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AA\Grain Transportation Report\Website Zip Folder\"/>
    </mc:Choice>
  </mc:AlternateContent>
  <xr:revisionPtr revIDLastSave="0" documentId="8_{F5394593-FB47-4D75-A7DC-F2947DAF52CC}" xr6:coauthVersionLast="44" xr6:coauthVersionMax="44" xr10:uidLastSave="{00000000-0000-0000-0000-000000000000}"/>
  <bookViews>
    <workbookView xWindow="-108" yWindow="-108" windowWidth="23256" windowHeight="12576" tabRatio="601" xr2:uid="{00000000-000D-0000-FFFF-FFFF00000000}"/>
  </bookViews>
  <sheets>
    <sheet name="GTR Wheat Table" sheetId="1" r:id="rId1"/>
    <sheet name="0423" sheetId="263" r:id="rId2"/>
    <sheet name="0416" sheetId="262" r:id="rId3"/>
    <sheet name="0409" sheetId="261" r:id="rId4"/>
    <sheet name="0402" sheetId="260" state="hidden" r:id="rId5"/>
    <sheet name="0326" sheetId="259" state="hidden" r:id="rId6"/>
    <sheet name="0319" sheetId="258" state="hidden" r:id="rId7"/>
    <sheet name="0312" sheetId="257" state="hidden" r:id="rId8"/>
    <sheet name="0305" sheetId="256" state="hidden" r:id="rId9"/>
    <sheet name="0227" sheetId="255" state="hidden" r:id="rId10"/>
    <sheet name="0220" sheetId="254" state="hidden" r:id="rId11"/>
    <sheet name="0213" sheetId="253" state="hidden" r:id="rId12"/>
    <sheet name="0206" sheetId="252" state="hidden" r:id="rId13"/>
    <sheet name="0130" sheetId="251" state="hidden" r:id="rId14"/>
    <sheet name="0123" sheetId="250" state="hidden" r:id="rId15"/>
    <sheet name="0116" sheetId="249" state="hidden" r:id="rId16"/>
    <sheet name="0109" sheetId="248" state="hidden" r:id="rId17"/>
    <sheet name="0102" sheetId="247" state="hidden" r:id="rId18"/>
    <sheet name="1226" sheetId="246" state="hidden" r:id="rId19"/>
    <sheet name="1219" sheetId="245" state="hidden" r:id="rId20"/>
    <sheet name="1212" sheetId="244" state="hidden" r:id="rId21"/>
    <sheet name="1205" sheetId="243" state="hidden" r:id="rId22"/>
    <sheet name="1128" sheetId="242" state="hidden" r:id="rId23"/>
    <sheet name="1121" sheetId="241" state="hidden" r:id="rId24"/>
    <sheet name="1114" sheetId="240" state="hidden" r:id="rId25"/>
    <sheet name="1107" sheetId="239" state="hidden" r:id="rId26"/>
    <sheet name="1031" sheetId="238" state="hidden" r:id="rId27"/>
    <sheet name="1024" sheetId="237" state="hidden" r:id="rId28"/>
    <sheet name="1017" sheetId="236" state="hidden" r:id="rId29"/>
    <sheet name="1010" sheetId="235" state="hidden" r:id="rId30"/>
    <sheet name="1003" sheetId="234" state="hidden" r:id="rId31"/>
    <sheet name="0926" sheetId="233" state="hidden" r:id="rId32"/>
    <sheet name="TOTAL" sheetId="12" r:id="rId33"/>
    <sheet name="Japan" sheetId="2" r:id="rId34"/>
    <sheet name="Mexico" sheetId="3" r:id="rId35"/>
    <sheet name="Phil" sheetId="5" r:id="rId36"/>
    <sheet name="Korea" sheetId="4" r:id="rId37"/>
    <sheet name="Nigeria" sheetId="8" r:id="rId38"/>
    <sheet name="Indonesia" sheetId="14" r:id="rId39"/>
    <sheet name="Taiwan" sheetId="11" r:id="rId40"/>
    <sheet name="Thailand" sheetId="20" r:id="rId41"/>
    <sheet name="China" sheetId="86" r:id="rId42"/>
    <sheet name="Italy" sheetId="85" r:id="rId43"/>
    <sheet name="Egypt" sheetId="6" r:id="rId44"/>
    <sheet name="Brazil" sheetId="16" r:id="rId45"/>
    <sheet name="Colombia" sheetId="9" r:id="rId46"/>
    <sheet name="Peru" sheetId="10" r:id="rId47"/>
    <sheet name="Venezuela" sheetId="7" r:id="rId48"/>
    <sheet name="Iraq" sheetId="17" r:id="rId49"/>
    <sheet name="Data" sheetId="13" r:id="rId50"/>
    <sheet name="Top Ranking-Procedures" sheetId="15" r:id="rId51"/>
    <sheet name="Top Rankings" sheetId="22" r:id="rId52"/>
    <sheet name="Sheet1" sheetId="176" r:id="rId53"/>
    <sheet name="Sheet2" sheetId="229" r:id="rId54"/>
    <sheet name="2012-13 weekly pace" sheetId="18" r:id="rId55"/>
    <sheet name="Rank-2015-16" sheetId="49" r:id="rId56"/>
    <sheet name="Rank-2016-17" sheetId="106" r:id="rId57"/>
  </sheets>
  <externalReferences>
    <externalReference r:id="rId58"/>
    <externalReference r:id="rId59"/>
  </externalReferences>
  <definedNames>
    <definedName name="_xlnm._FilterDatabase" localSheetId="53" hidden="1">Sheet2!#REF!</definedName>
    <definedName name="OLE_LINK1" localSheetId="49">Data!#REF!</definedName>
    <definedName name="_xlnm.Print_Area" localSheetId="0">'GTR Wheat Table'!$B$1:$K$26</definedName>
    <definedName name="_xlnm.Print_Titles" localSheetId="32">TOTAL!$1:$2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" i="1" l="1"/>
  <c r="C468" i="17"/>
  <c r="D468" i="17"/>
  <c r="E468" i="17"/>
  <c r="B468" i="17"/>
  <c r="C732" i="7"/>
  <c r="D732" i="7"/>
  <c r="E732" i="7"/>
  <c r="B732" i="7"/>
  <c r="C728" i="10"/>
  <c r="D728" i="10"/>
  <c r="E728" i="10"/>
  <c r="B728" i="10"/>
  <c r="D728" i="9"/>
  <c r="E728" i="9"/>
  <c r="F728" i="9"/>
  <c r="C728" i="9"/>
  <c r="C468" i="16"/>
  <c r="D468" i="16"/>
  <c r="E468" i="16"/>
  <c r="B468" i="16"/>
  <c r="C730" i="6"/>
  <c r="D730" i="6"/>
  <c r="E730" i="6"/>
  <c r="B730" i="6"/>
  <c r="C174" i="85"/>
  <c r="D174" i="85"/>
  <c r="E174" i="85"/>
  <c r="B174" i="85"/>
  <c r="C174" i="86"/>
  <c r="D174" i="86"/>
  <c r="E174" i="86"/>
  <c r="B174" i="86"/>
  <c r="C364" i="20"/>
  <c r="D364" i="20"/>
  <c r="E364" i="20"/>
  <c r="B364" i="20"/>
  <c r="C730" i="11"/>
  <c r="D730" i="11"/>
  <c r="E730" i="11"/>
  <c r="B730" i="11"/>
  <c r="C676" i="14"/>
  <c r="D676" i="14"/>
  <c r="E676" i="14"/>
  <c r="B676" i="14"/>
  <c r="C730" i="8"/>
  <c r="D730" i="8"/>
  <c r="E730" i="8"/>
  <c r="B730" i="8"/>
  <c r="C730" i="4"/>
  <c r="D730" i="4"/>
  <c r="E730" i="4"/>
  <c r="B730" i="4"/>
  <c r="C730" i="5"/>
  <c r="D730" i="5"/>
  <c r="E730" i="5"/>
  <c r="B730" i="5"/>
  <c r="C730" i="3"/>
  <c r="D730" i="3"/>
  <c r="E730" i="3"/>
  <c r="B730" i="3"/>
  <c r="C730" i="2"/>
  <c r="D730" i="2"/>
  <c r="E730" i="2"/>
  <c r="B730" i="2"/>
  <c r="C730" i="12"/>
  <c r="D730" i="12"/>
  <c r="E730" i="12"/>
  <c r="B730" i="12"/>
  <c r="F728" i="12" l="1"/>
  <c r="C467" i="17" l="1"/>
  <c r="D467" i="17"/>
  <c r="E467" i="17"/>
  <c r="B467" i="17"/>
  <c r="C731" i="7"/>
  <c r="D731" i="7"/>
  <c r="E731" i="7"/>
  <c r="B731" i="7"/>
  <c r="C727" i="10"/>
  <c r="D727" i="10"/>
  <c r="E727" i="10"/>
  <c r="B727" i="10"/>
  <c r="D727" i="9"/>
  <c r="E727" i="9"/>
  <c r="F727" i="9"/>
  <c r="C727" i="9"/>
  <c r="C467" i="16"/>
  <c r="D467" i="16"/>
  <c r="E467" i="16"/>
  <c r="B467" i="16"/>
  <c r="C729" i="6"/>
  <c r="D729" i="6"/>
  <c r="E729" i="6"/>
  <c r="B729" i="6"/>
  <c r="C173" i="85"/>
  <c r="D173" i="85"/>
  <c r="E173" i="85"/>
  <c r="B173" i="85"/>
  <c r="C173" i="86"/>
  <c r="D173" i="86"/>
  <c r="E173" i="86"/>
  <c r="B173" i="86"/>
  <c r="C363" i="20"/>
  <c r="D363" i="20"/>
  <c r="E363" i="20"/>
  <c r="B363" i="20"/>
  <c r="C729" i="11"/>
  <c r="D729" i="11"/>
  <c r="E729" i="11"/>
  <c r="B729" i="11"/>
  <c r="C675" i="14"/>
  <c r="D675" i="14"/>
  <c r="E675" i="14"/>
  <c r="B675" i="14"/>
  <c r="C729" i="8"/>
  <c r="D729" i="8"/>
  <c r="E729" i="8"/>
  <c r="B729" i="8"/>
  <c r="C729" i="4"/>
  <c r="D729" i="4"/>
  <c r="E729" i="4"/>
  <c r="B729" i="4"/>
  <c r="C729" i="5"/>
  <c r="D729" i="5"/>
  <c r="E729" i="5"/>
  <c r="B729" i="5"/>
  <c r="C729" i="3"/>
  <c r="D729" i="3"/>
  <c r="E729" i="3"/>
  <c r="B729" i="3"/>
  <c r="C729" i="2"/>
  <c r="D729" i="2"/>
  <c r="E729" i="2"/>
  <c r="B729" i="2"/>
  <c r="I729" i="12"/>
  <c r="J729" i="12"/>
  <c r="I732" i="12"/>
  <c r="J732" i="12"/>
  <c r="I733" i="12"/>
  <c r="J733" i="12"/>
  <c r="I734" i="12"/>
  <c r="J734" i="12"/>
  <c r="I735" i="12"/>
  <c r="J735" i="12"/>
  <c r="I736" i="12"/>
  <c r="J736" i="12"/>
  <c r="I737" i="12"/>
  <c r="J737" i="12"/>
  <c r="I738" i="12"/>
  <c r="J738" i="12"/>
  <c r="I739" i="12"/>
  <c r="J739" i="12"/>
  <c r="I740" i="12"/>
  <c r="J740" i="12"/>
  <c r="I741" i="12"/>
  <c r="J741" i="12"/>
  <c r="I742" i="12"/>
  <c r="J742" i="12"/>
  <c r="I743" i="12"/>
  <c r="J743" i="12"/>
  <c r="I744" i="12"/>
  <c r="J744" i="12"/>
  <c r="I745" i="12"/>
  <c r="J745" i="12"/>
  <c r="I746" i="12"/>
  <c r="J746" i="12"/>
  <c r="C729" i="12"/>
  <c r="D729" i="12"/>
  <c r="E729" i="12"/>
  <c r="B729" i="12"/>
  <c r="C466" i="17" l="1"/>
  <c r="D466" i="17"/>
  <c r="E466" i="17"/>
  <c r="B466" i="17"/>
  <c r="C730" i="7"/>
  <c r="D730" i="7"/>
  <c r="E730" i="7"/>
  <c r="B730" i="7"/>
  <c r="C726" i="10"/>
  <c r="D726" i="10"/>
  <c r="E726" i="10"/>
  <c r="B726" i="10"/>
  <c r="D726" i="9"/>
  <c r="E726" i="9"/>
  <c r="F726" i="9"/>
  <c r="C726" i="9"/>
  <c r="C466" i="16"/>
  <c r="D466" i="16"/>
  <c r="E466" i="16"/>
  <c r="B466" i="16"/>
  <c r="C728" i="6"/>
  <c r="D728" i="6"/>
  <c r="E728" i="6"/>
  <c r="B728" i="6"/>
  <c r="C172" i="85"/>
  <c r="D172" i="85"/>
  <c r="E172" i="85"/>
  <c r="B172" i="85"/>
  <c r="C172" i="86"/>
  <c r="D172" i="86"/>
  <c r="E172" i="86"/>
  <c r="B172" i="86"/>
  <c r="C362" i="20"/>
  <c r="D362" i="20"/>
  <c r="E362" i="20"/>
  <c r="B362" i="20"/>
  <c r="C728" i="11"/>
  <c r="D728" i="11"/>
  <c r="E728" i="11"/>
  <c r="B728" i="11"/>
  <c r="C674" i="14"/>
  <c r="D674" i="14"/>
  <c r="E674" i="14"/>
  <c r="B674" i="14"/>
  <c r="C728" i="8"/>
  <c r="D728" i="8"/>
  <c r="E728" i="8"/>
  <c r="B728" i="8"/>
  <c r="C728" i="4"/>
  <c r="D728" i="4"/>
  <c r="E728" i="4"/>
  <c r="B728" i="4"/>
  <c r="C728" i="5"/>
  <c r="D728" i="5"/>
  <c r="E728" i="5"/>
  <c r="B728" i="5"/>
  <c r="C728" i="3"/>
  <c r="D728" i="3"/>
  <c r="E728" i="3"/>
  <c r="B728" i="3"/>
  <c r="C728" i="2"/>
  <c r="D728" i="2"/>
  <c r="E728" i="2"/>
  <c r="B728" i="2"/>
  <c r="C728" i="12"/>
  <c r="D728" i="12"/>
  <c r="E728" i="12"/>
  <c r="B728" i="12"/>
  <c r="C22" i="1" l="1"/>
  <c r="F727" i="12" l="1"/>
  <c r="F465" i="17" l="1"/>
  <c r="C465" i="17"/>
  <c r="D465" i="17"/>
  <c r="E465" i="17"/>
  <c r="B465" i="17"/>
  <c r="C729" i="7"/>
  <c r="D729" i="7"/>
  <c r="E729" i="7"/>
  <c r="B729" i="7"/>
  <c r="C725" i="10"/>
  <c r="D725" i="10"/>
  <c r="E725" i="10"/>
  <c r="B725" i="10"/>
  <c r="D725" i="9"/>
  <c r="E725" i="9"/>
  <c r="F725" i="9"/>
  <c r="C725" i="9"/>
  <c r="C465" i="16"/>
  <c r="D465" i="16"/>
  <c r="E465" i="16"/>
  <c r="B465" i="16"/>
  <c r="C727" i="6"/>
  <c r="D727" i="6"/>
  <c r="E727" i="6"/>
  <c r="B727" i="6"/>
  <c r="C171" i="85"/>
  <c r="D171" i="85"/>
  <c r="E171" i="85"/>
  <c r="B171" i="85"/>
  <c r="C171" i="86"/>
  <c r="D171" i="86"/>
  <c r="E171" i="86"/>
  <c r="B171" i="86"/>
  <c r="C361" i="20"/>
  <c r="D361" i="20"/>
  <c r="E361" i="20"/>
  <c r="B361" i="20"/>
  <c r="C727" i="11"/>
  <c r="D727" i="11"/>
  <c r="E727" i="11"/>
  <c r="B727" i="11"/>
  <c r="C673" i="14"/>
  <c r="D673" i="14"/>
  <c r="E673" i="14"/>
  <c r="B673" i="14"/>
  <c r="C727" i="8"/>
  <c r="D727" i="8"/>
  <c r="E727" i="8"/>
  <c r="B727" i="8"/>
  <c r="C727" i="4"/>
  <c r="D727" i="4"/>
  <c r="E727" i="4"/>
  <c r="B727" i="4"/>
  <c r="C727" i="5"/>
  <c r="D727" i="5"/>
  <c r="E727" i="5"/>
  <c r="B727" i="5"/>
  <c r="C727" i="3"/>
  <c r="D727" i="3"/>
  <c r="E727" i="3"/>
  <c r="B727" i="3"/>
  <c r="C727" i="2"/>
  <c r="D727" i="2"/>
  <c r="E727" i="2"/>
  <c r="B727" i="2"/>
  <c r="C727" i="12"/>
  <c r="D727" i="12"/>
  <c r="E727" i="12"/>
  <c r="B727" i="12"/>
  <c r="E464" i="17" l="1"/>
  <c r="D464" i="17"/>
  <c r="C464" i="17"/>
  <c r="B464" i="17"/>
  <c r="C728" i="7" l="1"/>
  <c r="D728" i="7"/>
  <c r="E728" i="7"/>
  <c r="B728" i="7"/>
  <c r="C724" i="10"/>
  <c r="D724" i="10"/>
  <c r="E724" i="10"/>
  <c r="B724" i="10"/>
  <c r="D724" i="9"/>
  <c r="E724" i="9"/>
  <c r="F724" i="9"/>
  <c r="C724" i="9"/>
  <c r="C464" i="16"/>
  <c r="D464" i="16"/>
  <c r="E464" i="16"/>
  <c r="B464" i="16"/>
  <c r="C726" i="6"/>
  <c r="D726" i="6"/>
  <c r="E726" i="6"/>
  <c r="B726" i="6"/>
  <c r="C170" i="85"/>
  <c r="D170" i="85"/>
  <c r="E170" i="85"/>
  <c r="B170" i="85"/>
  <c r="C170" i="86"/>
  <c r="D170" i="86"/>
  <c r="E170" i="86"/>
  <c r="B170" i="86"/>
  <c r="C360" i="20"/>
  <c r="D360" i="20"/>
  <c r="E360" i="20"/>
  <c r="B360" i="20"/>
  <c r="C726" i="11"/>
  <c r="D726" i="11"/>
  <c r="E726" i="11"/>
  <c r="B726" i="11"/>
  <c r="C672" i="14"/>
  <c r="D672" i="14"/>
  <c r="E672" i="14"/>
  <c r="B672" i="14"/>
  <c r="C726" i="8"/>
  <c r="D726" i="8"/>
  <c r="E726" i="8"/>
  <c r="B726" i="8"/>
  <c r="C726" i="4"/>
  <c r="D726" i="4"/>
  <c r="E726" i="4"/>
  <c r="B726" i="4"/>
  <c r="C726" i="5"/>
  <c r="D726" i="5"/>
  <c r="E726" i="5"/>
  <c r="B726" i="5"/>
  <c r="C726" i="3"/>
  <c r="D726" i="3"/>
  <c r="E726" i="3"/>
  <c r="B726" i="3"/>
  <c r="C726" i="2"/>
  <c r="D726" i="2"/>
  <c r="E726" i="2"/>
  <c r="B726" i="2"/>
  <c r="C726" i="12"/>
  <c r="D726" i="12"/>
  <c r="E726" i="12"/>
  <c r="B726" i="12"/>
  <c r="C463" i="17" l="1"/>
  <c r="D463" i="17"/>
  <c r="E463" i="17"/>
  <c r="B463" i="17"/>
  <c r="C727" i="7"/>
  <c r="D727" i="7"/>
  <c r="E727" i="7"/>
  <c r="B727" i="7"/>
  <c r="C723" i="10"/>
  <c r="D723" i="10"/>
  <c r="E723" i="10"/>
  <c r="B723" i="10"/>
  <c r="D723" i="9"/>
  <c r="E723" i="9"/>
  <c r="F723" i="9"/>
  <c r="C723" i="9"/>
  <c r="C463" i="16"/>
  <c r="D463" i="16"/>
  <c r="E463" i="16"/>
  <c r="B463" i="16"/>
  <c r="C725" i="6"/>
  <c r="D725" i="6"/>
  <c r="E725" i="6"/>
  <c r="B725" i="6"/>
  <c r="C169" i="85"/>
  <c r="D169" i="85"/>
  <c r="E169" i="85"/>
  <c r="B169" i="85"/>
  <c r="C169" i="86"/>
  <c r="D169" i="86"/>
  <c r="E169" i="86"/>
  <c r="B169" i="86"/>
  <c r="C359" i="20"/>
  <c r="D359" i="20"/>
  <c r="E359" i="20"/>
  <c r="B359" i="20"/>
  <c r="C725" i="11"/>
  <c r="D725" i="11"/>
  <c r="E725" i="11"/>
  <c r="B725" i="11"/>
  <c r="C671" i="14"/>
  <c r="D671" i="14"/>
  <c r="E671" i="14"/>
  <c r="B671" i="14"/>
  <c r="C725" i="8"/>
  <c r="D725" i="8"/>
  <c r="E725" i="8"/>
  <c r="B725" i="8"/>
  <c r="C725" i="4"/>
  <c r="D725" i="4"/>
  <c r="E725" i="4"/>
  <c r="B725" i="4"/>
  <c r="C725" i="5"/>
  <c r="D725" i="5"/>
  <c r="E725" i="5"/>
  <c r="B725" i="5"/>
  <c r="C725" i="3"/>
  <c r="D725" i="3"/>
  <c r="E725" i="3"/>
  <c r="B725" i="3"/>
  <c r="C725" i="2"/>
  <c r="D725" i="2"/>
  <c r="E725" i="2"/>
  <c r="B725" i="2"/>
  <c r="C725" i="12"/>
  <c r="D725" i="12"/>
  <c r="E725" i="12"/>
  <c r="B725" i="12"/>
  <c r="C462" i="17" l="1"/>
  <c r="D462" i="17"/>
  <c r="E462" i="17"/>
  <c r="B462" i="17"/>
  <c r="C726" i="7"/>
  <c r="D726" i="7"/>
  <c r="E726" i="7"/>
  <c r="B726" i="7"/>
  <c r="C722" i="10"/>
  <c r="D722" i="10"/>
  <c r="E722" i="10"/>
  <c r="B722" i="10"/>
  <c r="D722" i="9"/>
  <c r="E722" i="9"/>
  <c r="F722" i="9"/>
  <c r="C722" i="9"/>
  <c r="C462" i="16"/>
  <c r="D462" i="16"/>
  <c r="E462" i="16"/>
  <c r="B462" i="16"/>
  <c r="C724" i="6"/>
  <c r="D724" i="6"/>
  <c r="E724" i="6"/>
  <c r="B724" i="6"/>
  <c r="C168" i="85"/>
  <c r="D168" i="85"/>
  <c r="E168" i="85"/>
  <c r="B168" i="85"/>
  <c r="C168" i="86"/>
  <c r="D168" i="86"/>
  <c r="E168" i="86"/>
  <c r="B168" i="86"/>
  <c r="C358" i="20"/>
  <c r="D358" i="20"/>
  <c r="E358" i="20"/>
  <c r="B358" i="20"/>
  <c r="C724" i="11"/>
  <c r="D724" i="11"/>
  <c r="E724" i="11"/>
  <c r="B724" i="11"/>
  <c r="C670" i="14"/>
  <c r="D670" i="14"/>
  <c r="E670" i="14"/>
  <c r="B670" i="14"/>
  <c r="C724" i="8"/>
  <c r="D724" i="8"/>
  <c r="E724" i="8"/>
  <c r="B724" i="8"/>
  <c r="C724" i="4"/>
  <c r="D724" i="4"/>
  <c r="E724" i="4"/>
  <c r="B724" i="4"/>
  <c r="C724" i="5"/>
  <c r="D724" i="5"/>
  <c r="E724" i="5"/>
  <c r="B724" i="5"/>
  <c r="C724" i="3"/>
  <c r="D724" i="3"/>
  <c r="E724" i="3"/>
  <c r="B724" i="3"/>
  <c r="C724" i="2"/>
  <c r="D724" i="2"/>
  <c r="E724" i="2"/>
  <c r="B724" i="2"/>
  <c r="C724" i="12"/>
  <c r="D724" i="12"/>
  <c r="E724" i="12"/>
  <c r="B724" i="12"/>
  <c r="L723" i="12" l="1"/>
  <c r="K723" i="12"/>
  <c r="C461" i="17" l="1"/>
  <c r="D461" i="17"/>
  <c r="E461" i="17"/>
  <c r="B461" i="17"/>
  <c r="C725" i="7"/>
  <c r="D725" i="7"/>
  <c r="E725" i="7"/>
  <c r="B725" i="7"/>
  <c r="C721" i="10"/>
  <c r="D721" i="10"/>
  <c r="E721" i="10"/>
  <c r="B721" i="10"/>
  <c r="D721" i="9"/>
  <c r="E721" i="9"/>
  <c r="F721" i="9"/>
  <c r="C721" i="9"/>
  <c r="C461" i="16"/>
  <c r="D461" i="16"/>
  <c r="E461" i="16"/>
  <c r="B461" i="16"/>
  <c r="C723" i="6"/>
  <c r="D723" i="6"/>
  <c r="E723" i="6"/>
  <c r="B723" i="6"/>
  <c r="C167" i="85"/>
  <c r="D167" i="85"/>
  <c r="E167" i="85"/>
  <c r="B167" i="85"/>
  <c r="C167" i="86"/>
  <c r="D167" i="86"/>
  <c r="E167" i="86"/>
  <c r="B167" i="86"/>
  <c r="C357" i="20"/>
  <c r="D357" i="20"/>
  <c r="E357" i="20"/>
  <c r="B357" i="20"/>
  <c r="C723" i="11"/>
  <c r="D723" i="11"/>
  <c r="E723" i="11"/>
  <c r="B723" i="11"/>
  <c r="C669" i="14"/>
  <c r="D669" i="14"/>
  <c r="E669" i="14"/>
  <c r="B669" i="14"/>
  <c r="C723" i="8"/>
  <c r="D723" i="8"/>
  <c r="E723" i="8"/>
  <c r="B723" i="8"/>
  <c r="C723" i="4"/>
  <c r="D723" i="4"/>
  <c r="E723" i="4"/>
  <c r="B723" i="4"/>
  <c r="C723" i="5"/>
  <c r="D723" i="5"/>
  <c r="E723" i="5"/>
  <c r="B723" i="5"/>
  <c r="C723" i="3"/>
  <c r="D723" i="3"/>
  <c r="E723" i="3"/>
  <c r="B723" i="3"/>
  <c r="C723" i="2"/>
  <c r="D723" i="2"/>
  <c r="E723" i="2"/>
  <c r="B723" i="2"/>
  <c r="C723" i="12"/>
  <c r="D723" i="12"/>
  <c r="E723" i="12"/>
  <c r="B723" i="12"/>
  <c r="C460" i="17" l="1"/>
  <c r="D460" i="17"/>
  <c r="E460" i="17"/>
  <c r="B460" i="17"/>
  <c r="C724" i="7"/>
  <c r="D724" i="7"/>
  <c r="E724" i="7"/>
  <c r="B724" i="7"/>
  <c r="C723" i="7"/>
  <c r="D723" i="7"/>
  <c r="E723" i="7"/>
  <c r="B723" i="7"/>
  <c r="C720" i="10"/>
  <c r="D720" i="10"/>
  <c r="E720" i="10"/>
  <c r="B720" i="10"/>
  <c r="D720" i="9"/>
  <c r="E720" i="9"/>
  <c r="F720" i="9"/>
  <c r="C720" i="9"/>
  <c r="C460" i="16"/>
  <c r="D460" i="16"/>
  <c r="E460" i="16"/>
  <c r="B460" i="16"/>
  <c r="C722" i="6"/>
  <c r="D722" i="6"/>
  <c r="E722" i="6"/>
  <c r="B722" i="6"/>
  <c r="C166" i="85"/>
  <c r="D166" i="85"/>
  <c r="E166" i="85"/>
  <c r="B166" i="85"/>
  <c r="C166" i="86"/>
  <c r="D166" i="86"/>
  <c r="E166" i="86"/>
  <c r="B166" i="86"/>
  <c r="C356" i="20"/>
  <c r="D356" i="20"/>
  <c r="E356" i="20"/>
  <c r="B356" i="20"/>
  <c r="C722" i="11"/>
  <c r="D722" i="11"/>
  <c r="E722" i="11"/>
  <c r="B722" i="11"/>
  <c r="C668" i="14"/>
  <c r="D668" i="14"/>
  <c r="E668" i="14"/>
  <c r="B668" i="14"/>
  <c r="C722" i="8"/>
  <c r="D722" i="8"/>
  <c r="E722" i="8"/>
  <c r="B722" i="8"/>
  <c r="C722" i="4"/>
  <c r="D722" i="4"/>
  <c r="E722" i="4"/>
  <c r="B722" i="4"/>
  <c r="C722" i="5"/>
  <c r="D722" i="5"/>
  <c r="E722" i="5"/>
  <c r="B722" i="5"/>
  <c r="C722" i="3"/>
  <c r="D722" i="3"/>
  <c r="E722" i="3"/>
  <c r="B722" i="3"/>
  <c r="C722" i="2"/>
  <c r="D722" i="2"/>
  <c r="E722" i="2"/>
  <c r="B722" i="2"/>
  <c r="C722" i="12"/>
  <c r="D722" i="12"/>
  <c r="E722" i="12"/>
  <c r="B722" i="12"/>
  <c r="C459" i="17" l="1"/>
  <c r="D459" i="17"/>
  <c r="E459" i="17"/>
  <c r="B459" i="17"/>
  <c r="C722" i="7"/>
  <c r="D722" i="7"/>
  <c r="E722" i="7"/>
  <c r="B722" i="7"/>
  <c r="C719" i="10"/>
  <c r="D719" i="10"/>
  <c r="E719" i="10"/>
  <c r="B719" i="10"/>
  <c r="D719" i="9"/>
  <c r="E719" i="9"/>
  <c r="F719" i="9"/>
  <c r="C719" i="9"/>
  <c r="C459" i="16"/>
  <c r="D459" i="16"/>
  <c r="E459" i="16"/>
  <c r="B459" i="16"/>
  <c r="C721" i="6"/>
  <c r="D721" i="6"/>
  <c r="E721" i="6"/>
  <c r="B721" i="6"/>
  <c r="C165" i="85"/>
  <c r="D165" i="85"/>
  <c r="E165" i="85"/>
  <c r="B165" i="85"/>
  <c r="C165" i="86"/>
  <c r="D165" i="86"/>
  <c r="E165" i="86"/>
  <c r="B165" i="86"/>
  <c r="C355" i="20"/>
  <c r="D355" i="20"/>
  <c r="E355" i="20"/>
  <c r="B355" i="20"/>
  <c r="C721" i="11"/>
  <c r="D721" i="11"/>
  <c r="E721" i="11"/>
  <c r="B721" i="11"/>
  <c r="C667" i="14"/>
  <c r="D667" i="14"/>
  <c r="E667" i="14"/>
  <c r="B667" i="14"/>
  <c r="C721" i="8"/>
  <c r="D721" i="8"/>
  <c r="E721" i="8"/>
  <c r="B721" i="8"/>
  <c r="C721" i="4"/>
  <c r="D721" i="4"/>
  <c r="E721" i="4"/>
  <c r="B721" i="4"/>
  <c r="C721" i="5"/>
  <c r="D721" i="5"/>
  <c r="E721" i="5"/>
  <c r="B721" i="5"/>
  <c r="C721" i="3"/>
  <c r="D721" i="3"/>
  <c r="E721" i="3"/>
  <c r="B721" i="3"/>
  <c r="C721" i="2"/>
  <c r="D721" i="2"/>
  <c r="E721" i="2"/>
  <c r="B721" i="2"/>
  <c r="E721" i="12"/>
  <c r="C721" i="12"/>
  <c r="D721" i="12"/>
  <c r="B721" i="12"/>
  <c r="C458" i="17" l="1"/>
  <c r="D458" i="17"/>
  <c r="E458" i="17"/>
  <c r="B458" i="17"/>
  <c r="C721" i="7"/>
  <c r="D721" i="7"/>
  <c r="E721" i="7"/>
  <c r="B721" i="7"/>
  <c r="C718" i="10"/>
  <c r="D718" i="10"/>
  <c r="E718" i="10"/>
  <c r="B718" i="10"/>
  <c r="D718" i="9"/>
  <c r="E718" i="9"/>
  <c r="F718" i="9"/>
  <c r="C718" i="9"/>
  <c r="C458" i="16"/>
  <c r="D458" i="16"/>
  <c r="E458" i="16"/>
  <c r="B458" i="16"/>
  <c r="C720" i="6"/>
  <c r="D720" i="6"/>
  <c r="E720" i="6"/>
  <c r="B720" i="6"/>
  <c r="C164" i="85"/>
  <c r="D164" i="85"/>
  <c r="E164" i="85"/>
  <c r="B164" i="85"/>
  <c r="C164" i="86"/>
  <c r="D164" i="86"/>
  <c r="E164" i="86"/>
  <c r="B164" i="86"/>
  <c r="C354" i="20"/>
  <c r="D354" i="20"/>
  <c r="E354" i="20"/>
  <c r="B354" i="20"/>
  <c r="C720" i="11"/>
  <c r="D720" i="11"/>
  <c r="E720" i="11"/>
  <c r="B720" i="11"/>
  <c r="C666" i="14"/>
  <c r="D666" i="14"/>
  <c r="E666" i="14"/>
  <c r="B666" i="14"/>
  <c r="C720" i="8"/>
  <c r="D720" i="8"/>
  <c r="E720" i="8"/>
  <c r="B720" i="8"/>
  <c r="C720" i="4"/>
  <c r="D720" i="4"/>
  <c r="E720" i="4"/>
  <c r="B720" i="4"/>
  <c r="C720" i="5"/>
  <c r="D720" i="5"/>
  <c r="E720" i="5"/>
  <c r="B720" i="5"/>
  <c r="C720" i="3"/>
  <c r="D720" i="3"/>
  <c r="E720" i="3"/>
  <c r="B720" i="3"/>
  <c r="C720" i="2"/>
  <c r="D720" i="2"/>
  <c r="E720" i="2"/>
  <c r="B720" i="2"/>
  <c r="C720" i="12"/>
  <c r="D720" i="12"/>
  <c r="E720" i="12"/>
  <c r="B720" i="12"/>
  <c r="C457" i="17" l="1"/>
  <c r="D457" i="17"/>
  <c r="E457" i="17"/>
  <c r="B457" i="17"/>
  <c r="C720" i="7"/>
  <c r="D720" i="7"/>
  <c r="E720" i="7"/>
  <c r="B720" i="7"/>
  <c r="C717" i="10"/>
  <c r="D717" i="10"/>
  <c r="E717" i="10"/>
  <c r="B717" i="10"/>
  <c r="D717" i="9"/>
  <c r="E717" i="9"/>
  <c r="F717" i="9"/>
  <c r="C717" i="9"/>
  <c r="C457" i="16"/>
  <c r="D457" i="16"/>
  <c r="E457" i="16"/>
  <c r="B457" i="16"/>
  <c r="C719" i="6"/>
  <c r="D719" i="6"/>
  <c r="E719" i="6"/>
  <c r="B719" i="6"/>
  <c r="C163" i="85"/>
  <c r="D163" i="85"/>
  <c r="E163" i="85"/>
  <c r="B163" i="85"/>
  <c r="C163" i="86"/>
  <c r="D163" i="86"/>
  <c r="E163" i="86"/>
  <c r="B163" i="86"/>
  <c r="C353" i="20"/>
  <c r="D353" i="20"/>
  <c r="E353" i="20"/>
  <c r="B353" i="20"/>
  <c r="C719" i="11"/>
  <c r="D719" i="11"/>
  <c r="E719" i="11"/>
  <c r="B719" i="11"/>
  <c r="C665" i="14"/>
  <c r="D665" i="14"/>
  <c r="E665" i="14"/>
  <c r="B665" i="14"/>
  <c r="C719" i="8"/>
  <c r="D719" i="8"/>
  <c r="E719" i="8"/>
  <c r="B719" i="8"/>
  <c r="C719" i="4"/>
  <c r="D719" i="4"/>
  <c r="E719" i="4"/>
  <c r="B719" i="4"/>
  <c r="C719" i="5"/>
  <c r="D719" i="5"/>
  <c r="E719" i="5"/>
  <c r="B719" i="5"/>
  <c r="C719" i="3"/>
  <c r="D719" i="3"/>
  <c r="E719" i="3"/>
  <c r="B719" i="3"/>
  <c r="C719" i="2"/>
  <c r="D719" i="2"/>
  <c r="E719" i="2"/>
  <c r="B719" i="2"/>
  <c r="C719" i="12"/>
  <c r="E719" i="12"/>
  <c r="B719" i="12"/>
  <c r="C456" i="17" l="1"/>
  <c r="D456" i="17"/>
  <c r="E456" i="17"/>
  <c r="B456" i="17"/>
  <c r="C716" i="10"/>
  <c r="D716" i="10"/>
  <c r="E716" i="10"/>
  <c r="B716" i="10"/>
  <c r="D716" i="9"/>
  <c r="E716" i="9"/>
  <c r="F716" i="9"/>
  <c r="C716" i="9"/>
  <c r="C456" i="16"/>
  <c r="D456" i="16"/>
  <c r="E456" i="16"/>
  <c r="B456" i="16"/>
  <c r="C718" i="6"/>
  <c r="D718" i="6"/>
  <c r="E718" i="6"/>
  <c r="B718" i="6"/>
  <c r="C162" i="85"/>
  <c r="D162" i="85"/>
  <c r="E162" i="85"/>
  <c r="B162" i="85"/>
  <c r="C162" i="86"/>
  <c r="D162" i="86"/>
  <c r="E162" i="86"/>
  <c r="B162" i="86"/>
  <c r="C352" i="20"/>
  <c r="D352" i="20"/>
  <c r="E352" i="20"/>
  <c r="B352" i="20"/>
  <c r="C718" i="11"/>
  <c r="D718" i="11"/>
  <c r="E718" i="11"/>
  <c r="B718" i="11"/>
  <c r="C664" i="14"/>
  <c r="D664" i="14"/>
  <c r="E664" i="14"/>
  <c r="B664" i="14"/>
  <c r="C718" i="8"/>
  <c r="D718" i="8"/>
  <c r="E718" i="8"/>
  <c r="B718" i="8"/>
  <c r="C718" i="4"/>
  <c r="D718" i="4"/>
  <c r="E718" i="4"/>
  <c r="B718" i="4"/>
  <c r="C718" i="5"/>
  <c r="D718" i="5"/>
  <c r="E718" i="5"/>
  <c r="B718" i="5"/>
  <c r="C718" i="3"/>
  <c r="D718" i="3"/>
  <c r="E718" i="3"/>
  <c r="B718" i="3"/>
  <c r="C718" i="2"/>
  <c r="D718" i="2"/>
  <c r="E718" i="2"/>
  <c r="B718" i="2"/>
  <c r="C718" i="12"/>
  <c r="D718" i="12"/>
  <c r="E718" i="12"/>
  <c r="B718" i="12"/>
  <c r="C455" i="17" l="1"/>
  <c r="D455" i="17"/>
  <c r="E455" i="17"/>
  <c r="B455" i="17"/>
  <c r="C719" i="7"/>
  <c r="D719" i="7"/>
  <c r="E719" i="7"/>
  <c r="B719" i="7"/>
  <c r="C715" i="10"/>
  <c r="D715" i="10"/>
  <c r="E715" i="10"/>
  <c r="B715" i="10"/>
  <c r="D715" i="9"/>
  <c r="E715" i="9"/>
  <c r="F715" i="9"/>
  <c r="C715" i="9"/>
  <c r="E455" i="16"/>
  <c r="C455" i="16"/>
  <c r="D455" i="16"/>
  <c r="B455" i="16"/>
  <c r="C717" i="6"/>
  <c r="D717" i="6"/>
  <c r="E717" i="6"/>
  <c r="B717" i="6"/>
  <c r="C161" i="85"/>
  <c r="D161" i="85"/>
  <c r="E161" i="85"/>
  <c r="B161" i="85"/>
  <c r="C161" i="86"/>
  <c r="D161" i="86"/>
  <c r="E161" i="86"/>
  <c r="B161" i="86"/>
  <c r="C351" i="20"/>
  <c r="D351" i="20"/>
  <c r="E351" i="20"/>
  <c r="B351" i="20"/>
  <c r="C717" i="11"/>
  <c r="D717" i="11"/>
  <c r="E717" i="11"/>
  <c r="B717" i="11"/>
  <c r="C663" i="14"/>
  <c r="D663" i="14"/>
  <c r="E663" i="14"/>
  <c r="B663" i="14"/>
  <c r="C717" i="8"/>
  <c r="D717" i="8"/>
  <c r="E717" i="8"/>
  <c r="B717" i="8"/>
  <c r="C717" i="4"/>
  <c r="D717" i="4"/>
  <c r="E717" i="4"/>
  <c r="B717" i="4"/>
  <c r="C717" i="5"/>
  <c r="D717" i="5"/>
  <c r="E717" i="5"/>
  <c r="B717" i="5"/>
  <c r="C717" i="3"/>
  <c r="D717" i="3"/>
  <c r="E717" i="3"/>
  <c r="B717" i="3"/>
  <c r="C717" i="2"/>
  <c r="D717" i="2"/>
  <c r="E717" i="2"/>
  <c r="B717" i="2"/>
  <c r="C717" i="12"/>
  <c r="D717" i="12"/>
  <c r="E717" i="12"/>
  <c r="B717" i="12"/>
  <c r="C454" i="17" l="1"/>
  <c r="D454" i="17"/>
  <c r="E454" i="17"/>
  <c r="B454" i="17"/>
  <c r="C718" i="7"/>
  <c r="D718" i="7"/>
  <c r="E718" i="7"/>
  <c r="B718" i="7"/>
  <c r="C714" i="10"/>
  <c r="D714" i="10"/>
  <c r="E714" i="10"/>
  <c r="B714" i="10"/>
  <c r="D714" i="9"/>
  <c r="E714" i="9"/>
  <c r="F714" i="9"/>
  <c r="C714" i="9"/>
  <c r="C454" i="16"/>
  <c r="D454" i="16"/>
  <c r="E454" i="16"/>
  <c r="B454" i="16"/>
  <c r="C716" i="6"/>
  <c r="D716" i="6"/>
  <c r="E716" i="6"/>
  <c r="B716" i="6"/>
  <c r="C160" i="85"/>
  <c r="D160" i="85"/>
  <c r="E160" i="85"/>
  <c r="B160" i="85"/>
  <c r="C160" i="86"/>
  <c r="D160" i="86"/>
  <c r="E160" i="86"/>
  <c r="B160" i="86"/>
  <c r="C350" i="20"/>
  <c r="D350" i="20"/>
  <c r="E350" i="20"/>
  <c r="B350" i="20"/>
  <c r="C716" i="11"/>
  <c r="D716" i="11"/>
  <c r="E716" i="11"/>
  <c r="B716" i="11"/>
  <c r="C662" i="14"/>
  <c r="D662" i="14"/>
  <c r="E662" i="14"/>
  <c r="B662" i="14"/>
  <c r="C716" i="8"/>
  <c r="D716" i="8"/>
  <c r="E716" i="8"/>
  <c r="B716" i="8"/>
  <c r="C716" i="4"/>
  <c r="D716" i="4"/>
  <c r="E716" i="4"/>
  <c r="B716" i="4"/>
  <c r="C716" i="5"/>
  <c r="D716" i="5"/>
  <c r="E716" i="5"/>
  <c r="B716" i="5"/>
  <c r="C716" i="3"/>
  <c r="D716" i="3"/>
  <c r="E716" i="3"/>
  <c r="B716" i="3"/>
  <c r="C716" i="2"/>
  <c r="D716" i="2"/>
  <c r="E716" i="2"/>
  <c r="B716" i="2"/>
  <c r="C716" i="12"/>
  <c r="D716" i="12"/>
  <c r="E716" i="12"/>
  <c r="B716" i="12"/>
  <c r="D714" i="12" l="1"/>
  <c r="F714" i="12"/>
  <c r="G714" i="12" l="1"/>
  <c r="I715" i="12"/>
  <c r="C453" i="17"/>
  <c r="D453" i="17"/>
  <c r="E453" i="17"/>
  <c r="B453" i="17"/>
  <c r="C717" i="7"/>
  <c r="D717" i="7"/>
  <c r="E717" i="7"/>
  <c r="B717" i="7"/>
  <c r="C713" i="10"/>
  <c r="D713" i="10"/>
  <c r="E713" i="10"/>
  <c r="B713" i="10"/>
  <c r="D713" i="9"/>
  <c r="E713" i="9"/>
  <c r="F713" i="9"/>
  <c r="C713" i="9"/>
  <c r="C453" i="16"/>
  <c r="D453" i="16"/>
  <c r="E453" i="16"/>
  <c r="B453" i="16"/>
  <c r="C715" i="6"/>
  <c r="D715" i="6"/>
  <c r="E715" i="6"/>
  <c r="B715" i="6"/>
  <c r="C159" i="85"/>
  <c r="D159" i="85"/>
  <c r="E159" i="85"/>
  <c r="B159" i="85"/>
  <c r="C159" i="86"/>
  <c r="D159" i="86"/>
  <c r="E159" i="86"/>
  <c r="B159" i="86"/>
  <c r="C349" i="20"/>
  <c r="D349" i="20"/>
  <c r="E349" i="20"/>
  <c r="B349" i="20"/>
  <c r="C715" i="11"/>
  <c r="D715" i="11"/>
  <c r="E715" i="11"/>
  <c r="B715" i="11"/>
  <c r="C661" i="14"/>
  <c r="D661" i="14"/>
  <c r="E661" i="14"/>
  <c r="B661" i="14"/>
  <c r="C715" i="8"/>
  <c r="D715" i="8"/>
  <c r="E715" i="8"/>
  <c r="B715" i="8"/>
  <c r="C715" i="4"/>
  <c r="D715" i="4"/>
  <c r="E715" i="4"/>
  <c r="B715" i="4"/>
  <c r="C715" i="5"/>
  <c r="D715" i="5"/>
  <c r="E715" i="5"/>
  <c r="B715" i="5"/>
  <c r="C715" i="3"/>
  <c r="D715" i="3"/>
  <c r="E715" i="3"/>
  <c r="B715" i="3"/>
  <c r="C715" i="2"/>
  <c r="D715" i="2"/>
  <c r="E715" i="2"/>
  <c r="B715" i="2"/>
  <c r="C715" i="12"/>
  <c r="D715" i="12"/>
  <c r="E715" i="12"/>
  <c r="B715" i="12"/>
  <c r="C452" i="17" l="1"/>
  <c r="D452" i="17"/>
  <c r="E452" i="17"/>
  <c r="B452" i="17"/>
  <c r="C716" i="7"/>
  <c r="D716" i="7"/>
  <c r="E716" i="7"/>
  <c r="B716" i="7"/>
  <c r="C712" i="10"/>
  <c r="D712" i="10"/>
  <c r="E712" i="10"/>
  <c r="B712" i="10"/>
  <c r="D712" i="9"/>
  <c r="E712" i="9"/>
  <c r="F712" i="9"/>
  <c r="C712" i="9"/>
  <c r="C452" i="16"/>
  <c r="D452" i="16"/>
  <c r="E452" i="16"/>
  <c r="B452" i="16"/>
  <c r="C714" i="6"/>
  <c r="D714" i="6"/>
  <c r="E714" i="6"/>
  <c r="B714" i="6"/>
  <c r="C158" i="85"/>
  <c r="D158" i="85"/>
  <c r="E158" i="85"/>
  <c r="B158" i="85"/>
  <c r="C158" i="86"/>
  <c r="D158" i="86"/>
  <c r="E158" i="86"/>
  <c r="B158" i="86"/>
  <c r="C348" i="20"/>
  <c r="D348" i="20"/>
  <c r="E348" i="20"/>
  <c r="B348" i="20"/>
  <c r="C714" i="11"/>
  <c r="D714" i="11"/>
  <c r="E714" i="11"/>
  <c r="B714" i="11"/>
  <c r="C660" i="14"/>
  <c r="D660" i="14"/>
  <c r="E660" i="14"/>
  <c r="B660" i="14"/>
  <c r="C714" i="8"/>
  <c r="D714" i="8"/>
  <c r="E714" i="8"/>
  <c r="B714" i="8"/>
  <c r="C714" i="4"/>
  <c r="D714" i="4"/>
  <c r="E714" i="4"/>
  <c r="B714" i="4"/>
  <c r="C714" i="5"/>
  <c r="D714" i="5"/>
  <c r="E714" i="5"/>
  <c r="B714" i="5"/>
  <c r="C714" i="3"/>
  <c r="D714" i="3"/>
  <c r="E714" i="3"/>
  <c r="B714" i="3"/>
  <c r="C714" i="2"/>
  <c r="D714" i="2"/>
  <c r="E714" i="2"/>
  <c r="B714" i="2"/>
  <c r="I714" i="12"/>
  <c r="C714" i="12"/>
  <c r="E714" i="12"/>
  <c r="C451" i="17" l="1"/>
  <c r="D451" i="17"/>
  <c r="E451" i="17"/>
  <c r="B451" i="17"/>
  <c r="C715" i="7"/>
  <c r="D715" i="7"/>
  <c r="E715" i="7"/>
  <c r="B715" i="7"/>
  <c r="C711" i="10"/>
  <c r="D711" i="10"/>
  <c r="E711" i="10"/>
  <c r="B711" i="10"/>
  <c r="D711" i="9"/>
  <c r="E711" i="9"/>
  <c r="F711" i="9"/>
  <c r="C711" i="9"/>
  <c r="C451" i="16"/>
  <c r="D451" i="16"/>
  <c r="E451" i="16"/>
  <c r="B451" i="16"/>
  <c r="C713" i="6"/>
  <c r="D713" i="6"/>
  <c r="E713" i="6"/>
  <c r="B713" i="6"/>
  <c r="C157" i="85"/>
  <c r="D157" i="85"/>
  <c r="E157" i="85"/>
  <c r="B157" i="85"/>
  <c r="C157" i="86"/>
  <c r="D157" i="86"/>
  <c r="E157" i="86"/>
  <c r="B157" i="86"/>
  <c r="C347" i="20"/>
  <c r="D347" i="20"/>
  <c r="E347" i="20"/>
  <c r="B347" i="20"/>
  <c r="C713" i="11"/>
  <c r="D713" i="11"/>
  <c r="E713" i="11"/>
  <c r="B713" i="11"/>
  <c r="C659" i="14"/>
  <c r="D659" i="14"/>
  <c r="E659" i="14"/>
  <c r="B659" i="14"/>
  <c r="C713" i="8"/>
  <c r="D713" i="8"/>
  <c r="E713" i="8"/>
  <c r="B713" i="8"/>
  <c r="C713" i="4"/>
  <c r="D713" i="4"/>
  <c r="E713" i="4"/>
  <c r="B713" i="4"/>
  <c r="C713" i="5"/>
  <c r="D713" i="5"/>
  <c r="E713" i="5"/>
  <c r="B713" i="5"/>
  <c r="C713" i="3"/>
  <c r="D713" i="3"/>
  <c r="E713" i="3"/>
  <c r="B713" i="3"/>
  <c r="C713" i="2"/>
  <c r="D713" i="2"/>
  <c r="E713" i="2"/>
  <c r="B713" i="2"/>
  <c r="I713" i="12"/>
  <c r="C713" i="12"/>
  <c r="E713" i="12"/>
  <c r="B713" i="12"/>
  <c r="G1" i="246"/>
  <c r="I712" i="12" l="1"/>
  <c r="J712" i="12"/>
  <c r="O9" i="15"/>
  <c r="C450" i="17"/>
  <c r="D450" i="17"/>
  <c r="E450" i="17"/>
  <c r="B450" i="17"/>
  <c r="C714" i="7"/>
  <c r="D714" i="7"/>
  <c r="E714" i="7"/>
  <c r="B714" i="7"/>
  <c r="C710" i="10"/>
  <c r="D710" i="10"/>
  <c r="E710" i="10"/>
  <c r="B710" i="10"/>
  <c r="D710" i="9"/>
  <c r="E710" i="9"/>
  <c r="F710" i="9"/>
  <c r="C710" i="9"/>
  <c r="C450" i="16"/>
  <c r="D450" i="16"/>
  <c r="E450" i="16"/>
  <c r="B450" i="16"/>
  <c r="C712" i="6"/>
  <c r="D712" i="6"/>
  <c r="E712" i="6"/>
  <c r="B712" i="6"/>
  <c r="C156" i="85"/>
  <c r="D156" i="85"/>
  <c r="E156" i="85"/>
  <c r="B156" i="85"/>
  <c r="C156" i="86"/>
  <c r="D156" i="86"/>
  <c r="E156" i="86"/>
  <c r="B156" i="86"/>
  <c r="C346" i="20"/>
  <c r="D346" i="20"/>
  <c r="E346" i="20"/>
  <c r="B346" i="20"/>
  <c r="E712" i="11"/>
  <c r="C712" i="11"/>
  <c r="D712" i="11"/>
  <c r="B712" i="11"/>
  <c r="C658" i="14"/>
  <c r="D658" i="14"/>
  <c r="E658" i="14"/>
  <c r="B658" i="14"/>
  <c r="C712" i="8"/>
  <c r="D712" i="8"/>
  <c r="E712" i="8"/>
  <c r="B712" i="8"/>
  <c r="C712" i="4"/>
  <c r="D712" i="4"/>
  <c r="E712" i="4"/>
  <c r="B712" i="4"/>
  <c r="C712" i="5"/>
  <c r="D712" i="5"/>
  <c r="E712" i="5"/>
  <c r="B712" i="5"/>
  <c r="C712" i="3"/>
  <c r="D712" i="3"/>
  <c r="E712" i="3"/>
  <c r="B712" i="3"/>
  <c r="C712" i="2"/>
  <c r="D712" i="2"/>
  <c r="E712" i="2"/>
  <c r="B712" i="2"/>
  <c r="C712" i="12"/>
  <c r="D712" i="12"/>
  <c r="E712" i="12"/>
  <c r="B712" i="12"/>
  <c r="C449" i="17" l="1"/>
  <c r="D449" i="17"/>
  <c r="E449" i="17"/>
  <c r="B449" i="17"/>
  <c r="C713" i="7"/>
  <c r="D713" i="7"/>
  <c r="E713" i="7"/>
  <c r="B713" i="7"/>
  <c r="C709" i="10"/>
  <c r="D709" i="10"/>
  <c r="E709" i="10"/>
  <c r="B709" i="10"/>
  <c r="D709" i="9"/>
  <c r="E709" i="9"/>
  <c r="F709" i="9"/>
  <c r="C709" i="9"/>
  <c r="C449" i="16"/>
  <c r="D449" i="16"/>
  <c r="E449" i="16"/>
  <c r="B449" i="16"/>
  <c r="C711" i="6"/>
  <c r="D711" i="6"/>
  <c r="E711" i="6"/>
  <c r="B711" i="6"/>
  <c r="C155" i="85"/>
  <c r="D155" i="85"/>
  <c r="E155" i="85"/>
  <c r="B155" i="85"/>
  <c r="C155" i="86"/>
  <c r="D155" i="86"/>
  <c r="E155" i="86"/>
  <c r="B155" i="86"/>
  <c r="C345" i="20"/>
  <c r="D345" i="20"/>
  <c r="E345" i="20"/>
  <c r="B345" i="20"/>
  <c r="C711" i="11"/>
  <c r="D711" i="11"/>
  <c r="E711" i="11"/>
  <c r="B711" i="11"/>
  <c r="C657" i="14"/>
  <c r="D657" i="14"/>
  <c r="E657" i="14"/>
  <c r="B657" i="14"/>
  <c r="C711" i="8"/>
  <c r="D711" i="8"/>
  <c r="E711" i="8"/>
  <c r="B711" i="8"/>
  <c r="C711" i="4"/>
  <c r="D711" i="4"/>
  <c r="E711" i="4"/>
  <c r="B711" i="4"/>
  <c r="C711" i="5"/>
  <c r="D711" i="5"/>
  <c r="E711" i="5"/>
  <c r="B711" i="5"/>
  <c r="C711" i="3"/>
  <c r="D711" i="3"/>
  <c r="E711" i="3"/>
  <c r="B711" i="3"/>
  <c r="C711" i="2"/>
  <c r="D711" i="2"/>
  <c r="E711" i="2"/>
  <c r="B711" i="2"/>
  <c r="C711" i="12"/>
  <c r="D711" i="12"/>
  <c r="E711" i="12"/>
  <c r="B711" i="12"/>
  <c r="F711" i="12" s="1"/>
  <c r="C448" i="17" l="1"/>
  <c r="D448" i="17"/>
  <c r="E448" i="17"/>
  <c r="B448" i="17"/>
  <c r="C712" i="7"/>
  <c r="D712" i="7"/>
  <c r="E712" i="7"/>
  <c r="B712" i="7"/>
  <c r="C708" i="10"/>
  <c r="D708" i="10"/>
  <c r="E708" i="10"/>
  <c r="B708" i="10"/>
  <c r="D708" i="9"/>
  <c r="E708" i="9"/>
  <c r="F708" i="9"/>
  <c r="C708" i="9"/>
  <c r="C448" i="16"/>
  <c r="D448" i="16"/>
  <c r="E448" i="16"/>
  <c r="B448" i="16"/>
  <c r="C710" i="6"/>
  <c r="D710" i="6"/>
  <c r="E710" i="6"/>
  <c r="B710" i="6"/>
  <c r="C154" i="85"/>
  <c r="D154" i="85"/>
  <c r="E154" i="85"/>
  <c r="B154" i="85"/>
  <c r="C154" i="86"/>
  <c r="D154" i="86"/>
  <c r="E154" i="86"/>
  <c r="B154" i="86"/>
  <c r="C344" i="20"/>
  <c r="D344" i="20"/>
  <c r="E344" i="20"/>
  <c r="B344" i="20"/>
  <c r="C710" i="11"/>
  <c r="D710" i="11"/>
  <c r="E710" i="11"/>
  <c r="B710" i="11"/>
  <c r="C656" i="14"/>
  <c r="D656" i="14"/>
  <c r="E656" i="14"/>
  <c r="B656" i="14"/>
  <c r="C710" i="8"/>
  <c r="D710" i="8"/>
  <c r="E710" i="8"/>
  <c r="B710" i="8"/>
  <c r="C710" i="4"/>
  <c r="D710" i="4"/>
  <c r="E710" i="4"/>
  <c r="B710" i="4"/>
  <c r="C710" i="5"/>
  <c r="D710" i="5"/>
  <c r="E710" i="5"/>
  <c r="B710" i="5"/>
  <c r="C710" i="3"/>
  <c r="D710" i="3"/>
  <c r="E710" i="3"/>
  <c r="B710" i="3"/>
  <c r="C710" i="2"/>
  <c r="D710" i="2"/>
  <c r="E710" i="2"/>
  <c r="B710" i="2"/>
  <c r="E710" i="12"/>
  <c r="C710" i="12"/>
  <c r="D710" i="12"/>
  <c r="B710" i="12"/>
  <c r="C709" i="12" l="1"/>
  <c r="D709" i="12"/>
  <c r="E709" i="12"/>
  <c r="B709" i="12"/>
  <c r="C447" i="17"/>
  <c r="D447" i="17"/>
  <c r="E447" i="17"/>
  <c r="B447" i="17"/>
  <c r="C711" i="7"/>
  <c r="D711" i="7"/>
  <c r="E711" i="7"/>
  <c r="B711" i="7"/>
  <c r="C707" i="10"/>
  <c r="D707" i="10"/>
  <c r="E707" i="10"/>
  <c r="B707" i="10"/>
  <c r="D707" i="9"/>
  <c r="E707" i="9"/>
  <c r="F707" i="9"/>
  <c r="C707" i="9"/>
  <c r="C447" i="16"/>
  <c r="D447" i="16"/>
  <c r="E447" i="16"/>
  <c r="B447" i="16"/>
  <c r="C709" i="6"/>
  <c r="D709" i="6"/>
  <c r="E709" i="6"/>
  <c r="B709" i="6"/>
  <c r="C153" i="85"/>
  <c r="D153" i="85"/>
  <c r="E153" i="85"/>
  <c r="B153" i="85"/>
  <c r="C153" i="86"/>
  <c r="D153" i="86"/>
  <c r="E153" i="86"/>
  <c r="B153" i="86"/>
  <c r="C343" i="20"/>
  <c r="D343" i="20"/>
  <c r="E343" i="20"/>
  <c r="B343" i="20"/>
  <c r="C709" i="11"/>
  <c r="D709" i="11"/>
  <c r="E709" i="11"/>
  <c r="B709" i="11"/>
  <c r="C655" i="14"/>
  <c r="D655" i="14"/>
  <c r="E655" i="14"/>
  <c r="B655" i="14"/>
  <c r="C709" i="8"/>
  <c r="D709" i="8"/>
  <c r="E709" i="8"/>
  <c r="B709" i="8"/>
  <c r="C709" i="4"/>
  <c r="D709" i="4"/>
  <c r="E709" i="4"/>
  <c r="B709" i="4"/>
  <c r="C709" i="5"/>
  <c r="D709" i="5"/>
  <c r="E709" i="5"/>
  <c r="B709" i="5"/>
  <c r="C709" i="3"/>
  <c r="D709" i="3"/>
  <c r="E709" i="3"/>
  <c r="B709" i="3"/>
  <c r="C709" i="2"/>
  <c r="D709" i="2"/>
  <c r="E709" i="2"/>
  <c r="B709" i="2"/>
  <c r="F709" i="2" s="1"/>
  <c r="C708" i="12" l="1"/>
  <c r="D708" i="12"/>
  <c r="E708" i="12"/>
  <c r="B708" i="12"/>
  <c r="C446" i="17"/>
  <c r="D446" i="17"/>
  <c r="E446" i="17"/>
  <c r="B446" i="17"/>
  <c r="C710" i="7"/>
  <c r="D710" i="7"/>
  <c r="E710" i="7"/>
  <c r="B710" i="7"/>
  <c r="C706" i="10"/>
  <c r="D706" i="10"/>
  <c r="E706" i="10"/>
  <c r="B706" i="10"/>
  <c r="D706" i="9"/>
  <c r="E706" i="9"/>
  <c r="F706" i="9"/>
  <c r="C706" i="9"/>
  <c r="C446" i="16"/>
  <c r="D446" i="16"/>
  <c r="E446" i="16"/>
  <c r="B446" i="16"/>
  <c r="C708" i="6"/>
  <c r="D708" i="6"/>
  <c r="E708" i="6"/>
  <c r="B708" i="6"/>
  <c r="C152" i="85"/>
  <c r="D152" i="85"/>
  <c r="E152" i="85"/>
  <c r="B152" i="85"/>
  <c r="C152" i="86"/>
  <c r="D152" i="86"/>
  <c r="E152" i="86"/>
  <c r="B152" i="86"/>
  <c r="C342" i="20"/>
  <c r="D342" i="20"/>
  <c r="E342" i="20"/>
  <c r="B342" i="20"/>
  <c r="C708" i="11"/>
  <c r="D708" i="11"/>
  <c r="E708" i="11"/>
  <c r="B708" i="11"/>
  <c r="C654" i="14"/>
  <c r="D654" i="14"/>
  <c r="E654" i="14"/>
  <c r="B654" i="14"/>
  <c r="C708" i="8"/>
  <c r="D708" i="8"/>
  <c r="E708" i="8"/>
  <c r="B708" i="8"/>
  <c r="C708" i="4"/>
  <c r="D708" i="4"/>
  <c r="E708" i="4"/>
  <c r="B708" i="4"/>
  <c r="C708" i="5"/>
  <c r="D708" i="5"/>
  <c r="E708" i="5"/>
  <c r="B708" i="5"/>
  <c r="C708" i="3"/>
  <c r="D708" i="3"/>
  <c r="E708" i="3"/>
  <c r="B708" i="3"/>
  <c r="C708" i="2"/>
  <c r="D708" i="2"/>
  <c r="E708" i="2"/>
  <c r="B708" i="2"/>
  <c r="I390" i="12" l="1"/>
  <c r="A20" i="1" l="1"/>
  <c r="D20" i="1" s="1"/>
  <c r="A18" i="1"/>
  <c r="A16" i="1"/>
  <c r="A8" i="1"/>
  <c r="A9" i="1"/>
  <c r="A10" i="1"/>
  <c r="A11" i="1"/>
  <c r="A12" i="1"/>
  <c r="A13" i="1"/>
  <c r="A14" i="1"/>
  <c r="A15" i="1"/>
  <c r="A7" i="1"/>
  <c r="G3" i="239" l="1"/>
  <c r="G2" i="238" l="1"/>
  <c r="G2" i="237" l="1"/>
  <c r="G2" i="236" l="1"/>
  <c r="G2" i="235" l="1"/>
  <c r="G2" i="234" l="1"/>
  <c r="F452" i="17" l="1"/>
  <c r="G452" i="17"/>
  <c r="F453" i="17"/>
  <c r="G453" i="17"/>
  <c r="F454" i="17"/>
  <c r="G454" i="17"/>
  <c r="F455" i="17"/>
  <c r="G455" i="17"/>
  <c r="F456" i="17"/>
  <c r="G456" i="17"/>
  <c r="F457" i="17"/>
  <c r="G457" i="17"/>
  <c r="F458" i="17"/>
  <c r="G458" i="17"/>
  <c r="F459" i="17"/>
  <c r="G459" i="17"/>
  <c r="F460" i="17"/>
  <c r="G460" i="17"/>
  <c r="F461" i="17"/>
  <c r="G461" i="17"/>
  <c r="F462" i="17"/>
  <c r="G462" i="17"/>
  <c r="F463" i="17"/>
  <c r="G463" i="17"/>
  <c r="F464" i="17"/>
  <c r="G464" i="17"/>
  <c r="G465" i="17"/>
  <c r="F466" i="17"/>
  <c r="G466" i="17"/>
  <c r="F467" i="17"/>
  <c r="G467" i="17"/>
  <c r="F468" i="17"/>
  <c r="G468" i="17"/>
  <c r="F469" i="17"/>
  <c r="G469" i="17"/>
  <c r="F470" i="17"/>
  <c r="G470" i="17"/>
  <c r="F471" i="17"/>
  <c r="G471" i="17"/>
  <c r="F472" i="17"/>
  <c r="G472" i="17"/>
  <c r="F473" i="17"/>
  <c r="G473" i="17"/>
  <c r="F474" i="17"/>
  <c r="G474" i="17"/>
  <c r="F475" i="17"/>
  <c r="G475" i="17"/>
  <c r="F476" i="17"/>
  <c r="G476" i="17"/>
  <c r="F477" i="17"/>
  <c r="G477" i="17"/>
  <c r="F478" i="17"/>
  <c r="G478" i="17"/>
  <c r="F479" i="17"/>
  <c r="G479" i="17"/>
  <c r="F480" i="17"/>
  <c r="G480" i="17"/>
  <c r="F481" i="17"/>
  <c r="G481" i="17"/>
  <c r="F482" i="17"/>
  <c r="G482" i="17"/>
  <c r="F483" i="17"/>
  <c r="G483" i="17"/>
  <c r="F484" i="17"/>
  <c r="G484" i="17"/>
  <c r="F485" i="17"/>
  <c r="G485" i="17"/>
  <c r="F486" i="17"/>
  <c r="G486" i="17"/>
  <c r="F487" i="17"/>
  <c r="G487" i="17"/>
  <c r="F488" i="17"/>
  <c r="G488" i="17"/>
  <c r="F489" i="17"/>
  <c r="G489" i="17"/>
  <c r="F490" i="17"/>
  <c r="G490" i="17"/>
  <c r="F491" i="17"/>
  <c r="G491" i="17"/>
  <c r="F492" i="17"/>
  <c r="G492" i="17"/>
  <c r="F493" i="17"/>
  <c r="G493" i="17"/>
  <c r="F494" i="17"/>
  <c r="G494" i="17"/>
  <c r="F495" i="17"/>
  <c r="G495" i="17"/>
  <c r="F496" i="17"/>
  <c r="G496" i="17"/>
  <c r="F497" i="17"/>
  <c r="G497" i="17"/>
  <c r="F498" i="17"/>
  <c r="G498" i="17"/>
  <c r="F499" i="17"/>
  <c r="G499" i="17"/>
  <c r="F500" i="17"/>
  <c r="G500" i="17"/>
  <c r="F501" i="17"/>
  <c r="G501" i="17"/>
  <c r="F502" i="17"/>
  <c r="G502" i="17"/>
  <c r="F503" i="17"/>
  <c r="G503" i="17"/>
  <c r="F504" i="17"/>
  <c r="G504" i="17"/>
  <c r="F505" i="17"/>
  <c r="G505" i="17"/>
  <c r="F506" i="17"/>
  <c r="G506" i="17"/>
  <c r="F507" i="17"/>
  <c r="G507" i="17"/>
  <c r="F508" i="17"/>
  <c r="G508" i="17"/>
  <c r="F509" i="17"/>
  <c r="G509" i="17"/>
  <c r="F510" i="17"/>
  <c r="G510" i="17"/>
  <c r="F511" i="17"/>
  <c r="G511" i="17"/>
  <c r="F512" i="17"/>
  <c r="G512" i="17"/>
  <c r="F513" i="17"/>
  <c r="G513" i="17"/>
  <c r="F514" i="17"/>
  <c r="G514" i="17"/>
  <c r="F515" i="17"/>
  <c r="G515" i="17"/>
  <c r="F516" i="17"/>
  <c r="G516" i="17"/>
  <c r="F517" i="17"/>
  <c r="G517" i="17"/>
  <c r="F518" i="17"/>
  <c r="G518" i="17"/>
  <c r="F714" i="7"/>
  <c r="G714" i="7"/>
  <c r="F715" i="7"/>
  <c r="G715" i="7"/>
  <c r="F716" i="7"/>
  <c r="G716" i="7"/>
  <c r="F717" i="7"/>
  <c r="G717" i="7"/>
  <c r="F718" i="7"/>
  <c r="G718" i="7"/>
  <c r="H718" i="7" s="1"/>
  <c r="F719" i="7"/>
  <c r="G719" i="7"/>
  <c r="F720" i="7"/>
  <c r="G720" i="7"/>
  <c r="F721" i="7"/>
  <c r="G721" i="7"/>
  <c r="F722" i="7"/>
  <c r="G722" i="7"/>
  <c r="F723" i="7"/>
  <c r="G723" i="7"/>
  <c r="F724" i="7"/>
  <c r="G724" i="7"/>
  <c r="F725" i="7"/>
  <c r="H725" i="7" s="1"/>
  <c r="G725" i="7"/>
  <c r="F726" i="7"/>
  <c r="G726" i="7"/>
  <c r="H726" i="7" s="1"/>
  <c r="F727" i="7"/>
  <c r="H727" i="7" s="1"/>
  <c r="G727" i="7"/>
  <c r="F728" i="7"/>
  <c r="G728" i="7"/>
  <c r="F729" i="7"/>
  <c r="G729" i="7"/>
  <c r="F730" i="7"/>
  <c r="G730" i="7"/>
  <c r="H730" i="7" s="1"/>
  <c r="F731" i="7"/>
  <c r="H731" i="7" s="1"/>
  <c r="G731" i="7"/>
  <c r="F732" i="7"/>
  <c r="G732" i="7"/>
  <c r="F733" i="7"/>
  <c r="H733" i="7" s="1"/>
  <c r="G733" i="7"/>
  <c r="F734" i="7"/>
  <c r="G734" i="7"/>
  <c r="H734" i="7" s="1"/>
  <c r="F735" i="7"/>
  <c r="H735" i="7" s="1"/>
  <c r="G735" i="7"/>
  <c r="F736" i="7"/>
  <c r="G736" i="7"/>
  <c r="F737" i="7"/>
  <c r="H737" i="7" s="1"/>
  <c r="G737" i="7"/>
  <c r="F738" i="7"/>
  <c r="G738" i="7"/>
  <c r="H738" i="7" s="1"/>
  <c r="F739" i="7"/>
  <c r="H739" i="7" s="1"/>
  <c r="G739" i="7"/>
  <c r="F740" i="7"/>
  <c r="G740" i="7"/>
  <c r="F741" i="7"/>
  <c r="H741" i="7" s="1"/>
  <c r="G741" i="7"/>
  <c r="F742" i="7"/>
  <c r="G742" i="7"/>
  <c r="H742" i="7" s="1"/>
  <c r="F743" i="7"/>
  <c r="H743" i="7" s="1"/>
  <c r="G743" i="7"/>
  <c r="F744" i="7"/>
  <c r="G744" i="7"/>
  <c r="F745" i="7"/>
  <c r="H745" i="7" s="1"/>
  <c r="G745" i="7"/>
  <c r="F746" i="7"/>
  <c r="G746" i="7"/>
  <c r="H746" i="7" s="1"/>
  <c r="F747" i="7"/>
  <c r="H747" i="7" s="1"/>
  <c r="G747" i="7"/>
  <c r="F748" i="7"/>
  <c r="G748" i="7"/>
  <c r="F749" i="7"/>
  <c r="H749" i="7" s="1"/>
  <c r="G749" i="7"/>
  <c r="F750" i="7"/>
  <c r="G750" i="7"/>
  <c r="H750" i="7" s="1"/>
  <c r="F751" i="7"/>
  <c r="H751" i="7" s="1"/>
  <c r="G751" i="7"/>
  <c r="F752" i="7"/>
  <c r="G752" i="7"/>
  <c r="F753" i="7"/>
  <c r="H753" i="7" s="1"/>
  <c r="G753" i="7"/>
  <c r="F754" i="7"/>
  <c r="G754" i="7"/>
  <c r="H754" i="7" s="1"/>
  <c r="F755" i="7"/>
  <c r="H755" i="7" s="1"/>
  <c r="G755" i="7"/>
  <c r="F756" i="7"/>
  <c r="G756" i="7"/>
  <c r="F757" i="7"/>
  <c r="H757" i="7" s="1"/>
  <c r="G757" i="7"/>
  <c r="F758" i="7"/>
  <c r="G758" i="7"/>
  <c r="H758" i="7" s="1"/>
  <c r="F759" i="7"/>
  <c r="H759" i="7" s="1"/>
  <c r="G759" i="7"/>
  <c r="F760" i="7"/>
  <c r="G760" i="7"/>
  <c r="F761" i="7"/>
  <c r="H761" i="7" s="1"/>
  <c r="G761" i="7"/>
  <c r="F762" i="7"/>
  <c r="G762" i="7"/>
  <c r="H762" i="7" s="1"/>
  <c r="F763" i="7"/>
  <c r="H763" i="7" s="1"/>
  <c r="G763" i="7"/>
  <c r="F764" i="7"/>
  <c r="G764" i="7"/>
  <c r="F765" i="7"/>
  <c r="H765" i="7" s="1"/>
  <c r="G765" i="7"/>
  <c r="F766" i="7"/>
  <c r="G766" i="7"/>
  <c r="H766" i="7" s="1"/>
  <c r="F767" i="7"/>
  <c r="H767" i="7" s="1"/>
  <c r="G767" i="7"/>
  <c r="F768" i="7"/>
  <c r="G768" i="7"/>
  <c r="F769" i="7"/>
  <c r="H769" i="7" s="1"/>
  <c r="G769" i="7"/>
  <c r="G3" i="233"/>
  <c r="G711" i="9"/>
  <c r="I711" i="9" s="1"/>
  <c r="H711" i="9"/>
  <c r="G712" i="9"/>
  <c r="H712" i="9"/>
  <c r="G713" i="9"/>
  <c r="I713" i="9" s="1"/>
  <c r="H713" i="9"/>
  <c r="G714" i="9"/>
  <c r="H714" i="9"/>
  <c r="G715" i="9"/>
  <c r="H715" i="9"/>
  <c r="G716" i="9"/>
  <c r="H716" i="9"/>
  <c r="G717" i="9"/>
  <c r="I717" i="9" s="1"/>
  <c r="H717" i="9"/>
  <c r="G718" i="9"/>
  <c r="H718" i="9"/>
  <c r="I718" i="9" s="1"/>
  <c r="G719" i="9"/>
  <c r="H719" i="9"/>
  <c r="G720" i="9"/>
  <c r="H720" i="9"/>
  <c r="G721" i="9"/>
  <c r="I721" i="9" s="1"/>
  <c r="H721" i="9"/>
  <c r="G722" i="9"/>
  <c r="H722" i="9"/>
  <c r="I722" i="9" s="1"/>
  <c r="G723" i="9"/>
  <c r="H723" i="9"/>
  <c r="G724" i="9"/>
  <c r="I724" i="9" s="1"/>
  <c r="H724" i="9"/>
  <c r="G725" i="9"/>
  <c r="H725" i="9"/>
  <c r="G726" i="9"/>
  <c r="H726" i="9"/>
  <c r="G727" i="9"/>
  <c r="H727" i="9"/>
  <c r="G728" i="9"/>
  <c r="H728" i="9"/>
  <c r="G729" i="9"/>
  <c r="H729" i="9"/>
  <c r="G730" i="9"/>
  <c r="H730" i="9"/>
  <c r="G731" i="9"/>
  <c r="H731" i="9"/>
  <c r="G732" i="9"/>
  <c r="H732" i="9"/>
  <c r="I732" i="9" s="1"/>
  <c r="G733" i="9"/>
  <c r="I733" i="9" s="1"/>
  <c r="H733" i="9"/>
  <c r="G734" i="9"/>
  <c r="H734" i="9"/>
  <c r="G735" i="9"/>
  <c r="H735" i="9"/>
  <c r="G736" i="9"/>
  <c r="H736" i="9"/>
  <c r="G737" i="9"/>
  <c r="H737" i="9"/>
  <c r="G738" i="9"/>
  <c r="H738" i="9"/>
  <c r="I738" i="9"/>
  <c r="G739" i="9"/>
  <c r="I739" i="9" s="1"/>
  <c r="H739" i="9"/>
  <c r="G740" i="9"/>
  <c r="I740" i="9"/>
  <c r="H740" i="9"/>
  <c r="G741" i="9"/>
  <c r="H741" i="9"/>
  <c r="I741" i="9" s="1"/>
  <c r="G742" i="9"/>
  <c r="I742" i="9" s="1"/>
  <c r="H742" i="9"/>
  <c r="G743" i="9"/>
  <c r="H743" i="9"/>
  <c r="G744" i="9"/>
  <c r="H744" i="9"/>
  <c r="G745" i="9"/>
  <c r="H745" i="9"/>
  <c r="G746" i="9"/>
  <c r="I746" i="9" s="1"/>
  <c r="H746" i="9"/>
  <c r="G747" i="9"/>
  <c r="H747" i="9"/>
  <c r="I747" i="9" s="1"/>
  <c r="G748" i="9"/>
  <c r="H748" i="9"/>
  <c r="G749" i="9"/>
  <c r="H749" i="9"/>
  <c r="G750" i="9"/>
  <c r="I750" i="9" s="1"/>
  <c r="H750" i="9"/>
  <c r="G751" i="9"/>
  <c r="H751" i="9"/>
  <c r="G752" i="9"/>
  <c r="I752" i="9" s="1"/>
  <c r="H752" i="9"/>
  <c r="G753" i="9"/>
  <c r="H753" i="9"/>
  <c r="G754" i="9"/>
  <c r="I754" i="9" s="1"/>
  <c r="H754" i="9"/>
  <c r="G755" i="9"/>
  <c r="I755" i="9" s="1"/>
  <c r="H755" i="9"/>
  <c r="G756" i="9"/>
  <c r="H756" i="9"/>
  <c r="I756" i="9" s="1"/>
  <c r="G757" i="9"/>
  <c r="H757" i="9"/>
  <c r="G758" i="9"/>
  <c r="H758" i="9"/>
  <c r="I758" i="9" s="1"/>
  <c r="G759" i="9"/>
  <c r="H759" i="9"/>
  <c r="G760" i="9"/>
  <c r="I760" i="9" s="1"/>
  <c r="H760" i="9"/>
  <c r="G761" i="9"/>
  <c r="H761" i="9"/>
  <c r="G762" i="9"/>
  <c r="I762" i="9" s="1"/>
  <c r="H762" i="9"/>
  <c r="G763" i="9"/>
  <c r="H763" i="9"/>
  <c r="G764" i="9"/>
  <c r="H764" i="9"/>
  <c r="I9" i="1"/>
  <c r="I8" i="1"/>
  <c r="I7" i="1"/>
  <c r="B172" i="22"/>
  <c r="I18" i="1"/>
  <c r="G699" i="9"/>
  <c r="H699" i="9"/>
  <c r="G700" i="9"/>
  <c r="H700" i="9"/>
  <c r="G701" i="9"/>
  <c r="H701" i="9"/>
  <c r="G702" i="9"/>
  <c r="H702" i="9"/>
  <c r="G703" i="9"/>
  <c r="H703" i="9"/>
  <c r="G704" i="9"/>
  <c r="H704" i="9"/>
  <c r="I704" i="9"/>
  <c r="G705" i="9"/>
  <c r="I705" i="9" s="1"/>
  <c r="H705" i="9"/>
  <c r="G706" i="9"/>
  <c r="I706" i="9"/>
  <c r="H706" i="9"/>
  <c r="G707" i="9"/>
  <c r="H707" i="9"/>
  <c r="G708" i="9"/>
  <c r="I708" i="9" s="1"/>
  <c r="H708" i="9"/>
  <c r="G709" i="9"/>
  <c r="H709" i="9"/>
  <c r="G710" i="9"/>
  <c r="H710" i="9"/>
  <c r="D22" i="1"/>
  <c r="F148" i="85"/>
  <c r="G148" i="85"/>
  <c r="F149" i="85"/>
  <c r="H149" i="85" s="1"/>
  <c r="G149" i="85"/>
  <c r="F150" i="85"/>
  <c r="G150" i="85"/>
  <c r="F151" i="85"/>
  <c r="H151" i="85" s="1"/>
  <c r="G151" i="85"/>
  <c r="F152" i="85"/>
  <c r="G152" i="85"/>
  <c r="F153" i="85"/>
  <c r="H153" i="85" s="1"/>
  <c r="G153" i="85"/>
  <c r="F154" i="85"/>
  <c r="G154" i="85"/>
  <c r="F155" i="85"/>
  <c r="G155" i="85"/>
  <c r="F156" i="85"/>
  <c r="G156" i="85"/>
  <c r="F157" i="85"/>
  <c r="H157" i="85" s="1"/>
  <c r="G157" i="85"/>
  <c r="F158" i="85"/>
  <c r="G158" i="85"/>
  <c r="F159" i="85"/>
  <c r="G159" i="85"/>
  <c r="F160" i="85"/>
  <c r="G160" i="85"/>
  <c r="F161" i="85"/>
  <c r="H161" i="85" s="1"/>
  <c r="G161" i="85"/>
  <c r="F162" i="85"/>
  <c r="G162" i="85"/>
  <c r="F163" i="85"/>
  <c r="H163" i="85" s="1"/>
  <c r="G163" i="85"/>
  <c r="F164" i="85"/>
  <c r="G164" i="85"/>
  <c r="F165" i="85"/>
  <c r="H165" i="85" s="1"/>
  <c r="G165" i="85"/>
  <c r="F166" i="85"/>
  <c r="H166" i="85" s="1"/>
  <c r="G166" i="85"/>
  <c r="F167" i="85"/>
  <c r="G167" i="85"/>
  <c r="F168" i="85"/>
  <c r="G168" i="85"/>
  <c r="F169" i="85"/>
  <c r="H169" i="85" s="1"/>
  <c r="G169" i="85"/>
  <c r="F170" i="85"/>
  <c r="G170" i="85"/>
  <c r="F171" i="85"/>
  <c r="H171" i="85" s="1"/>
  <c r="G171" i="85"/>
  <c r="F172" i="85"/>
  <c r="G172" i="85"/>
  <c r="H172" i="85" s="1"/>
  <c r="F173" i="85"/>
  <c r="H173" i="85" s="1"/>
  <c r="G173" i="85"/>
  <c r="F174" i="85"/>
  <c r="H174" i="85" s="1"/>
  <c r="G174" i="85"/>
  <c r="F175" i="85"/>
  <c r="H175" i="85"/>
  <c r="G175" i="85"/>
  <c r="F176" i="85"/>
  <c r="G176" i="85"/>
  <c r="H176" i="85" s="1"/>
  <c r="F177" i="85"/>
  <c r="H177" i="85" s="1"/>
  <c r="G177" i="85"/>
  <c r="F178" i="85"/>
  <c r="G178" i="85"/>
  <c r="F179" i="85"/>
  <c r="H179" i="85" s="1"/>
  <c r="G179" i="85"/>
  <c r="F180" i="85"/>
  <c r="G180" i="85"/>
  <c r="F181" i="85"/>
  <c r="G181" i="85"/>
  <c r="H181" i="85" s="1"/>
  <c r="F182" i="85"/>
  <c r="H182" i="85" s="1"/>
  <c r="G182" i="85"/>
  <c r="F183" i="85"/>
  <c r="G183" i="85"/>
  <c r="H183" i="85" s="1"/>
  <c r="F184" i="85"/>
  <c r="G184" i="85"/>
  <c r="F185" i="85"/>
  <c r="G185" i="85"/>
  <c r="H185" i="85" s="1"/>
  <c r="F186" i="85"/>
  <c r="H186" i="85" s="1"/>
  <c r="G186" i="85"/>
  <c r="F187" i="85"/>
  <c r="H187" i="85"/>
  <c r="G187" i="85"/>
  <c r="F188" i="85"/>
  <c r="G188" i="85"/>
  <c r="H188" i="85" s="1"/>
  <c r="F189" i="85"/>
  <c r="G189" i="85"/>
  <c r="F190" i="85"/>
  <c r="G190" i="85"/>
  <c r="J684" i="12"/>
  <c r="M683" i="12"/>
  <c r="J579" i="12"/>
  <c r="F681" i="12"/>
  <c r="F682" i="12"/>
  <c r="J682" i="12" s="1"/>
  <c r="F683" i="12"/>
  <c r="F684" i="12"/>
  <c r="F629" i="14"/>
  <c r="F418" i="16"/>
  <c r="F689" i="7"/>
  <c r="G689" i="7"/>
  <c r="H689" i="7"/>
  <c r="F690" i="7"/>
  <c r="H690" i="7" s="1"/>
  <c r="G690" i="7"/>
  <c r="F691" i="7"/>
  <c r="G691" i="7"/>
  <c r="F692" i="7"/>
  <c r="G692" i="7"/>
  <c r="F693" i="7"/>
  <c r="G693" i="7"/>
  <c r="F694" i="7"/>
  <c r="G694" i="7"/>
  <c r="F695" i="7"/>
  <c r="G695" i="7"/>
  <c r="F696" i="7"/>
  <c r="H696" i="7" s="1"/>
  <c r="G696" i="7"/>
  <c r="F697" i="7"/>
  <c r="H697" i="7" s="1"/>
  <c r="G697" i="7"/>
  <c r="F698" i="7"/>
  <c r="G698" i="7"/>
  <c r="F699" i="7"/>
  <c r="H699" i="7" s="1"/>
  <c r="G699" i="7"/>
  <c r="F700" i="7"/>
  <c r="G700" i="7"/>
  <c r="F701" i="7"/>
  <c r="H701" i="7" s="1"/>
  <c r="G701" i="7"/>
  <c r="F702" i="7"/>
  <c r="G702" i="7"/>
  <c r="F703" i="7"/>
  <c r="G703" i="7"/>
  <c r="F704" i="7"/>
  <c r="H704" i="7" s="1"/>
  <c r="G704" i="7"/>
  <c r="F705" i="7"/>
  <c r="G705" i="7"/>
  <c r="F706" i="7"/>
  <c r="G706" i="7"/>
  <c r="F707" i="7"/>
  <c r="G707" i="7"/>
  <c r="F708" i="7"/>
  <c r="G708" i="7"/>
  <c r="F709" i="7"/>
  <c r="G709" i="7"/>
  <c r="F710" i="7"/>
  <c r="H710" i="7" s="1"/>
  <c r="G710" i="7"/>
  <c r="F711" i="7"/>
  <c r="G711" i="7"/>
  <c r="F712" i="7"/>
  <c r="H712" i="7" s="1"/>
  <c r="G712" i="7"/>
  <c r="F713" i="7"/>
  <c r="G713" i="7"/>
  <c r="F433" i="17"/>
  <c r="G433" i="17"/>
  <c r="F434" i="17"/>
  <c r="G434" i="17"/>
  <c r="F435" i="17"/>
  <c r="G435" i="17"/>
  <c r="F436" i="17"/>
  <c r="G436" i="17"/>
  <c r="F437" i="17"/>
  <c r="G437" i="17"/>
  <c r="F438" i="17"/>
  <c r="G438" i="17"/>
  <c r="F439" i="17"/>
  <c r="G439" i="17"/>
  <c r="F440" i="17"/>
  <c r="G440" i="17"/>
  <c r="F441" i="17"/>
  <c r="G441" i="17"/>
  <c r="F442" i="17"/>
  <c r="G442" i="17"/>
  <c r="F443" i="17"/>
  <c r="G443" i="17"/>
  <c r="F444" i="17"/>
  <c r="G444" i="17"/>
  <c r="F445" i="17"/>
  <c r="G445" i="17"/>
  <c r="F446" i="17"/>
  <c r="G446" i="17"/>
  <c r="F447" i="17"/>
  <c r="G447" i="17"/>
  <c r="F448" i="17"/>
  <c r="G448" i="17"/>
  <c r="F449" i="17"/>
  <c r="G449" i="17"/>
  <c r="F450" i="17"/>
  <c r="G450" i="17"/>
  <c r="F451" i="17"/>
  <c r="G451" i="17"/>
  <c r="F408" i="17"/>
  <c r="G408" i="17"/>
  <c r="F409" i="17"/>
  <c r="G409" i="17"/>
  <c r="F410" i="17"/>
  <c r="G410" i="17"/>
  <c r="F411" i="17"/>
  <c r="G411" i="17"/>
  <c r="F412" i="17"/>
  <c r="G412" i="17"/>
  <c r="F413" i="17"/>
  <c r="G413" i="17"/>
  <c r="F414" i="17"/>
  <c r="G414" i="17"/>
  <c r="F415" i="17"/>
  <c r="G415" i="17"/>
  <c r="F416" i="17"/>
  <c r="G416" i="17"/>
  <c r="F417" i="17"/>
  <c r="G417" i="17"/>
  <c r="F418" i="17"/>
  <c r="G418" i="17"/>
  <c r="F419" i="17"/>
  <c r="G419" i="17"/>
  <c r="F420" i="17"/>
  <c r="G420" i="17"/>
  <c r="F421" i="17"/>
  <c r="G421" i="17"/>
  <c r="F422" i="17"/>
  <c r="G422" i="17"/>
  <c r="F423" i="17"/>
  <c r="G423" i="17"/>
  <c r="F424" i="17"/>
  <c r="G424" i="17"/>
  <c r="F425" i="17"/>
  <c r="G425" i="17"/>
  <c r="F426" i="17"/>
  <c r="G426" i="17"/>
  <c r="F427" i="17"/>
  <c r="G427" i="17"/>
  <c r="F428" i="17"/>
  <c r="G428" i="17"/>
  <c r="F429" i="17"/>
  <c r="G429" i="17"/>
  <c r="F430" i="17"/>
  <c r="G430" i="17"/>
  <c r="F431" i="17"/>
  <c r="G431" i="17"/>
  <c r="F432" i="17"/>
  <c r="G432" i="17"/>
  <c r="F733" i="12"/>
  <c r="H733" i="12" s="1"/>
  <c r="G733" i="12"/>
  <c r="F734" i="12"/>
  <c r="H734" i="12" s="1"/>
  <c r="G734" i="12"/>
  <c r="F735" i="12"/>
  <c r="H735" i="12" s="1"/>
  <c r="G735" i="12"/>
  <c r="F736" i="12"/>
  <c r="H736" i="12" s="1"/>
  <c r="G736" i="12"/>
  <c r="F737" i="12"/>
  <c r="G737" i="12"/>
  <c r="H737" i="12" s="1"/>
  <c r="F738" i="12"/>
  <c r="H738" i="12" s="1"/>
  <c r="G738" i="12"/>
  <c r="F739" i="12"/>
  <c r="G739" i="12"/>
  <c r="F740" i="12"/>
  <c r="G740" i="12"/>
  <c r="F741" i="12"/>
  <c r="G741" i="12"/>
  <c r="H741" i="12" s="1"/>
  <c r="F742" i="12"/>
  <c r="H742" i="12" s="1"/>
  <c r="G742" i="12"/>
  <c r="F743" i="12"/>
  <c r="G743" i="12"/>
  <c r="F744" i="12"/>
  <c r="H744" i="12" s="1"/>
  <c r="G744" i="12"/>
  <c r="F745" i="12"/>
  <c r="H745" i="12" s="1"/>
  <c r="G745" i="12"/>
  <c r="F746" i="12"/>
  <c r="G746" i="12"/>
  <c r="F747" i="12"/>
  <c r="H747" i="12" s="1"/>
  <c r="G747" i="12"/>
  <c r="F748" i="12"/>
  <c r="G748" i="12"/>
  <c r="F749" i="12"/>
  <c r="G749" i="12"/>
  <c r="H749" i="12"/>
  <c r="F750" i="12"/>
  <c r="H750" i="12" s="1"/>
  <c r="G750" i="12"/>
  <c r="F751" i="12"/>
  <c r="G751" i="12"/>
  <c r="F752" i="12"/>
  <c r="H752" i="12" s="1"/>
  <c r="G752" i="12"/>
  <c r="F753" i="12"/>
  <c r="G753" i="12"/>
  <c r="F754" i="12"/>
  <c r="H754" i="12" s="1"/>
  <c r="G754" i="12"/>
  <c r="F755" i="12"/>
  <c r="H755" i="12" s="1"/>
  <c r="G755" i="12"/>
  <c r="F756" i="12"/>
  <c r="G756" i="12"/>
  <c r="F757" i="12"/>
  <c r="G757" i="12"/>
  <c r="F758" i="12"/>
  <c r="H758" i="12" s="1"/>
  <c r="G758" i="12"/>
  <c r="F759" i="12"/>
  <c r="G759" i="12"/>
  <c r="F760" i="12"/>
  <c r="H760" i="12" s="1"/>
  <c r="G760" i="12"/>
  <c r="F761" i="12"/>
  <c r="H761" i="12" s="1"/>
  <c r="G761" i="12"/>
  <c r="F762" i="12"/>
  <c r="H762" i="12" s="1"/>
  <c r="G762" i="12"/>
  <c r="F763" i="12"/>
  <c r="G763" i="12"/>
  <c r="F764" i="12"/>
  <c r="G764" i="12"/>
  <c r="F765" i="12"/>
  <c r="G765" i="12"/>
  <c r="H765" i="12" s="1"/>
  <c r="F766" i="12"/>
  <c r="H766" i="12" s="1"/>
  <c r="G766" i="12"/>
  <c r="F767" i="12"/>
  <c r="H767" i="12" s="1"/>
  <c r="G767" i="12"/>
  <c r="F768" i="12"/>
  <c r="H768" i="12" s="1"/>
  <c r="G768" i="12"/>
  <c r="F769" i="12"/>
  <c r="G769" i="12"/>
  <c r="F770" i="12"/>
  <c r="G770" i="12"/>
  <c r="F771" i="12"/>
  <c r="H771" i="12" s="1"/>
  <c r="G771" i="12"/>
  <c r="F772" i="12"/>
  <c r="G772" i="12"/>
  <c r="H772" i="12" s="1"/>
  <c r="F773" i="12"/>
  <c r="G773" i="12"/>
  <c r="F774" i="12"/>
  <c r="G774" i="12"/>
  <c r="F775" i="12"/>
  <c r="G775" i="12"/>
  <c r="F776" i="12"/>
  <c r="H776" i="12"/>
  <c r="G776" i="12"/>
  <c r="F777" i="12"/>
  <c r="G777" i="12"/>
  <c r="H777" i="12"/>
  <c r="F778" i="12"/>
  <c r="H778" i="12" s="1"/>
  <c r="G778" i="12"/>
  <c r="F779" i="12"/>
  <c r="H779" i="12"/>
  <c r="G779" i="12"/>
  <c r="F780" i="12"/>
  <c r="G780" i="12"/>
  <c r="F781" i="12"/>
  <c r="H781" i="12" s="1"/>
  <c r="G781" i="12"/>
  <c r="F782" i="12"/>
  <c r="G782" i="12"/>
  <c r="F783" i="12"/>
  <c r="H783" i="12" s="1"/>
  <c r="G783" i="12"/>
  <c r="F784" i="12"/>
  <c r="H784" i="12"/>
  <c r="G784" i="12"/>
  <c r="F785" i="12"/>
  <c r="G785" i="12"/>
  <c r="F786" i="12"/>
  <c r="H786" i="12" s="1"/>
  <c r="G786" i="12"/>
  <c r="F787" i="12"/>
  <c r="H787" i="12" s="1"/>
  <c r="G787" i="12"/>
  <c r="F788" i="12"/>
  <c r="G788" i="12"/>
  <c r="F789" i="12"/>
  <c r="G789" i="12"/>
  <c r="F790" i="12"/>
  <c r="H790" i="12" s="1"/>
  <c r="G790" i="12"/>
  <c r="F791" i="12"/>
  <c r="G791" i="12"/>
  <c r="F792" i="12"/>
  <c r="H792" i="12" s="1"/>
  <c r="G792" i="12"/>
  <c r="F793" i="12"/>
  <c r="G793" i="12"/>
  <c r="H793" i="12" s="1"/>
  <c r="F794" i="12"/>
  <c r="H794" i="12" s="1"/>
  <c r="G794" i="12"/>
  <c r="F795" i="12"/>
  <c r="H795" i="12" s="1"/>
  <c r="G795" i="12"/>
  <c r="F796" i="12"/>
  <c r="G796" i="12"/>
  <c r="H796" i="12" s="1"/>
  <c r="F797" i="12"/>
  <c r="H797" i="12" s="1"/>
  <c r="G797" i="12"/>
  <c r="F798" i="12"/>
  <c r="H798" i="12" s="1"/>
  <c r="G798" i="12"/>
  <c r="F799" i="12"/>
  <c r="H799" i="12" s="1"/>
  <c r="G799" i="12"/>
  <c r="F800" i="12"/>
  <c r="H800" i="12" s="1"/>
  <c r="G800" i="12"/>
  <c r="F801" i="12"/>
  <c r="G801" i="12"/>
  <c r="H801" i="12" s="1"/>
  <c r="F802" i="12"/>
  <c r="H802" i="12" s="1"/>
  <c r="G802" i="12"/>
  <c r="F803" i="12"/>
  <c r="G803" i="12"/>
  <c r="F804" i="12"/>
  <c r="G804" i="12"/>
  <c r="F805" i="12"/>
  <c r="G805" i="12"/>
  <c r="H805" i="12" s="1"/>
  <c r="F806" i="12"/>
  <c r="H806" i="12" s="1"/>
  <c r="G806" i="12"/>
  <c r="F807" i="12"/>
  <c r="G807" i="12"/>
  <c r="F808" i="12"/>
  <c r="H808" i="12" s="1"/>
  <c r="G808" i="12"/>
  <c r="F809" i="12"/>
  <c r="H809" i="12" s="1"/>
  <c r="G809" i="12"/>
  <c r="F810" i="12"/>
  <c r="G810" i="12"/>
  <c r="F811" i="12"/>
  <c r="H811" i="12" s="1"/>
  <c r="G811" i="12"/>
  <c r="F812" i="12"/>
  <c r="H812" i="12"/>
  <c r="G812" i="12"/>
  <c r="F813" i="12"/>
  <c r="G813" i="12"/>
  <c r="H813" i="12"/>
  <c r="F814" i="12"/>
  <c r="H814" i="12" s="1"/>
  <c r="G814" i="12"/>
  <c r="F815" i="12"/>
  <c r="G815" i="12"/>
  <c r="F816" i="12"/>
  <c r="H816" i="12" s="1"/>
  <c r="G816" i="12"/>
  <c r="F817" i="12"/>
  <c r="G817" i="12"/>
  <c r="F818" i="12"/>
  <c r="H818" i="12" s="1"/>
  <c r="G818" i="12"/>
  <c r="F819" i="12"/>
  <c r="H819" i="12" s="1"/>
  <c r="G819" i="12"/>
  <c r="F820" i="12"/>
  <c r="H820" i="12" s="1"/>
  <c r="G820" i="12"/>
  <c r="F821" i="12"/>
  <c r="H821" i="12" s="1"/>
  <c r="G821" i="12"/>
  <c r="F822" i="12"/>
  <c r="G822" i="12"/>
  <c r="F823" i="12"/>
  <c r="G823" i="12"/>
  <c r="F824" i="12"/>
  <c r="H824" i="12"/>
  <c r="G824" i="12"/>
  <c r="F825" i="12"/>
  <c r="G825" i="12"/>
  <c r="H825" i="12"/>
  <c r="F826" i="12"/>
  <c r="H826" i="12" s="1"/>
  <c r="G826" i="12"/>
  <c r="F827" i="12"/>
  <c r="G827" i="12"/>
  <c r="F828" i="12"/>
  <c r="H828" i="12" s="1"/>
  <c r="G828" i="12"/>
  <c r="F829" i="12"/>
  <c r="H829" i="12" s="1"/>
  <c r="G829" i="12"/>
  <c r="F830" i="12"/>
  <c r="H830" i="12" s="1"/>
  <c r="G830" i="12"/>
  <c r="F831" i="12"/>
  <c r="H831" i="12" s="1"/>
  <c r="G831" i="12"/>
  <c r="F832" i="12"/>
  <c r="H832" i="12" s="1"/>
  <c r="G832" i="12"/>
  <c r="F833" i="12"/>
  <c r="H833" i="12" s="1"/>
  <c r="G833" i="12"/>
  <c r="F834" i="12"/>
  <c r="G834" i="12"/>
  <c r="F835" i="12"/>
  <c r="H835" i="12" s="1"/>
  <c r="G835" i="12"/>
  <c r="F836" i="12"/>
  <c r="H836" i="12" s="1"/>
  <c r="G836" i="12"/>
  <c r="F837" i="12"/>
  <c r="G837" i="12"/>
  <c r="F838" i="12"/>
  <c r="H838" i="12" s="1"/>
  <c r="G838" i="12"/>
  <c r="F839" i="12"/>
  <c r="G839" i="12"/>
  <c r="H839" i="12" s="1"/>
  <c r="F840" i="12"/>
  <c r="H840" i="12" s="1"/>
  <c r="G840" i="12"/>
  <c r="F841" i="12"/>
  <c r="H841" i="12" s="1"/>
  <c r="G841" i="12"/>
  <c r="F842" i="12"/>
  <c r="G842" i="12"/>
  <c r="F843" i="12"/>
  <c r="H843" i="12" s="1"/>
  <c r="G843" i="12"/>
  <c r="F844" i="12"/>
  <c r="H844" i="12"/>
  <c r="G844" i="12"/>
  <c r="F845" i="12"/>
  <c r="H845" i="12" s="1"/>
  <c r="G845" i="12"/>
  <c r="F846" i="12"/>
  <c r="H846" i="12" s="1"/>
  <c r="G846" i="12"/>
  <c r="F847" i="12"/>
  <c r="G847" i="12"/>
  <c r="F848" i="12"/>
  <c r="G848" i="12"/>
  <c r="F849" i="12"/>
  <c r="G849" i="12"/>
  <c r="F850" i="12"/>
  <c r="H850" i="12" s="1"/>
  <c r="G850" i="12"/>
  <c r="F851" i="12"/>
  <c r="H851" i="12" s="1"/>
  <c r="G851" i="12"/>
  <c r="F852" i="12"/>
  <c r="G852" i="12"/>
  <c r="F853" i="12"/>
  <c r="H853" i="12" s="1"/>
  <c r="G853" i="12"/>
  <c r="F854" i="12"/>
  <c r="H854" i="12" s="1"/>
  <c r="G854" i="12"/>
  <c r="F855" i="12"/>
  <c r="H855" i="12" s="1"/>
  <c r="G855" i="12"/>
  <c r="F856" i="12"/>
  <c r="G856" i="12"/>
  <c r="H856" i="12" s="1"/>
  <c r="F857" i="12"/>
  <c r="H857" i="12" s="1"/>
  <c r="G857" i="12"/>
  <c r="F705" i="2"/>
  <c r="G705" i="2"/>
  <c r="F706" i="2"/>
  <c r="G706" i="2"/>
  <c r="F707" i="2"/>
  <c r="G707" i="2"/>
  <c r="F708" i="2"/>
  <c r="H708" i="2" s="1"/>
  <c r="G708" i="2"/>
  <c r="G709" i="2"/>
  <c r="H709" i="2" s="1"/>
  <c r="F710" i="2"/>
  <c r="H710" i="2" s="1"/>
  <c r="G710" i="2"/>
  <c r="F711" i="2"/>
  <c r="G711" i="2"/>
  <c r="F712" i="2"/>
  <c r="H712" i="2" s="1"/>
  <c r="G712" i="2"/>
  <c r="F713" i="2"/>
  <c r="H713" i="2" s="1"/>
  <c r="G713" i="2"/>
  <c r="F714" i="2"/>
  <c r="G714" i="2"/>
  <c r="F715" i="2"/>
  <c r="G715" i="2"/>
  <c r="F716" i="2"/>
  <c r="G716" i="2"/>
  <c r="F717" i="2"/>
  <c r="H717" i="2" s="1"/>
  <c r="G717" i="2"/>
  <c r="F718" i="2"/>
  <c r="H718" i="2" s="1"/>
  <c r="G718" i="2"/>
  <c r="F719" i="2"/>
  <c r="G719" i="2"/>
  <c r="F720" i="2"/>
  <c r="H720" i="2" s="1"/>
  <c r="G720" i="2"/>
  <c r="F721" i="2"/>
  <c r="H721" i="2" s="1"/>
  <c r="G721" i="2"/>
  <c r="F722" i="2"/>
  <c r="H722" i="2" s="1"/>
  <c r="G722" i="2"/>
  <c r="F723" i="2"/>
  <c r="H723" i="2" s="1"/>
  <c r="G723" i="2"/>
  <c r="F724" i="2"/>
  <c r="G724" i="2"/>
  <c r="F725" i="2"/>
  <c r="H725" i="2" s="1"/>
  <c r="G725" i="2"/>
  <c r="F726" i="2"/>
  <c r="H726" i="2" s="1"/>
  <c r="G726" i="2"/>
  <c r="F727" i="2"/>
  <c r="G727" i="2"/>
  <c r="F728" i="2"/>
  <c r="G728" i="2"/>
  <c r="F729" i="2"/>
  <c r="G729" i="2"/>
  <c r="F730" i="2"/>
  <c r="G730" i="2"/>
  <c r="F731" i="2"/>
  <c r="G731" i="2"/>
  <c r="F732" i="2"/>
  <c r="G732" i="2"/>
  <c r="F733" i="2"/>
  <c r="G733" i="2"/>
  <c r="F734" i="2"/>
  <c r="G734" i="2"/>
  <c r="F735" i="2"/>
  <c r="H735" i="2"/>
  <c r="G735" i="2"/>
  <c r="F736" i="2"/>
  <c r="G736" i="2"/>
  <c r="F737" i="2"/>
  <c r="G737" i="2"/>
  <c r="F738" i="2"/>
  <c r="G738" i="2"/>
  <c r="F739" i="2"/>
  <c r="H739" i="2" s="1"/>
  <c r="G739" i="2"/>
  <c r="F740" i="2"/>
  <c r="G740" i="2"/>
  <c r="F741" i="2"/>
  <c r="G741" i="2"/>
  <c r="F742" i="2"/>
  <c r="G742" i="2"/>
  <c r="F743" i="2"/>
  <c r="H743" i="2" s="1"/>
  <c r="G743" i="2"/>
  <c r="F744" i="2"/>
  <c r="G744" i="2"/>
  <c r="F745" i="2"/>
  <c r="G745" i="2"/>
  <c r="F746" i="2"/>
  <c r="G746" i="2"/>
  <c r="F747" i="2"/>
  <c r="H747" i="2" s="1"/>
  <c r="G747" i="2"/>
  <c r="F748" i="2"/>
  <c r="G748" i="2"/>
  <c r="F749" i="2"/>
  <c r="G749" i="2"/>
  <c r="F750" i="2"/>
  <c r="G750" i="2"/>
  <c r="F751" i="2"/>
  <c r="H751" i="2" s="1"/>
  <c r="G751" i="2"/>
  <c r="F752" i="2"/>
  <c r="G752" i="2"/>
  <c r="F753" i="2"/>
  <c r="G753" i="2"/>
  <c r="F754" i="2"/>
  <c r="G754" i="2"/>
  <c r="F755" i="2"/>
  <c r="H755" i="2" s="1"/>
  <c r="G755" i="2"/>
  <c r="F756" i="2"/>
  <c r="G756" i="2"/>
  <c r="F757" i="2"/>
  <c r="G757" i="2"/>
  <c r="F758" i="2"/>
  <c r="G758" i="2"/>
  <c r="F759" i="2"/>
  <c r="G759" i="2"/>
  <c r="F760" i="2"/>
  <c r="G760" i="2"/>
  <c r="F761" i="2"/>
  <c r="G761" i="2"/>
  <c r="F762" i="2"/>
  <c r="G762" i="2"/>
  <c r="F763" i="2"/>
  <c r="G763" i="2"/>
  <c r="F764" i="2"/>
  <c r="G764" i="2"/>
  <c r="F765" i="2"/>
  <c r="G765" i="2"/>
  <c r="F766" i="2"/>
  <c r="G766" i="2"/>
  <c r="F767" i="2"/>
  <c r="G767" i="2"/>
  <c r="F768" i="2"/>
  <c r="G768" i="2"/>
  <c r="F769" i="2"/>
  <c r="G769" i="2"/>
  <c r="F770" i="2"/>
  <c r="G770" i="2"/>
  <c r="F771" i="2"/>
  <c r="H771" i="2"/>
  <c r="G771" i="2"/>
  <c r="F772" i="2"/>
  <c r="G772" i="2"/>
  <c r="F773" i="2"/>
  <c r="G773" i="2"/>
  <c r="F774" i="2"/>
  <c r="G774" i="2"/>
  <c r="F775" i="2"/>
  <c r="H775" i="2" s="1"/>
  <c r="G775" i="2"/>
  <c r="F776" i="2"/>
  <c r="G776" i="2"/>
  <c r="F777" i="2"/>
  <c r="G777" i="2"/>
  <c r="F778" i="2"/>
  <c r="G778" i="2"/>
  <c r="F779" i="2"/>
  <c r="H779" i="2" s="1"/>
  <c r="G779" i="2"/>
  <c r="F780" i="2"/>
  <c r="G780" i="2"/>
  <c r="F781" i="2"/>
  <c r="G781" i="2"/>
  <c r="F782" i="2"/>
  <c r="G782" i="2"/>
  <c r="F783" i="2"/>
  <c r="G783" i="2"/>
  <c r="F784" i="2"/>
  <c r="G784" i="2"/>
  <c r="F785" i="2"/>
  <c r="G785" i="2"/>
  <c r="F786" i="2"/>
  <c r="G786" i="2"/>
  <c r="F787" i="2"/>
  <c r="H787" i="2"/>
  <c r="G787" i="2"/>
  <c r="F788" i="2"/>
  <c r="G788" i="2"/>
  <c r="F789" i="2"/>
  <c r="G789" i="2"/>
  <c r="F790" i="2"/>
  <c r="G790" i="2"/>
  <c r="F791" i="2"/>
  <c r="G791" i="2"/>
  <c r="F792" i="2"/>
  <c r="G792" i="2"/>
  <c r="F793" i="2"/>
  <c r="G793" i="2"/>
  <c r="H793" i="2" s="1"/>
  <c r="F794" i="2"/>
  <c r="H794" i="2" s="1"/>
  <c r="G794" i="2"/>
  <c r="F795" i="2"/>
  <c r="G795" i="2"/>
  <c r="F796" i="2"/>
  <c r="G796" i="2"/>
  <c r="H796" i="2"/>
  <c r="F797" i="2"/>
  <c r="H797" i="2" s="1"/>
  <c r="G797" i="2"/>
  <c r="F798" i="2"/>
  <c r="G798" i="2"/>
  <c r="F799" i="2"/>
  <c r="H799" i="2" s="1"/>
  <c r="G799" i="2"/>
  <c r="F800" i="2"/>
  <c r="G800" i="2"/>
  <c r="F801" i="2"/>
  <c r="H801" i="2" s="1"/>
  <c r="G801" i="2"/>
  <c r="F802" i="2"/>
  <c r="G802" i="2"/>
  <c r="F803" i="2"/>
  <c r="G803" i="2"/>
  <c r="H803" i="2" s="1"/>
  <c r="F804" i="2"/>
  <c r="H804" i="2" s="1"/>
  <c r="G804" i="2"/>
  <c r="F805" i="2"/>
  <c r="G805" i="2"/>
  <c r="H805" i="2" s="1"/>
  <c r="F806" i="2"/>
  <c r="H806" i="2" s="1"/>
  <c r="G806" i="2"/>
  <c r="F807" i="2"/>
  <c r="G807" i="2"/>
  <c r="H807" i="2" s="1"/>
  <c r="F808" i="2"/>
  <c r="G808" i="2"/>
  <c r="F809" i="2"/>
  <c r="G809" i="2"/>
  <c r="H809" i="2" s="1"/>
  <c r="F810" i="2"/>
  <c r="G810" i="2"/>
  <c r="F811" i="2"/>
  <c r="H811" i="2"/>
  <c r="G811" i="2"/>
  <c r="F812" i="2"/>
  <c r="G812" i="2"/>
  <c r="F813" i="2"/>
  <c r="H813" i="2" s="1"/>
  <c r="G813" i="2"/>
  <c r="F814" i="2"/>
  <c r="G814" i="2"/>
  <c r="F815" i="2"/>
  <c r="H815" i="2" s="1"/>
  <c r="G815" i="2"/>
  <c r="F816" i="2"/>
  <c r="G816" i="2"/>
  <c r="F817" i="2"/>
  <c r="G817" i="2"/>
  <c r="F818" i="2"/>
  <c r="G818" i="2"/>
  <c r="F744" i="3"/>
  <c r="G744" i="3"/>
  <c r="H744" i="3" s="1"/>
  <c r="F745" i="3"/>
  <c r="G745" i="3"/>
  <c r="F746" i="3"/>
  <c r="H746" i="3" s="1"/>
  <c r="G746" i="3"/>
  <c r="F747" i="3"/>
  <c r="H747" i="3" s="1"/>
  <c r="G747" i="3"/>
  <c r="F748" i="3"/>
  <c r="G748" i="3"/>
  <c r="F749" i="3"/>
  <c r="G749" i="3"/>
  <c r="H749" i="3"/>
  <c r="F750" i="3"/>
  <c r="H750" i="3" s="1"/>
  <c r="G750" i="3"/>
  <c r="F751" i="3"/>
  <c r="G751" i="3"/>
  <c r="F752" i="3"/>
  <c r="G752" i="3"/>
  <c r="F753" i="3"/>
  <c r="G753" i="3"/>
  <c r="H753" i="3" s="1"/>
  <c r="F754" i="3"/>
  <c r="H754" i="3" s="1"/>
  <c r="G754" i="3"/>
  <c r="F755" i="3"/>
  <c r="H755" i="3" s="1"/>
  <c r="G755" i="3"/>
  <c r="F756" i="3"/>
  <c r="G756" i="3"/>
  <c r="F757" i="3"/>
  <c r="H757" i="3" s="1"/>
  <c r="G757" i="3"/>
  <c r="F758" i="3"/>
  <c r="G758" i="3"/>
  <c r="F759" i="3"/>
  <c r="H759" i="3" s="1"/>
  <c r="G759" i="3"/>
  <c r="F760" i="3"/>
  <c r="G760" i="3"/>
  <c r="H760" i="3" s="1"/>
  <c r="F761" i="3"/>
  <c r="H761" i="3" s="1"/>
  <c r="G761" i="3"/>
  <c r="F762" i="3"/>
  <c r="G762" i="3"/>
  <c r="F763" i="3"/>
  <c r="H763" i="3" s="1"/>
  <c r="G763" i="3"/>
  <c r="F764" i="3"/>
  <c r="G764" i="3"/>
  <c r="H764" i="3" s="1"/>
  <c r="F765" i="3"/>
  <c r="G765" i="3"/>
  <c r="H765" i="3"/>
  <c r="F766" i="3"/>
  <c r="H766" i="3" s="1"/>
  <c r="G766" i="3"/>
  <c r="F767" i="3"/>
  <c r="G767" i="3"/>
  <c r="F768" i="3"/>
  <c r="G768" i="3"/>
  <c r="F769" i="3"/>
  <c r="G769" i="3"/>
  <c r="H769" i="3"/>
  <c r="F770" i="3"/>
  <c r="H770" i="3" s="1"/>
  <c r="G770" i="3"/>
  <c r="F771" i="3"/>
  <c r="G771" i="3"/>
  <c r="F772" i="3"/>
  <c r="G772" i="3"/>
  <c r="F773" i="3"/>
  <c r="H773" i="3" s="1"/>
  <c r="G773" i="3"/>
  <c r="F774" i="3"/>
  <c r="G774" i="3"/>
  <c r="H774" i="3" s="1"/>
  <c r="F775" i="3"/>
  <c r="H775" i="3" s="1"/>
  <c r="G775" i="3"/>
  <c r="F776" i="3"/>
  <c r="G776" i="3"/>
  <c r="F777" i="3"/>
  <c r="H777" i="3" s="1"/>
  <c r="G777" i="3"/>
  <c r="F778" i="3"/>
  <c r="G778" i="3"/>
  <c r="F779" i="3"/>
  <c r="H779" i="3" s="1"/>
  <c r="G779" i="3"/>
  <c r="F780" i="3"/>
  <c r="G780" i="3"/>
  <c r="H780" i="3" s="1"/>
  <c r="F781" i="3"/>
  <c r="H781" i="3" s="1"/>
  <c r="G781" i="3"/>
  <c r="F782" i="3"/>
  <c r="G782" i="3"/>
  <c r="H782" i="3" s="1"/>
  <c r="F783" i="3"/>
  <c r="H783" i="3" s="1"/>
  <c r="G783" i="3"/>
  <c r="F784" i="3"/>
  <c r="G784" i="3"/>
  <c r="F785" i="3"/>
  <c r="G785" i="3"/>
  <c r="H785" i="3"/>
  <c r="F786" i="3"/>
  <c r="G786" i="3"/>
  <c r="F787" i="3"/>
  <c r="G787" i="3"/>
  <c r="F788" i="3"/>
  <c r="G788" i="3"/>
  <c r="F789" i="3"/>
  <c r="G789" i="3"/>
  <c r="H789" i="3"/>
  <c r="F790" i="3"/>
  <c r="H790" i="3" s="1"/>
  <c r="G790" i="3"/>
  <c r="F791" i="3"/>
  <c r="G791" i="3"/>
  <c r="F792" i="3"/>
  <c r="G792" i="3"/>
  <c r="F793" i="3"/>
  <c r="G793" i="3"/>
  <c r="F794" i="3"/>
  <c r="G794" i="3"/>
  <c r="F795" i="3"/>
  <c r="H795" i="3" s="1"/>
  <c r="G795" i="3"/>
  <c r="F796" i="3"/>
  <c r="G796" i="3"/>
  <c r="F797" i="3"/>
  <c r="H797" i="3" s="1"/>
  <c r="G797" i="3"/>
  <c r="F798" i="3"/>
  <c r="G798" i="3"/>
  <c r="H798" i="3" s="1"/>
  <c r="F799" i="3"/>
  <c r="H799" i="3" s="1"/>
  <c r="G799" i="3"/>
  <c r="F800" i="3"/>
  <c r="G800" i="3"/>
  <c r="H800" i="3" s="1"/>
  <c r="F801" i="3"/>
  <c r="G801" i="3"/>
  <c r="H801" i="3"/>
  <c r="F802" i="3"/>
  <c r="H802" i="3" s="1"/>
  <c r="G802" i="3"/>
  <c r="F803" i="3"/>
  <c r="G803" i="3"/>
  <c r="F804" i="3"/>
  <c r="H804" i="3" s="1"/>
  <c r="G804" i="3"/>
  <c r="F805" i="3"/>
  <c r="G805" i="3"/>
  <c r="H805" i="3"/>
  <c r="F806" i="3"/>
  <c r="G806" i="3"/>
  <c r="F807" i="3"/>
  <c r="G807" i="3"/>
  <c r="F808" i="3"/>
  <c r="G808" i="3"/>
  <c r="F809" i="3"/>
  <c r="H809" i="3" s="1"/>
  <c r="G809" i="3"/>
  <c r="F810" i="3"/>
  <c r="G810" i="3"/>
  <c r="H810" i="3" s="1"/>
  <c r="F811" i="3"/>
  <c r="H811" i="3" s="1"/>
  <c r="G811" i="3"/>
  <c r="F812" i="3"/>
  <c r="G812" i="3"/>
  <c r="F813" i="3"/>
  <c r="H813" i="3" s="1"/>
  <c r="G813" i="3"/>
  <c r="F814" i="3"/>
  <c r="G814" i="3"/>
  <c r="H814" i="3" s="1"/>
  <c r="F815" i="3"/>
  <c r="H815" i="3" s="1"/>
  <c r="G815" i="3"/>
  <c r="F816" i="3"/>
  <c r="G816" i="3"/>
  <c r="F817" i="3"/>
  <c r="G817" i="3"/>
  <c r="H817" i="3"/>
  <c r="F818" i="3"/>
  <c r="G818" i="3"/>
  <c r="F819" i="3"/>
  <c r="G819" i="3"/>
  <c r="F820" i="3"/>
  <c r="H820" i="3" s="1"/>
  <c r="G820" i="3"/>
  <c r="F821" i="3"/>
  <c r="G821" i="3"/>
  <c r="H821" i="3"/>
  <c r="F822" i="3"/>
  <c r="G822" i="3"/>
  <c r="F823" i="3"/>
  <c r="G823" i="3"/>
  <c r="F824" i="3"/>
  <c r="G824" i="3"/>
  <c r="F825" i="3"/>
  <c r="G825" i="3"/>
  <c r="F826" i="3"/>
  <c r="G826" i="3"/>
  <c r="H826" i="3" s="1"/>
  <c r="F827" i="3"/>
  <c r="H827" i="3" s="1"/>
  <c r="G827" i="3"/>
  <c r="F828" i="3"/>
  <c r="G828" i="3"/>
  <c r="F829" i="3"/>
  <c r="H829" i="3" s="1"/>
  <c r="G829" i="3"/>
  <c r="F830" i="3"/>
  <c r="G830" i="3"/>
  <c r="H830" i="3" s="1"/>
  <c r="F831" i="3"/>
  <c r="H831" i="3" s="1"/>
  <c r="G831" i="3"/>
  <c r="F832" i="3"/>
  <c r="G832" i="3"/>
  <c r="F833" i="3"/>
  <c r="G833" i="3"/>
  <c r="H833" i="3"/>
  <c r="F834" i="3"/>
  <c r="G834" i="3"/>
  <c r="F835" i="3"/>
  <c r="G835" i="3"/>
  <c r="F836" i="3"/>
  <c r="H836" i="3" s="1"/>
  <c r="G836" i="3"/>
  <c r="F837" i="3"/>
  <c r="G837" i="3"/>
  <c r="H837" i="3"/>
  <c r="F838" i="3"/>
  <c r="G838" i="3"/>
  <c r="F839" i="3"/>
  <c r="G839" i="3"/>
  <c r="F840" i="3"/>
  <c r="G840" i="3"/>
  <c r="F841" i="3"/>
  <c r="H841" i="3" s="1"/>
  <c r="G841" i="3"/>
  <c r="F842" i="3"/>
  <c r="G842" i="3"/>
  <c r="H842" i="3" s="1"/>
  <c r="F843" i="3"/>
  <c r="H843" i="3" s="1"/>
  <c r="G843" i="3"/>
  <c r="F844" i="3"/>
  <c r="G844" i="3"/>
  <c r="F845" i="3"/>
  <c r="H845" i="3" s="1"/>
  <c r="G845" i="3"/>
  <c r="F846" i="3"/>
  <c r="G846" i="3"/>
  <c r="H846" i="3" s="1"/>
  <c r="F847" i="3"/>
  <c r="H847" i="3" s="1"/>
  <c r="G847" i="3"/>
  <c r="F848" i="3"/>
  <c r="G848" i="3"/>
  <c r="F849" i="3"/>
  <c r="G849" i="3"/>
  <c r="H849" i="3"/>
  <c r="F850" i="3"/>
  <c r="G850" i="3"/>
  <c r="F851" i="3"/>
  <c r="G851" i="3"/>
  <c r="F852" i="3"/>
  <c r="G852" i="3"/>
  <c r="F853" i="3"/>
  <c r="G853" i="3"/>
  <c r="H853" i="3"/>
  <c r="F854" i="3"/>
  <c r="H854" i="3" s="1"/>
  <c r="G854" i="3"/>
  <c r="F855" i="3"/>
  <c r="G855" i="3"/>
  <c r="F856" i="3"/>
  <c r="G856" i="3"/>
  <c r="F857" i="3"/>
  <c r="G857" i="3"/>
  <c r="F858" i="3"/>
  <c r="G858" i="3"/>
  <c r="F859" i="3"/>
  <c r="H859" i="3" s="1"/>
  <c r="G859" i="3"/>
  <c r="F860" i="3"/>
  <c r="G860" i="3"/>
  <c r="H860" i="3" s="1"/>
  <c r="F861" i="3"/>
  <c r="H861" i="3" s="1"/>
  <c r="G861" i="3"/>
  <c r="F862" i="3"/>
  <c r="G862" i="3"/>
  <c r="H862" i="3" s="1"/>
  <c r="F863" i="3"/>
  <c r="H863" i="3" s="1"/>
  <c r="G863" i="3"/>
  <c r="F864" i="3"/>
  <c r="G864" i="3"/>
  <c r="F865" i="3"/>
  <c r="G865" i="3"/>
  <c r="H865" i="3"/>
  <c r="F866" i="3"/>
  <c r="G866" i="3"/>
  <c r="F867" i="3"/>
  <c r="G867" i="3"/>
  <c r="F868" i="3"/>
  <c r="H868" i="3" s="1"/>
  <c r="G868" i="3"/>
  <c r="F869" i="3"/>
  <c r="G869" i="3"/>
  <c r="H869" i="3"/>
  <c r="F870" i="3"/>
  <c r="G870" i="3"/>
  <c r="F871" i="3"/>
  <c r="G871" i="3"/>
  <c r="F872" i="3"/>
  <c r="G872" i="3"/>
  <c r="F873" i="3"/>
  <c r="H873" i="3" s="1"/>
  <c r="G873" i="3"/>
  <c r="F874" i="3"/>
  <c r="G874" i="3"/>
  <c r="H874" i="3" s="1"/>
  <c r="F875" i="3"/>
  <c r="H875" i="3" s="1"/>
  <c r="G875" i="3"/>
  <c r="F876" i="3"/>
  <c r="G876" i="3"/>
  <c r="F877" i="3"/>
  <c r="H877" i="3" s="1"/>
  <c r="G877" i="3"/>
  <c r="F878" i="3"/>
  <c r="G878" i="3"/>
  <c r="H878" i="3" s="1"/>
  <c r="F879" i="3"/>
  <c r="H879" i="3" s="1"/>
  <c r="G879" i="3"/>
  <c r="F880" i="3"/>
  <c r="G880" i="3"/>
  <c r="F881" i="3"/>
  <c r="G881" i="3"/>
  <c r="H881" i="3"/>
  <c r="F882" i="3"/>
  <c r="G882" i="3"/>
  <c r="F883" i="3"/>
  <c r="G883" i="3"/>
  <c r="F884" i="3"/>
  <c r="H884" i="3" s="1"/>
  <c r="G884" i="3"/>
  <c r="F885" i="3"/>
  <c r="G885" i="3"/>
  <c r="H885" i="3"/>
  <c r="F886" i="3"/>
  <c r="G886" i="3"/>
  <c r="F887" i="3"/>
  <c r="G887" i="3"/>
  <c r="F888" i="3"/>
  <c r="G888" i="3"/>
  <c r="F889" i="3"/>
  <c r="G889" i="3"/>
  <c r="F890" i="3"/>
  <c r="G890" i="3"/>
  <c r="H890" i="3" s="1"/>
  <c r="F891" i="3"/>
  <c r="H891" i="3" s="1"/>
  <c r="G891" i="3"/>
  <c r="F892" i="3"/>
  <c r="G892" i="3"/>
  <c r="F893" i="3"/>
  <c r="H893" i="3" s="1"/>
  <c r="G893" i="3"/>
  <c r="F894" i="3"/>
  <c r="G894" i="3"/>
  <c r="H894" i="3" s="1"/>
  <c r="F709" i="5"/>
  <c r="H709" i="5" s="1"/>
  <c r="G709" i="5"/>
  <c r="F710" i="5"/>
  <c r="G710" i="5"/>
  <c r="F711" i="5"/>
  <c r="G711" i="5"/>
  <c r="F712" i="5"/>
  <c r="G712" i="5"/>
  <c r="F713" i="5"/>
  <c r="H713" i="5" s="1"/>
  <c r="G713" i="5"/>
  <c r="F714" i="5"/>
  <c r="G714" i="5"/>
  <c r="H714" i="5" s="1"/>
  <c r="F715" i="5"/>
  <c r="G715" i="5"/>
  <c r="F716" i="5"/>
  <c r="G716" i="5"/>
  <c r="F717" i="5"/>
  <c r="G717" i="5"/>
  <c r="F718" i="5"/>
  <c r="G718" i="5"/>
  <c r="F719" i="5"/>
  <c r="H719" i="5" s="1"/>
  <c r="G719" i="5"/>
  <c r="F720" i="5"/>
  <c r="H720" i="5" s="1"/>
  <c r="G720" i="5"/>
  <c r="F721" i="5"/>
  <c r="G721" i="5"/>
  <c r="F722" i="5"/>
  <c r="G722" i="5"/>
  <c r="F723" i="5"/>
  <c r="H723" i="5" s="1"/>
  <c r="G723" i="5"/>
  <c r="F724" i="5"/>
  <c r="G724" i="5"/>
  <c r="F725" i="5"/>
  <c r="G725" i="5"/>
  <c r="F726" i="5"/>
  <c r="G726" i="5"/>
  <c r="F727" i="5"/>
  <c r="H727" i="5" s="1"/>
  <c r="G727" i="5"/>
  <c r="F728" i="5"/>
  <c r="G728" i="5"/>
  <c r="F729" i="5"/>
  <c r="H729" i="5" s="1"/>
  <c r="G729" i="5"/>
  <c r="F730" i="5"/>
  <c r="G730" i="5"/>
  <c r="F731" i="5"/>
  <c r="G731" i="5"/>
  <c r="H731" i="5"/>
  <c r="F732" i="5"/>
  <c r="H732" i="5" s="1"/>
  <c r="G732" i="5"/>
  <c r="F733" i="5"/>
  <c r="G733" i="5"/>
  <c r="F734" i="5"/>
  <c r="H734" i="5" s="1"/>
  <c r="G734" i="5"/>
  <c r="F735" i="5"/>
  <c r="H735" i="5" s="1"/>
  <c r="G735" i="5"/>
  <c r="F736" i="5"/>
  <c r="G736" i="5"/>
  <c r="H736" i="5"/>
  <c r="F737" i="5"/>
  <c r="H737" i="5" s="1"/>
  <c r="G737" i="5"/>
  <c r="F738" i="5"/>
  <c r="G738" i="5"/>
  <c r="F739" i="5"/>
  <c r="G739" i="5"/>
  <c r="H739" i="5"/>
  <c r="F740" i="5"/>
  <c r="H740" i="5" s="1"/>
  <c r="G740" i="5"/>
  <c r="F741" i="5"/>
  <c r="G741" i="5"/>
  <c r="F742" i="5"/>
  <c r="H742" i="5" s="1"/>
  <c r="G742" i="5"/>
  <c r="F743" i="5"/>
  <c r="G743" i="5"/>
  <c r="F744" i="5"/>
  <c r="G744" i="5"/>
  <c r="H744" i="5"/>
  <c r="F745" i="5"/>
  <c r="H745" i="5" s="1"/>
  <c r="G745" i="5"/>
  <c r="F746" i="5"/>
  <c r="G746" i="5"/>
  <c r="F747" i="5"/>
  <c r="G747" i="5"/>
  <c r="H747" i="5"/>
  <c r="F748" i="5"/>
  <c r="H748" i="5" s="1"/>
  <c r="G748" i="5"/>
  <c r="F749" i="5"/>
  <c r="G749" i="5"/>
  <c r="F750" i="5"/>
  <c r="H750" i="5" s="1"/>
  <c r="G750" i="5"/>
  <c r="F751" i="5"/>
  <c r="H751" i="5" s="1"/>
  <c r="G751" i="5"/>
  <c r="F752" i="5"/>
  <c r="G752" i="5"/>
  <c r="H752" i="5"/>
  <c r="F753" i="5"/>
  <c r="H753" i="5" s="1"/>
  <c r="G753" i="5"/>
  <c r="F754" i="5"/>
  <c r="G754" i="5"/>
  <c r="F755" i="5"/>
  <c r="G755" i="5"/>
  <c r="H755" i="5"/>
  <c r="F756" i="5"/>
  <c r="H756" i="5" s="1"/>
  <c r="G756" i="5"/>
  <c r="F757" i="5"/>
  <c r="G757" i="5"/>
  <c r="F758" i="5"/>
  <c r="H758" i="5" s="1"/>
  <c r="G758" i="5"/>
  <c r="F759" i="5"/>
  <c r="G759" i="5"/>
  <c r="F760" i="5"/>
  <c r="G760" i="5"/>
  <c r="H760" i="5"/>
  <c r="F761" i="5"/>
  <c r="H761" i="5" s="1"/>
  <c r="G761" i="5"/>
  <c r="F762" i="5"/>
  <c r="G762" i="5"/>
  <c r="F763" i="5"/>
  <c r="G763" i="5"/>
  <c r="H763" i="5"/>
  <c r="F764" i="5"/>
  <c r="H764" i="5" s="1"/>
  <c r="G764" i="5"/>
  <c r="F765" i="5"/>
  <c r="G765" i="5"/>
  <c r="F766" i="5"/>
  <c r="H766" i="5" s="1"/>
  <c r="G766" i="5"/>
  <c r="F767" i="5"/>
  <c r="H767" i="5" s="1"/>
  <c r="G767" i="5"/>
  <c r="F768" i="5"/>
  <c r="G768" i="5"/>
  <c r="H768" i="5"/>
  <c r="F769" i="5"/>
  <c r="H769" i="5" s="1"/>
  <c r="G769" i="5"/>
  <c r="F770" i="5"/>
  <c r="G770" i="5"/>
  <c r="F771" i="5"/>
  <c r="G771" i="5"/>
  <c r="H771" i="5"/>
  <c r="F772" i="5"/>
  <c r="H772" i="5" s="1"/>
  <c r="G772" i="5"/>
  <c r="F773" i="5"/>
  <c r="G773" i="5"/>
  <c r="F774" i="5"/>
  <c r="H774" i="5" s="1"/>
  <c r="G774" i="5"/>
  <c r="F775" i="5"/>
  <c r="G775" i="5"/>
  <c r="F776" i="5"/>
  <c r="G776" i="5"/>
  <c r="H776" i="5"/>
  <c r="F777" i="5"/>
  <c r="H777" i="5" s="1"/>
  <c r="G777" i="5"/>
  <c r="F778" i="5"/>
  <c r="G778" i="5"/>
  <c r="F779" i="5"/>
  <c r="G779" i="5"/>
  <c r="H779" i="5"/>
  <c r="F780" i="5"/>
  <c r="H780" i="5" s="1"/>
  <c r="G780" i="5"/>
  <c r="F781" i="5"/>
  <c r="G781" i="5"/>
  <c r="F782" i="5"/>
  <c r="H782" i="5" s="1"/>
  <c r="G782" i="5"/>
  <c r="F783" i="5"/>
  <c r="H783" i="5" s="1"/>
  <c r="G783" i="5"/>
  <c r="F784" i="5"/>
  <c r="G784" i="5"/>
  <c r="H784" i="5"/>
  <c r="F785" i="5"/>
  <c r="H785" i="5" s="1"/>
  <c r="G785" i="5"/>
  <c r="F786" i="5"/>
  <c r="G786" i="5"/>
  <c r="F787" i="5"/>
  <c r="G787" i="5"/>
  <c r="H787" i="5"/>
  <c r="F788" i="5"/>
  <c r="H788" i="5" s="1"/>
  <c r="G788" i="5"/>
  <c r="F789" i="5"/>
  <c r="G789" i="5"/>
  <c r="F790" i="5"/>
  <c r="H790" i="5" s="1"/>
  <c r="G790" i="5"/>
  <c r="F791" i="5"/>
  <c r="G791" i="5"/>
  <c r="H791" i="5" s="1"/>
  <c r="F792" i="5"/>
  <c r="H792" i="5" s="1"/>
  <c r="G792" i="5"/>
  <c r="F793" i="5"/>
  <c r="G793" i="5"/>
  <c r="H793" i="5" s="1"/>
  <c r="F794" i="5"/>
  <c r="H794" i="5" s="1"/>
  <c r="G794" i="5"/>
  <c r="F795" i="5"/>
  <c r="G795" i="5"/>
  <c r="F796" i="5"/>
  <c r="G796" i="5"/>
  <c r="H796" i="5"/>
  <c r="F797" i="5"/>
  <c r="G797" i="5"/>
  <c r="F798" i="5"/>
  <c r="G798" i="5"/>
  <c r="F799" i="5"/>
  <c r="H799" i="5" s="1"/>
  <c r="G799" i="5"/>
  <c r="F800" i="5"/>
  <c r="G800" i="5"/>
  <c r="H800" i="5"/>
  <c r="F801" i="5"/>
  <c r="G801" i="5"/>
  <c r="F802" i="5"/>
  <c r="G802" i="5"/>
  <c r="F803" i="5"/>
  <c r="H803" i="5" s="1"/>
  <c r="G803" i="5"/>
  <c r="F804" i="5"/>
  <c r="G804" i="5"/>
  <c r="F805" i="5"/>
  <c r="G805" i="5"/>
  <c r="H805" i="5" s="1"/>
  <c r="F806" i="5"/>
  <c r="H806" i="5" s="1"/>
  <c r="G806" i="5"/>
  <c r="F807" i="5"/>
  <c r="G807" i="5"/>
  <c r="F808" i="5"/>
  <c r="H808" i="5" s="1"/>
  <c r="G808" i="5"/>
  <c r="F809" i="5"/>
  <c r="G809" i="5"/>
  <c r="H809" i="5" s="1"/>
  <c r="F810" i="5"/>
  <c r="H810" i="5" s="1"/>
  <c r="G810" i="5"/>
  <c r="F811" i="5"/>
  <c r="G811" i="5"/>
  <c r="F812" i="5"/>
  <c r="G812" i="5"/>
  <c r="H812" i="5"/>
  <c r="F813" i="5"/>
  <c r="G813" i="5"/>
  <c r="F814" i="5"/>
  <c r="G814" i="5"/>
  <c r="F815" i="5"/>
  <c r="H815" i="5" s="1"/>
  <c r="G815" i="5"/>
  <c r="F816" i="5"/>
  <c r="G816" i="5"/>
  <c r="H816" i="5"/>
  <c r="F817" i="5"/>
  <c r="G817" i="5"/>
  <c r="F818" i="5"/>
  <c r="G818" i="5"/>
  <c r="F819" i="5"/>
  <c r="H819" i="5" s="1"/>
  <c r="G819" i="5"/>
  <c r="F820" i="5"/>
  <c r="H820" i="5" s="1"/>
  <c r="G820" i="5"/>
  <c r="F821" i="5"/>
  <c r="G821" i="5"/>
  <c r="H821" i="5" s="1"/>
  <c r="F822" i="5"/>
  <c r="H822" i="5" s="1"/>
  <c r="G822" i="5"/>
  <c r="F823" i="5"/>
  <c r="G823" i="5"/>
  <c r="F824" i="5"/>
  <c r="H824" i="5" s="1"/>
  <c r="G824" i="5"/>
  <c r="F825" i="5"/>
  <c r="G825" i="5"/>
  <c r="H825" i="5" s="1"/>
  <c r="F826" i="5"/>
  <c r="H826" i="5" s="1"/>
  <c r="G826" i="5"/>
  <c r="F827" i="5"/>
  <c r="G827" i="5"/>
  <c r="F828" i="5"/>
  <c r="G828" i="5"/>
  <c r="H828" i="5"/>
  <c r="F829" i="5"/>
  <c r="G829" i="5"/>
  <c r="F830" i="5"/>
  <c r="G830" i="5"/>
  <c r="F831" i="5"/>
  <c r="H831" i="5" s="1"/>
  <c r="G831" i="5"/>
  <c r="F832" i="5"/>
  <c r="G832" i="5"/>
  <c r="H832" i="5"/>
  <c r="F833" i="5"/>
  <c r="G833" i="5"/>
  <c r="F834" i="5"/>
  <c r="G834" i="5"/>
  <c r="F835" i="5"/>
  <c r="H835" i="5" s="1"/>
  <c r="G835" i="5"/>
  <c r="F836" i="5"/>
  <c r="G836" i="5"/>
  <c r="F837" i="5"/>
  <c r="G837" i="5"/>
  <c r="H837" i="5" s="1"/>
  <c r="F838" i="5"/>
  <c r="H838" i="5" s="1"/>
  <c r="G838" i="5"/>
  <c r="F839" i="5"/>
  <c r="G839" i="5"/>
  <c r="F840" i="5"/>
  <c r="H840" i="5" s="1"/>
  <c r="G840" i="5"/>
  <c r="F841" i="5"/>
  <c r="G841" i="5"/>
  <c r="H841" i="5" s="1"/>
  <c r="F842" i="5"/>
  <c r="H842" i="5" s="1"/>
  <c r="G842" i="5"/>
  <c r="F843" i="5"/>
  <c r="H843" i="5"/>
  <c r="G843" i="5"/>
  <c r="F844" i="5"/>
  <c r="G844" i="5"/>
  <c r="F845" i="5"/>
  <c r="G845" i="5"/>
  <c r="F846" i="5"/>
  <c r="G846" i="5"/>
  <c r="F847" i="5"/>
  <c r="H847" i="5" s="1"/>
  <c r="G847" i="5"/>
  <c r="F848" i="5"/>
  <c r="G848" i="5"/>
  <c r="F849" i="5"/>
  <c r="G849" i="5"/>
  <c r="F850" i="5"/>
  <c r="G850" i="5"/>
  <c r="F851" i="5"/>
  <c r="H851" i="5" s="1"/>
  <c r="G851" i="5"/>
  <c r="F852" i="5"/>
  <c r="H852" i="5" s="1"/>
  <c r="G852" i="5"/>
  <c r="F853" i="5"/>
  <c r="G853" i="5"/>
  <c r="H853" i="5" s="1"/>
  <c r="F854" i="5"/>
  <c r="H854" i="5" s="1"/>
  <c r="G854" i="5"/>
  <c r="F855" i="5"/>
  <c r="G855" i="5"/>
  <c r="H855" i="5" s="1"/>
  <c r="F856" i="5"/>
  <c r="H856" i="5" s="1"/>
  <c r="G856" i="5"/>
  <c r="F857" i="5"/>
  <c r="G857" i="5"/>
  <c r="H857" i="5" s="1"/>
  <c r="F858" i="5"/>
  <c r="H858" i="5" s="1"/>
  <c r="G858" i="5"/>
  <c r="F859" i="5"/>
  <c r="H859" i="5"/>
  <c r="G859" i="5"/>
  <c r="F860" i="5"/>
  <c r="G860" i="5"/>
  <c r="F861" i="5"/>
  <c r="G861" i="5"/>
  <c r="F862" i="5"/>
  <c r="G862" i="5"/>
  <c r="F863" i="5"/>
  <c r="H863" i="5" s="1"/>
  <c r="G863" i="5"/>
  <c r="F864" i="5"/>
  <c r="G864" i="5"/>
  <c r="F865" i="5"/>
  <c r="G865" i="5"/>
  <c r="F866" i="5"/>
  <c r="G866" i="5"/>
  <c r="F867" i="5"/>
  <c r="H867" i="5" s="1"/>
  <c r="G867" i="5"/>
  <c r="F868" i="5"/>
  <c r="H868" i="5" s="1"/>
  <c r="G868" i="5"/>
  <c r="F869" i="5"/>
  <c r="G869" i="5"/>
  <c r="H869" i="5" s="1"/>
  <c r="F870" i="5"/>
  <c r="H870" i="5" s="1"/>
  <c r="G870" i="5"/>
  <c r="F871" i="5"/>
  <c r="G871" i="5"/>
  <c r="H871" i="5" s="1"/>
  <c r="F872" i="5"/>
  <c r="H872" i="5" s="1"/>
  <c r="G872" i="5"/>
  <c r="F873" i="5"/>
  <c r="G873" i="5"/>
  <c r="H873" i="5" s="1"/>
  <c r="F874" i="5"/>
  <c r="H874" i="5" s="1"/>
  <c r="G874" i="5"/>
  <c r="F875" i="5"/>
  <c r="H875" i="5"/>
  <c r="G875" i="5"/>
  <c r="F876" i="5"/>
  <c r="G876" i="5"/>
  <c r="F877" i="5"/>
  <c r="G877" i="5"/>
  <c r="F878" i="5"/>
  <c r="G878" i="5"/>
  <c r="F879" i="5"/>
  <c r="H879" i="5" s="1"/>
  <c r="G879" i="5"/>
  <c r="F880" i="5"/>
  <c r="G880" i="5"/>
  <c r="H880" i="5"/>
  <c r="F881" i="5"/>
  <c r="G881" i="5"/>
  <c r="F882" i="5"/>
  <c r="G882" i="5"/>
  <c r="F883" i="5"/>
  <c r="H883" i="5" s="1"/>
  <c r="G883" i="5"/>
  <c r="F884" i="5"/>
  <c r="G884" i="5"/>
  <c r="F885" i="5"/>
  <c r="G885" i="5"/>
  <c r="H885" i="5" s="1"/>
  <c r="F886" i="5"/>
  <c r="H886" i="5" s="1"/>
  <c r="G886" i="5"/>
  <c r="F887" i="5"/>
  <c r="G887" i="5"/>
  <c r="F888" i="5"/>
  <c r="H888" i="5" s="1"/>
  <c r="G888" i="5"/>
  <c r="F889" i="5"/>
  <c r="G889" i="5"/>
  <c r="H889" i="5" s="1"/>
  <c r="F890" i="5"/>
  <c r="H890" i="5" s="1"/>
  <c r="G890" i="5"/>
  <c r="F891" i="5"/>
  <c r="G891" i="5"/>
  <c r="F892" i="5"/>
  <c r="G892" i="5"/>
  <c r="H892" i="5"/>
  <c r="F893" i="5"/>
  <c r="G893" i="5"/>
  <c r="F894" i="5"/>
  <c r="G894" i="5"/>
  <c r="F895" i="5"/>
  <c r="H895" i="5" s="1"/>
  <c r="G895" i="5"/>
  <c r="F896" i="5"/>
  <c r="G896" i="5"/>
  <c r="H896" i="5"/>
  <c r="F897" i="5"/>
  <c r="G897" i="5"/>
  <c r="F898" i="5"/>
  <c r="G898" i="5"/>
  <c r="F899" i="5"/>
  <c r="H899" i="5" s="1"/>
  <c r="G899" i="5"/>
  <c r="F900" i="5"/>
  <c r="H900" i="5" s="1"/>
  <c r="G900" i="5"/>
  <c r="F901" i="5"/>
  <c r="G901" i="5"/>
  <c r="H901" i="5" s="1"/>
  <c r="F902" i="5"/>
  <c r="H902" i="5" s="1"/>
  <c r="G902" i="5"/>
  <c r="F694" i="4"/>
  <c r="G694" i="4"/>
  <c r="F695" i="4"/>
  <c r="G695" i="4"/>
  <c r="F696" i="4"/>
  <c r="G696" i="4"/>
  <c r="F697" i="4"/>
  <c r="G697" i="4"/>
  <c r="F698" i="4"/>
  <c r="G698" i="4"/>
  <c r="F699" i="4"/>
  <c r="H699" i="4" s="1"/>
  <c r="G699" i="4"/>
  <c r="F700" i="4"/>
  <c r="G700" i="4"/>
  <c r="F701" i="4"/>
  <c r="H701" i="4" s="1"/>
  <c r="G701" i="4"/>
  <c r="F702" i="4"/>
  <c r="G702" i="4"/>
  <c r="F703" i="4"/>
  <c r="H703" i="4" s="1"/>
  <c r="G703" i="4"/>
  <c r="F704" i="4"/>
  <c r="G704" i="4"/>
  <c r="F705" i="4"/>
  <c r="G705" i="4"/>
  <c r="F706" i="4"/>
  <c r="G706" i="4"/>
  <c r="F707" i="4"/>
  <c r="G707" i="4"/>
  <c r="F708" i="4"/>
  <c r="H708" i="4" s="1"/>
  <c r="G708" i="4"/>
  <c r="F709" i="4"/>
  <c r="G709" i="4"/>
  <c r="F710" i="4"/>
  <c r="H710" i="4" s="1"/>
  <c r="G710" i="4"/>
  <c r="F711" i="4"/>
  <c r="G711" i="4"/>
  <c r="F712" i="4"/>
  <c r="H712" i="4" s="1"/>
  <c r="G712" i="4"/>
  <c r="F713" i="4"/>
  <c r="G713" i="4"/>
  <c r="F714" i="4"/>
  <c r="H714" i="4" s="1"/>
  <c r="G714" i="4"/>
  <c r="F715" i="4"/>
  <c r="H715" i="4"/>
  <c r="G715" i="4"/>
  <c r="F716" i="4"/>
  <c r="G716" i="4"/>
  <c r="F717" i="4"/>
  <c r="H717" i="4" s="1"/>
  <c r="G717" i="4"/>
  <c r="F718" i="4"/>
  <c r="G718" i="4"/>
  <c r="F719" i="4"/>
  <c r="G719" i="4"/>
  <c r="F720" i="4"/>
  <c r="G720" i="4"/>
  <c r="F721" i="4"/>
  <c r="G721" i="4"/>
  <c r="H721" i="4" s="1"/>
  <c r="F722" i="4"/>
  <c r="H722" i="4" s="1"/>
  <c r="G722" i="4"/>
  <c r="F723" i="4"/>
  <c r="H723" i="4" s="1"/>
  <c r="G723" i="4"/>
  <c r="F724" i="4"/>
  <c r="G724" i="4"/>
  <c r="F725" i="4"/>
  <c r="G725" i="4"/>
  <c r="F726" i="4"/>
  <c r="G726" i="4"/>
  <c r="F727" i="4"/>
  <c r="G727" i="4"/>
  <c r="F728" i="4"/>
  <c r="H728" i="4" s="1"/>
  <c r="G728" i="4"/>
  <c r="F729" i="4"/>
  <c r="G729" i="4"/>
  <c r="H729" i="4" s="1"/>
  <c r="F730" i="4"/>
  <c r="H730" i="4" s="1"/>
  <c r="G730" i="4"/>
  <c r="F731" i="4"/>
  <c r="H731" i="4"/>
  <c r="G731" i="4"/>
  <c r="F732" i="4"/>
  <c r="G732" i="4"/>
  <c r="F733" i="4"/>
  <c r="H733" i="4" s="1"/>
  <c r="G733" i="4"/>
  <c r="F734" i="4"/>
  <c r="G734" i="4"/>
  <c r="F735" i="4"/>
  <c r="H735" i="4" s="1"/>
  <c r="G735" i="4"/>
  <c r="F736" i="4"/>
  <c r="H736" i="4" s="1"/>
  <c r="G736" i="4"/>
  <c r="F737" i="4"/>
  <c r="G737" i="4"/>
  <c r="H737" i="4" s="1"/>
  <c r="F738" i="4"/>
  <c r="H738" i="4" s="1"/>
  <c r="G738" i="4"/>
  <c r="F739" i="4"/>
  <c r="H739" i="4"/>
  <c r="G739" i="4"/>
  <c r="F740" i="4"/>
  <c r="G740" i="4"/>
  <c r="F741" i="4"/>
  <c r="H741" i="4" s="1"/>
  <c r="G741" i="4"/>
  <c r="F742" i="4"/>
  <c r="G742" i="4"/>
  <c r="F743" i="4"/>
  <c r="G743" i="4"/>
  <c r="F744" i="4"/>
  <c r="G744" i="4"/>
  <c r="F745" i="4"/>
  <c r="H745" i="4" s="1"/>
  <c r="G745" i="4"/>
  <c r="F746" i="4"/>
  <c r="H746" i="4" s="1"/>
  <c r="G746" i="4"/>
  <c r="F747" i="4"/>
  <c r="G747" i="4"/>
  <c r="H747" i="4" s="1"/>
  <c r="F748" i="4"/>
  <c r="H748" i="4" s="1"/>
  <c r="G748" i="4"/>
  <c r="F749" i="4"/>
  <c r="G749" i="4"/>
  <c r="H749" i="4" s="1"/>
  <c r="F750" i="4"/>
  <c r="H750" i="4" s="1"/>
  <c r="G750" i="4"/>
  <c r="F751" i="4"/>
  <c r="G751" i="4"/>
  <c r="H751" i="4" s="1"/>
  <c r="F752" i="4"/>
  <c r="H752" i="4" s="1"/>
  <c r="G752" i="4"/>
  <c r="F753" i="4"/>
  <c r="H753" i="4"/>
  <c r="G753" i="4"/>
  <c r="F754" i="4"/>
  <c r="G754" i="4"/>
  <c r="F755" i="4"/>
  <c r="G755" i="4"/>
  <c r="F756" i="4"/>
  <c r="G756" i="4"/>
  <c r="F757" i="4"/>
  <c r="H757" i="4" s="1"/>
  <c r="G757" i="4"/>
  <c r="F758" i="4"/>
  <c r="G758" i="4"/>
  <c r="F759" i="4"/>
  <c r="G759" i="4"/>
  <c r="F760" i="4"/>
  <c r="G760" i="4"/>
  <c r="F761" i="4"/>
  <c r="H761" i="4" s="1"/>
  <c r="G761" i="4"/>
  <c r="F762" i="4"/>
  <c r="H762" i="4" s="1"/>
  <c r="G762" i="4"/>
  <c r="F763" i="4"/>
  <c r="G763" i="4"/>
  <c r="H763" i="4" s="1"/>
  <c r="F764" i="4"/>
  <c r="H764" i="4" s="1"/>
  <c r="G764" i="4"/>
  <c r="F765" i="4"/>
  <c r="G765" i="4"/>
  <c r="H765" i="4" s="1"/>
  <c r="F766" i="4"/>
  <c r="G766" i="4"/>
  <c r="F767" i="4"/>
  <c r="G767" i="4"/>
  <c r="H767" i="4" s="1"/>
  <c r="F768" i="4"/>
  <c r="H768" i="4" s="1"/>
  <c r="G768" i="4"/>
  <c r="F769" i="4"/>
  <c r="H769" i="4"/>
  <c r="G769" i="4"/>
  <c r="F770" i="4"/>
  <c r="G770" i="4"/>
  <c r="F771" i="4"/>
  <c r="G771" i="4"/>
  <c r="F772" i="4"/>
  <c r="G772" i="4"/>
  <c r="F773" i="4"/>
  <c r="H773" i="4" s="1"/>
  <c r="G773" i="4"/>
  <c r="F774" i="4"/>
  <c r="G774" i="4"/>
  <c r="F775" i="4"/>
  <c r="G775" i="4"/>
  <c r="F776" i="4"/>
  <c r="G776" i="4"/>
  <c r="F777" i="4"/>
  <c r="H777" i="4" s="1"/>
  <c r="G777" i="4"/>
  <c r="F778" i="4"/>
  <c r="H778" i="4" s="1"/>
  <c r="G778" i="4"/>
  <c r="F779" i="4"/>
  <c r="G779" i="4"/>
  <c r="H779" i="4" s="1"/>
  <c r="F780" i="4"/>
  <c r="H780" i="4" s="1"/>
  <c r="G780" i="4"/>
  <c r="F781" i="4"/>
  <c r="G781" i="4"/>
  <c r="H781" i="4" s="1"/>
  <c r="F782" i="4"/>
  <c r="G782" i="4"/>
  <c r="F783" i="4"/>
  <c r="G783" i="4"/>
  <c r="H783" i="4" s="1"/>
  <c r="F784" i="4"/>
  <c r="H784" i="4" s="1"/>
  <c r="G784" i="4"/>
  <c r="F785" i="4"/>
  <c r="H785" i="4"/>
  <c r="G785" i="4"/>
  <c r="F786" i="4"/>
  <c r="G786" i="4"/>
  <c r="F787" i="4"/>
  <c r="G787" i="4"/>
  <c r="F788" i="4"/>
  <c r="G788" i="4"/>
  <c r="F789" i="4"/>
  <c r="H789" i="4" s="1"/>
  <c r="G789" i="4"/>
  <c r="F790" i="4"/>
  <c r="G790" i="4"/>
  <c r="F791" i="4"/>
  <c r="G791" i="4"/>
  <c r="F792" i="4"/>
  <c r="G792" i="4"/>
  <c r="F793" i="4"/>
  <c r="H793" i="4" s="1"/>
  <c r="G793" i="4"/>
  <c r="F794" i="4"/>
  <c r="H794" i="4" s="1"/>
  <c r="G794" i="4"/>
  <c r="F795" i="4"/>
  <c r="G795" i="4"/>
  <c r="H795" i="4" s="1"/>
  <c r="F796" i="4"/>
  <c r="H796" i="4" s="1"/>
  <c r="G796" i="4"/>
  <c r="F797" i="4"/>
  <c r="G797" i="4"/>
  <c r="H797" i="4" s="1"/>
  <c r="F798" i="4"/>
  <c r="G798" i="4"/>
  <c r="F799" i="4"/>
  <c r="G799" i="4"/>
  <c r="H799" i="4" s="1"/>
  <c r="F800" i="4"/>
  <c r="H800" i="4" s="1"/>
  <c r="G800" i="4"/>
  <c r="F801" i="4"/>
  <c r="H801" i="4"/>
  <c r="G801" i="4"/>
  <c r="F802" i="4"/>
  <c r="G802" i="4"/>
  <c r="F803" i="4"/>
  <c r="G803" i="4"/>
  <c r="F804" i="4"/>
  <c r="G804" i="4"/>
  <c r="F805" i="4"/>
  <c r="H805" i="4" s="1"/>
  <c r="G805" i="4"/>
  <c r="F806" i="4"/>
  <c r="G806" i="4"/>
  <c r="F807" i="4"/>
  <c r="G807" i="4"/>
  <c r="F808" i="4"/>
  <c r="G808" i="4"/>
  <c r="F809" i="4"/>
  <c r="H809" i="4" s="1"/>
  <c r="G809" i="4"/>
  <c r="F810" i="4"/>
  <c r="H810" i="4" s="1"/>
  <c r="G810" i="4"/>
  <c r="F811" i="4"/>
  <c r="G811" i="4"/>
  <c r="H811" i="4" s="1"/>
  <c r="F812" i="4"/>
  <c r="H812" i="4" s="1"/>
  <c r="G812" i="4"/>
  <c r="F752" i="8"/>
  <c r="G752" i="8"/>
  <c r="H752" i="8" s="1"/>
  <c r="F753" i="8"/>
  <c r="G753" i="8"/>
  <c r="F754" i="8"/>
  <c r="G754" i="8"/>
  <c r="H754" i="8" s="1"/>
  <c r="F755" i="8"/>
  <c r="H755" i="8" s="1"/>
  <c r="G755" i="8"/>
  <c r="F756" i="8"/>
  <c r="H756" i="8"/>
  <c r="G756" i="8"/>
  <c r="F757" i="8"/>
  <c r="G757" i="8"/>
  <c r="F758" i="8"/>
  <c r="G758" i="8"/>
  <c r="F759" i="8"/>
  <c r="G759" i="8"/>
  <c r="F760" i="8"/>
  <c r="H760" i="8" s="1"/>
  <c r="G760" i="8"/>
  <c r="F761" i="8"/>
  <c r="G761" i="8"/>
  <c r="F762" i="8"/>
  <c r="G762" i="8"/>
  <c r="F763" i="8"/>
  <c r="G763" i="8"/>
  <c r="F764" i="8"/>
  <c r="H764" i="8" s="1"/>
  <c r="G764" i="8"/>
  <c r="F765" i="8"/>
  <c r="H765" i="8" s="1"/>
  <c r="G765" i="8"/>
  <c r="F766" i="8"/>
  <c r="G766" i="8"/>
  <c r="H766" i="8" s="1"/>
  <c r="F767" i="8"/>
  <c r="H767" i="8" s="1"/>
  <c r="G767" i="8"/>
  <c r="F768" i="8"/>
  <c r="G768" i="8"/>
  <c r="H768" i="8" s="1"/>
  <c r="F769" i="8"/>
  <c r="G769" i="8"/>
  <c r="F770" i="8"/>
  <c r="G770" i="8"/>
  <c r="H770" i="8" s="1"/>
  <c r="F771" i="8"/>
  <c r="H771" i="8" s="1"/>
  <c r="G771" i="8"/>
  <c r="F772" i="8"/>
  <c r="H772" i="8"/>
  <c r="G772" i="8"/>
  <c r="F773" i="8"/>
  <c r="G773" i="8"/>
  <c r="F774" i="8"/>
  <c r="G774" i="8"/>
  <c r="F775" i="8"/>
  <c r="G775" i="8"/>
  <c r="F776" i="8"/>
  <c r="H776" i="8" s="1"/>
  <c r="G776" i="8"/>
  <c r="F777" i="8"/>
  <c r="G777" i="8"/>
  <c r="F778" i="8"/>
  <c r="G778" i="8"/>
  <c r="F779" i="8"/>
  <c r="G779" i="8"/>
  <c r="F780" i="8"/>
  <c r="H780" i="8" s="1"/>
  <c r="G780" i="8"/>
  <c r="F781" i="8"/>
  <c r="H781" i="8" s="1"/>
  <c r="G781" i="8"/>
  <c r="F782" i="8"/>
  <c r="G782" i="8"/>
  <c r="H782" i="8" s="1"/>
  <c r="F783" i="8"/>
  <c r="H783" i="8" s="1"/>
  <c r="G783" i="8"/>
  <c r="F784" i="8"/>
  <c r="G784" i="8"/>
  <c r="H784" i="8" s="1"/>
  <c r="F785" i="8"/>
  <c r="G785" i="8"/>
  <c r="F786" i="8"/>
  <c r="G786" i="8"/>
  <c r="H786" i="8" s="1"/>
  <c r="F787" i="8"/>
  <c r="H787" i="8" s="1"/>
  <c r="G787" i="8"/>
  <c r="F788" i="8"/>
  <c r="H788" i="8"/>
  <c r="G788" i="8"/>
  <c r="F789" i="8"/>
  <c r="G789" i="8"/>
  <c r="F790" i="8"/>
  <c r="G790" i="8"/>
  <c r="F791" i="8"/>
  <c r="G791" i="8"/>
  <c r="F792" i="8"/>
  <c r="H792" i="8" s="1"/>
  <c r="G792" i="8"/>
  <c r="F793" i="8"/>
  <c r="G793" i="8"/>
  <c r="F794" i="8"/>
  <c r="G794" i="8"/>
  <c r="F795" i="8"/>
  <c r="G795" i="8"/>
  <c r="F796" i="8"/>
  <c r="H796" i="8" s="1"/>
  <c r="G796" i="8"/>
  <c r="F797" i="8"/>
  <c r="H797" i="8" s="1"/>
  <c r="G797" i="8"/>
  <c r="F798" i="8"/>
  <c r="G798" i="8"/>
  <c r="H798" i="8" s="1"/>
  <c r="F799" i="8"/>
  <c r="H799" i="8" s="1"/>
  <c r="G799" i="8"/>
  <c r="F800" i="8"/>
  <c r="G800" i="8"/>
  <c r="H800" i="8" s="1"/>
  <c r="F801" i="8"/>
  <c r="G801" i="8"/>
  <c r="F802" i="8"/>
  <c r="G802" i="8"/>
  <c r="H802" i="8" s="1"/>
  <c r="F803" i="8"/>
  <c r="H803" i="8" s="1"/>
  <c r="G803" i="8"/>
  <c r="F804" i="8"/>
  <c r="G804" i="8"/>
  <c r="F805" i="8"/>
  <c r="G805" i="8"/>
  <c r="H805" i="8"/>
  <c r="F806" i="8"/>
  <c r="G806" i="8"/>
  <c r="F807" i="8"/>
  <c r="G807" i="8"/>
  <c r="F808" i="8"/>
  <c r="H808" i="8" s="1"/>
  <c r="G808" i="8"/>
  <c r="F809" i="8"/>
  <c r="G809" i="8"/>
  <c r="H809" i="8"/>
  <c r="F810" i="8"/>
  <c r="G810" i="8"/>
  <c r="F811" i="8"/>
  <c r="G811" i="8"/>
  <c r="F812" i="8"/>
  <c r="G812" i="8"/>
  <c r="F813" i="8"/>
  <c r="H813" i="8" s="1"/>
  <c r="G813" i="8"/>
  <c r="F814" i="8"/>
  <c r="G814" i="8"/>
  <c r="H814" i="8" s="1"/>
  <c r="F815" i="8"/>
  <c r="H815" i="8" s="1"/>
  <c r="G815" i="8"/>
  <c r="F816" i="8"/>
  <c r="G816" i="8"/>
  <c r="F717" i="11"/>
  <c r="G717" i="11"/>
  <c r="F718" i="11"/>
  <c r="G718" i="11"/>
  <c r="F719" i="11"/>
  <c r="G719" i="11"/>
  <c r="F720" i="11"/>
  <c r="G720" i="11"/>
  <c r="F721" i="11"/>
  <c r="G721" i="11"/>
  <c r="F722" i="11"/>
  <c r="G722" i="11"/>
  <c r="F723" i="11"/>
  <c r="G723" i="11"/>
  <c r="F724" i="11"/>
  <c r="G724" i="11"/>
  <c r="F725" i="11"/>
  <c r="G725" i="11"/>
  <c r="F726" i="11"/>
  <c r="G726" i="11"/>
  <c r="F727" i="11"/>
  <c r="G727" i="11"/>
  <c r="F728" i="11"/>
  <c r="G728" i="11"/>
  <c r="F729" i="11"/>
  <c r="G729" i="11"/>
  <c r="F730" i="11"/>
  <c r="G730" i="11"/>
  <c r="F731" i="11"/>
  <c r="G731" i="11"/>
  <c r="F732" i="11"/>
  <c r="G732" i="11"/>
  <c r="F733" i="11"/>
  <c r="G733" i="11"/>
  <c r="F734" i="11"/>
  <c r="G734" i="11"/>
  <c r="F735" i="11"/>
  <c r="G735" i="11"/>
  <c r="F736" i="11"/>
  <c r="G736" i="11"/>
  <c r="F737" i="11"/>
  <c r="G737" i="11"/>
  <c r="F738" i="11"/>
  <c r="G738" i="11"/>
  <c r="F739" i="11"/>
  <c r="G739" i="11"/>
  <c r="F740" i="11"/>
  <c r="G740" i="11"/>
  <c r="F741" i="11"/>
  <c r="G741" i="11"/>
  <c r="F742" i="11"/>
  <c r="G742" i="11"/>
  <c r="F743" i="11"/>
  <c r="G743" i="11"/>
  <c r="F744" i="11"/>
  <c r="G744" i="11"/>
  <c r="F745" i="11"/>
  <c r="G745" i="11"/>
  <c r="F746" i="11"/>
  <c r="G746" i="11"/>
  <c r="F747" i="11"/>
  <c r="G747" i="11"/>
  <c r="F748" i="11"/>
  <c r="G748" i="11"/>
  <c r="F749" i="11"/>
  <c r="G749" i="11"/>
  <c r="F750" i="11"/>
  <c r="G750" i="11"/>
  <c r="F751" i="11"/>
  <c r="G751" i="11"/>
  <c r="F752" i="11"/>
  <c r="G752" i="11"/>
  <c r="F753" i="11"/>
  <c r="G753" i="11"/>
  <c r="F754" i="11"/>
  <c r="G754" i="11"/>
  <c r="F681" i="11"/>
  <c r="G681" i="11"/>
  <c r="F682" i="11"/>
  <c r="G682" i="11"/>
  <c r="F683" i="11"/>
  <c r="G683" i="11"/>
  <c r="F684" i="11"/>
  <c r="G684" i="11"/>
  <c r="F685" i="11"/>
  <c r="G685" i="11"/>
  <c r="F686" i="11"/>
  <c r="G686" i="11"/>
  <c r="F687" i="11"/>
  <c r="G687" i="11"/>
  <c r="F688" i="11"/>
  <c r="G688" i="11"/>
  <c r="F689" i="11"/>
  <c r="G689" i="11"/>
  <c r="F690" i="11"/>
  <c r="G690" i="11"/>
  <c r="F691" i="11"/>
  <c r="G691" i="11"/>
  <c r="F692" i="11"/>
  <c r="G692" i="11"/>
  <c r="F693" i="11"/>
  <c r="G693" i="11"/>
  <c r="F694" i="11"/>
  <c r="G694" i="11"/>
  <c r="F695" i="11"/>
  <c r="G695" i="11"/>
  <c r="F696" i="11"/>
  <c r="G696" i="11"/>
  <c r="F697" i="11"/>
  <c r="G697" i="11"/>
  <c r="F698" i="11"/>
  <c r="G698" i="11"/>
  <c r="F699" i="11"/>
  <c r="G699" i="11"/>
  <c r="F700" i="11"/>
  <c r="G700" i="11"/>
  <c r="F701" i="11"/>
  <c r="G701" i="11"/>
  <c r="F702" i="11"/>
  <c r="G702" i="11"/>
  <c r="F703" i="11"/>
  <c r="G703" i="11"/>
  <c r="F704" i="11"/>
  <c r="G704" i="11"/>
  <c r="F705" i="11"/>
  <c r="G705" i="11"/>
  <c r="F706" i="11"/>
  <c r="G706" i="11"/>
  <c r="F707" i="11"/>
  <c r="G707" i="11"/>
  <c r="F708" i="11"/>
  <c r="G708" i="11"/>
  <c r="F709" i="11"/>
  <c r="G709" i="11"/>
  <c r="F710" i="11"/>
  <c r="G710" i="11"/>
  <c r="F711" i="11"/>
  <c r="G711" i="11"/>
  <c r="F712" i="11"/>
  <c r="G712" i="11"/>
  <c r="F713" i="11"/>
  <c r="G713" i="11"/>
  <c r="F714" i="11"/>
  <c r="G714" i="11"/>
  <c r="F715" i="11"/>
  <c r="G715" i="11"/>
  <c r="F716" i="11"/>
  <c r="G716" i="11"/>
  <c r="F685" i="14"/>
  <c r="G685" i="14"/>
  <c r="F686" i="14"/>
  <c r="G686" i="14"/>
  <c r="F687" i="14"/>
  <c r="H687" i="14" s="1"/>
  <c r="G687" i="14"/>
  <c r="F688" i="14"/>
  <c r="G688" i="14"/>
  <c r="F689" i="14"/>
  <c r="G689" i="14"/>
  <c r="F690" i="14"/>
  <c r="G690" i="14"/>
  <c r="F691" i="14"/>
  <c r="G691" i="14"/>
  <c r="F692" i="14"/>
  <c r="G692" i="14"/>
  <c r="H692" i="14" s="1"/>
  <c r="F693" i="14"/>
  <c r="H693" i="14" s="1"/>
  <c r="G693" i="14"/>
  <c r="F694" i="14"/>
  <c r="G694" i="14"/>
  <c r="F695" i="14"/>
  <c r="H695" i="14" s="1"/>
  <c r="G695" i="14"/>
  <c r="F696" i="14"/>
  <c r="G696" i="14"/>
  <c r="H696" i="14" s="1"/>
  <c r="F697" i="14"/>
  <c r="H697" i="14" s="1"/>
  <c r="G697" i="14"/>
  <c r="F698" i="14"/>
  <c r="G698" i="14"/>
  <c r="F699" i="14"/>
  <c r="G699" i="14"/>
  <c r="H699" i="14"/>
  <c r="F700" i="14"/>
  <c r="G700" i="14"/>
  <c r="F701" i="14"/>
  <c r="G701" i="14"/>
  <c r="F702" i="14"/>
  <c r="H702" i="14" s="1"/>
  <c r="G702" i="14"/>
  <c r="F703" i="14"/>
  <c r="G703" i="14"/>
  <c r="H703" i="14"/>
  <c r="F704" i="14"/>
  <c r="G704" i="14"/>
  <c r="F705" i="14"/>
  <c r="G705" i="14"/>
  <c r="F706" i="14"/>
  <c r="G706" i="14"/>
  <c r="F707" i="14"/>
  <c r="G707" i="14"/>
  <c r="F708" i="14"/>
  <c r="G708" i="14"/>
  <c r="F709" i="14"/>
  <c r="G709" i="14"/>
  <c r="F710" i="14"/>
  <c r="G710" i="14"/>
  <c r="F711" i="14"/>
  <c r="G711" i="14"/>
  <c r="F712" i="14"/>
  <c r="G712" i="14"/>
  <c r="F713" i="14"/>
  <c r="G713" i="14"/>
  <c r="F714" i="14"/>
  <c r="G714" i="14"/>
  <c r="F715" i="14"/>
  <c r="G715" i="14"/>
  <c r="F716" i="14"/>
  <c r="G716" i="14"/>
  <c r="F717" i="14"/>
  <c r="G717" i="14"/>
  <c r="F718" i="14"/>
  <c r="G718" i="14"/>
  <c r="F719" i="14"/>
  <c r="H719" i="14" s="1"/>
  <c r="G719" i="14"/>
  <c r="F720" i="14"/>
  <c r="G720" i="14"/>
  <c r="F721" i="14"/>
  <c r="G721" i="14"/>
  <c r="F722" i="14"/>
  <c r="G722" i="14"/>
  <c r="F723" i="14"/>
  <c r="G723" i="14"/>
  <c r="F724" i="14"/>
  <c r="G724" i="14"/>
  <c r="H724" i="14" s="1"/>
  <c r="F725" i="14"/>
  <c r="H725" i="14" s="1"/>
  <c r="G725" i="14"/>
  <c r="F726" i="14"/>
  <c r="G726" i="14"/>
  <c r="F727" i="14"/>
  <c r="H727" i="14" s="1"/>
  <c r="G727" i="14"/>
  <c r="F728" i="14"/>
  <c r="G728" i="14"/>
  <c r="H728" i="14" s="1"/>
  <c r="F729" i="14"/>
  <c r="H729" i="14" s="1"/>
  <c r="G729" i="14"/>
  <c r="F730" i="14"/>
  <c r="G730" i="14"/>
  <c r="F731" i="14"/>
  <c r="G731" i="14"/>
  <c r="H731" i="14"/>
  <c r="F732" i="14"/>
  <c r="G732" i="14"/>
  <c r="F733" i="14"/>
  <c r="G733" i="14"/>
  <c r="F734" i="14"/>
  <c r="H734" i="14" s="1"/>
  <c r="G734" i="14"/>
  <c r="F735" i="14"/>
  <c r="G735" i="14"/>
  <c r="H735" i="14"/>
  <c r="F736" i="14"/>
  <c r="G736" i="14"/>
  <c r="F737" i="14"/>
  <c r="G737" i="14"/>
  <c r="F645" i="14"/>
  <c r="H645" i="14" s="1"/>
  <c r="G645" i="14"/>
  <c r="F646" i="14"/>
  <c r="G646" i="14"/>
  <c r="F647" i="14"/>
  <c r="G647" i="14"/>
  <c r="F648" i="14"/>
  <c r="H648" i="14" s="1"/>
  <c r="G648" i="14"/>
  <c r="F649" i="14"/>
  <c r="G649" i="14"/>
  <c r="F650" i="14"/>
  <c r="G650" i="14"/>
  <c r="F651" i="14"/>
  <c r="G651" i="14"/>
  <c r="F652" i="14"/>
  <c r="G652" i="14"/>
  <c r="F653" i="14"/>
  <c r="G653" i="14"/>
  <c r="F654" i="14"/>
  <c r="G654" i="14"/>
  <c r="F655" i="14"/>
  <c r="G655" i="14"/>
  <c r="F656" i="14"/>
  <c r="G656" i="14"/>
  <c r="F657" i="14"/>
  <c r="G657" i="14"/>
  <c r="F658" i="14"/>
  <c r="G658" i="14"/>
  <c r="F659" i="14"/>
  <c r="G659" i="14"/>
  <c r="F660" i="14"/>
  <c r="G660" i="14"/>
  <c r="F661" i="14"/>
  <c r="G661" i="14"/>
  <c r="F662" i="14"/>
  <c r="H662" i="14" s="1"/>
  <c r="G662" i="14"/>
  <c r="F663" i="14"/>
  <c r="G663" i="14"/>
  <c r="F664" i="14"/>
  <c r="G664" i="14"/>
  <c r="F665" i="14"/>
  <c r="G665" i="14"/>
  <c r="H665" i="14" s="1"/>
  <c r="F666" i="14"/>
  <c r="G666" i="14"/>
  <c r="F667" i="14"/>
  <c r="G667" i="14"/>
  <c r="F668" i="14"/>
  <c r="G668" i="14"/>
  <c r="F669" i="14"/>
  <c r="G669" i="14"/>
  <c r="F670" i="14"/>
  <c r="G670" i="14"/>
  <c r="F671" i="14"/>
  <c r="G671" i="14"/>
  <c r="F672" i="14"/>
  <c r="H672" i="14" s="1"/>
  <c r="G672" i="14"/>
  <c r="F673" i="14"/>
  <c r="G673" i="14"/>
  <c r="F674" i="14"/>
  <c r="G674" i="14"/>
  <c r="F675" i="14"/>
  <c r="G675" i="14"/>
  <c r="F676" i="14"/>
  <c r="G676" i="14"/>
  <c r="F677" i="14"/>
  <c r="G677" i="14"/>
  <c r="F678" i="14"/>
  <c r="G678" i="14"/>
  <c r="F679" i="14"/>
  <c r="G679" i="14"/>
  <c r="F680" i="14"/>
  <c r="G680" i="14"/>
  <c r="F681" i="14"/>
  <c r="G681" i="14"/>
  <c r="F682" i="14"/>
  <c r="G682" i="14"/>
  <c r="F683" i="14"/>
  <c r="G683" i="14"/>
  <c r="F684" i="14"/>
  <c r="G684" i="14"/>
  <c r="F163" i="86"/>
  <c r="G163" i="86"/>
  <c r="F164" i="86"/>
  <c r="G164" i="86"/>
  <c r="F165" i="86"/>
  <c r="G165" i="86"/>
  <c r="F166" i="86"/>
  <c r="G166" i="86"/>
  <c r="F167" i="86"/>
  <c r="G167" i="86"/>
  <c r="F168" i="86"/>
  <c r="G168" i="86"/>
  <c r="F169" i="86"/>
  <c r="G169" i="86"/>
  <c r="F170" i="86"/>
  <c r="H170" i="86" s="1"/>
  <c r="G170" i="86"/>
  <c r="F171" i="86"/>
  <c r="G171" i="86"/>
  <c r="H171" i="86" s="1"/>
  <c r="F172" i="86"/>
  <c r="H172" i="86" s="1"/>
  <c r="G172" i="86"/>
  <c r="F173" i="86"/>
  <c r="G173" i="86"/>
  <c r="F174" i="86"/>
  <c r="H174" i="86" s="1"/>
  <c r="G174" i="86"/>
  <c r="F175" i="86"/>
  <c r="G175" i="86"/>
  <c r="H175" i="86" s="1"/>
  <c r="F176" i="86"/>
  <c r="G176" i="86"/>
  <c r="H176" i="86"/>
  <c r="F177" i="86"/>
  <c r="G177" i="86"/>
  <c r="F178" i="86"/>
  <c r="G178" i="86"/>
  <c r="F179" i="86"/>
  <c r="G179" i="86"/>
  <c r="F180" i="86"/>
  <c r="G180" i="86"/>
  <c r="F181" i="86"/>
  <c r="G181" i="86"/>
  <c r="F182" i="86"/>
  <c r="G182" i="86"/>
  <c r="H182" i="86"/>
  <c r="F183" i="86"/>
  <c r="G183" i="86"/>
  <c r="F184" i="86"/>
  <c r="H184" i="86" s="1"/>
  <c r="G184" i="86"/>
  <c r="F185" i="86"/>
  <c r="G185" i="86"/>
  <c r="F186" i="86"/>
  <c r="H186" i="86" s="1"/>
  <c r="G186" i="86"/>
  <c r="F187" i="86"/>
  <c r="G187" i="86"/>
  <c r="H187" i="86" s="1"/>
  <c r="F188" i="86"/>
  <c r="H188" i="86" s="1"/>
  <c r="G188" i="86"/>
  <c r="F189" i="86"/>
  <c r="G189" i="86"/>
  <c r="F190" i="86"/>
  <c r="H190" i="86" s="1"/>
  <c r="G190" i="86"/>
  <c r="F191" i="86"/>
  <c r="G191" i="86"/>
  <c r="H191" i="86" s="1"/>
  <c r="F192" i="86"/>
  <c r="G192" i="86"/>
  <c r="H192" i="86"/>
  <c r="F193" i="86"/>
  <c r="G193" i="86"/>
  <c r="F194" i="86"/>
  <c r="G194" i="86"/>
  <c r="F195" i="86"/>
  <c r="G195" i="86"/>
  <c r="F196" i="86"/>
  <c r="G196" i="86"/>
  <c r="F197" i="86"/>
  <c r="G197" i="86"/>
  <c r="F198" i="86"/>
  <c r="G198" i="86"/>
  <c r="H198" i="86"/>
  <c r="F199" i="86"/>
  <c r="G199" i="86"/>
  <c r="F200" i="86"/>
  <c r="G200" i="86"/>
  <c r="F201" i="86"/>
  <c r="G201" i="86"/>
  <c r="F202" i="86"/>
  <c r="H202" i="86" s="1"/>
  <c r="G202" i="86"/>
  <c r="F203" i="86"/>
  <c r="G203" i="86"/>
  <c r="H203" i="86" s="1"/>
  <c r="F204" i="86"/>
  <c r="H204" i="86" s="1"/>
  <c r="G204" i="86"/>
  <c r="F205" i="86"/>
  <c r="G205" i="86"/>
  <c r="F206" i="86"/>
  <c r="G206" i="86"/>
  <c r="F207" i="86"/>
  <c r="G207" i="86"/>
  <c r="H207" i="86"/>
  <c r="F208" i="86"/>
  <c r="H208" i="86" s="1"/>
  <c r="G208" i="86"/>
  <c r="F209" i="86"/>
  <c r="G209" i="86"/>
  <c r="F210" i="86"/>
  <c r="H210" i="86" s="1"/>
  <c r="G210" i="86"/>
  <c r="F211" i="86"/>
  <c r="G211" i="86"/>
  <c r="H211" i="86" s="1"/>
  <c r="F212" i="86"/>
  <c r="G212" i="86"/>
  <c r="H212" i="86"/>
  <c r="F213" i="86"/>
  <c r="G213" i="86"/>
  <c r="F214" i="86"/>
  <c r="G214" i="86"/>
  <c r="F215" i="86"/>
  <c r="H215" i="86" s="1"/>
  <c r="G215" i="86"/>
  <c r="F216" i="86"/>
  <c r="H216" i="86" s="1"/>
  <c r="G216" i="86"/>
  <c r="F217" i="86"/>
  <c r="G217" i="86"/>
  <c r="F218" i="86"/>
  <c r="H218" i="86" s="1"/>
  <c r="G218" i="86"/>
  <c r="F219" i="86"/>
  <c r="G219" i="86"/>
  <c r="H219" i="86" s="1"/>
  <c r="F220" i="86"/>
  <c r="H220" i="86" s="1"/>
  <c r="G220" i="86"/>
  <c r="F221" i="86"/>
  <c r="G221" i="86"/>
  <c r="F222" i="86"/>
  <c r="G222" i="86"/>
  <c r="F223" i="86"/>
  <c r="G223" i="86"/>
  <c r="F224" i="86"/>
  <c r="G224" i="86"/>
  <c r="F225" i="86"/>
  <c r="H225" i="86" s="1"/>
  <c r="G225" i="86"/>
  <c r="F226" i="86"/>
  <c r="G226" i="86"/>
  <c r="F227" i="86"/>
  <c r="G227" i="86"/>
  <c r="F762" i="6"/>
  <c r="G762" i="6"/>
  <c r="F763" i="6"/>
  <c r="G763" i="6"/>
  <c r="F764" i="6"/>
  <c r="G764" i="6"/>
  <c r="F765" i="6"/>
  <c r="G765" i="6"/>
  <c r="F766" i="6"/>
  <c r="G766" i="6"/>
  <c r="F767" i="6"/>
  <c r="G767" i="6"/>
  <c r="F768" i="6"/>
  <c r="G768" i="6"/>
  <c r="F769" i="6"/>
  <c r="G769" i="6"/>
  <c r="F770" i="6"/>
  <c r="G770" i="6"/>
  <c r="F771" i="6"/>
  <c r="G771" i="6"/>
  <c r="F772" i="6"/>
  <c r="G772" i="6"/>
  <c r="F773" i="6"/>
  <c r="G773" i="6"/>
  <c r="F774" i="6"/>
  <c r="G774" i="6"/>
  <c r="F775" i="6"/>
  <c r="G775" i="6"/>
  <c r="F776" i="6"/>
  <c r="G776" i="6"/>
  <c r="F777" i="6"/>
  <c r="G777" i="6"/>
  <c r="F778" i="6"/>
  <c r="G778" i="6"/>
  <c r="F779" i="6"/>
  <c r="G779" i="6"/>
  <c r="F780" i="6"/>
  <c r="G780" i="6"/>
  <c r="F781" i="6"/>
  <c r="G781" i="6"/>
  <c r="F782" i="6"/>
  <c r="G782" i="6"/>
  <c r="F783" i="6"/>
  <c r="G783" i="6"/>
  <c r="F784" i="6"/>
  <c r="G784" i="6"/>
  <c r="F785" i="6"/>
  <c r="G785" i="6"/>
  <c r="F786" i="6"/>
  <c r="G786" i="6"/>
  <c r="F787" i="6"/>
  <c r="G787" i="6"/>
  <c r="F788" i="6"/>
  <c r="G788" i="6"/>
  <c r="F789" i="6"/>
  <c r="G789" i="6"/>
  <c r="F790" i="6"/>
  <c r="G790" i="6"/>
  <c r="F697" i="6"/>
  <c r="G697" i="6"/>
  <c r="F698" i="6"/>
  <c r="G698" i="6"/>
  <c r="F699" i="6"/>
  <c r="G699" i="6"/>
  <c r="F700" i="6"/>
  <c r="G700" i="6"/>
  <c r="F701" i="6"/>
  <c r="G701" i="6"/>
  <c r="F702" i="6"/>
  <c r="G702" i="6"/>
  <c r="F703" i="6"/>
  <c r="G703" i="6"/>
  <c r="F704" i="6"/>
  <c r="G704" i="6"/>
  <c r="F705" i="6"/>
  <c r="G705" i="6"/>
  <c r="F706" i="6"/>
  <c r="G706" i="6"/>
  <c r="F707" i="6"/>
  <c r="G707" i="6"/>
  <c r="F708" i="6"/>
  <c r="G708" i="6"/>
  <c r="F709" i="6"/>
  <c r="G709" i="6"/>
  <c r="F710" i="6"/>
  <c r="G710" i="6"/>
  <c r="F711" i="6"/>
  <c r="G711" i="6"/>
  <c r="F712" i="6"/>
  <c r="G712" i="6"/>
  <c r="F713" i="6"/>
  <c r="G713" i="6"/>
  <c r="F714" i="6"/>
  <c r="G714" i="6"/>
  <c r="F715" i="6"/>
  <c r="G715" i="6"/>
  <c r="F716" i="6"/>
  <c r="G716" i="6"/>
  <c r="F717" i="6"/>
  <c r="G717" i="6"/>
  <c r="F718" i="6"/>
  <c r="G718" i="6"/>
  <c r="F719" i="6"/>
  <c r="G719" i="6"/>
  <c r="F720" i="6"/>
  <c r="G720" i="6"/>
  <c r="F721" i="6"/>
  <c r="G721" i="6"/>
  <c r="F722" i="6"/>
  <c r="G722" i="6"/>
  <c r="F723" i="6"/>
  <c r="G723" i="6"/>
  <c r="F724" i="6"/>
  <c r="G724" i="6"/>
  <c r="F725" i="6"/>
  <c r="G725" i="6"/>
  <c r="F726" i="6"/>
  <c r="G726" i="6"/>
  <c r="F727" i="6"/>
  <c r="G727" i="6"/>
  <c r="F728" i="6"/>
  <c r="G728" i="6"/>
  <c r="F729" i="6"/>
  <c r="G729" i="6"/>
  <c r="F730" i="6"/>
  <c r="G730" i="6"/>
  <c r="F731" i="6"/>
  <c r="G731" i="6"/>
  <c r="F732" i="6"/>
  <c r="G732" i="6"/>
  <c r="F733" i="6"/>
  <c r="G733" i="6"/>
  <c r="F734" i="6"/>
  <c r="G734" i="6"/>
  <c r="F735" i="6"/>
  <c r="G735" i="6"/>
  <c r="F736" i="6"/>
  <c r="G736" i="6"/>
  <c r="F737" i="6"/>
  <c r="G737" i="6"/>
  <c r="F738" i="6"/>
  <c r="G738" i="6"/>
  <c r="F739" i="6"/>
  <c r="G739" i="6"/>
  <c r="F740" i="6"/>
  <c r="G740" i="6"/>
  <c r="F741" i="6"/>
  <c r="G741" i="6"/>
  <c r="F742" i="6"/>
  <c r="G742" i="6"/>
  <c r="F743" i="6"/>
  <c r="G743" i="6"/>
  <c r="F744" i="6"/>
  <c r="G744" i="6"/>
  <c r="F745" i="6"/>
  <c r="G745" i="6"/>
  <c r="F746" i="6"/>
  <c r="G746" i="6"/>
  <c r="F747" i="6"/>
  <c r="G747" i="6"/>
  <c r="F748" i="6"/>
  <c r="G748" i="6"/>
  <c r="F749" i="6"/>
  <c r="G749" i="6"/>
  <c r="F750" i="6"/>
  <c r="G750" i="6"/>
  <c r="F751" i="6"/>
  <c r="G751" i="6"/>
  <c r="F752" i="6"/>
  <c r="G752" i="6"/>
  <c r="F753" i="6"/>
  <c r="G753" i="6"/>
  <c r="F754" i="6"/>
  <c r="G754" i="6"/>
  <c r="F755" i="6"/>
  <c r="G755" i="6"/>
  <c r="F756" i="6"/>
  <c r="G756" i="6"/>
  <c r="F757" i="6"/>
  <c r="G757" i="6"/>
  <c r="F758" i="6"/>
  <c r="G758" i="6"/>
  <c r="F759" i="6"/>
  <c r="G759" i="6"/>
  <c r="F760" i="6"/>
  <c r="G760" i="6"/>
  <c r="F761" i="6"/>
  <c r="G761" i="6"/>
  <c r="F677" i="6"/>
  <c r="G677" i="6"/>
  <c r="F678" i="6"/>
  <c r="G678" i="6"/>
  <c r="F679" i="6"/>
  <c r="G679" i="6"/>
  <c r="F680" i="6"/>
  <c r="G680" i="6"/>
  <c r="F681" i="6"/>
  <c r="G681" i="6"/>
  <c r="F682" i="6"/>
  <c r="G682" i="6"/>
  <c r="F683" i="6"/>
  <c r="G683" i="6"/>
  <c r="F684" i="6"/>
  <c r="G684" i="6"/>
  <c r="F685" i="6"/>
  <c r="G685" i="6"/>
  <c r="F686" i="6"/>
  <c r="G686" i="6"/>
  <c r="F687" i="6"/>
  <c r="G687" i="6"/>
  <c r="F688" i="6"/>
  <c r="G688" i="6"/>
  <c r="F689" i="6"/>
  <c r="G689" i="6"/>
  <c r="F690" i="6"/>
  <c r="G690" i="6"/>
  <c r="F691" i="6"/>
  <c r="G691" i="6"/>
  <c r="F692" i="6"/>
  <c r="G692" i="6"/>
  <c r="F693" i="6"/>
  <c r="G693" i="6"/>
  <c r="F694" i="6"/>
  <c r="G694" i="6"/>
  <c r="F695" i="6"/>
  <c r="G695" i="6"/>
  <c r="F696" i="6"/>
  <c r="G696" i="6"/>
  <c r="F417" i="16"/>
  <c r="G417" i="16"/>
  <c r="G418" i="16"/>
  <c r="F419" i="16"/>
  <c r="G419" i="16"/>
  <c r="F420" i="16"/>
  <c r="G420" i="16"/>
  <c r="F421" i="16"/>
  <c r="G421" i="16"/>
  <c r="F422" i="16"/>
  <c r="G422" i="16"/>
  <c r="F423" i="16"/>
  <c r="G423" i="16"/>
  <c r="F424" i="16"/>
  <c r="G424" i="16"/>
  <c r="F425" i="16"/>
  <c r="G425" i="16"/>
  <c r="F426" i="16"/>
  <c r="G426" i="16"/>
  <c r="F427" i="16"/>
  <c r="G427" i="16"/>
  <c r="F428" i="16"/>
  <c r="G428" i="16"/>
  <c r="F429" i="16"/>
  <c r="G429" i="16"/>
  <c r="F430" i="16"/>
  <c r="G430" i="16"/>
  <c r="F431" i="16"/>
  <c r="G431" i="16"/>
  <c r="F432" i="16"/>
  <c r="G432" i="16"/>
  <c r="F433" i="16"/>
  <c r="G433" i="16"/>
  <c r="F434" i="16"/>
  <c r="G434" i="16"/>
  <c r="F435" i="16"/>
  <c r="G435" i="16"/>
  <c r="F436" i="16"/>
  <c r="G436" i="16"/>
  <c r="F437" i="16"/>
  <c r="G437" i="16"/>
  <c r="F438" i="16"/>
  <c r="G438" i="16"/>
  <c r="F439" i="16"/>
  <c r="G439" i="16"/>
  <c r="F440" i="16"/>
  <c r="G440" i="16"/>
  <c r="F441" i="16"/>
  <c r="G441" i="16"/>
  <c r="F442" i="16"/>
  <c r="G442" i="16"/>
  <c r="F443" i="16"/>
  <c r="G443" i="16"/>
  <c r="F444" i="16"/>
  <c r="G444" i="16"/>
  <c r="F445" i="16"/>
  <c r="G445" i="16"/>
  <c r="F446" i="16"/>
  <c r="G446" i="16"/>
  <c r="F447" i="16"/>
  <c r="G447" i="16"/>
  <c r="F448" i="16"/>
  <c r="G448" i="16"/>
  <c r="F449" i="16"/>
  <c r="G449" i="16"/>
  <c r="F450" i="16"/>
  <c r="G450" i="16"/>
  <c r="F451" i="16"/>
  <c r="G451" i="16"/>
  <c r="F452" i="16"/>
  <c r="G452" i="16"/>
  <c r="F453" i="16"/>
  <c r="G453" i="16"/>
  <c r="F454" i="16"/>
  <c r="G454" i="16"/>
  <c r="F455" i="16"/>
  <c r="G455" i="16"/>
  <c r="F456" i="16"/>
  <c r="G456" i="16"/>
  <c r="F457" i="16"/>
  <c r="G457" i="16"/>
  <c r="F458" i="16"/>
  <c r="G458" i="16"/>
  <c r="F459" i="16"/>
  <c r="G459" i="16"/>
  <c r="F460" i="16"/>
  <c r="G460" i="16"/>
  <c r="F461" i="16"/>
  <c r="G461" i="16"/>
  <c r="F462" i="16"/>
  <c r="G462" i="16"/>
  <c r="F463" i="16"/>
  <c r="G463" i="16"/>
  <c r="F464" i="16"/>
  <c r="G464" i="16"/>
  <c r="F465" i="16"/>
  <c r="G465" i="16"/>
  <c r="F466" i="16"/>
  <c r="G466" i="16"/>
  <c r="F467" i="16"/>
  <c r="G467" i="16"/>
  <c r="F468" i="16"/>
  <c r="G468" i="16"/>
  <c r="F469" i="16"/>
  <c r="G469" i="16"/>
  <c r="F470" i="16"/>
  <c r="G470" i="16"/>
  <c r="F471" i="16"/>
  <c r="G471" i="16"/>
  <c r="F472" i="16"/>
  <c r="G472" i="16"/>
  <c r="F473" i="16"/>
  <c r="G473" i="16"/>
  <c r="F474" i="16"/>
  <c r="G474" i="16"/>
  <c r="F475" i="16"/>
  <c r="G475" i="16"/>
  <c r="F476" i="16"/>
  <c r="G476" i="16"/>
  <c r="F477" i="16"/>
  <c r="G477" i="16"/>
  <c r="F478" i="16"/>
  <c r="G478" i="16"/>
  <c r="F479" i="16"/>
  <c r="G479" i="16"/>
  <c r="F480" i="16"/>
  <c r="G480" i="16"/>
  <c r="F481" i="16"/>
  <c r="G481" i="16"/>
  <c r="F482" i="16"/>
  <c r="G482" i="16"/>
  <c r="F483" i="16"/>
  <c r="G483" i="16"/>
  <c r="F484" i="16"/>
  <c r="G484" i="16"/>
  <c r="F485" i="16"/>
  <c r="G485" i="16"/>
  <c r="F486" i="16"/>
  <c r="G486" i="16"/>
  <c r="F487" i="16"/>
  <c r="G487" i="16"/>
  <c r="F488" i="16"/>
  <c r="G488" i="16"/>
  <c r="F489" i="16"/>
  <c r="G489" i="16"/>
  <c r="F490" i="16"/>
  <c r="G490" i="16"/>
  <c r="F491" i="16"/>
  <c r="G491" i="16"/>
  <c r="F492" i="16"/>
  <c r="G492" i="16"/>
  <c r="F493" i="16"/>
  <c r="G493" i="16"/>
  <c r="F494" i="16"/>
  <c r="G494" i="16"/>
  <c r="F495" i="16"/>
  <c r="G495" i="16"/>
  <c r="F496" i="16"/>
  <c r="G496" i="16"/>
  <c r="F497" i="16"/>
  <c r="G497" i="16"/>
  <c r="F498" i="16"/>
  <c r="G498" i="16"/>
  <c r="F499" i="16"/>
  <c r="G499" i="16"/>
  <c r="F500" i="16"/>
  <c r="G500" i="16"/>
  <c r="F501" i="16"/>
  <c r="G501" i="16"/>
  <c r="F502" i="16"/>
  <c r="G502" i="16"/>
  <c r="F503" i="16"/>
  <c r="G503" i="16"/>
  <c r="F504" i="16"/>
  <c r="G504" i="16"/>
  <c r="F505" i="16"/>
  <c r="G505" i="16"/>
  <c r="F506" i="16"/>
  <c r="G506" i="16"/>
  <c r="F507" i="16"/>
  <c r="G507" i="16"/>
  <c r="F508" i="16"/>
  <c r="G508" i="16"/>
  <c r="F509" i="16"/>
  <c r="G509" i="16"/>
  <c r="F510" i="16"/>
  <c r="G510" i="16"/>
  <c r="F511" i="16"/>
  <c r="G511" i="16"/>
  <c r="F512" i="16"/>
  <c r="G512" i="16"/>
  <c r="F513" i="16"/>
  <c r="G513" i="16"/>
  <c r="F514" i="16"/>
  <c r="G514" i="16"/>
  <c r="F515" i="16"/>
  <c r="G515" i="16"/>
  <c r="F671" i="12"/>
  <c r="F118" i="86"/>
  <c r="G118" i="86"/>
  <c r="F119" i="86"/>
  <c r="G119" i="86"/>
  <c r="F120" i="86"/>
  <c r="H120" i="86" s="1"/>
  <c r="G120" i="86"/>
  <c r="F121" i="86"/>
  <c r="G121" i="86"/>
  <c r="F122" i="86"/>
  <c r="G122" i="86"/>
  <c r="F123" i="86"/>
  <c r="H123" i="86"/>
  <c r="G123" i="86"/>
  <c r="F124" i="86"/>
  <c r="G124" i="86"/>
  <c r="F125" i="86"/>
  <c r="G125" i="86"/>
  <c r="F126" i="86"/>
  <c r="G126" i="86"/>
  <c r="F127" i="86"/>
  <c r="H127" i="86" s="1"/>
  <c r="G127" i="86"/>
  <c r="F128" i="86"/>
  <c r="G128" i="86"/>
  <c r="F129" i="86"/>
  <c r="G129" i="86"/>
  <c r="H129" i="86" s="1"/>
  <c r="F130" i="86"/>
  <c r="G130" i="86"/>
  <c r="F131" i="86"/>
  <c r="H131" i="86"/>
  <c r="G131" i="86"/>
  <c r="F132" i="86"/>
  <c r="G132" i="86"/>
  <c r="F133" i="86"/>
  <c r="G133" i="86"/>
  <c r="F134" i="86"/>
  <c r="G134" i="86"/>
  <c r="H134" i="86" s="1"/>
  <c r="F135" i="86"/>
  <c r="G135" i="86"/>
  <c r="F136" i="86"/>
  <c r="G136" i="86"/>
  <c r="F137" i="86"/>
  <c r="G137" i="86"/>
  <c r="F138" i="86"/>
  <c r="G138" i="86"/>
  <c r="H138" i="86" s="1"/>
  <c r="F139" i="86"/>
  <c r="G139" i="86"/>
  <c r="F140" i="86"/>
  <c r="G140" i="86"/>
  <c r="F141" i="86"/>
  <c r="G141" i="86"/>
  <c r="F142" i="86"/>
  <c r="G142" i="86"/>
  <c r="F143" i="86"/>
  <c r="G143" i="86"/>
  <c r="H143" i="86" s="1"/>
  <c r="F144" i="86"/>
  <c r="H144" i="86" s="1"/>
  <c r="G144" i="86"/>
  <c r="F145" i="86"/>
  <c r="G145" i="86"/>
  <c r="F146" i="86"/>
  <c r="G146" i="86"/>
  <c r="F147" i="86"/>
  <c r="G147" i="86"/>
  <c r="F148" i="86"/>
  <c r="G148" i="86"/>
  <c r="F149" i="86"/>
  <c r="G149" i="86"/>
  <c r="F150" i="86"/>
  <c r="G150" i="86"/>
  <c r="F151" i="86"/>
  <c r="G151" i="86"/>
  <c r="F152" i="86"/>
  <c r="G152" i="86"/>
  <c r="F153" i="86"/>
  <c r="G153" i="86"/>
  <c r="H153" i="86" s="1"/>
  <c r="F154" i="86"/>
  <c r="G154" i="86"/>
  <c r="F155" i="86"/>
  <c r="G155" i="86"/>
  <c r="F156" i="86"/>
  <c r="H156" i="86" s="1"/>
  <c r="G156" i="86"/>
  <c r="F157" i="86"/>
  <c r="G157" i="86"/>
  <c r="F158" i="86"/>
  <c r="G158" i="86"/>
  <c r="F159" i="86"/>
  <c r="H159" i="86" s="1"/>
  <c r="G159" i="86"/>
  <c r="F160" i="86"/>
  <c r="H160" i="86" s="1"/>
  <c r="G160" i="86"/>
  <c r="F161" i="86"/>
  <c r="G161" i="86"/>
  <c r="F162" i="86"/>
  <c r="G162" i="86"/>
  <c r="F673" i="5"/>
  <c r="G673" i="5"/>
  <c r="H673" i="5" s="1"/>
  <c r="F674" i="5"/>
  <c r="H674" i="5" s="1"/>
  <c r="G674" i="5"/>
  <c r="F675" i="5"/>
  <c r="G675" i="5"/>
  <c r="F676" i="5"/>
  <c r="H676" i="5" s="1"/>
  <c r="G676" i="5"/>
  <c r="F677" i="5"/>
  <c r="G677" i="5"/>
  <c r="F678" i="5"/>
  <c r="G678" i="5"/>
  <c r="H678" i="5" s="1"/>
  <c r="F679" i="5"/>
  <c r="H679" i="5" s="1"/>
  <c r="G679" i="5"/>
  <c r="F680" i="5"/>
  <c r="G680" i="5"/>
  <c r="H680" i="5" s="1"/>
  <c r="F681" i="5"/>
  <c r="G681" i="5"/>
  <c r="F682" i="5"/>
  <c r="H682" i="5"/>
  <c r="G682" i="5"/>
  <c r="F683" i="5"/>
  <c r="G683" i="5"/>
  <c r="F684" i="5"/>
  <c r="H684" i="5" s="1"/>
  <c r="G684" i="5"/>
  <c r="F685" i="5"/>
  <c r="G685" i="5"/>
  <c r="H685" i="5" s="1"/>
  <c r="F686" i="5"/>
  <c r="G686" i="5"/>
  <c r="F687" i="5"/>
  <c r="H687" i="5"/>
  <c r="G687" i="5"/>
  <c r="F688" i="5"/>
  <c r="G688" i="5"/>
  <c r="F689" i="5"/>
  <c r="H689" i="5" s="1"/>
  <c r="G689" i="5"/>
  <c r="F690" i="5"/>
  <c r="G690" i="5"/>
  <c r="F691" i="5"/>
  <c r="G691" i="5"/>
  <c r="F692" i="5"/>
  <c r="G692" i="5"/>
  <c r="F693" i="5"/>
  <c r="G693" i="5"/>
  <c r="F694" i="5"/>
  <c r="H694" i="5"/>
  <c r="G694" i="5"/>
  <c r="F695" i="5"/>
  <c r="G695" i="5"/>
  <c r="F696" i="5"/>
  <c r="H696" i="5" s="1"/>
  <c r="G696" i="5"/>
  <c r="F697" i="5"/>
  <c r="H697" i="5" s="1"/>
  <c r="G697" i="5"/>
  <c r="F698" i="5"/>
  <c r="G698" i="5"/>
  <c r="H698" i="5" s="1"/>
  <c r="F699" i="5"/>
  <c r="G699" i="5"/>
  <c r="F700" i="5"/>
  <c r="G700" i="5"/>
  <c r="H700" i="5"/>
  <c r="F701" i="5"/>
  <c r="G701" i="5"/>
  <c r="F702" i="5"/>
  <c r="G702" i="5"/>
  <c r="F703" i="5"/>
  <c r="G703" i="5"/>
  <c r="F704" i="5"/>
  <c r="G704" i="5"/>
  <c r="F705" i="5"/>
  <c r="G705" i="5"/>
  <c r="F706" i="5"/>
  <c r="G706" i="5"/>
  <c r="F707" i="5"/>
  <c r="G707" i="5"/>
  <c r="F708" i="5"/>
  <c r="G708" i="5"/>
  <c r="F692" i="3"/>
  <c r="G692" i="3"/>
  <c r="F693" i="3"/>
  <c r="G693" i="3"/>
  <c r="F694" i="3"/>
  <c r="G694" i="3"/>
  <c r="F695" i="3"/>
  <c r="G695" i="3"/>
  <c r="F696" i="3"/>
  <c r="G696" i="3"/>
  <c r="F697" i="3"/>
  <c r="H697" i="3"/>
  <c r="G697" i="3"/>
  <c r="F698" i="3"/>
  <c r="G698" i="3"/>
  <c r="F699" i="3"/>
  <c r="G699" i="3"/>
  <c r="F700" i="3"/>
  <c r="G700" i="3"/>
  <c r="H700" i="3" s="1"/>
  <c r="F701" i="3"/>
  <c r="H701" i="3" s="1"/>
  <c r="G701" i="3"/>
  <c r="F702" i="3"/>
  <c r="G702" i="3"/>
  <c r="H702" i="3" s="1"/>
  <c r="F703" i="3"/>
  <c r="G703" i="3"/>
  <c r="F704" i="3"/>
  <c r="G704" i="3"/>
  <c r="F705" i="3"/>
  <c r="H705" i="3" s="1"/>
  <c r="G705" i="3"/>
  <c r="F706" i="3"/>
  <c r="G706" i="3"/>
  <c r="F707" i="3"/>
  <c r="G707" i="3"/>
  <c r="F708" i="3"/>
  <c r="G708" i="3"/>
  <c r="F709" i="3"/>
  <c r="G709" i="3"/>
  <c r="F710" i="3"/>
  <c r="G710" i="3"/>
  <c r="F711" i="3"/>
  <c r="G711" i="3"/>
  <c r="F712" i="3"/>
  <c r="G712" i="3"/>
  <c r="F713" i="3"/>
  <c r="G713" i="3"/>
  <c r="H713" i="3"/>
  <c r="F714" i="3"/>
  <c r="G714" i="3"/>
  <c r="F715" i="3"/>
  <c r="G715" i="3"/>
  <c r="F716" i="3"/>
  <c r="G716" i="3"/>
  <c r="F717" i="3"/>
  <c r="H717" i="3" s="1"/>
  <c r="G717" i="3"/>
  <c r="F718" i="3"/>
  <c r="G718" i="3"/>
  <c r="H718" i="3" s="1"/>
  <c r="F719" i="3"/>
  <c r="G719" i="3"/>
  <c r="F720" i="3"/>
  <c r="G720" i="3"/>
  <c r="F721" i="3"/>
  <c r="G721" i="3"/>
  <c r="F722" i="3"/>
  <c r="G722" i="3"/>
  <c r="H722" i="3" s="1"/>
  <c r="F723" i="3"/>
  <c r="H723" i="3" s="1"/>
  <c r="G723" i="3"/>
  <c r="F724" i="3"/>
  <c r="G724" i="3"/>
  <c r="F725" i="3"/>
  <c r="H725" i="3" s="1"/>
  <c r="G725" i="3"/>
  <c r="F726" i="3"/>
  <c r="G726" i="3"/>
  <c r="F727" i="3"/>
  <c r="G727" i="3"/>
  <c r="F728" i="3"/>
  <c r="H728" i="3" s="1"/>
  <c r="G728" i="3"/>
  <c r="F729" i="3"/>
  <c r="H729" i="3" s="1"/>
  <c r="G729" i="3"/>
  <c r="F730" i="3"/>
  <c r="G730" i="3"/>
  <c r="F731" i="3"/>
  <c r="G731" i="3"/>
  <c r="F732" i="3"/>
  <c r="H732" i="3" s="1"/>
  <c r="G732" i="3"/>
  <c r="F733" i="3"/>
  <c r="G733" i="3"/>
  <c r="H733" i="3" s="1"/>
  <c r="F734" i="3"/>
  <c r="G734" i="3"/>
  <c r="H734" i="3" s="1"/>
  <c r="F735" i="3"/>
  <c r="H735" i="3" s="1"/>
  <c r="G735" i="3"/>
  <c r="F736" i="3"/>
  <c r="G736" i="3"/>
  <c r="F737" i="3"/>
  <c r="H737" i="3" s="1"/>
  <c r="G737" i="3"/>
  <c r="F738" i="3"/>
  <c r="G738" i="3"/>
  <c r="H738" i="3" s="1"/>
  <c r="F739" i="3"/>
  <c r="H739" i="3" s="1"/>
  <c r="G739" i="3"/>
  <c r="F740" i="3"/>
  <c r="G740" i="3"/>
  <c r="F741" i="3"/>
  <c r="H741" i="3" s="1"/>
  <c r="G741" i="3"/>
  <c r="F742" i="3"/>
  <c r="G742" i="3"/>
  <c r="H742" i="3" s="1"/>
  <c r="F743" i="3"/>
  <c r="G743" i="3"/>
  <c r="F679" i="3"/>
  <c r="H679" i="3"/>
  <c r="G679" i="3"/>
  <c r="F680" i="3"/>
  <c r="G680" i="3"/>
  <c r="F681" i="3"/>
  <c r="G681" i="3"/>
  <c r="F682" i="3"/>
  <c r="G682" i="3"/>
  <c r="F683" i="3"/>
  <c r="G683" i="3"/>
  <c r="F684" i="3"/>
  <c r="G684" i="3"/>
  <c r="F685" i="3"/>
  <c r="G685" i="3"/>
  <c r="F686" i="3"/>
  <c r="G686" i="3"/>
  <c r="F687" i="3"/>
  <c r="G687" i="3"/>
  <c r="F688" i="3"/>
  <c r="H688" i="3"/>
  <c r="G688" i="3"/>
  <c r="F689" i="3"/>
  <c r="H689" i="3" s="1"/>
  <c r="G689" i="3"/>
  <c r="F690" i="3"/>
  <c r="G690" i="3"/>
  <c r="F691" i="3"/>
  <c r="H691" i="3" s="1"/>
  <c r="G691" i="3"/>
  <c r="F676" i="2"/>
  <c r="G676" i="2"/>
  <c r="H676" i="2" s="1"/>
  <c r="F677" i="2"/>
  <c r="G677" i="2"/>
  <c r="F678" i="2"/>
  <c r="G678" i="2"/>
  <c r="F679" i="2"/>
  <c r="G679" i="2"/>
  <c r="F680" i="2"/>
  <c r="G680" i="2"/>
  <c r="F681" i="2"/>
  <c r="G681" i="2"/>
  <c r="H681" i="2" s="1"/>
  <c r="F682" i="2"/>
  <c r="G682" i="2"/>
  <c r="F683" i="2"/>
  <c r="G683" i="2"/>
  <c r="H683" i="2"/>
  <c r="F684" i="2"/>
  <c r="G684" i="2"/>
  <c r="H684" i="2" s="1"/>
  <c r="F685" i="2"/>
  <c r="G685" i="2"/>
  <c r="F686" i="2"/>
  <c r="G686" i="2"/>
  <c r="H686" i="2"/>
  <c r="F687" i="2"/>
  <c r="G687" i="2"/>
  <c r="H687" i="2" s="1"/>
  <c r="F688" i="2"/>
  <c r="G688" i="2"/>
  <c r="F689" i="2"/>
  <c r="G689" i="2"/>
  <c r="H689" i="2" s="1"/>
  <c r="F690" i="2"/>
  <c r="H690" i="2" s="1"/>
  <c r="G690" i="2"/>
  <c r="F691" i="2"/>
  <c r="H691" i="2"/>
  <c r="G691" i="2"/>
  <c r="F692" i="2"/>
  <c r="G692" i="2"/>
  <c r="F693" i="2"/>
  <c r="H693" i="2" s="1"/>
  <c r="G693" i="2"/>
  <c r="F694" i="2"/>
  <c r="G694" i="2"/>
  <c r="F695" i="2"/>
  <c r="G695" i="2"/>
  <c r="H695" i="2" s="1"/>
  <c r="F696" i="2"/>
  <c r="H696" i="2" s="1"/>
  <c r="G696" i="2"/>
  <c r="F697" i="2"/>
  <c r="G697" i="2"/>
  <c r="H697" i="2" s="1"/>
  <c r="F698" i="2"/>
  <c r="G698" i="2"/>
  <c r="H698" i="2"/>
  <c r="F699" i="2"/>
  <c r="G699" i="2"/>
  <c r="F700" i="2"/>
  <c r="G700" i="2"/>
  <c r="F701" i="2"/>
  <c r="H701" i="2" s="1"/>
  <c r="G701" i="2"/>
  <c r="F702" i="2"/>
  <c r="G702" i="2"/>
  <c r="F703" i="2"/>
  <c r="H703" i="2" s="1"/>
  <c r="G703" i="2"/>
  <c r="F704" i="2"/>
  <c r="G704" i="2"/>
  <c r="G406" i="17"/>
  <c r="F406" i="17"/>
  <c r="G405" i="17"/>
  <c r="F405" i="17"/>
  <c r="G404" i="17"/>
  <c r="F404" i="17"/>
  <c r="G403" i="17"/>
  <c r="F403" i="17"/>
  <c r="G402" i="17"/>
  <c r="F402" i="17"/>
  <c r="G401" i="17"/>
  <c r="F401" i="17"/>
  <c r="G400" i="17"/>
  <c r="F400" i="17"/>
  <c r="G399" i="17"/>
  <c r="F399" i="17"/>
  <c r="G398" i="17"/>
  <c r="F398" i="17"/>
  <c r="G397" i="17"/>
  <c r="F397" i="17"/>
  <c r="G396" i="17"/>
  <c r="F396" i="17"/>
  <c r="G407" i="17"/>
  <c r="F407" i="17"/>
  <c r="G294" i="17"/>
  <c r="F294" i="17"/>
  <c r="G293" i="17"/>
  <c r="F293" i="17"/>
  <c r="G291" i="17"/>
  <c r="F291" i="17"/>
  <c r="F677" i="7"/>
  <c r="H677" i="7"/>
  <c r="G677" i="7"/>
  <c r="F678" i="7"/>
  <c r="G678" i="7"/>
  <c r="F679" i="7"/>
  <c r="H679" i="7" s="1"/>
  <c r="G679" i="7"/>
  <c r="F680" i="7"/>
  <c r="G680" i="7"/>
  <c r="F681" i="7"/>
  <c r="G681" i="7"/>
  <c r="H681" i="7" s="1"/>
  <c r="F682" i="7"/>
  <c r="H682" i="7" s="1"/>
  <c r="G682" i="7"/>
  <c r="F683" i="7"/>
  <c r="G683" i="7"/>
  <c r="H683" i="7" s="1"/>
  <c r="F684" i="7"/>
  <c r="G684" i="7"/>
  <c r="H684" i="7"/>
  <c r="F685" i="7"/>
  <c r="H685" i="7" s="1"/>
  <c r="G685" i="7"/>
  <c r="F686" i="7"/>
  <c r="G686" i="7"/>
  <c r="F687" i="7"/>
  <c r="G687" i="7"/>
  <c r="H687" i="7" s="1"/>
  <c r="F688" i="7"/>
  <c r="H688" i="7" s="1"/>
  <c r="G688" i="7"/>
  <c r="F675" i="12"/>
  <c r="G675" i="12"/>
  <c r="F676" i="12"/>
  <c r="G676" i="12"/>
  <c r="F677" i="12"/>
  <c r="J677" i="12"/>
  <c r="G677" i="12"/>
  <c r="F678" i="12"/>
  <c r="J678" i="12"/>
  <c r="G678" i="12"/>
  <c r="I678" i="12" s="1"/>
  <c r="F679" i="12"/>
  <c r="G679" i="12"/>
  <c r="F680" i="12"/>
  <c r="G680" i="12"/>
  <c r="G681" i="12"/>
  <c r="G682" i="12"/>
  <c r="I682" i="12" s="1"/>
  <c r="G683" i="12"/>
  <c r="H683" i="12"/>
  <c r="G684" i="12"/>
  <c r="I684" i="12" s="1"/>
  <c r="F685" i="12"/>
  <c r="G685" i="12"/>
  <c r="F686" i="12"/>
  <c r="G686" i="12"/>
  <c r="I686" i="12" s="1"/>
  <c r="F687" i="12"/>
  <c r="G687" i="12"/>
  <c r="F688" i="12"/>
  <c r="G688" i="12"/>
  <c r="I688" i="12" s="1"/>
  <c r="F689" i="12"/>
  <c r="G689" i="12"/>
  <c r="H689" i="12"/>
  <c r="F690" i="12"/>
  <c r="J691" i="12" s="1"/>
  <c r="G690" i="12"/>
  <c r="I690" i="12" s="1"/>
  <c r="F691" i="12"/>
  <c r="G691" i="12"/>
  <c r="I691" i="12" s="1"/>
  <c r="F692" i="12"/>
  <c r="J692" i="12" s="1"/>
  <c r="G692" i="12"/>
  <c r="H692" i="12"/>
  <c r="F693" i="12"/>
  <c r="J693" i="12" s="1"/>
  <c r="G693" i="12"/>
  <c r="I693" i="12" s="1"/>
  <c r="F694" i="12"/>
  <c r="G694" i="12"/>
  <c r="F695" i="12"/>
  <c r="G695" i="12"/>
  <c r="I695" i="12" s="1"/>
  <c r="F696" i="12"/>
  <c r="J696" i="12" s="1"/>
  <c r="G696" i="12"/>
  <c r="F697" i="12"/>
  <c r="G697" i="12"/>
  <c r="I697" i="12" s="1"/>
  <c r="F698" i="12"/>
  <c r="G698" i="12"/>
  <c r="F699" i="12"/>
  <c r="H699" i="12"/>
  <c r="G699" i="12"/>
  <c r="I699" i="12" s="1"/>
  <c r="F700" i="12"/>
  <c r="G700" i="12"/>
  <c r="I700" i="12" s="1"/>
  <c r="F701" i="12"/>
  <c r="J701" i="12" s="1"/>
  <c r="G701" i="12"/>
  <c r="F702" i="12"/>
  <c r="G702" i="12"/>
  <c r="I702" i="12" s="1"/>
  <c r="F703" i="12"/>
  <c r="G703" i="12"/>
  <c r="F704" i="12"/>
  <c r="G704" i="12"/>
  <c r="I704" i="12" s="1"/>
  <c r="F705" i="12"/>
  <c r="G705" i="12"/>
  <c r="F706" i="12"/>
  <c r="J706" i="12" s="1"/>
  <c r="G706" i="12"/>
  <c r="I706" i="12" s="1"/>
  <c r="F707" i="12"/>
  <c r="G707" i="12"/>
  <c r="F708" i="12"/>
  <c r="J708" i="12" s="1"/>
  <c r="G708" i="12"/>
  <c r="I708" i="12" s="1"/>
  <c r="F709" i="12"/>
  <c r="G709" i="12"/>
  <c r="F710" i="12"/>
  <c r="J711" i="12" s="1"/>
  <c r="G710" i="12"/>
  <c r="G711" i="12"/>
  <c r="F712" i="12"/>
  <c r="G712" i="12"/>
  <c r="F713" i="12"/>
  <c r="G713" i="12"/>
  <c r="J715" i="12"/>
  <c r="F715" i="12"/>
  <c r="G715" i="12"/>
  <c r="F716" i="12"/>
  <c r="G716" i="12"/>
  <c r="F717" i="12"/>
  <c r="G717" i="12"/>
  <c r="F718" i="12"/>
  <c r="G718" i="12"/>
  <c r="I719" i="12" s="1"/>
  <c r="F719" i="12"/>
  <c r="G719" i="12"/>
  <c r="F720" i="12"/>
  <c r="G720" i="12"/>
  <c r="F721" i="12"/>
  <c r="G721" i="12"/>
  <c r="F722" i="12"/>
  <c r="G722" i="12"/>
  <c r="I723" i="12" s="1"/>
  <c r="F723" i="12"/>
  <c r="G723" i="12"/>
  <c r="F724" i="12"/>
  <c r="G724" i="12"/>
  <c r="F725" i="12"/>
  <c r="J726" i="12" s="1"/>
  <c r="G725" i="12"/>
  <c r="F726" i="12"/>
  <c r="G726" i="12"/>
  <c r="G727" i="12"/>
  <c r="J728" i="12"/>
  <c r="G728" i="12"/>
  <c r="F729" i="12"/>
  <c r="H729" i="12" s="1"/>
  <c r="G729" i="12"/>
  <c r="F730" i="12"/>
  <c r="G730" i="12"/>
  <c r="F731" i="12"/>
  <c r="H731" i="12" s="1"/>
  <c r="G731" i="12"/>
  <c r="F732" i="12"/>
  <c r="G732" i="12"/>
  <c r="F118" i="85"/>
  <c r="G118" i="85"/>
  <c r="H118" i="85" s="1"/>
  <c r="F119" i="85"/>
  <c r="H119" i="85" s="1"/>
  <c r="G119" i="85"/>
  <c r="F120" i="85"/>
  <c r="G120" i="85"/>
  <c r="F121" i="85"/>
  <c r="H121" i="85" s="1"/>
  <c r="G121" i="85"/>
  <c r="F122" i="85"/>
  <c r="G122" i="85"/>
  <c r="H122" i="85" s="1"/>
  <c r="F123" i="85"/>
  <c r="G123" i="85"/>
  <c r="F124" i="85"/>
  <c r="H124" i="85"/>
  <c r="G124" i="85"/>
  <c r="F125" i="85"/>
  <c r="G125" i="85"/>
  <c r="F126" i="85"/>
  <c r="H126" i="85" s="1"/>
  <c r="G126" i="85"/>
  <c r="F127" i="85"/>
  <c r="G127" i="85"/>
  <c r="H127" i="85" s="1"/>
  <c r="F128" i="85"/>
  <c r="G128" i="85"/>
  <c r="H128" i="85"/>
  <c r="F129" i="85"/>
  <c r="H129" i="85" s="1"/>
  <c r="G129" i="85"/>
  <c r="F130" i="85"/>
  <c r="G130" i="85"/>
  <c r="F131" i="85"/>
  <c r="G131" i="85"/>
  <c r="H131" i="85" s="1"/>
  <c r="F132" i="85"/>
  <c r="H132" i="85" s="1"/>
  <c r="G132" i="85"/>
  <c r="F133" i="85"/>
  <c r="G133" i="85"/>
  <c r="H133" i="85" s="1"/>
  <c r="F134" i="85"/>
  <c r="G134" i="85"/>
  <c r="F135" i="85"/>
  <c r="G135" i="85"/>
  <c r="F136" i="85"/>
  <c r="G136" i="85"/>
  <c r="H136" i="85" s="1"/>
  <c r="F137" i="85"/>
  <c r="H137" i="85" s="1"/>
  <c r="G137" i="85"/>
  <c r="F138" i="85"/>
  <c r="G138" i="85"/>
  <c r="H138" i="85" s="1"/>
  <c r="F139" i="85"/>
  <c r="G139" i="85"/>
  <c r="F140" i="85"/>
  <c r="G140" i="85"/>
  <c r="F141" i="85"/>
  <c r="G141" i="85"/>
  <c r="H141" i="85" s="1"/>
  <c r="F142" i="85"/>
  <c r="H142" i="85" s="1"/>
  <c r="G142" i="85"/>
  <c r="F143" i="85"/>
  <c r="H143" i="85"/>
  <c r="G143" i="85"/>
  <c r="F144" i="85"/>
  <c r="G144" i="85"/>
  <c r="F145" i="85"/>
  <c r="H145" i="85" s="1"/>
  <c r="G145" i="85"/>
  <c r="F146" i="85"/>
  <c r="G146" i="85"/>
  <c r="F147" i="85"/>
  <c r="G147" i="85"/>
  <c r="F672" i="10"/>
  <c r="G672" i="10"/>
  <c r="F673" i="10"/>
  <c r="G673" i="10"/>
  <c r="H673" i="10" s="1"/>
  <c r="F674" i="10"/>
  <c r="H674" i="10" s="1"/>
  <c r="G674" i="10"/>
  <c r="F675" i="10"/>
  <c r="G675" i="10"/>
  <c r="H675" i="10" s="1"/>
  <c r="F676" i="10"/>
  <c r="H676" i="10" s="1"/>
  <c r="G676" i="10"/>
  <c r="F677" i="10"/>
  <c r="G677" i="10"/>
  <c r="H677" i="10" s="1"/>
  <c r="F678" i="10"/>
  <c r="G678" i="10"/>
  <c r="H678" i="10"/>
  <c r="F679" i="10"/>
  <c r="H679" i="10" s="1"/>
  <c r="G679" i="10"/>
  <c r="F680" i="10"/>
  <c r="G680" i="10"/>
  <c r="F681" i="10"/>
  <c r="H681" i="10" s="1"/>
  <c r="G681" i="10"/>
  <c r="F682" i="10"/>
  <c r="G682" i="10"/>
  <c r="F683" i="10"/>
  <c r="G683" i="10"/>
  <c r="F684" i="10"/>
  <c r="H684" i="10" s="1"/>
  <c r="G684" i="10"/>
  <c r="F685" i="10"/>
  <c r="G685" i="10"/>
  <c r="F686" i="10"/>
  <c r="G686" i="10"/>
  <c r="H686" i="10" s="1"/>
  <c r="F687" i="10"/>
  <c r="H687" i="10" s="1"/>
  <c r="G687" i="10"/>
  <c r="F688" i="10"/>
  <c r="G688" i="10"/>
  <c r="H688" i="10" s="1"/>
  <c r="F689" i="10"/>
  <c r="G689" i="10"/>
  <c r="F690" i="10"/>
  <c r="G690" i="10"/>
  <c r="F691" i="10"/>
  <c r="H691" i="10" s="1"/>
  <c r="G691" i="10"/>
  <c r="F692" i="10"/>
  <c r="H692" i="10" s="1"/>
  <c r="G692" i="10"/>
  <c r="F693" i="10"/>
  <c r="H693" i="10"/>
  <c r="G693" i="10"/>
  <c r="F694" i="10"/>
  <c r="G694" i="10"/>
  <c r="F695" i="10"/>
  <c r="H695" i="10" s="1"/>
  <c r="G695" i="10"/>
  <c r="F696" i="10"/>
  <c r="G696" i="10"/>
  <c r="F697" i="10"/>
  <c r="H697" i="10" s="1"/>
  <c r="G697" i="10"/>
  <c r="F698" i="10"/>
  <c r="H698" i="10" s="1"/>
  <c r="G698" i="10"/>
  <c r="F699" i="10"/>
  <c r="G699" i="10"/>
  <c r="F700" i="10"/>
  <c r="H700" i="10" s="1"/>
  <c r="G700" i="10"/>
  <c r="F701" i="10"/>
  <c r="G701" i="10"/>
  <c r="F702" i="10"/>
  <c r="G702" i="10"/>
  <c r="F703" i="10"/>
  <c r="G703" i="10"/>
  <c r="F704" i="10"/>
  <c r="H704" i="10" s="1"/>
  <c r="G704" i="10"/>
  <c r="F705" i="10"/>
  <c r="G705" i="10"/>
  <c r="F706" i="10"/>
  <c r="G706" i="10"/>
  <c r="F707" i="10"/>
  <c r="G707" i="10"/>
  <c r="F708" i="10"/>
  <c r="G708" i="10"/>
  <c r="F709" i="10"/>
  <c r="G709" i="10"/>
  <c r="F710" i="10"/>
  <c r="G710" i="10"/>
  <c r="F711" i="10"/>
  <c r="G711" i="10"/>
  <c r="F712" i="10"/>
  <c r="G712" i="10"/>
  <c r="F713" i="10"/>
  <c r="G713" i="10"/>
  <c r="F714" i="10"/>
  <c r="G714" i="10"/>
  <c r="F715" i="10"/>
  <c r="H715" i="10" s="1"/>
  <c r="G715" i="10"/>
  <c r="F716" i="10"/>
  <c r="H716" i="10" s="1"/>
  <c r="G716" i="10"/>
  <c r="F717" i="10"/>
  <c r="H717" i="10" s="1"/>
  <c r="G717" i="10"/>
  <c r="F718" i="10"/>
  <c r="H718" i="10" s="1"/>
  <c r="G718" i="10"/>
  <c r="F719" i="10"/>
  <c r="G719" i="10"/>
  <c r="F720" i="10"/>
  <c r="G720" i="10"/>
  <c r="F721" i="10"/>
  <c r="G721" i="10"/>
  <c r="F722" i="10"/>
  <c r="G722" i="10"/>
  <c r="F723" i="10"/>
  <c r="H723" i="10" s="1"/>
  <c r="G723" i="10"/>
  <c r="F724" i="10"/>
  <c r="H724" i="10" s="1"/>
  <c r="G724" i="10"/>
  <c r="F725" i="10"/>
  <c r="G725" i="10"/>
  <c r="F726" i="10"/>
  <c r="G726" i="10"/>
  <c r="F727" i="10"/>
  <c r="G727" i="10"/>
  <c r="F728" i="10"/>
  <c r="G728" i="10"/>
  <c r="H728" i="10" s="1"/>
  <c r="F729" i="10"/>
  <c r="G729" i="10"/>
  <c r="F730" i="10"/>
  <c r="G730" i="10"/>
  <c r="F731" i="10"/>
  <c r="G731" i="10"/>
  <c r="F732" i="10"/>
  <c r="H732" i="10"/>
  <c r="G732" i="10"/>
  <c r="F733" i="10"/>
  <c r="G733" i="10"/>
  <c r="F734" i="10"/>
  <c r="G734" i="10"/>
  <c r="F735" i="10"/>
  <c r="G735" i="10"/>
  <c r="F736" i="10"/>
  <c r="H736" i="10" s="1"/>
  <c r="G736" i="10"/>
  <c r="F737" i="10"/>
  <c r="G737" i="10"/>
  <c r="F738" i="10"/>
  <c r="G738" i="10"/>
  <c r="F739" i="10"/>
  <c r="G739" i="10"/>
  <c r="F740" i="10"/>
  <c r="G740" i="10"/>
  <c r="H740" i="10" s="1"/>
  <c r="F741" i="10"/>
  <c r="G741" i="10"/>
  <c r="F742" i="10"/>
  <c r="G742" i="10"/>
  <c r="F665" i="10"/>
  <c r="G665" i="10"/>
  <c r="F666" i="10"/>
  <c r="G666" i="10"/>
  <c r="H666" i="10"/>
  <c r="F667" i="10"/>
  <c r="G667" i="10"/>
  <c r="F668" i="10"/>
  <c r="H668" i="10"/>
  <c r="G668" i="10"/>
  <c r="F669" i="10"/>
  <c r="G669" i="10"/>
  <c r="F670" i="10"/>
  <c r="H670" i="10" s="1"/>
  <c r="G670" i="10"/>
  <c r="F671" i="10"/>
  <c r="G671" i="10"/>
  <c r="F620" i="14"/>
  <c r="H620" i="14" s="1"/>
  <c r="G620" i="14"/>
  <c r="F621" i="14"/>
  <c r="G621" i="14"/>
  <c r="F622" i="14"/>
  <c r="H622" i="14" s="1"/>
  <c r="G622" i="14"/>
  <c r="F623" i="14"/>
  <c r="G623" i="14"/>
  <c r="F624" i="14"/>
  <c r="G624" i="14"/>
  <c r="F625" i="14"/>
  <c r="G625" i="14"/>
  <c r="F626" i="14"/>
  <c r="G626" i="14"/>
  <c r="F627" i="14"/>
  <c r="H627" i="14"/>
  <c r="G627" i="14"/>
  <c r="F628" i="14"/>
  <c r="G628" i="14"/>
  <c r="G629" i="14"/>
  <c r="F630" i="14"/>
  <c r="G630" i="14"/>
  <c r="F631" i="14"/>
  <c r="G631" i="14"/>
  <c r="F632" i="14"/>
  <c r="H632" i="14" s="1"/>
  <c r="G632" i="14"/>
  <c r="F633" i="14"/>
  <c r="G633" i="14"/>
  <c r="F634" i="14"/>
  <c r="G634" i="14"/>
  <c r="F635" i="14"/>
  <c r="G635" i="14"/>
  <c r="F636" i="14"/>
  <c r="G636" i="14"/>
  <c r="F637" i="14"/>
  <c r="G637" i="14"/>
  <c r="F638" i="14"/>
  <c r="H638" i="14" s="1"/>
  <c r="G638" i="14"/>
  <c r="F639" i="14"/>
  <c r="G639" i="14"/>
  <c r="F640" i="14"/>
  <c r="H640" i="14" s="1"/>
  <c r="G640" i="14"/>
  <c r="F641" i="14"/>
  <c r="G641" i="14"/>
  <c r="F642" i="14"/>
  <c r="H642" i="14" s="1"/>
  <c r="G642" i="14"/>
  <c r="F643" i="14"/>
  <c r="G643" i="14"/>
  <c r="F644" i="14"/>
  <c r="G644" i="14"/>
  <c r="G657" i="12"/>
  <c r="F668" i="8"/>
  <c r="G668" i="8"/>
  <c r="F669" i="8"/>
  <c r="G669" i="8"/>
  <c r="F670" i="8"/>
  <c r="H670" i="8" s="1"/>
  <c r="G670" i="8"/>
  <c r="F671" i="8"/>
  <c r="G671" i="8"/>
  <c r="F672" i="8"/>
  <c r="G672" i="8"/>
  <c r="F673" i="8"/>
  <c r="G673" i="8"/>
  <c r="F674" i="8"/>
  <c r="H674" i="8" s="1"/>
  <c r="G674" i="8"/>
  <c r="F675" i="8"/>
  <c r="G675" i="8"/>
  <c r="F676" i="8"/>
  <c r="H676" i="8" s="1"/>
  <c r="G676" i="8"/>
  <c r="F677" i="8"/>
  <c r="G677" i="8"/>
  <c r="F678" i="8"/>
  <c r="G678" i="8"/>
  <c r="F679" i="8"/>
  <c r="G679" i="8"/>
  <c r="F680" i="8"/>
  <c r="G680" i="8"/>
  <c r="F681" i="8"/>
  <c r="G681" i="8"/>
  <c r="F682" i="8"/>
  <c r="G682" i="8"/>
  <c r="F683" i="8"/>
  <c r="H683" i="8"/>
  <c r="G683" i="8"/>
  <c r="F684" i="8"/>
  <c r="G684" i="8"/>
  <c r="F685" i="8"/>
  <c r="G685" i="8"/>
  <c r="F686" i="8"/>
  <c r="G686" i="8"/>
  <c r="H686" i="8" s="1"/>
  <c r="F687" i="8"/>
  <c r="H687" i="8" s="1"/>
  <c r="G687" i="8"/>
  <c r="F688" i="8"/>
  <c r="H688" i="8"/>
  <c r="G688" i="8"/>
  <c r="F689" i="8"/>
  <c r="G689" i="8"/>
  <c r="F690" i="8"/>
  <c r="G690" i="8"/>
  <c r="F691" i="8"/>
  <c r="G691" i="8"/>
  <c r="H691" i="8" s="1"/>
  <c r="F692" i="8"/>
  <c r="G692" i="8"/>
  <c r="F693" i="8"/>
  <c r="G693" i="8"/>
  <c r="F694" i="8"/>
  <c r="H694" i="8" s="1"/>
  <c r="G694" i="8"/>
  <c r="F695" i="8"/>
  <c r="G695" i="8"/>
  <c r="F696" i="8"/>
  <c r="G696" i="8"/>
  <c r="F697" i="8"/>
  <c r="G697" i="8"/>
  <c r="F698" i="8"/>
  <c r="G698" i="8"/>
  <c r="F699" i="8"/>
  <c r="H699" i="8" s="1"/>
  <c r="G699" i="8"/>
  <c r="F700" i="8"/>
  <c r="G700" i="8"/>
  <c r="F701" i="8"/>
  <c r="G701" i="8"/>
  <c r="F702" i="8"/>
  <c r="G702" i="8"/>
  <c r="F703" i="8"/>
  <c r="G703" i="8"/>
  <c r="F704" i="8"/>
  <c r="G704" i="8"/>
  <c r="F705" i="8"/>
  <c r="H705" i="8" s="1"/>
  <c r="G705" i="8"/>
  <c r="F706" i="8"/>
  <c r="G706" i="8"/>
  <c r="F707" i="8"/>
  <c r="G707" i="8"/>
  <c r="H707" i="8" s="1"/>
  <c r="F708" i="8"/>
  <c r="G708" i="8"/>
  <c r="F709" i="8"/>
  <c r="G709" i="8"/>
  <c r="F710" i="8"/>
  <c r="G710" i="8"/>
  <c r="F711" i="8"/>
  <c r="G711" i="8"/>
  <c r="F712" i="8"/>
  <c r="G712" i="8"/>
  <c r="F713" i="8"/>
  <c r="G713" i="8"/>
  <c r="F714" i="8"/>
  <c r="H714" i="8" s="1"/>
  <c r="G714" i="8"/>
  <c r="F715" i="8"/>
  <c r="G715" i="8"/>
  <c r="F716" i="8"/>
  <c r="G716" i="8"/>
  <c r="F717" i="8"/>
  <c r="G717" i="8"/>
  <c r="F718" i="8"/>
  <c r="G718" i="8"/>
  <c r="F719" i="8"/>
  <c r="G719" i="8"/>
  <c r="F720" i="8"/>
  <c r="H720" i="8" s="1"/>
  <c r="G720" i="8"/>
  <c r="F721" i="8"/>
  <c r="G721" i="8"/>
  <c r="F722" i="8"/>
  <c r="H722" i="8" s="1"/>
  <c r="G722" i="8"/>
  <c r="F723" i="8"/>
  <c r="H723" i="8" s="1"/>
  <c r="G723" i="8"/>
  <c r="F724" i="8"/>
  <c r="G724" i="8"/>
  <c r="F725" i="8"/>
  <c r="H725" i="8" s="1"/>
  <c r="G725" i="8"/>
  <c r="F726" i="8"/>
  <c r="G726" i="8"/>
  <c r="F727" i="8"/>
  <c r="G727" i="8"/>
  <c r="F728" i="8"/>
  <c r="G728" i="8"/>
  <c r="F729" i="8"/>
  <c r="G729" i="8"/>
  <c r="F730" i="8"/>
  <c r="G730" i="8"/>
  <c r="F731" i="8"/>
  <c r="H731" i="8" s="1"/>
  <c r="G731" i="8"/>
  <c r="F732" i="8"/>
  <c r="G732" i="8"/>
  <c r="F733" i="8"/>
  <c r="G733" i="8"/>
  <c r="F734" i="8"/>
  <c r="H734" i="8"/>
  <c r="G734" i="8"/>
  <c r="F735" i="8"/>
  <c r="G735" i="8"/>
  <c r="H735" i="8"/>
  <c r="F736" i="8"/>
  <c r="H736" i="8" s="1"/>
  <c r="G736" i="8"/>
  <c r="F737" i="8"/>
  <c r="H737" i="8" s="1"/>
  <c r="G737" i="8"/>
  <c r="F738" i="8"/>
  <c r="G738" i="8"/>
  <c r="F739" i="8"/>
  <c r="H739" i="8" s="1"/>
  <c r="G739" i="8"/>
  <c r="F740" i="8"/>
  <c r="G740" i="8"/>
  <c r="F741" i="8"/>
  <c r="G741" i="8"/>
  <c r="F742" i="8"/>
  <c r="G742" i="8"/>
  <c r="F743" i="8"/>
  <c r="H743" i="8" s="1"/>
  <c r="G743" i="8"/>
  <c r="F744" i="8"/>
  <c r="G744" i="8"/>
  <c r="F745" i="8"/>
  <c r="G745" i="8"/>
  <c r="F746" i="8"/>
  <c r="G746" i="8"/>
  <c r="F747" i="8"/>
  <c r="H747" i="8" s="1"/>
  <c r="G747" i="8"/>
  <c r="F748" i="8"/>
  <c r="H748" i="8" s="1"/>
  <c r="G748" i="8"/>
  <c r="F749" i="8"/>
  <c r="G749" i="8"/>
  <c r="H749" i="8" s="1"/>
  <c r="F750" i="8"/>
  <c r="H750" i="8" s="1"/>
  <c r="G750" i="8"/>
  <c r="F751" i="8"/>
  <c r="H751" i="8"/>
  <c r="G751" i="8"/>
  <c r="F311" i="20"/>
  <c r="G311" i="20"/>
  <c r="F312" i="20"/>
  <c r="H312" i="20" s="1"/>
  <c r="G312" i="20"/>
  <c r="F313" i="20"/>
  <c r="G313" i="20"/>
  <c r="F314" i="20"/>
  <c r="G314" i="20"/>
  <c r="H314" i="20" s="1"/>
  <c r="F315" i="20"/>
  <c r="G315" i="20"/>
  <c r="F316" i="20"/>
  <c r="G316" i="20"/>
  <c r="H316" i="20" s="1"/>
  <c r="F317" i="20"/>
  <c r="G317" i="20"/>
  <c r="F318" i="20"/>
  <c r="G318" i="20"/>
  <c r="F319" i="20"/>
  <c r="H319" i="20" s="1"/>
  <c r="G319" i="20"/>
  <c r="F320" i="20"/>
  <c r="G320" i="20"/>
  <c r="F321" i="20"/>
  <c r="G321" i="20"/>
  <c r="H321" i="20" s="1"/>
  <c r="F322" i="20"/>
  <c r="G322" i="20"/>
  <c r="F323" i="20"/>
  <c r="G323" i="20"/>
  <c r="F324" i="20"/>
  <c r="H324" i="20"/>
  <c r="G324" i="20"/>
  <c r="F325" i="20"/>
  <c r="G325" i="20"/>
  <c r="F326" i="20"/>
  <c r="G326" i="20"/>
  <c r="F327" i="20"/>
  <c r="G327" i="20"/>
  <c r="H327" i="20" s="1"/>
  <c r="F328" i="20"/>
  <c r="G328" i="20"/>
  <c r="F329" i="20"/>
  <c r="G329" i="20"/>
  <c r="F330" i="20"/>
  <c r="G330" i="20"/>
  <c r="F331" i="20"/>
  <c r="G331" i="20"/>
  <c r="F332" i="20"/>
  <c r="G332" i="20"/>
  <c r="F333" i="20"/>
  <c r="G333" i="20"/>
  <c r="F334" i="20"/>
  <c r="G334" i="20"/>
  <c r="H334" i="20" s="1"/>
  <c r="F335" i="20"/>
  <c r="H335" i="20" s="1"/>
  <c r="G335" i="20"/>
  <c r="F336" i="20"/>
  <c r="G336" i="20"/>
  <c r="F337" i="20"/>
  <c r="G337" i="20"/>
  <c r="H337" i="20" s="1"/>
  <c r="F338" i="20"/>
  <c r="G338" i="20"/>
  <c r="F339" i="20"/>
  <c r="G339" i="20"/>
  <c r="F340" i="20"/>
  <c r="G340" i="20"/>
  <c r="F341" i="20"/>
  <c r="G341" i="20"/>
  <c r="F342" i="20"/>
  <c r="G342" i="20"/>
  <c r="F343" i="20"/>
  <c r="G343" i="20"/>
  <c r="F344" i="20"/>
  <c r="H344" i="20" s="1"/>
  <c r="G344" i="20"/>
  <c r="F345" i="20"/>
  <c r="G345" i="20"/>
  <c r="F346" i="20"/>
  <c r="G346" i="20"/>
  <c r="F347" i="20"/>
  <c r="G347" i="20"/>
  <c r="F348" i="20"/>
  <c r="H348" i="20" s="1"/>
  <c r="G348" i="20"/>
  <c r="F349" i="20"/>
  <c r="H349" i="20" s="1"/>
  <c r="G349" i="20"/>
  <c r="F350" i="20"/>
  <c r="G350" i="20"/>
  <c r="H350" i="20"/>
  <c r="F351" i="20"/>
  <c r="H351" i="20" s="1"/>
  <c r="G351" i="20"/>
  <c r="F352" i="20"/>
  <c r="G352" i="20"/>
  <c r="F353" i="20"/>
  <c r="G353" i="20"/>
  <c r="F354" i="20"/>
  <c r="H354" i="20" s="1"/>
  <c r="G354" i="20"/>
  <c r="F355" i="20"/>
  <c r="H355" i="20" s="1"/>
  <c r="G355" i="20"/>
  <c r="F356" i="20"/>
  <c r="G356" i="20"/>
  <c r="F357" i="20"/>
  <c r="G357" i="20"/>
  <c r="F358" i="20"/>
  <c r="G358" i="20"/>
  <c r="F359" i="20"/>
  <c r="G359" i="20"/>
  <c r="H359" i="20" s="1"/>
  <c r="F360" i="20"/>
  <c r="H360" i="20" s="1"/>
  <c r="G360" i="20"/>
  <c r="F361" i="20"/>
  <c r="H361" i="20" s="1"/>
  <c r="G361" i="20"/>
  <c r="F362" i="20"/>
  <c r="G362" i="20"/>
  <c r="F363" i="20"/>
  <c r="H363" i="20" s="1"/>
  <c r="G363" i="20"/>
  <c r="F364" i="20"/>
  <c r="G364" i="20"/>
  <c r="F365" i="20"/>
  <c r="H365" i="20" s="1"/>
  <c r="G365" i="20"/>
  <c r="F366" i="20"/>
  <c r="H366" i="20" s="1"/>
  <c r="G366" i="20"/>
  <c r="F367" i="20"/>
  <c r="H367" i="20"/>
  <c r="G367" i="20"/>
  <c r="F368" i="20"/>
  <c r="G368" i="20"/>
  <c r="F369" i="20"/>
  <c r="G369" i="20"/>
  <c r="F370" i="20"/>
  <c r="G370" i="20"/>
  <c r="H370" i="20"/>
  <c r="F371" i="20"/>
  <c r="H371" i="20" s="1"/>
  <c r="G371" i="20"/>
  <c r="F679" i="4"/>
  <c r="H679" i="4" s="1"/>
  <c r="F663" i="4"/>
  <c r="G663" i="4"/>
  <c r="F664" i="4"/>
  <c r="H664" i="4"/>
  <c r="G664" i="4"/>
  <c r="F665" i="4"/>
  <c r="G665" i="4"/>
  <c r="H665" i="4"/>
  <c r="F666" i="4"/>
  <c r="H666" i="4" s="1"/>
  <c r="G666" i="4"/>
  <c r="F667" i="4"/>
  <c r="G667" i="4"/>
  <c r="F668" i="4"/>
  <c r="G668" i="4"/>
  <c r="F669" i="4"/>
  <c r="H669" i="4" s="1"/>
  <c r="G669" i="4"/>
  <c r="F670" i="4"/>
  <c r="G670" i="4"/>
  <c r="F671" i="4"/>
  <c r="G671" i="4"/>
  <c r="F672" i="4"/>
  <c r="H672" i="4"/>
  <c r="G672" i="4"/>
  <c r="F673" i="4"/>
  <c r="G673" i="4"/>
  <c r="F674" i="4"/>
  <c r="G674" i="4"/>
  <c r="F675" i="4"/>
  <c r="G675" i="4"/>
  <c r="F676" i="4"/>
  <c r="H676" i="4" s="1"/>
  <c r="G676" i="4"/>
  <c r="F677" i="4"/>
  <c r="G677" i="4"/>
  <c r="F678" i="4"/>
  <c r="G678" i="4"/>
  <c r="G679" i="4"/>
  <c r="F680" i="4"/>
  <c r="H680" i="4" s="1"/>
  <c r="G680" i="4"/>
  <c r="F681" i="4"/>
  <c r="G681" i="4"/>
  <c r="F682" i="4"/>
  <c r="G682" i="4"/>
  <c r="F683" i="4"/>
  <c r="G683" i="4"/>
  <c r="H683" i="4" s="1"/>
  <c r="F684" i="4"/>
  <c r="G684" i="4"/>
  <c r="F685" i="4"/>
  <c r="G685" i="4"/>
  <c r="F686" i="4"/>
  <c r="G686" i="4"/>
  <c r="H686" i="4" s="1"/>
  <c r="F687" i="4"/>
  <c r="G687" i="4"/>
  <c r="F688" i="4"/>
  <c r="G688" i="4"/>
  <c r="H688" i="4" s="1"/>
  <c r="F689" i="4"/>
  <c r="G689" i="4"/>
  <c r="F690" i="4"/>
  <c r="H690" i="4"/>
  <c r="G690" i="4"/>
  <c r="F691" i="4"/>
  <c r="G691" i="4"/>
  <c r="F692" i="4"/>
  <c r="G692" i="4"/>
  <c r="F693" i="4"/>
  <c r="G693" i="4"/>
  <c r="F668" i="2"/>
  <c r="H668" i="2" s="1"/>
  <c r="G668" i="2"/>
  <c r="F669" i="2"/>
  <c r="G669" i="2"/>
  <c r="F670" i="2"/>
  <c r="H670" i="2" s="1"/>
  <c r="G670" i="2"/>
  <c r="F671" i="2"/>
  <c r="G671" i="2"/>
  <c r="F672" i="2"/>
  <c r="G672" i="2"/>
  <c r="H672" i="2" s="1"/>
  <c r="F673" i="2"/>
  <c r="H673" i="2" s="1"/>
  <c r="G673" i="2"/>
  <c r="F674" i="2"/>
  <c r="G674" i="2"/>
  <c r="F675" i="2"/>
  <c r="H675" i="2" s="1"/>
  <c r="G675" i="2"/>
  <c r="F652" i="2"/>
  <c r="H652" i="2" s="1"/>
  <c r="G652" i="2"/>
  <c r="F653" i="2"/>
  <c r="G653" i="2"/>
  <c r="F654" i="2"/>
  <c r="G654" i="2"/>
  <c r="F655" i="2"/>
  <c r="G655" i="2"/>
  <c r="F656" i="2"/>
  <c r="G656" i="2"/>
  <c r="F657" i="2"/>
  <c r="G657" i="2"/>
  <c r="F658" i="2"/>
  <c r="G658" i="2"/>
  <c r="F659" i="2"/>
  <c r="G659" i="2"/>
  <c r="F660" i="2"/>
  <c r="G660" i="2"/>
  <c r="F661" i="2"/>
  <c r="G661" i="2"/>
  <c r="H661" i="2" s="1"/>
  <c r="F662" i="2"/>
  <c r="G662" i="2"/>
  <c r="F663" i="2"/>
  <c r="G663" i="2"/>
  <c r="F664" i="2"/>
  <c r="H664" i="2" s="1"/>
  <c r="G664" i="2"/>
  <c r="F665" i="2"/>
  <c r="H665" i="2" s="1"/>
  <c r="G665" i="2"/>
  <c r="F666" i="2"/>
  <c r="G666" i="2"/>
  <c r="H666" i="2" s="1"/>
  <c r="F667" i="2"/>
  <c r="G667" i="2"/>
  <c r="F647" i="3"/>
  <c r="F98" i="86"/>
  <c r="G98" i="86"/>
  <c r="F99" i="86"/>
  <c r="G99" i="86"/>
  <c r="F100" i="86"/>
  <c r="G100" i="86"/>
  <c r="F101" i="86"/>
  <c r="G101" i="86"/>
  <c r="H101" i="86" s="1"/>
  <c r="F102" i="86"/>
  <c r="H102" i="86" s="1"/>
  <c r="G102" i="86"/>
  <c r="F103" i="86"/>
  <c r="G103" i="86"/>
  <c r="F104" i="86"/>
  <c r="H104" i="86" s="1"/>
  <c r="G104" i="86"/>
  <c r="F105" i="86"/>
  <c r="H105" i="86" s="1"/>
  <c r="G105" i="86"/>
  <c r="F106" i="86"/>
  <c r="G106" i="86"/>
  <c r="H106" i="86" s="1"/>
  <c r="F107" i="86"/>
  <c r="H107" i="86" s="1"/>
  <c r="G107" i="86"/>
  <c r="F108" i="86"/>
  <c r="H108" i="86"/>
  <c r="G108" i="86"/>
  <c r="F109" i="86"/>
  <c r="G109" i="86"/>
  <c r="F110" i="86"/>
  <c r="H110" i="86" s="1"/>
  <c r="G110" i="86"/>
  <c r="F111" i="86"/>
  <c r="G111" i="86"/>
  <c r="F112" i="86"/>
  <c r="H112" i="86" s="1"/>
  <c r="G112" i="86"/>
  <c r="F113" i="86"/>
  <c r="H113" i="86" s="1"/>
  <c r="G113" i="86"/>
  <c r="F114" i="86"/>
  <c r="G114" i="86"/>
  <c r="H114" i="86" s="1"/>
  <c r="F115" i="86"/>
  <c r="H115" i="86" s="1"/>
  <c r="G115" i="86"/>
  <c r="F116" i="86"/>
  <c r="H116" i="86"/>
  <c r="G116" i="86"/>
  <c r="F117" i="86"/>
  <c r="G117" i="86"/>
  <c r="F656" i="12"/>
  <c r="J657" i="12" s="1"/>
  <c r="G656" i="12"/>
  <c r="F657" i="12"/>
  <c r="F658" i="12"/>
  <c r="J658" i="12" s="1"/>
  <c r="G658" i="12"/>
  <c r="I658" i="12" s="1"/>
  <c r="F659" i="12"/>
  <c r="G659" i="12"/>
  <c r="I659" i="12" s="1"/>
  <c r="F660" i="12"/>
  <c r="G660" i="12"/>
  <c r="F661" i="12"/>
  <c r="J661" i="12" s="1"/>
  <c r="H661" i="12"/>
  <c r="G661" i="12"/>
  <c r="I661" i="12" s="1"/>
  <c r="F662" i="12"/>
  <c r="G662" i="12"/>
  <c r="I662" i="12" s="1"/>
  <c r="F663" i="12"/>
  <c r="G663" i="12"/>
  <c r="F664" i="12"/>
  <c r="G664" i="12"/>
  <c r="I664" i="12" s="1"/>
  <c r="F665" i="12"/>
  <c r="H665" i="12" s="1"/>
  <c r="G665" i="12"/>
  <c r="F666" i="12"/>
  <c r="G666" i="12"/>
  <c r="I666" i="12" s="1"/>
  <c r="F667" i="12"/>
  <c r="G667" i="12"/>
  <c r="F668" i="12"/>
  <c r="H668" i="12" s="1"/>
  <c r="G668" i="12"/>
  <c r="F669" i="12"/>
  <c r="G669" i="12"/>
  <c r="F670" i="12"/>
  <c r="G670" i="12"/>
  <c r="G671" i="12"/>
  <c r="I671" i="12" s="1"/>
  <c r="F672" i="12"/>
  <c r="G672" i="12"/>
  <c r="F673" i="12"/>
  <c r="H673" i="12" s="1"/>
  <c r="G673" i="12"/>
  <c r="I673" i="12" s="1"/>
  <c r="F674" i="12"/>
  <c r="G674" i="12"/>
  <c r="I674" i="12" s="1"/>
  <c r="I16" i="1"/>
  <c r="I15" i="1"/>
  <c r="I14" i="1"/>
  <c r="I13" i="1"/>
  <c r="I12" i="1"/>
  <c r="I11" i="1"/>
  <c r="I10" i="1"/>
  <c r="G646" i="9"/>
  <c r="H646" i="9"/>
  <c r="G647" i="9"/>
  <c r="H647" i="9"/>
  <c r="G648" i="9"/>
  <c r="H648" i="9"/>
  <c r="G649" i="9"/>
  <c r="H649" i="9"/>
  <c r="G650" i="9"/>
  <c r="H650" i="9"/>
  <c r="G651" i="9"/>
  <c r="H651" i="9"/>
  <c r="G652" i="9"/>
  <c r="H652" i="9"/>
  <c r="G653" i="9"/>
  <c r="H653" i="9"/>
  <c r="G654" i="9"/>
  <c r="I654" i="9" s="1"/>
  <c r="H654" i="9"/>
  <c r="G655" i="9"/>
  <c r="H655" i="9"/>
  <c r="G656" i="9"/>
  <c r="H656" i="9"/>
  <c r="G657" i="9"/>
  <c r="I657" i="9"/>
  <c r="H657" i="9"/>
  <c r="G658" i="9"/>
  <c r="H658" i="9"/>
  <c r="G659" i="9"/>
  <c r="H659" i="9"/>
  <c r="G660" i="9"/>
  <c r="H660" i="9"/>
  <c r="I660" i="9" s="1"/>
  <c r="G661" i="9"/>
  <c r="H661" i="9"/>
  <c r="G662" i="9"/>
  <c r="H662" i="9"/>
  <c r="I662" i="9" s="1"/>
  <c r="G663" i="9"/>
  <c r="H663" i="9"/>
  <c r="G664" i="9"/>
  <c r="I664" i="9"/>
  <c r="H664" i="9"/>
  <c r="G665" i="9"/>
  <c r="H665" i="9"/>
  <c r="G666" i="9"/>
  <c r="I666" i="9" s="1"/>
  <c r="H666" i="9"/>
  <c r="G667" i="9"/>
  <c r="H667" i="9"/>
  <c r="G668" i="9"/>
  <c r="H668" i="9"/>
  <c r="I668" i="9" s="1"/>
  <c r="G669" i="9"/>
  <c r="H669" i="9"/>
  <c r="G670" i="9"/>
  <c r="H670" i="9"/>
  <c r="I670" i="9" s="1"/>
  <c r="G671" i="9"/>
  <c r="I671" i="9" s="1"/>
  <c r="H671" i="9"/>
  <c r="G672" i="9"/>
  <c r="H672" i="9"/>
  <c r="G673" i="9"/>
  <c r="H673" i="9"/>
  <c r="G674" i="9"/>
  <c r="H674" i="9"/>
  <c r="I674" i="9" s="1"/>
  <c r="G675" i="9"/>
  <c r="H675" i="9"/>
  <c r="G676" i="9"/>
  <c r="H676" i="9"/>
  <c r="G677" i="9"/>
  <c r="H677" i="9"/>
  <c r="I677" i="9" s="1"/>
  <c r="G678" i="9"/>
  <c r="H678" i="9"/>
  <c r="G679" i="9"/>
  <c r="H679" i="9"/>
  <c r="G680" i="9"/>
  <c r="H680" i="9"/>
  <c r="G681" i="9"/>
  <c r="H681" i="9"/>
  <c r="I681" i="9" s="1"/>
  <c r="G682" i="9"/>
  <c r="H682" i="9"/>
  <c r="G683" i="9"/>
  <c r="H683" i="9"/>
  <c r="G684" i="9"/>
  <c r="H684" i="9"/>
  <c r="I684" i="9" s="1"/>
  <c r="G685" i="9"/>
  <c r="I685" i="9" s="1"/>
  <c r="H685" i="9"/>
  <c r="G686" i="9"/>
  <c r="H686" i="9"/>
  <c r="G687" i="9"/>
  <c r="I687" i="9" s="1"/>
  <c r="H687" i="9"/>
  <c r="G688" i="9"/>
  <c r="H688" i="9"/>
  <c r="G689" i="9"/>
  <c r="H689" i="9"/>
  <c r="G690" i="9"/>
  <c r="H690" i="9"/>
  <c r="I690" i="9" s="1"/>
  <c r="G691" i="9"/>
  <c r="H691" i="9"/>
  <c r="G692" i="9"/>
  <c r="H692" i="9"/>
  <c r="G693" i="9"/>
  <c r="H693" i="9"/>
  <c r="G694" i="9"/>
  <c r="H694" i="9"/>
  <c r="G695" i="9"/>
  <c r="H695" i="9"/>
  <c r="I695" i="9" s="1"/>
  <c r="G696" i="9"/>
  <c r="H696" i="9"/>
  <c r="G697" i="9"/>
  <c r="H697" i="9"/>
  <c r="I697" i="9" s="1"/>
  <c r="G698" i="9"/>
  <c r="H698" i="9"/>
  <c r="F651" i="5"/>
  <c r="G651" i="5"/>
  <c r="H651" i="5" s="1"/>
  <c r="F652" i="5"/>
  <c r="G652" i="5"/>
  <c r="F653" i="5"/>
  <c r="H653" i="5"/>
  <c r="G653" i="5"/>
  <c r="F654" i="5"/>
  <c r="G654" i="5"/>
  <c r="F655" i="5"/>
  <c r="G655" i="5"/>
  <c r="F656" i="5"/>
  <c r="G656" i="5"/>
  <c r="F657" i="5"/>
  <c r="H657" i="5" s="1"/>
  <c r="G657" i="5"/>
  <c r="F658" i="5"/>
  <c r="G658" i="5"/>
  <c r="H658" i="5" s="1"/>
  <c r="F659" i="5"/>
  <c r="H659" i="5" s="1"/>
  <c r="G659" i="5"/>
  <c r="F660" i="5"/>
  <c r="H660" i="5"/>
  <c r="G660" i="5"/>
  <c r="F661" i="5"/>
  <c r="G661" i="5"/>
  <c r="F662" i="5"/>
  <c r="G662" i="5"/>
  <c r="F663" i="5"/>
  <c r="G663" i="5"/>
  <c r="H663" i="5" s="1"/>
  <c r="F664" i="5"/>
  <c r="G664" i="5"/>
  <c r="F665" i="5"/>
  <c r="G665" i="5"/>
  <c r="F666" i="5"/>
  <c r="G666" i="5"/>
  <c r="F667" i="5"/>
  <c r="G667" i="5"/>
  <c r="F668" i="5"/>
  <c r="G668" i="5"/>
  <c r="F669" i="5"/>
  <c r="G669" i="5"/>
  <c r="F670" i="5"/>
  <c r="H670" i="5" s="1"/>
  <c r="G670" i="5"/>
  <c r="F671" i="5"/>
  <c r="G671" i="5"/>
  <c r="F672" i="5"/>
  <c r="G672" i="5"/>
  <c r="F649" i="10"/>
  <c r="G649" i="10"/>
  <c r="F650" i="10"/>
  <c r="H650" i="10" s="1"/>
  <c r="G650" i="10"/>
  <c r="F651" i="10"/>
  <c r="G651" i="10"/>
  <c r="F652" i="10"/>
  <c r="G652" i="10"/>
  <c r="F653" i="10"/>
  <c r="G653" i="10"/>
  <c r="F654" i="10"/>
  <c r="G654" i="10"/>
  <c r="F655" i="10"/>
  <c r="H655" i="10" s="1"/>
  <c r="G655" i="10"/>
  <c r="F656" i="10"/>
  <c r="G656" i="10"/>
  <c r="F657" i="10"/>
  <c r="H657" i="10" s="1"/>
  <c r="G657" i="10"/>
  <c r="F658" i="10"/>
  <c r="H658" i="10"/>
  <c r="G658" i="10"/>
  <c r="F659" i="10"/>
  <c r="G659" i="10"/>
  <c r="F660" i="10"/>
  <c r="G660" i="10"/>
  <c r="F661" i="10"/>
  <c r="G661" i="10"/>
  <c r="F662" i="10"/>
  <c r="H662" i="10" s="1"/>
  <c r="G662" i="10"/>
  <c r="F663" i="10"/>
  <c r="G663" i="10"/>
  <c r="F664" i="10"/>
  <c r="H664" i="10" s="1"/>
  <c r="G664" i="10"/>
  <c r="F651" i="3"/>
  <c r="G651" i="3"/>
  <c r="H651" i="3" s="1"/>
  <c r="F652" i="3"/>
  <c r="H652" i="3" s="1"/>
  <c r="G652" i="3"/>
  <c r="F653" i="3"/>
  <c r="G653" i="3"/>
  <c r="F654" i="3"/>
  <c r="G654" i="3"/>
  <c r="F655" i="3"/>
  <c r="G655" i="3"/>
  <c r="F656" i="3"/>
  <c r="G656" i="3"/>
  <c r="F657" i="3"/>
  <c r="G657" i="3"/>
  <c r="F658" i="3"/>
  <c r="G658" i="3"/>
  <c r="F659" i="3"/>
  <c r="G659" i="3"/>
  <c r="F660" i="3"/>
  <c r="H660" i="3" s="1"/>
  <c r="G660" i="3"/>
  <c r="F661" i="3"/>
  <c r="H661" i="3"/>
  <c r="G661" i="3"/>
  <c r="F662" i="3"/>
  <c r="G662" i="3"/>
  <c r="F663" i="3"/>
  <c r="G663" i="3"/>
  <c r="F664" i="3"/>
  <c r="G664" i="3"/>
  <c r="F665" i="3"/>
  <c r="G665" i="3"/>
  <c r="F666" i="3"/>
  <c r="G666" i="3"/>
  <c r="H666" i="3" s="1"/>
  <c r="F667" i="3"/>
  <c r="G667" i="3"/>
  <c r="F668" i="3"/>
  <c r="G668" i="3"/>
  <c r="F669" i="3"/>
  <c r="H669" i="3" s="1"/>
  <c r="G669" i="3"/>
  <c r="F670" i="3"/>
  <c r="G670" i="3"/>
  <c r="H670" i="3" s="1"/>
  <c r="F671" i="3"/>
  <c r="G671" i="3"/>
  <c r="F672" i="3"/>
  <c r="G672" i="3"/>
  <c r="F673" i="3"/>
  <c r="H673" i="3" s="1"/>
  <c r="G673" i="3"/>
  <c r="F674" i="3"/>
  <c r="G674" i="3"/>
  <c r="F675" i="3"/>
  <c r="G675" i="3"/>
  <c r="F676" i="3"/>
  <c r="G676" i="3"/>
  <c r="F677" i="3"/>
  <c r="G677" i="3"/>
  <c r="H677" i="3" s="1"/>
  <c r="F678" i="3"/>
  <c r="G678" i="3"/>
  <c r="F386" i="16"/>
  <c r="G386" i="16"/>
  <c r="F387" i="16"/>
  <c r="G387" i="16"/>
  <c r="F388" i="16"/>
  <c r="G388" i="16"/>
  <c r="F389" i="16"/>
  <c r="G389" i="16"/>
  <c r="F390" i="16"/>
  <c r="G390" i="16"/>
  <c r="F391" i="16"/>
  <c r="G391" i="16"/>
  <c r="F392" i="16"/>
  <c r="G392" i="16"/>
  <c r="F393" i="16"/>
  <c r="G393" i="16"/>
  <c r="F394" i="16"/>
  <c r="G394" i="16"/>
  <c r="F395" i="16"/>
  <c r="G395" i="16"/>
  <c r="F396" i="16"/>
  <c r="G396" i="16"/>
  <c r="F397" i="16"/>
  <c r="G397" i="16"/>
  <c r="F398" i="16"/>
  <c r="G398" i="16"/>
  <c r="F399" i="16"/>
  <c r="G399" i="16"/>
  <c r="F400" i="16"/>
  <c r="G400" i="16"/>
  <c r="F401" i="16"/>
  <c r="G401" i="16"/>
  <c r="F402" i="16"/>
  <c r="G402" i="16"/>
  <c r="F403" i="16"/>
  <c r="G403" i="16"/>
  <c r="F404" i="16"/>
  <c r="G404" i="16"/>
  <c r="F405" i="16"/>
  <c r="G405" i="16"/>
  <c r="F406" i="16"/>
  <c r="G406" i="16"/>
  <c r="F407" i="16"/>
  <c r="G407" i="16"/>
  <c r="F408" i="16"/>
  <c r="G408" i="16"/>
  <c r="F409" i="16"/>
  <c r="G409" i="16"/>
  <c r="F410" i="16"/>
  <c r="G410" i="16"/>
  <c r="F411" i="16"/>
  <c r="G411" i="16"/>
  <c r="F412" i="16"/>
  <c r="G412" i="16"/>
  <c r="F413" i="16"/>
  <c r="G413" i="16"/>
  <c r="F414" i="16"/>
  <c r="G414" i="16"/>
  <c r="F415" i="16"/>
  <c r="G415" i="16"/>
  <c r="F416" i="16"/>
  <c r="G416" i="16"/>
  <c r="F651" i="6"/>
  <c r="G651" i="6"/>
  <c r="F652" i="6"/>
  <c r="G652" i="6"/>
  <c r="F653" i="6"/>
  <c r="G653" i="6"/>
  <c r="F654" i="6"/>
  <c r="G654" i="6"/>
  <c r="F655" i="6"/>
  <c r="G655" i="6"/>
  <c r="F656" i="6"/>
  <c r="G656" i="6"/>
  <c r="F657" i="6"/>
  <c r="G657" i="6"/>
  <c r="F658" i="6"/>
  <c r="G658" i="6"/>
  <c r="F659" i="6"/>
  <c r="G659" i="6"/>
  <c r="F660" i="6"/>
  <c r="G660" i="6"/>
  <c r="F661" i="6"/>
  <c r="G661" i="6"/>
  <c r="F662" i="6"/>
  <c r="G662" i="6"/>
  <c r="F663" i="6"/>
  <c r="G663" i="6"/>
  <c r="F664" i="6"/>
  <c r="G664" i="6"/>
  <c r="F665" i="6"/>
  <c r="G665" i="6"/>
  <c r="F666" i="6"/>
  <c r="G666" i="6"/>
  <c r="F667" i="6"/>
  <c r="G667" i="6"/>
  <c r="F668" i="6"/>
  <c r="G668" i="6"/>
  <c r="F669" i="6"/>
  <c r="G669" i="6"/>
  <c r="F670" i="6"/>
  <c r="G670" i="6"/>
  <c r="F671" i="6"/>
  <c r="G671" i="6"/>
  <c r="F672" i="6"/>
  <c r="G672" i="6"/>
  <c r="F673" i="6"/>
  <c r="G673" i="6"/>
  <c r="F674" i="6"/>
  <c r="G674" i="6"/>
  <c r="F675" i="6"/>
  <c r="G675" i="6"/>
  <c r="F676" i="6"/>
  <c r="G676" i="6"/>
  <c r="F284" i="20"/>
  <c r="G284" i="20"/>
  <c r="F285" i="20"/>
  <c r="G285" i="20"/>
  <c r="F286" i="20"/>
  <c r="G286" i="20"/>
  <c r="H286" i="20" s="1"/>
  <c r="F287" i="20"/>
  <c r="G287" i="20"/>
  <c r="F288" i="20"/>
  <c r="G288" i="20"/>
  <c r="F289" i="20"/>
  <c r="G289" i="20"/>
  <c r="F290" i="20"/>
  <c r="G290" i="20"/>
  <c r="F291" i="20"/>
  <c r="G291" i="20"/>
  <c r="F292" i="20"/>
  <c r="G292" i="20"/>
  <c r="F293" i="20"/>
  <c r="G293" i="20"/>
  <c r="F294" i="20"/>
  <c r="G294" i="20"/>
  <c r="F295" i="20"/>
  <c r="G295" i="20"/>
  <c r="F296" i="20"/>
  <c r="G296" i="20"/>
  <c r="H296" i="20" s="1"/>
  <c r="F297" i="20"/>
  <c r="G297" i="20"/>
  <c r="F298" i="20"/>
  <c r="G298" i="20"/>
  <c r="F299" i="20"/>
  <c r="G299" i="20"/>
  <c r="F300" i="20"/>
  <c r="H300" i="20"/>
  <c r="G300" i="20"/>
  <c r="F301" i="20"/>
  <c r="G301" i="20"/>
  <c r="F302" i="20"/>
  <c r="G302" i="20"/>
  <c r="F303" i="20"/>
  <c r="G303" i="20"/>
  <c r="F304" i="20"/>
  <c r="G304" i="20"/>
  <c r="F305" i="20"/>
  <c r="G305" i="20"/>
  <c r="H305" i="20" s="1"/>
  <c r="F306" i="20"/>
  <c r="G306" i="20"/>
  <c r="F307" i="20"/>
  <c r="G307" i="20"/>
  <c r="F308" i="20"/>
  <c r="G308" i="20"/>
  <c r="F309" i="20"/>
  <c r="G309" i="20"/>
  <c r="F310" i="20"/>
  <c r="H310" i="20" s="1"/>
  <c r="G310" i="20"/>
  <c r="F653" i="4"/>
  <c r="G653" i="4"/>
  <c r="F654" i="4"/>
  <c r="G654" i="4"/>
  <c r="F655" i="4"/>
  <c r="G655" i="4"/>
  <c r="F656" i="4"/>
  <c r="G656" i="4"/>
  <c r="F657" i="4"/>
  <c r="H657" i="4" s="1"/>
  <c r="G657" i="4"/>
  <c r="F658" i="4"/>
  <c r="G658" i="4"/>
  <c r="F659" i="4"/>
  <c r="G659" i="4"/>
  <c r="H659" i="4" s="1"/>
  <c r="F660" i="4"/>
  <c r="H660" i="4" s="1"/>
  <c r="G660" i="4"/>
  <c r="F661" i="4"/>
  <c r="G661" i="4"/>
  <c r="F662" i="4"/>
  <c r="G662" i="4"/>
  <c r="H662" i="4" s="1"/>
  <c r="F652" i="8"/>
  <c r="H652" i="8" s="1"/>
  <c r="G652" i="8"/>
  <c r="F653" i="8"/>
  <c r="G653" i="8"/>
  <c r="F654" i="8"/>
  <c r="G654" i="8"/>
  <c r="F655" i="8"/>
  <c r="G655" i="8"/>
  <c r="F656" i="8"/>
  <c r="G656" i="8"/>
  <c r="F657" i="8"/>
  <c r="G657" i="8"/>
  <c r="F658" i="8"/>
  <c r="G658" i="8"/>
  <c r="F659" i="8"/>
  <c r="G659" i="8"/>
  <c r="F660" i="8"/>
  <c r="H660" i="8" s="1"/>
  <c r="G660" i="8"/>
  <c r="F661" i="8"/>
  <c r="G661" i="8"/>
  <c r="F662" i="8"/>
  <c r="G662" i="8"/>
  <c r="F663" i="8"/>
  <c r="G663" i="8"/>
  <c r="F664" i="8"/>
  <c r="G664" i="8"/>
  <c r="H664" i="8" s="1"/>
  <c r="F665" i="8"/>
  <c r="G665" i="8"/>
  <c r="F666" i="8"/>
  <c r="G666" i="8"/>
  <c r="F667" i="8"/>
  <c r="G667" i="8"/>
  <c r="F646" i="7"/>
  <c r="G646" i="7"/>
  <c r="H646" i="7" s="1"/>
  <c r="F647" i="7"/>
  <c r="G647" i="7"/>
  <c r="F648" i="7"/>
  <c r="H648" i="7"/>
  <c r="G648" i="7"/>
  <c r="F649" i="7"/>
  <c r="G649" i="7"/>
  <c r="F650" i="7"/>
  <c r="G650" i="7"/>
  <c r="F651" i="7"/>
  <c r="G651" i="7"/>
  <c r="F652" i="7"/>
  <c r="H652" i="7" s="1"/>
  <c r="G652" i="7"/>
  <c r="F653" i="7"/>
  <c r="G653" i="7"/>
  <c r="H653" i="7" s="1"/>
  <c r="F654" i="7"/>
  <c r="G654" i="7"/>
  <c r="F655" i="7"/>
  <c r="H655" i="7"/>
  <c r="G655" i="7"/>
  <c r="F656" i="7"/>
  <c r="G656" i="7"/>
  <c r="H656" i="7"/>
  <c r="F657" i="7"/>
  <c r="G657" i="7"/>
  <c r="F658" i="7"/>
  <c r="G658" i="7"/>
  <c r="F659" i="7"/>
  <c r="G659" i="7"/>
  <c r="H659" i="7"/>
  <c r="F660" i="7"/>
  <c r="H660" i="7" s="1"/>
  <c r="G660" i="7"/>
  <c r="F661" i="7"/>
  <c r="G661" i="7"/>
  <c r="H661" i="7" s="1"/>
  <c r="F662" i="7"/>
  <c r="G662" i="7"/>
  <c r="H662" i="7" s="1"/>
  <c r="F663" i="7"/>
  <c r="G663" i="7"/>
  <c r="F664" i="7"/>
  <c r="G664" i="7"/>
  <c r="H664" i="7" s="1"/>
  <c r="F665" i="7"/>
  <c r="H665" i="7" s="1"/>
  <c r="G665" i="7"/>
  <c r="F666" i="7"/>
  <c r="G666" i="7"/>
  <c r="H666" i="7" s="1"/>
  <c r="F667" i="7"/>
  <c r="G667" i="7"/>
  <c r="F668" i="7"/>
  <c r="G668" i="7"/>
  <c r="F669" i="7"/>
  <c r="G669" i="7"/>
  <c r="F670" i="7"/>
  <c r="G670" i="7"/>
  <c r="F671" i="7"/>
  <c r="G671" i="7"/>
  <c r="F672" i="7"/>
  <c r="H672" i="7"/>
  <c r="G672" i="7"/>
  <c r="F673" i="7"/>
  <c r="G673" i="7"/>
  <c r="F674" i="7"/>
  <c r="H674" i="7" s="1"/>
  <c r="G674" i="7"/>
  <c r="F675" i="7"/>
  <c r="G675" i="7"/>
  <c r="H675" i="7" s="1"/>
  <c r="F676" i="7"/>
  <c r="G676" i="7"/>
  <c r="H676" i="7" s="1"/>
  <c r="F374" i="16"/>
  <c r="G374" i="16"/>
  <c r="F88" i="86"/>
  <c r="G88" i="86"/>
  <c r="F89" i="86"/>
  <c r="G89" i="86"/>
  <c r="F90" i="86"/>
  <c r="G90" i="86"/>
  <c r="F91" i="86"/>
  <c r="H91" i="86"/>
  <c r="G91" i="86"/>
  <c r="F92" i="86"/>
  <c r="G92" i="86"/>
  <c r="F93" i="86"/>
  <c r="G93" i="86"/>
  <c r="F94" i="86"/>
  <c r="G94" i="86"/>
  <c r="F95" i="86"/>
  <c r="G95" i="86"/>
  <c r="F96" i="86"/>
  <c r="G96" i="86"/>
  <c r="H96" i="86" s="1"/>
  <c r="F97" i="86"/>
  <c r="G97" i="86"/>
  <c r="F648" i="4"/>
  <c r="G648" i="4"/>
  <c r="F649" i="4"/>
  <c r="G649" i="4"/>
  <c r="F650" i="4"/>
  <c r="G650" i="4"/>
  <c r="F651" i="4"/>
  <c r="G651" i="4"/>
  <c r="F652" i="4"/>
  <c r="G652" i="4"/>
  <c r="F648" i="8"/>
  <c r="G648" i="8"/>
  <c r="H648" i="8" s="1"/>
  <c r="F649" i="8"/>
  <c r="G649" i="8"/>
  <c r="F650" i="8"/>
  <c r="G650" i="8"/>
  <c r="F651" i="8"/>
  <c r="G651" i="8"/>
  <c r="F644" i="5"/>
  <c r="G644" i="5"/>
  <c r="F645" i="5"/>
  <c r="G645" i="5"/>
  <c r="F646" i="5"/>
  <c r="G646" i="5"/>
  <c r="F647" i="5"/>
  <c r="G647" i="5"/>
  <c r="F648" i="5"/>
  <c r="G648" i="5"/>
  <c r="F649" i="5"/>
  <c r="G649" i="5"/>
  <c r="F650" i="5"/>
  <c r="G650" i="5"/>
  <c r="F641" i="6"/>
  <c r="G641" i="6"/>
  <c r="F642" i="6"/>
  <c r="G642" i="6"/>
  <c r="F643" i="6"/>
  <c r="G643" i="6"/>
  <c r="F644" i="6"/>
  <c r="G644" i="6"/>
  <c r="F645" i="6"/>
  <c r="G645" i="6"/>
  <c r="F646" i="6"/>
  <c r="G646" i="6"/>
  <c r="F647" i="6"/>
  <c r="G647" i="6"/>
  <c r="F648" i="6"/>
  <c r="G648" i="6"/>
  <c r="F649" i="6"/>
  <c r="G649" i="6"/>
  <c r="F650" i="6"/>
  <c r="G650" i="6"/>
  <c r="F642" i="11"/>
  <c r="G642" i="11"/>
  <c r="F643" i="11"/>
  <c r="G643" i="11"/>
  <c r="F644" i="11"/>
  <c r="G644" i="11"/>
  <c r="F645" i="11"/>
  <c r="G645" i="11"/>
  <c r="F646" i="11"/>
  <c r="G646" i="11"/>
  <c r="F647" i="11"/>
  <c r="G647" i="11"/>
  <c r="F648" i="11"/>
  <c r="G648" i="11"/>
  <c r="F649" i="11"/>
  <c r="G649" i="11"/>
  <c r="F650" i="11"/>
  <c r="G650" i="11"/>
  <c r="F651" i="11"/>
  <c r="G651" i="11"/>
  <c r="F652" i="11"/>
  <c r="G652" i="11"/>
  <c r="F653" i="11"/>
  <c r="G653" i="11"/>
  <c r="F654" i="11"/>
  <c r="G654" i="11"/>
  <c r="F655" i="11"/>
  <c r="G655" i="11"/>
  <c r="F656" i="11"/>
  <c r="G656" i="11"/>
  <c r="F657" i="11"/>
  <c r="G657" i="11"/>
  <c r="F658" i="11"/>
  <c r="G658" i="11"/>
  <c r="F659" i="11"/>
  <c r="G659" i="11"/>
  <c r="F660" i="11"/>
  <c r="G660" i="11"/>
  <c r="F661" i="11"/>
  <c r="G661" i="11"/>
  <c r="F662" i="11"/>
  <c r="G662" i="11"/>
  <c r="F663" i="11"/>
  <c r="G663" i="11"/>
  <c r="F664" i="11"/>
  <c r="G664" i="11"/>
  <c r="F665" i="11"/>
  <c r="G665" i="11"/>
  <c r="F666" i="11"/>
  <c r="G666" i="11"/>
  <c r="F667" i="11"/>
  <c r="G667" i="11"/>
  <c r="F668" i="11"/>
  <c r="G668" i="11"/>
  <c r="F669" i="11"/>
  <c r="G669" i="11"/>
  <c r="F670" i="11"/>
  <c r="G670" i="11"/>
  <c r="F671" i="11"/>
  <c r="G671" i="11"/>
  <c r="F672" i="11"/>
  <c r="G672" i="11"/>
  <c r="F673" i="11"/>
  <c r="G673" i="11"/>
  <c r="F674" i="11"/>
  <c r="G674" i="11"/>
  <c r="F675" i="11"/>
  <c r="G675" i="11"/>
  <c r="F676" i="11"/>
  <c r="G676" i="11"/>
  <c r="F677" i="11"/>
  <c r="G677" i="11"/>
  <c r="F678" i="11"/>
  <c r="G678" i="11"/>
  <c r="F679" i="11"/>
  <c r="G679" i="11"/>
  <c r="F680" i="11"/>
  <c r="G680" i="11"/>
  <c r="F641" i="3"/>
  <c r="G641" i="3"/>
  <c r="F642" i="3"/>
  <c r="G642" i="3"/>
  <c r="F643" i="3"/>
  <c r="G643" i="3"/>
  <c r="F644" i="3"/>
  <c r="G644" i="3"/>
  <c r="F645" i="3"/>
  <c r="G645" i="3"/>
  <c r="F646" i="3"/>
  <c r="H646" i="3" s="1"/>
  <c r="G646" i="3"/>
  <c r="G647" i="3"/>
  <c r="H647" i="3" s="1"/>
  <c r="F648" i="3"/>
  <c r="H648" i="3" s="1"/>
  <c r="G648" i="3"/>
  <c r="F649" i="3"/>
  <c r="G649" i="3"/>
  <c r="F650" i="3"/>
  <c r="H650" i="3" s="1"/>
  <c r="G650" i="3"/>
  <c r="F636" i="8"/>
  <c r="G636" i="8"/>
  <c r="F637" i="8"/>
  <c r="G637" i="8"/>
  <c r="F638" i="8"/>
  <c r="G638" i="8"/>
  <c r="F639" i="8"/>
  <c r="G639" i="8"/>
  <c r="H639" i="8" s="1"/>
  <c r="F640" i="8"/>
  <c r="G640" i="8"/>
  <c r="F641" i="8"/>
  <c r="G641" i="8"/>
  <c r="F642" i="8"/>
  <c r="G642" i="8"/>
  <c r="F643" i="8"/>
  <c r="G643" i="8"/>
  <c r="F644" i="8"/>
  <c r="G644" i="8"/>
  <c r="F645" i="8"/>
  <c r="G645" i="8"/>
  <c r="F646" i="8"/>
  <c r="G646" i="8"/>
  <c r="F647" i="8"/>
  <c r="G647" i="8"/>
  <c r="H647" i="8" s="1"/>
  <c r="F636" i="5"/>
  <c r="G636" i="5"/>
  <c r="F637" i="5"/>
  <c r="H637" i="5"/>
  <c r="G637" i="5"/>
  <c r="F638" i="5"/>
  <c r="G638" i="5"/>
  <c r="F639" i="5"/>
  <c r="G639" i="5"/>
  <c r="F640" i="5"/>
  <c r="G640" i="5"/>
  <c r="F641" i="5"/>
  <c r="G641" i="5"/>
  <c r="F642" i="5"/>
  <c r="G642" i="5"/>
  <c r="F643" i="5"/>
  <c r="H643" i="5" s="1"/>
  <c r="G643" i="5"/>
  <c r="F635" i="8"/>
  <c r="G635" i="8"/>
  <c r="F635" i="5"/>
  <c r="G635" i="5"/>
  <c r="F634" i="8"/>
  <c r="G634" i="8"/>
  <c r="F634" i="5"/>
  <c r="G634" i="5"/>
  <c r="F633" i="8"/>
  <c r="G633" i="8"/>
  <c r="F633" i="12"/>
  <c r="J632" i="12"/>
  <c r="F640" i="12"/>
  <c r="G640" i="12"/>
  <c r="F641" i="12"/>
  <c r="G641" i="12"/>
  <c r="F642" i="12"/>
  <c r="G642" i="12"/>
  <c r="I642" i="12" s="1"/>
  <c r="F643" i="12"/>
  <c r="G643" i="12"/>
  <c r="F644" i="12"/>
  <c r="J644" i="12" s="1"/>
  <c r="G644" i="12"/>
  <c r="I644" i="12" s="1"/>
  <c r="F645" i="12"/>
  <c r="G645" i="12"/>
  <c r="F646" i="12"/>
  <c r="J646" i="12" s="1"/>
  <c r="G646" i="12"/>
  <c r="F647" i="12"/>
  <c r="G647" i="12"/>
  <c r="I647" i="12" s="1"/>
  <c r="F648" i="12"/>
  <c r="H648" i="12" s="1"/>
  <c r="G648" i="12"/>
  <c r="F649" i="12"/>
  <c r="G649" i="12"/>
  <c r="F650" i="12"/>
  <c r="G650" i="12"/>
  <c r="F651" i="12"/>
  <c r="G651" i="12"/>
  <c r="I651" i="12" s="1"/>
  <c r="F652" i="12"/>
  <c r="G652" i="12"/>
  <c r="F653" i="12"/>
  <c r="H653" i="12" s="1"/>
  <c r="G653" i="12"/>
  <c r="F654" i="12"/>
  <c r="G654" i="12"/>
  <c r="I654" i="12" s="1"/>
  <c r="F655" i="12"/>
  <c r="J655" i="12" s="1"/>
  <c r="G655" i="12"/>
  <c r="F364" i="16"/>
  <c r="G364" i="16"/>
  <c r="F365" i="16"/>
  <c r="G365" i="16"/>
  <c r="F366" i="16"/>
  <c r="G366" i="16"/>
  <c r="F367" i="16"/>
  <c r="G367" i="16"/>
  <c r="F368" i="16"/>
  <c r="G368" i="16"/>
  <c r="F369" i="16"/>
  <c r="G369" i="16"/>
  <c r="F370" i="16"/>
  <c r="G370" i="16"/>
  <c r="F371" i="16"/>
  <c r="G371" i="16"/>
  <c r="F372" i="16"/>
  <c r="G372" i="16"/>
  <c r="F373" i="16"/>
  <c r="G373" i="16"/>
  <c r="F375" i="16"/>
  <c r="G375" i="16"/>
  <c r="F376" i="16"/>
  <c r="G376" i="16"/>
  <c r="F377" i="16"/>
  <c r="G377" i="16"/>
  <c r="F378" i="16"/>
  <c r="G378" i="16"/>
  <c r="F379" i="16"/>
  <c r="G379" i="16"/>
  <c r="F380" i="16"/>
  <c r="G380" i="16"/>
  <c r="F381" i="16"/>
  <c r="G381" i="16"/>
  <c r="F382" i="16"/>
  <c r="G382" i="16"/>
  <c r="F383" i="16"/>
  <c r="G383" i="16"/>
  <c r="F384" i="16"/>
  <c r="G384" i="16"/>
  <c r="F385" i="16"/>
  <c r="G385" i="16"/>
  <c r="F631" i="6"/>
  <c r="G631" i="6"/>
  <c r="F632" i="6"/>
  <c r="G632" i="6"/>
  <c r="F633" i="6"/>
  <c r="G633" i="6"/>
  <c r="F634" i="6"/>
  <c r="G634" i="6"/>
  <c r="F635" i="6"/>
  <c r="G635" i="6"/>
  <c r="F636" i="6"/>
  <c r="G636" i="6"/>
  <c r="F637" i="6"/>
  <c r="G637" i="6"/>
  <c r="F638" i="6"/>
  <c r="G638" i="6"/>
  <c r="F639" i="6"/>
  <c r="G639" i="6"/>
  <c r="F640" i="6"/>
  <c r="G640" i="6"/>
  <c r="F626" i="7"/>
  <c r="G626" i="7"/>
  <c r="F627" i="7"/>
  <c r="G627" i="7"/>
  <c r="F628" i="7"/>
  <c r="G628" i="7"/>
  <c r="F629" i="7"/>
  <c r="G629" i="7"/>
  <c r="H629" i="7" s="1"/>
  <c r="F630" i="7"/>
  <c r="G630" i="7"/>
  <c r="F631" i="7"/>
  <c r="H631" i="7"/>
  <c r="G631" i="7"/>
  <c r="F632" i="7"/>
  <c r="G632" i="7"/>
  <c r="F633" i="7"/>
  <c r="G633" i="7"/>
  <c r="F634" i="7"/>
  <c r="G634" i="7"/>
  <c r="F635" i="7"/>
  <c r="G635" i="7"/>
  <c r="F636" i="7"/>
  <c r="H636" i="7"/>
  <c r="G636" i="7"/>
  <c r="F637" i="7"/>
  <c r="H637" i="7" s="1"/>
  <c r="G637" i="7"/>
  <c r="F638" i="7"/>
  <c r="G638" i="7"/>
  <c r="F639" i="7"/>
  <c r="G639" i="7"/>
  <c r="F640" i="7"/>
  <c r="H640" i="7" s="1"/>
  <c r="G640" i="7"/>
  <c r="F641" i="7"/>
  <c r="G641" i="7"/>
  <c r="F642" i="7"/>
  <c r="G642" i="7"/>
  <c r="F643" i="7"/>
  <c r="H643" i="7" s="1"/>
  <c r="G643" i="7"/>
  <c r="F644" i="7"/>
  <c r="G644" i="7"/>
  <c r="F645" i="7"/>
  <c r="G645" i="7"/>
  <c r="G636" i="9"/>
  <c r="H636" i="9"/>
  <c r="G637" i="9"/>
  <c r="H637" i="9"/>
  <c r="G638" i="9"/>
  <c r="H638" i="9"/>
  <c r="G639" i="9"/>
  <c r="H639" i="9"/>
  <c r="G640" i="9"/>
  <c r="H640" i="9"/>
  <c r="G641" i="9"/>
  <c r="H641" i="9"/>
  <c r="G642" i="9"/>
  <c r="H642" i="9"/>
  <c r="G643" i="9"/>
  <c r="I643" i="9"/>
  <c r="H643" i="9"/>
  <c r="G644" i="9"/>
  <c r="H644" i="9"/>
  <c r="G645" i="9"/>
  <c r="I645" i="9" s="1"/>
  <c r="H645" i="9"/>
  <c r="F261" i="20"/>
  <c r="H261" i="20" s="1"/>
  <c r="G261" i="20"/>
  <c r="F262" i="20"/>
  <c r="G262" i="20"/>
  <c r="F263" i="20"/>
  <c r="H263" i="20"/>
  <c r="G263" i="20"/>
  <c r="F264" i="20"/>
  <c r="H264" i="20" s="1"/>
  <c r="G264" i="20"/>
  <c r="F265" i="20"/>
  <c r="H265" i="20" s="1"/>
  <c r="G265" i="20"/>
  <c r="F266" i="20"/>
  <c r="G266" i="20"/>
  <c r="F267" i="20"/>
  <c r="G267" i="20"/>
  <c r="H267" i="20" s="1"/>
  <c r="F268" i="20"/>
  <c r="H268" i="20" s="1"/>
  <c r="G268" i="20"/>
  <c r="F269" i="20"/>
  <c r="H269" i="20" s="1"/>
  <c r="G269" i="20"/>
  <c r="F270" i="20"/>
  <c r="G270" i="20"/>
  <c r="F271" i="20"/>
  <c r="G271" i="20"/>
  <c r="F272" i="20"/>
  <c r="G272" i="20"/>
  <c r="H272" i="20" s="1"/>
  <c r="F273" i="20"/>
  <c r="H273" i="20" s="1"/>
  <c r="G273" i="20"/>
  <c r="F274" i="20"/>
  <c r="G274" i="20"/>
  <c r="F275" i="20"/>
  <c r="G275" i="20"/>
  <c r="F276" i="20"/>
  <c r="H276" i="20"/>
  <c r="G276" i="20"/>
  <c r="F277" i="20"/>
  <c r="H277" i="20" s="1"/>
  <c r="G277" i="20"/>
  <c r="F278" i="20"/>
  <c r="H278" i="20" s="1"/>
  <c r="G278" i="20"/>
  <c r="F279" i="20"/>
  <c r="G279" i="20"/>
  <c r="F280" i="20"/>
  <c r="G280" i="20"/>
  <c r="F281" i="20"/>
  <c r="G281" i="20"/>
  <c r="F282" i="20"/>
  <c r="G282" i="20"/>
  <c r="H282" i="20" s="1"/>
  <c r="F283" i="20"/>
  <c r="G283" i="20"/>
  <c r="F75" i="85"/>
  <c r="H75" i="85" s="1"/>
  <c r="G75" i="85"/>
  <c r="F76" i="85"/>
  <c r="H76" i="85" s="1"/>
  <c r="G76" i="85"/>
  <c r="F77" i="85"/>
  <c r="G77" i="85"/>
  <c r="F78" i="85"/>
  <c r="H78" i="85"/>
  <c r="G78" i="85"/>
  <c r="F79" i="85"/>
  <c r="H79" i="85" s="1"/>
  <c r="G79" i="85"/>
  <c r="F80" i="85"/>
  <c r="G80" i="85"/>
  <c r="F81" i="85"/>
  <c r="G81" i="85"/>
  <c r="F82" i="85"/>
  <c r="G82" i="85"/>
  <c r="F83" i="85"/>
  <c r="G83" i="85"/>
  <c r="F84" i="85"/>
  <c r="G84" i="85"/>
  <c r="F85" i="85"/>
  <c r="H85" i="85"/>
  <c r="G85" i="85"/>
  <c r="F86" i="85"/>
  <c r="G86" i="85"/>
  <c r="F87" i="85"/>
  <c r="H87" i="85" s="1"/>
  <c r="G87" i="85"/>
  <c r="F88" i="85"/>
  <c r="G88" i="85"/>
  <c r="F89" i="85"/>
  <c r="H89" i="85" s="1"/>
  <c r="G89" i="85"/>
  <c r="F90" i="85"/>
  <c r="H90" i="85" s="1"/>
  <c r="G90" i="85"/>
  <c r="F91" i="85"/>
  <c r="G91" i="85"/>
  <c r="F92" i="85"/>
  <c r="G92" i="85"/>
  <c r="H92" i="85" s="1"/>
  <c r="F93" i="85"/>
  <c r="G93" i="85"/>
  <c r="F94" i="85"/>
  <c r="H94" i="85"/>
  <c r="G94" i="85"/>
  <c r="F95" i="85"/>
  <c r="H95" i="85" s="1"/>
  <c r="G95" i="85"/>
  <c r="F96" i="85"/>
  <c r="G96" i="85"/>
  <c r="F97" i="85"/>
  <c r="H97" i="85" s="1"/>
  <c r="G97" i="85"/>
  <c r="F98" i="85"/>
  <c r="G98" i="85"/>
  <c r="F99" i="85"/>
  <c r="G99" i="85"/>
  <c r="F100" i="85"/>
  <c r="G100" i="85"/>
  <c r="F101" i="85"/>
  <c r="G101" i="85"/>
  <c r="F102" i="85"/>
  <c r="G102" i="85"/>
  <c r="F103" i="85"/>
  <c r="G103" i="85"/>
  <c r="F104" i="85"/>
  <c r="H104" i="85" s="1"/>
  <c r="G104" i="85"/>
  <c r="F105" i="85"/>
  <c r="H105" i="85" s="1"/>
  <c r="G105" i="85"/>
  <c r="F106" i="85"/>
  <c r="G106" i="85"/>
  <c r="F107" i="85"/>
  <c r="G107" i="85"/>
  <c r="F108" i="85"/>
  <c r="G108" i="85"/>
  <c r="F109" i="85"/>
  <c r="G109" i="85"/>
  <c r="F110" i="85"/>
  <c r="H110" i="85"/>
  <c r="G110" i="85"/>
  <c r="F111" i="85"/>
  <c r="G111" i="85"/>
  <c r="F112" i="85"/>
  <c r="H112" i="85" s="1"/>
  <c r="G112" i="85"/>
  <c r="F113" i="85"/>
  <c r="H113" i="85" s="1"/>
  <c r="G113" i="85"/>
  <c r="F114" i="85"/>
  <c r="G114" i="85"/>
  <c r="F115" i="85"/>
  <c r="H115" i="85"/>
  <c r="G115" i="85"/>
  <c r="F116" i="85"/>
  <c r="H116" i="85" s="1"/>
  <c r="G116" i="85"/>
  <c r="F117" i="85"/>
  <c r="H117" i="85" s="1"/>
  <c r="G117" i="85"/>
  <c r="F635" i="12"/>
  <c r="G635" i="12"/>
  <c r="I635" i="12" s="1"/>
  <c r="F636" i="12"/>
  <c r="G636" i="12"/>
  <c r="F637" i="12"/>
  <c r="G637" i="12"/>
  <c r="I637" i="12" s="1"/>
  <c r="F638" i="12"/>
  <c r="G638" i="12"/>
  <c r="F639" i="12"/>
  <c r="G639" i="12"/>
  <c r="I639" i="12" s="1"/>
  <c r="F624" i="12"/>
  <c r="F636" i="2"/>
  <c r="G636" i="2"/>
  <c r="F637" i="2"/>
  <c r="H637" i="2" s="1"/>
  <c r="G637" i="2"/>
  <c r="F638" i="2"/>
  <c r="G638" i="2"/>
  <c r="F639" i="2"/>
  <c r="G639" i="2"/>
  <c r="F640" i="2"/>
  <c r="G640" i="2"/>
  <c r="F641" i="2"/>
  <c r="H641" i="2"/>
  <c r="G641" i="2"/>
  <c r="F642" i="2"/>
  <c r="G642" i="2"/>
  <c r="F643" i="2"/>
  <c r="H643" i="2" s="1"/>
  <c r="G643" i="2"/>
  <c r="F644" i="2"/>
  <c r="G644" i="2"/>
  <c r="F645" i="2"/>
  <c r="G645" i="2"/>
  <c r="F646" i="2"/>
  <c r="G646" i="2"/>
  <c r="F647" i="2"/>
  <c r="G647" i="2"/>
  <c r="F648" i="2"/>
  <c r="G648" i="2"/>
  <c r="F649" i="2"/>
  <c r="G649" i="2"/>
  <c r="F650" i="2"/>
  <c r="G650" i="2"/>
  <c r="F651" i="2"/>
  <c r="G651" i="2"/>
  <c r="F628" i="3"/>
  <c r="H628" i="3" s="1"/>
  <c r="G628" i="3"/>
  <c r="F629" i="3"/>
  <c r="H629" i="3" s="1"/>
  <c r="G629" i="3"/>
  <c r="F630" i="3"/>
  <c r="G630" i="3"/>
  <c r="F631" i="3"/>
  <c r="G631" i="3"/>
  <c r="F632" i="3"/>
  <c r="H632" i="3"/>
  <c r="G632" i="3"/>
  <c r="F633" i="3"/>
  <c r="G633" i="3"/>
  <c r="F634" i="3"/>
  <c r="H634" i="3" s="1"/>
  <c r="G634" i="3"/>
  <c r="F635" i="3"/>
  <c r="G635" i="3"/>
  <c r="F636" i="3"/>
  <c r="G636" i="3"/>
  <c r="F637" i="3"/>
  <c r="G637" i="3"/>
  <c r="F638" i="3"/>
  <c r="H638" i="3" s="1"/>
  <c r="G638" i="3"/>
  <c r="F639" i="3"/>
  <c r="G639" i="3"/>
  <c r="F640" i="3"/>
  <c r="H640" i="3"/>
  <c r="G640" i="3"/>
  <c r="F635" i="10"/>
  <c r="G635" i="10"/>
  <c r="F636" i="10"/>
  <c r="H636" i="10" s="1"/>
  <c r="G636" i="10"/>
  <c r="F637" i="10"/>
  <c r="G637" i="10"/>
  <c r="F638" i="10"/>
  <c r="G638" i="10"/>
  <c r="F639" i="10"/>
  <c r="G639" i="10"/>
  <c r="F640" i="10"/>
  <c r="H640" i="10"/>
  <c r="G640" i="10"/>
  <c r="F641" i="10"/>
  <c r="G641" i="10"/>
  <c r="F642" i="10"/>
  <c r="H642" i="10" s="1"/>
  <c r="G642" i="10"/>
  <c r="F643" i="10"/>
  <c r="G643" i="10"/>
  <c r="F644" i="10"/>
  <c r="G644" i="10"/>
  <c r="F645" i="10"/>
  <c r="H645" i="10" s="1"/>
  <c r="G645" i="10"/>
  <c r="F646" i="10"/>
  <c r="G646" i="10"/>
  <c r="F647" i="10"/>
  <c r="G647" i="10"/>
  <c r="F648" i="10"/>
  <c r="G648" i="10"/>
  <c r="G628" i="9"/>
  <c r="H628" i="9"/>
  <c r="G629" i="9"/>
  <c r="H629" i="9"/>
  <c r="G630" i="9"/>
  <c r="H630" i="9"/>
  <c r="G631" i="9"/>
  <c r="I631" i="9"/>
  <c r="H631" i="9"/>
  <c r="G632" i="9"/>
  <c r="H632" i="9"/>
  <c r="G633" i="9"/>
  <c r="H633" i="9"/>
  <c r="G634" i="9"/>
  <c r="H634" i="9"/>
  <c r="G635" i="9"/>
  <c r="I635" i="9" s="1"/>
  <c r="H635" i="9"/>
  <c r="F621" i="12"/>
  <c r="F619" i="12"/>
  <c r="F628" i="5"/>
  <c r="H628" i="5" s="1"/>
  <c r="G628" i="5"/>
  <c r="F629" i="5"/>
  <c r="H629" i="5" s="1"/>
  <c r="G629" i="5"/>
  <c r="F630" i="5"/>
  <c r="H630" i="5" s="1"/>
  <c r="G630" i="5"/>
  <c r="F631" i="5"/>
  <c r="G631" i="5"/>
  <c r="F632" i="5"/>
  <c r="G632" i="5"/>
  <c r="F633" i="5"/>
  <c r="H633" i="5"/>
  <c r="G633" i="5"/>
  <c r="F68" i="85"/>
  <c r="H68" i="85" s="1"/>
  <c r="G68" i="85"/>
  <c r="F69" i="85"/>
  <c r="H69" i="85" s="1"/>
  <c r="G69" i="85"/>
  <c r="F70" i="85"/>
  <c r="H70" i="85" s="1"/>
  <c r="G70" i="85"/>
  <c r="F71" i="85"/>
  <c r="H71" i="85" s="1"/>
  <c r="G71" i="85"/>
  <c r="F72" i="85"/>
  <c r="G72" i="85"/>
  <c r="F73" i="85"/>
  <c r="G73" i="85"/>
  <c r="F74" i="85"/>
  <c r="H74" i="85" s="1"/>
  <c r="G74" i="85"/>
  <c r="F616" i="12"/>
  <c r="G616" i="12"/>
  <c r="F617" i="12"/>
  <c r="G617" i="12"/>
  <c r="F618" i="12"/>
  <c r="G618" i="12"/>
  <c r="I618" i="12" s="1"/>
  <c r="G619" i="12"/>
  <c r="I619" i="12" s="1"/>
  <c r="F620" i="12"/>
  <c r="G620" i="12"/>
  <c r="G621" i="12"/>
  <c r="H621" i="12"/>
  <c r="F622" i="12"/>
  <c r="G622" i="12"/>
  <c r="I622" i="12" s="1"/>
  <c r="F623" i="12"/>
  <c r="G623" i="12"/>
  <c r="I623" i="12" s="1"/>
  <c r="G624" i="12"/>
  <c r="F625" i="12"/>
  <c r="G625" i="12"/>
  <c r="I625" i="12" s="1"/>
  <c r="F626" i="12"/>
  <c r="J626" i="12" s="1"/>
  <c r="G626" i="12"/>
  <c r="F627" i="12"/>
  <c r="G627" i="12"/>
  <c r="I627" i="12" s="1"/>
  <c r="F628" i="12"/>
  <c r="G628" i="12"/>
  <c r="F629" i="12"/>
  <c r="G629" i="12"/>
  <c r="I629" i="12" s="1"/>
  <c r="F630" i="12"/>
  <c r="J630" i="12" s="1"/>
  <c r="G630" i="12"/>
  <c r="I630" i="12" s="1"/>
  <c r="F631" i="12"/>
  <c r="G631" i="12"/>
  <c r="I631" i="12" s="1"/>
  <c r="F632" i="12"/>
  <c r="J633" i="12" s="1"/>
  <c r="G632" i="12"/>
  <c r="G633" i="12"/>
  <c r="I633" i="12" s="1"/>
  <c r="H633" i="12"/>
  <c r="F634" i="12"/>
  <c r="G634" i="12"/>
  <c r="I634" i="12" s="1"/>
  <c r="F615" i="8"/>
  <c r="H615" i="8"/>
  <c r="G615" i="8"/>
  <c r="F616" i="8"/>
  <c r="G616" i="8"/>
  <c r="F617" i="8"/>
  <c r="G617" i="8"/>
  <c r="F618" i="8"/>
  <c r="H618" i="8" s="1"/>
  <c r="G618" i="8"/>
  <c r="F619" i="8"/>
  <c r="G619" i="8"/>
  <c r="F620" i="8"/>
  <c r="G620" i="8"/>
  <c r="F621" i="8"/>
  <c r="G621" i="8"/>
  <c r="F622" i="8"/>
  <c r="H622" i="8" s="1"/>
  <c r="G622" i="8"/>
  <c r="F623" i="8"/>
  <c r="G623" i="8"/>
  <c r="F624" i="8"/>
  <c r="G624" i="8"/>
  <c r="F625" i="8"/>
  <c r="G625" i="8"/>
  <c r="F626" i="8"/>
  <c r="G626" i="8"/>
  <c r="F627" i="8"/>
  <c r="H627" i="8"/>
  <c r="G627" i="8"/>
  <c r="F628" i="8"/>
  <c r="G628" i="8"/>
  <c r="F629" i="8"/>
  <c r="H629" i="8" s="1"/>
  <c r="G629" i="8"/>
  <c r="F630" i="8"/>
  <c r="G630" i="8"/>
  <c r="F631" i="8"/>
  <c r="G631" i="8"/>
  <c r="F632" i="8"/>
  <c r="G632" i="8"/>
  <c r="F255" i="20"/>
  <c r="H255" i="20" s="1"/>
  <c r="G255" i="20"/>
  <c r="F256" i="20"/>
  <c r="H256" i="20" s="1"/>
  <c r="G256" i="20"/>
  <c r="F257" i="20"/>
  <c r="G257" i="20"/>
  <c r="F258" i="20"/>
  <c r="G258" i="20"/>
  <c r="F259" i="20"/>
  <c r="G259" i="20"/>
  <c r="F260" i="20"/>
  <c r="G260" i="20"/>
  <c r="H260" i="20" s="1"/>
  <c r="F615" i="5"/>
  <c r="G615" i="5"/>
  <c r="F616" i="5"/>
  <c r="G616" i="5"/>
  <c r="F617" i="5"/>
  <c r="G617" i="5"/>
  <c r="H617" i="5" s="1"/>
  <c r="F618" i="5"/>
  <c r="G618" i="5"/>
  <c r="F619" i="5"/>
  <c r="G619" i="5"/>
  <c r="F620" i="5"/>
  <c r="G620" i="5"/>
  <c r="F621" i="5"/>
  <c r="H621" i="5"/>
  <c r="G621" i="5"/>
  <c r="F622" i="5"/>
  <c r="H622" i="5" s="1"/>
  <c r="G622" i="5"/>
  <c r="F623" i="5"/>
  <c r="G623" i="5"/>
  <c r="F624" i="5"/>
  <c r="G624" i="5"/>
  <c r="F625" i="5"/>
  <c r="G625" i="5"/>
  <c r="H625" i="5" s="1"/>
  <c r="F626" i="5"/>
  <c r="G626" i="5"/>
  <c r="F627" i="5"/>
  <c r="H627" i="5" s="1"/>
  <c r="G627" i="5"/>
  <c r="F615" i="12"/>
  <c r="J616" i="12" s="1"/>
  <c r="G615" i="12"/>
  <c r="F614" i="8"/>
  <c r="G614" i="8"/>
  <c r="F614" i="5"/>
  <c r="G614" i="5"/>
  <c r="F614" i="12"/>
  <c r="G614" i="12"/>
  <c r="I614" i="12" s="1"/>
  <c r="F613" i="3"/>
  <c r="G613" i="3"/>
  <c r="H613" i="3" s="1"/>
  <c r="F614" i="3"/>
  <c r="G614" i="3"/>
  <c r="F615" i="3"/>
  <c r="G615" i="3"/>
  <c r="F616" i="3"/>
  <c r="G616" i="3"/>
  <c r="F617" i="3"/>
  <c r="G617" i="3"/>
  <c r="F618" i="3"/>
  <c r="G618" i="3"/>
  <c r="F619" i="3"/>
  <c r="G619" i="3"/>
  <c r="F620" i="3"/>
  <c r="G620" i="3"/>
  <c r="H620" i="3" s="1"/>
  <c r="F621" i="3"/>
  <c r="G621" i="3"/>
  <c r="F622" i="3"/>
  <c r="G622" i="3"/>
  <c r="F623" i="3"/>
  <c r="G623" i="3"/>
  <c r="F624" i="3"/>
  <c r="G624" i="3"/>
  <c r="F625" i="3"/>
  <c r="G625" i="3"/>
  <c r="F626" i="3"/>
  <c r="H626" i="3"/>
  <c r="G626" i="3"/>
  <c r="F627" i="3"/>
  <c r="G627" i="3"/>
  <c r="G611" i="9"/>
  <c r="H611" i="9"/>
  <c r="G612" i="9"/>
  <c r="H612" i="9"/>
  <c r="G613" i="9"/>
  <c r="H613" i="9"/>
  <c r="G614" i="9"/>
  <c r="H614" i="9"/>
  <c r="I614" i="9"/>
  <c r="G615" i="9"/>
  <c r="H615" i="9"/>
  <c r="G616" i="9"/>
  <c r="I616" i="9"/>
  <c r="H616" i="9"/>
  <c r="G617" i="9"/>
  <c r="H617" i="9"/>
  <c r="G618" i="9"/>
  <c r="I618" i="9" s="1"/>
  <c r="H618" i="9"/>
  <c r="G619" i="9"/>
  <c r="H619" i="9"/>
  <c r="G620" i="9"/>
  <c r="H620" i="9"/>
  <c r="G621" i="9"/>
  <c r="H621" i="9"/>
  <c r="G622" i="9"/>
  <c r="I622" i="9" s="1"/>
  <c r="H622" i="9"/>
  <c r="G623" i="9"/>
  <c r="H623" i="9"/>
  <c r="I623" i="9" s="1"/>
  <c r="G624" i="9"/>
  <c r="H624" i="9"/>
  <c r="G625" i="9"/>
  <c r="H625" i="9"/>
  <c r="G626" i="9"/>
  <c r="H626" i="9"/>
  <c r="G627" i="9"/>
  <c r="I627" i="9"/>
  <c r="H627" i="9"/>
  <c r="F355" i="16"/>
  <c r="G355" i="16"/>
  <c r="F356" i="16"/>
  <c r="G356" i="16"/>
  <c r="F357" i="16"/>
  <c r="G357" i="16"/>
  <c r="F358" i="16"/>
  <c r="G358" i="16"/>
  <c r="F359" i="16"/>
  <c r="G359" i="16"/>
  <c r="F360" i="16"/>
  <c r="G360" i="16"/>
  <c r="F361" i="16"/>
  <c r="G361" i="16"/>
  <c r="F362" i="16"/>
  <c r="G362" i="16"/>
  <c r="F363" i="16"/>
  <c r="G363" i="16"/>
  <c r="F247" i="20"/>
  <c r="H247" i="20" s="1"/>
  <c r="G247" i="20"/>
  <c r="F248" i="20"/>
  <c r="G248" i="20"/>
  <c r="F249" i="20"/>
  <c r="G249" i="20"/>
  <c r="F250" i="20"/>
  <c r="G250" i="20"/>
  <c r="F251" i="20"/>
  <c r="G251" i="20"/>
  <c r="F252" i="20"/>
  <c r="G252" i="20"/>
  <c r="H252" i="20" s="1"/>
  <c r="F253" i="20"/>
  <c r="G253" i="20"/>
  <c r="F254" i="20"/>
  <c r="H254" i="20"/>
  <c r="G254" i="20"/>
  <c r="F57" i="85"/>
  <c r="H57" i="85" s="1"/>
  <c r="G57" i="85"/>
  <c r="F58" i="85"/>
  <c r="G58" i="85"/>
  <c r="F59" i="85"/>
  <c r="H59" i="85" s="1"/>
  <c r="G59" i="85"/>
  <c r="F60" i="85"/>
  <c r="H60" i="85" s="1"/>
  <c r="G60" i="85"/>
  <c r="F61" i="85"/>
  <c r="G61" i="85"/>
  <c r="F62" i="85"/>
  <c r="G62" i="85"/>
  <c r="F63" i="85"/>
  <c r="G63" i="85"/>
  <c r="F64" i="85"/>
  <c r="G64" i="85"/>
  <c r="H64" i="85" s="1"/>
  <c r="F65" i="85"/>
  <c r="G65" i="85"/>
  <c r="F66" i="85"/>
  <c r="H66" i="85"/>
  <c r="G66" i="85"/>
  <c r="F67" i="85"/>
  <c r="G67" i="85"/>
  <c r="F613" i="12"/>
  <c r="H613" i="12" s="1"/>
  <c r="G613" i="12"/>
  <c r="G610" i="9"/>
  <c r="H610" i="9"/>
  <c r="F612" i="3"/>
  <c r="G612" i="3"/>
  <c r="F246" i="20"/>
  <c r="G246" i="20"/>
  <c r="F56" i="85"/>
  <c r="H56" i="85" s="1"/>
  <c r="G56" i="85"/>
  <c r="F619" i="10"/>
  <c r="G619" i="10"/>
  <c r="F620" i="10"/>
  <c r="G620" i="10"/>
  <c r="F621" i="10"/>
  <c r="H621" i="10" s="1"/>
  <c r="G621" i="10"/>
  <c r="F622" i="10"/>
  <c r="G622" i="10"/>
  <c r="F623" i="10"/>
  <c r="H623" i="10" s="1"/>
  <c r="G623" i="10"/>
  <c r="F624" i="10"/>
  <c r="H624" i="10" s="1"/>
  <c r="G624" i="10"/>
  <c r="F625" i="10"/>
  <c r="G625" i="10"/>
  <c r="F626" i="10"/>
  <c r="G626" i="10"/>
  <c r="H626" i="10" s="1"/>
  <c r="F627" i="10"/>
  <c r="G627" i="10"/>
  <c r="F628" i="10"/>
  <c r="G628" i="10"/>
  <c r="F629" i="10"/>
  <c r="G629" i="10"/>
  <c r="H629" i="10" s="1"/>
  <c r="F630" i="10"/>
  <c r="G630" i="10"/>
  <c r="F631" i="10"/>
  <c r="H631" i="10"/>
  <c r="G631" i="10"/>
  <c r="F632" i="10"/>
  <c r="H632" i="10" s="1"/>
  <c r="G632" i="10"/>
  <c r="F633" i="10"/>
  <c r="G633" i="10"/>
  <c r="F634" i="10"/>
  <c r="H634" i="10" s="1"/>
  <c r="G634" i="10"/>
  <c r="F611" i="3"/>
  <c r="H611" i="3" s="1"/>
  <c r="G611" i="3"/>
  <c r="F245" i="20"/>
  <c r="G245" i="20"/>
  <c r="F55" i="85"/>
  <c r="G55" i="85"/>
  <c r="F610" i="3"/>
  <c r="H610" i="3"/>
  <c r="G610" i="3"/>
  <c r="F608" i="2"/>
  <c r="F606" i="8"/>
  <c r="G606" i="8"/>
  <c r="F607" i="8"/>
  <c r="G607" i="8"/>
  <c r="H607" i="8" s="1"/>
  <c r="F608" i="8"/>
  <c r="H608" i="8"/>
  <c r="G608" i="8"/>
  <c r="F609" i="8"/>
  <c r="G609" i="8"/>
  <c r="F610" i="8"/>
  <c r="G610" i="8"/>
  <c r="F611" i="8"/>
  <c r="H611" i="8" s="1"/>
  <c r="G611" i="8"/>
  <c r="F612" i="8"/>
  <c r="G612" i="8"/>
  <c r="F613" i="8"/>
  <c r="H613" i="8" s="1"/>
  <c r="G613" i="8"/>
  <c r="F50" i="85"/>
  <c r="G50" i="85"/>
  <c r="F51" i="85"/>
  <c r="G51" i="85"/>
  <c r="F52" i="85"/>
  <c r="G52" i="85"/>
  <c r="H52" i="85" s="1"/>
  <c r="F53" i="85"/>
  <c r="G53" i="85"/>
  <c r="F54" i="85"/>
  <c r="H54" i="85"/>
  <c r="G54" i="85"/>
  <c r="F49" i="85"/>
  <c r="G49" i="85"/>
  <c r="F605" i="8"/>
  <c r="G605" i="8"/>
  <c r="H605" i="8" s="1"/>
  <c r="F48" i="85"/>
  <c r="G48" i="85"/>
  <c r="F604" i="8"/>
  <c r="G604" i="8"/>
  <c r="F47" i="85"/>
  <c r="G47" i="85"/>
  <c r="H47" i="85" s="1"/>
  <c r="F603" i="8"/>
  <c r="G603" i="8"/>
  <c r="F46" i="85"/>
  <c r="H46" i="85"/>
  <c r="G46" i="85"/>
  <c r="F600" i="10"/>
  <c r="G600" i="10"/>
  <c r="F601" i="10"/>
  <c r="H601" i="10" s="1"/>
  <c r="G601" i="10"/>
  <c r="F602" i="10"/>
  <c r="G602" i="10"/>
  <c r="F603" i="10"/>
  <c r="G603" i="10"/>
  <c r="F604" i="10"/>
  <c r="G604" i="10"/>
  <c r="F605" i="10"/>
  <c r="H605" i="10" s="1"/>
  <c r="G605" i="10"/>
  <c r="F606" i="10"/>
  <c r="G606" i="10"/>
  <c r="F607" i="10"/>
  <c r="H607" i="10" s="1"/>
  <c r="G607" i="10"/>
  <c r="F608" i="10"/>
  <c r="H608" i="10" s="1"/>
  <c r="G608" i="10"/>
  <c r="F609" i="10"/>
  <c r="G609" i="10"/>
  <c r="F610" i="10"/>
  <c r="G610" i="10"/>
  <c r="F611" i="10"/>
  <c r="G611" i="10"/>
  <c r="F612" i="10"/>
  <c r="G612" i="10"/>
  <c r="F613" i="10"/>
  <c r="G613" i="10"/>
  <c r="H613" i="10" s="1"/>
  <c r="F614" i="10"/>
  <c r="G614" i="10"/>
  <c r="F615" i="10"/>
  <c r="G615" i="10"/>
  <c r="F616" i="10"/>
  <c r="G616" i="10"/>
  <c r="F617" i="10"/>
  <c r="H617" i="10"/>
  <c r="G617" i="10"/>
  <c r="F618" i="10"/>
  <c r="H618" i="10" s="1"/>
  <c r="G618" i="10"/>
  <c r="F340" i="16"/>
  <c r="G340" i="16"/>
  <c r="F341" i="16"/>
  <c r="G341" i="16"/>
  <c r="F342" i="16"/>
  <c r="G342" i="16"/>
  <c r="F343" i="16"/>
  <c r="G343" i="16"/>
  <c r="F344" i="16"/>
  <c r="G344" i="16"/>
  <c r="F345" i="16"/>
  <c r="G345" i="16"/>
  <c r="F346" i="16"/>
  <c r="G346" i="16"/>
  <c r="F347" i="16"/>
  <c r="G347" i="16"/>
  <c r="F348" i="16"/>
  <c r="G348" i="16"/>
  <c r="F349" i="16"/>
  <c r="G349" i="16"/>
  <c r="F350" i="16"/>
  <c r="G350" i="16"/>
  <c r="F351" i="16"/>
  <c r="G351" i="16"/>
  <c r="F352" i="16"/>
  <c r="G352" i="16"/>
  <c r="F353" i="16"/>
  <c r="G353" i="16"/>
  <c r="F354" i="16"/>
  <c r="G354" i="16"/>
  <c r="F602" i="8"/>
  <c r="G602" i="8"/>
  <c r="F45" i="85"/>
  <c r="H45" i="85" s="1"/>
  <c r="G45" i="85"/>
  <c r="F599" i="10"/>
  <c r="G599" i="10"/>
  <c r="H599" i="10" s="1"/>
  <c r="F601" i="8"/>
  <c r="H601" i="8" s="1"/>
  <c r="G601" i="8"/>
  <c r="F610" i="6"/>
  <c r="G610" i="6"/>
  <c r="F611" i="6"/>
  <c r="G611" i="6"/>
  <c r="F612" i="6"/>
  <c r="G612" i="6"/>
  <c r="F613" i="6"/>
  <c r="G613" i="6"/>
  <c r="F614" i="6"/>
  <c r="G614" i="6"/>
  <c r="F615" i="6"/>
  <c r="G615" i="6"/>
  <c r="F616" i="6"/>
  <c r="G616" i="6"/>
  <c r="F617" i="6"/>
  <c r="G617" i="6"/>
  <c r="F618" i="6"/>
  <c r="G618" i="6"/>
  <c r="F619" i="6"/>
  <c r="G619" i="6"/>
  <c r="F620" i="6"/>
  <c r="G620" i="6"/>
  <c r="F621" i="6"/>
  <c r="G621" i="6"/>
  <c r="F622" i="6"/>
  <c r="G622" i="6"/>
  <c r="F623" i="6"/>
  <c r="G623" i="6"/>
  <c r="F624" i="6"/>
  <c r="G624" i="6"/>
  <c r="F625" i="6"/>
  <c r="G625" i="6"/>
  <c r="F626" i="6"/>
  <c r="G626" i="6"/>
  <c r="F627" i="6"/>
  <c r="G627" i="6"/>
  <c r="F628" i="6"/>
  <c r="G628" i="6"/>
  <c r="F629" i="6"/>
  <c r="G629" i="6"/>
  <c r="F630" i="6"/>
  <c r="G630" i="6"/>
  <c r="F598" i="10"/>
  <c r="G598" i="10"/>
  <c r="F600" i="8"/>
  <c r="G600" i="8"/>
  <c r="F44" i="85"/>
  <c r="G44" i="85"/>
  <c r="F597" i="10"/>
  <c r="G597" i="10"/>
  <c r="F599" i="8"/>
  <c r="H599" i="8" s="1"/>
  <c r="G599" i="8"/>
  <c r="F43" i="85"/>
  <c r="G43" i="85"/>
  <c r="H43" i="85" s="1"/>
  <c r="F596" i="10"/>
  <c r="H596" i="10" s="1"/>
  <c r="G596" i="10"/>
  <c r="F598" i="8"/>
  <c r="G598" i="8"/>
  <c r="F42" i="85"/>
  <c r="G42" i="85"/>
  <c r="F595" i="10"/>
  <c r="G595" i="10"/>
  <c r="F597" i="8"/>
  <c r="G597" i="8"/>
  <c r="F41" i="85"/>
  <c r="G41" i="85"/>
  <c r="F594" i="10"/>
  <c r="H594" i="10" s="1"/>
  <c r="G594" i="10"/>
  <c r="F596" i="8"/>
  <c r="H596" i="8" s="1"/>
  <c r="G596" i="8"/>
  <c r="F40" i="85"/>
  <c r="G40" i="85"/>
  <c r="H40" i="85" s="1"/>
  <c r="F593" i="10"/>
  <c r="H593" i="10" s="1"/>
  <c r="G593" i="10"/>
  <c r="F595" i="8"/>
  <c r="G595" i="8"/>
  <c r="H595" i="8" s="1"/>
  <c r="F39" i="85"/>
  <c r="G39" i="85"/>
  <c r="F592" i="10"/>
  <c r="G592" i="10"/>
  <c r="F594" i="8"/>
  <c r="H594" i="8" s="1"/>
  <c r="G594" i="8"/>
  <c r="F38" i="85"/>
  <c r="H38" i="85" s="1"/>
  <c r="G38" i="85"/>
  <c r="F591" i="10"/>
  <c r="G591" i="10"/>
  <c r="H591" i="10" s="1"/>
  <c r="F593" i="8"/>
  <c r="G593" i="8"/>
  <c r="F37" i="85"/>
  <c r="G37" i="85"/>
  <c r="F590" i="10"/>
  <c r="G590" i="10"/>
  <c r="F592" i="8"/>
  <c r="G592" i="8"/>
  <c r="F36" i="85"/>
  <c r="G36" i="85"/>
  <c r="F589" i="10"/>
  <c r="G589" i="10"/>
  <c r="F591" i="8"/>
  <c r="H591" i="8" s="1"/>
  <c r="G591" i="8"/>
  <c r="G537" i="14"/>
  <c r="F537" i="14"/>
  <c r="H537" i="14" s="1"/>
  <c r="F35" i="85"/>
  <c r="H35" i="85" s="1"/>
  <c r="G35" i="85"/>
  <c r="F591" i="12"/>
  <c r="G591" i="12"/>
  <c r="I591" i="12" s="1"/>
  <c r="F587" i="10"/>
  <c r="G587" i="10"/>
  <c r="F588" i="10"/>
  <c r="G588" i="10"/>
  <c r="F34" i="85"/>
  <c r="G34" i="85"/>
  <c r="F586" i="10"/>
  <c r="G586" i="10"/>
  <c r="H586" i="10" s="1"/>
  <c r="F312" i="16"/>
  <c r="G312" i="16"/>
  <c r="F313" i="16"/>
  <c r="G313" i="16"/>
  <c r="F314" i="16"/>
  <c r="G314" i="16"/>
  <c r="F315" i="16"/>
  <c r="G315" i="16"/>
  <c r="F316" i="16"/>
  <c r="G316" i="16"/>
  <c r="F317" i="16"/>
  <c r="G317" i="16"/>
  <c r="F318" i="16"/>
  <c r="G318" i="16"/>
  <c r="F319" i="16"/>
  <c r="G319" i="16"/>
  <c r="F320" i="16"/>
  <c r="G320" i="16"/>
  <c r="F321" i="16"/>
  <c r="G321" i="16"/>
  <c r="F322" i="16"/>
  <c r="G322" i="16"/>
  <c r="F323" i="16"/>
  <c r="G323" i="16"/>
  <c r="F324" i="16"/>
  <c r="G324" i="16"/>
  <c r="F325" i="16"/>
  <c r="G325" i="16"/>
  <c r="F326" i="16"/>
  <c r="G326" i="16"/>
  <c r="F327" i="16"/>
  <c r="G327" i="16"/>
  <c r="F328" i="16"/>
  <c r="G328" i="16"/>
  <c r="F329" i="16"/>
  <c r="G329" i="16"/>
  <c r="F330" i="16"/>
  <c r="G330" i="16"/>
  <c r="F331" i="16"/>
  <c r="G331" i="16"/>
  <c r="F332" i="16"/>
  <c r="G332" i="16"/>
  <c r="F333" i="16"/>
  <c r="G333" i="16"/>
  <c r="F334" i="16"/>
  <c r="G334" i="16"/>
  <c r="F335" i="16"/>
  <c r="G335" i="16"/>
  <c r="F336" i="16"/>
  <c r="G336" i="16"/>
  <c r="F337" i="16"/>
  <c r="G337" i="16"/>
  <c r="F338" i="16"/>
  <c r="G338" i="16"/>
  <c r="F339" i="16"/>
  <c r="G339" i="16"/>
  <c r="F592" i="12"/>
  <c r="J592" i="12" s="1"/>
  <c r="G592" i="12"/>
  <c r="F593" i="12"/>
  <c r="G593" i="12"/>
  <c r="I593" i="12" s="1"/>
  <c r="F594" i="12"/>
  <c r="G594" i="12"/>
  <c r="F595" i="12"/>
  <c r="G595" i="12"/>
  <c r="I595" i="12" s="1"/>
  <c r="F596" i="12"/>
  <c r="J596" i="12" s="1"/>
  <c r="G596" i="12"/>
  <c r="F597" i="12"/>
  <c r="G597" i="12"/>
  <c r="F598" i="12"/>
  <c r="G598" i="12"/>
  <c r="F599" i="12"/>
  <c r="G599" i="12"/>
  <c r="I599" i="12" s="1"/>
  <c r="F600" i="12"/>
  <c r="J600" i="12" s="1"/>
  <c r="G600" i="12"/>
  <c r="F601" i="12"/>
  <c r="G601" i="12"/>
  <c r="I601" i="12" s="1"/>
  <c r="F602" i="12"/>
  <c r="G602" i="12"/>
  <c r="F603" i="12"/>
  <c r="J603" i="12" s="1"/>
  <c r="G603" i="12"/>
  <c r="F604" i="12"/>
  <c r="G604" i="12"/>
  <c r="I604" i="12" s="1"/>
  <c r="F605" i="12"/>
  <c r="J605" i="12" s="1"/>
  <c r="G605" i="12"/>
  <c r="F606" i="12"/>
  <c r="G606" i="12"/>
  <c r="I606" i="12" s="1"/>
  <c r="F607" i="12"/>
  <c r="G607" i="12"/>
  <c r="F608" i="12"/>
  <c r="G608" i="12"/>
  <c r="I608" i="12" s="1"/>
  <c r="F609" i="12"/>
  <c r="G609" i="12"/>
  <c r="F610" i="12"/>
  <c r="J610" i="12" s="1"/>
  <c r="G610" i="12"/>
  <c r="I610" i="12" s="1"/>
  <c r="F611" i="12"/>
  <c r="J611" i="12" s="1"/>
  <c r="G611" i="12"/>
  <c r="F612" i="12"/>
  <c r="G612" i="12"/>
  <c r="G579" i="12"/>
  <c r="F579" i="12"/>
  <c r="H579" i="12" s="1"/>
  <c r="O578" i="12"/>
  <c r="F572" i="12"/>
  <c r="G572" i="12"/>
  <c r="G518" i="12"/>
  <c r="F563" i="12"/>
  <c r="G563" i="12"/>
  <c r="F564" i="12"/>
  <c r="G564" i="12"/>
  <c r="I564" i="12" s="1"/>
  <c r="F565" i="12"/>
  <c r="J565" i="12" s="1"/>
  <c r="G565" i="12"/>
  <c r="F566" i="12"/>
  <c r="G566" i="12"/>
  <c r="I566" i="12" s="1"/>
  <c r="F567" i="12"/>
  <c r="H567" i="12" s="1"/>
  <c r="G567" i="12"/>
  <c r="F568" i="12"/>
  <c r="G568" i="12"/>
  <c r="I568" i="12" s="1"/>
  <c r="F569" i="12"/>
  <c r="G569" i="12"/>
  <c r="F570" i="12"/>
  <c r="G570" i="12"/>
  <c r="I570" i="12" s="1"/>
  <c r="F571" i="12"/>
  <c r="G571" i="12"/>
  <c r="F573" i="12"/>
  <c r="G573" i="12"/>
  <c r="I573" i="12" s="1"/>
  <c r="F574" i="12"/>
  <c r="G574" i="12"/>
  <c r="F575" i="12"/>
  <c r="G575" i="12"/>
  <c r="I575" i="12" s="1"/>
  <c r="F576" i="12"/>
  <c r="G576" i="12"/>
  <c r="F577" i="12"/>
  <c r="G577" i="12"/>
  <c r="I577" i="12" s="1"/>
  <c r="F578" i="12"/>
  <c r="G578" i="12"/>
  <c r="F580" i="12"/>
  <c r="G580" i="12"/>
  <c r="I580" i="12" s="1"/>
  <c r="F581" i="12"/>
  <c r="G581" i="12"/>
  <c r="F582" i="12"/>
  <c r="G582" i="12"/>
  <c r="I582" i="12" s="1"/>
  <c r="F583" i="12"/>
  <c r="J583" i="12" s="1"/>
  <c r="G583" i="12"/>
  <c r="F584" i="12"/>
  <c r="J584" i="12" s="1"/>
  <c r="G584" i="12"/>
  <c r="F585" i="12"/>
  <c r="G585" i="12"/>
  <c r="I585" i="12" s="1"/>
  <c r="F586" i="12"/>
  <c r="J587" i="12" s="1"/>
  <c r="G586" i="12"/>
  <c r="F587" i="12"/>
  <c r="G587" i="12"/>
  <c r="I587" i="12" s="1"/>
  <c r="F588" i="12"/>
  <c r="G588" i="12"/>
  <c r="F589" i="12"/>
  <c r="G589" i="12"/>
  <c r="I589" i="12" s="1"/>
  <c r="F590" i="12"/>
  <c r="G590" i="12"/>
  <c r="F563" i="8"/>
  <c r="H563" i="8"/>
  <c r="G563" i="8"/>
  <c r="F564" i="8"/>
  <c r="G564" i="8"/>
  <c r="H564" i="8"/>
  <c r="F565" i="8"/>
  <c r="G565" i="8"/>
  <c r="F566" i="8"/>
  <c r="G566" i="8"/>
  <c r="F567" i="8"/>
  <c r="G567" i="8"/>
  <c r="F568" i="8"/>
  <c r="G568" i="8"/>
  <c r="F569" i="8"/>
  <c r="H569" i="8" s="1"/>
  <c r="G569" i="8"/>
  <c r="F570" i="8"/>
  <c r="G570" i="8"/>
  <c r="F571" i="8"/>
  <c r="G571" i="8"/>
  <c r="F572" i="8"/>
  <c r="H572" i="8" s="1"/>
  <c r="G572" i="8"/>
  <c r="F573" i="8"/>
  <c r="G573" i="8"/>
  <c r="F574" i="8"/>
  <c r="G574" i="8"/>
  <c r="F575" i="8"/>
  <c r="G575" i="8"/>
  <c r="F576" i="8"/>
  <c r="G576" i="8"/>
  <c r="F577" i="8"/>
  <c r="H577" i="8"/>
  <c r="G577" i="8"/>
  <c r="F578" i="8"/>
  <c r="G578" i="8"/>
  <c r="H578" i="8"/>
  <c r="F579" i="8"/>
  <c r="G579" i="8"/>
  <c r="F580" i="8"/>
  <c r="G580" i="8"/>
  <c r="F581" i="8"/>
  <c r="H581" i="8" s="1"/>
  <c r="G581" i="8"/>
  <c r="F582" i="8"/>
  <c r="G582" i="8"/>
  <c r="F583" i="8"/>
  <c r="H583" i="8" s="1"/>
  <c r="G583" i="8"/>
  <c r="F584" i="8"/>
  <c r="H584" i="8" s="1"/>
  <c r="G584" i="8"/>
  <c r="F585" i="8"/>
  <c r="G585" i="8"/>
  <c r="H585" i="8" s="1"/>
  <c r="F586" i="8"/>
  <c r="H586" i="8" s="1"/>
  <c r="G586" i="8"/>
  <c r="F587" i="8"/>
  <c r="G587" i="8"/>
  <c r="F588" i="8"/>
  <c r="G588" i="8"/>
  <c r="F589" i="8"/>
  <c r="G589" i="8"/>
  <c r="F590" i="8"/>
  <c r="G590" i="8"/>
  <c r="F563" i="6"/>
  <c r="G563" i="6"/>
  <c r="F564" i="6"/>
  <c r="G564" i="6"/>
  <c r="F565" i="6"/>
  <c r="G565" i="6"/>
  <c r="F566" i="6"/>
  <c r="G566" i="6"/>
  <c r="F567" i="6"/>
  <c r="G567" i="6"/>
  <c r="F568" i="6"/>
  <c r="G568" i="6"/>
  <c r="F569" i="6"/>
  <c r="G569" i="6"/>
  <c r="F570" i="6"/>
  <c r="G570" i="6"/>
  <c r="F571" i="6"/>
  <c r="G571" i="6"/>
  <c r="F572" i="6"/>
  <c r="G572" i="6"/>
  <c r="F573" i="6"/>
  <c r="G573" i="6"/>
  <c r="F574" i="6"/>
  <c r="G574" i="6"/>
  <c r="F575" i="6"/>
  <c r="G575" i="6"/>
  <c r="F576" i="6"/>
  <c r="G576" i="6"/>
  <c r="F577" i="6"/>
  <c r="G577" i="6"/>
  <c r="F578" i="6"/>
  <c r="G578" i="6"/>
  <c r="F579" i="6"/>
  <c r="G579" i="6"/>
  <c r="F580" i="6"/>
  <c r="G580" i="6"/>
  <c r="F581" i="6"/>
  <c r="G581" i="6"/>
  <c r="F582" i="6"/>
  <c r="G582" i="6"/>
  <c r="F583" i="6"/>
  <c r="G583" i="6"/>
  <c r="F584" i="6"/>
  <c r="G584" i="6"/>
  <c r="F585" i="6"/>
  <c r="G585" i="6"/>
  <c r="F586" i="6"/>
  <c r="G586" i="6"/>
  <c r="F587" i="6"/>
  <c r="G587" i="6"/>
  <c r="F588" i="6"/>
  <c r="G588" i="6"/>
  <c r="F589" i="6"/>
  <c r="G589" i="6"/>
  <c r="F590" i="6"/>
  <c r="G590" i="6"/>
  <c r="F591" i="6"/>
  <c r="G591" i="6"/>
  <c r="F592" i="6"/>
  <c r="G592" i="6"/>
  <c r="F593" i="6"/>
  <c r="G593" i="6"/>
  <c r="F594" i="6"/>
  <c r="G594" i="6"/>
  <c r="F595" i="6"/>
  <c r="G595" i="6"/>
  <c r="F596" i="6"/>
  <c r="G596" i="6"/>
  <c r="F597" i="6"/>
  <c r="G597" i="6"/>
  <c r="F598" i="6"/>
  <c r="G598" i="6"/>
  <c r="F599" i="6"/>
  <c r="G599" i="6"/>
  <c r="F600" i="6"/>
  <c r="G600" i="6"/>
  <c r="F601" i="6"/>
  <c r="G601" i="6"/>
  <c r="F602" i="6"/>
  <c r="G602" i="6"/>
  <c r="F603" i="6"/>
  <c r="G603" i="6"/>
  <c r="F604" i="6"/>
  <c r="G604" i="6"/>
  <c r="F605" i="6"/>
  <c r="G605" i="6"/>
  <c r="F606" i="6"/>
  <c r="G606" i="6"/>
  <c r="F607" i="6"/>
  <c r="G607" i="6"/>
  <c r="F608" i="6"/>
  <c r="G608" i="6"/>
  <c r="F609" i="6"/>
  <c r="G609" i="6"/>
  <c r="F197" i="20"/>
  <c r="H197" i="20" s="1"/>
  <c r="G197" i="20"/>
  <c r="F198" i="20"/>
  <c r="G198" i="20"/>
  <c r="H198" i="20" s="1"/>
  <c r="F199" i="20"/>
  <c r="G199" i="20"/>
  <c r="F200" i="20"/>
  <c r="H200" i="20" s="1"/>
  <c r="G200" i="20"/>
  <c r="F201" i="20"/>
  <c r="G201" i="20"/>
  <c r="H201" i="20"/>
  <c r="F202" i="20"/>
  <c r="H202" i="20" s="1"/>
  <c r="G202" i="20"/>
  <c r="F203" i="20"/>
  <c r="G203" i="20"/>
  <c r="F204" i="20"/>
  <c r="G204" i="20"/>
  <c r="H204" i="20"/>
  <c r="F205" i="20"/>
  <c r="H205" i="20" s="1"/>
  <c r="G205" i="20"/>
  <c r="F206" i="20"/>
  <c r="G206" i="20"/>
  <c r="H206" i="20" s="1"/>
  <c r="F207" i="20"/>
  <c r="G207" i="20"/>
  <c r="F208" i="20"/>
  <c r="H208" i="20" s="1"/>
  <c r="G208" i="20"/>
  <c r="F209" i="20"/>
  <c r="G209" i="20"/>
  <c r="F210" i="20"/>
  <c r="G210" i="20"/>
  <c r="F211" i="20"/>
  <c r="G211" i="20"/>
  <c r="H211" i="20"/>
  <c r="F212" i="20"/>
  <c r="H212" i="20" s="1"/>
  <c r="G212" i="20"/>
  <c r="F213" i="20"/>
  <c r="H213" i="20"/>
  <c r="G213" i="20"/>
  <c r="F214" i="20"/>
  <c r="G214" i="20"/>
  <c r="H214" i="20" s="1"/>
  <c r="F215" i="20"/>
  <c r="H215" i="20" s="1"/>
  <c r="G215" i="20"/>
  <c r="F216" i="20"/>
  <c r="G216" i="20"/>
  <c r="F217" i="20"/>
  <c r="G217" i="20"/>
  <c r="F218" i="20"/>
  <c r="H218" i="20" s="1"/>
  <c r="G218" i="20"/>
  <c r="F219" i="20"/>
  <c r="G219" i="20"/>
  <c r="F220" i="20"/>
  <c r="H220" i="20" s="1"/>
  <c r="G220" i="20"/>
  <c r="F221" i="20"/>
  <c r="G221" i="20"/>
  <c r="H221" i="20" s="1"/>
  <c r="F222" i="20"/>
  <c r="G222" i="20"/>
  <c r="F223" i="20"/>
  <c r="H223" i="20"/>
  <c r="G223" i="20"/>
  <c r="F224" i="20"/>
  <c r="G224" i="20"/>
  <c r="F225" i="20"/>
  <c r="H225" i="20" s="1"/>
  <c r="G225" i="20"/>
  <c r="F226" i="20"/>
  <c r="G226" i="20"/>
  <c r="H226" i="20" s="1"/>
  <c r="F227" i="20"/>
  <c r="G227" i="20"/>
  <c r="F228" i="20"/>
  <c r="G228" i="20"/>
  <c r="F229" i="20"/>
  <c r="G229" i="20"/>
  <c r="F230" i="20"/>
  <c r="H230" i="20" s="1"/>
  <c r="G230" i="20"/>
  <c r="F231" i="20"/>
  <c r="G231" i="20"/>
  <c r="F232" i="20"/>
  <c r="H232" i="20" s="1"/>
  <c r="G232" i="20"/>
  <c r="F233" i="20"/>
  <c r="G233" i="20"/>
  <c r="F234" i="20"/>
  <c r="G234" i="20"/>
  <c r="H234" i="20"/>
  <c r="F235" i="20"/>
  <c r="H235" i="20" s="1"/>
  <c r="G235" i="20"/>
  <c r="F236" i="20"/>
  <c r="G236" i="20"/>
  <c r="F237" i="20"/>
  <c r="G237" i="20"/>
  <c r="F238" i="20"/>
  <c r="G238" i="20"/>
  <c r="F239" i="20"/>
  <c r="G239" i="20"/>
  <c r="F240" i="20"/>
  <c r="G240" i="20"/>
  <c r="H240" i="20"/>
  <c r="F241" i="20"/>
  <c r="G241" i="20"/>
  <c r="F242" i="20"/>
  <c r="G242" i="20"/>
  <c r="H242" i="20" s="1"/>
  <c r="F243" i="20"/>
  <c r="G243" i="20"/>
  <c r="F244" i="20"/>
  <c r="G244" i="20"/>
  <c r="F563" i="5"/>
  <c r="H563" i="5" s="1"/>
  <c r="G563" i="5"/>
  <c r="F564" i="5"/>
  <c r="H564" i="5" s="1"/>
  <c r="G564" i="5"/>
  <c r="F565" i="5"/>
  <c r="G565" i="5"/>
  <c r="F566" i="5"/>
  <c r="G566" i="5"/>
  <c r="F567" i="5"/>
  <c r="G567" i="5"/>
  <c r="F568" i="5"/>
  <c r="G568" i="5"/>
  <c r="F569" i="5"/>
  <c r="G569" i="5"/>
  <c r="F570" i="5"/>
  <c r="G570" i="5"/>
  <c r="H570" i="5"/>
  <c r="F571" i="5"/>
  <c r="G571" i="5"/>
  <c r="F572" i="5"/>
  <c r="G572" i="5"/>
  <c r="F573" i="5"/>
  <c r="G573" i="5"/>
  <c r="F574" i="5"/>
  <c r="G574" i="5"/>
  <c r="F575" i="5"/>
  <c r="G575" i="5"/>
  <c r="F576" i="5"/>
  <c r="G576" i="5"/>
  <c r="H576" i="5" s="1"/>
  <c r="F577" i="5"/>
  <c r="G577" i="5"/>
  <c r="F578" i="5"/>
  <c r="G578" i="5"/>
  <c r="F579" i="5"/>
  <c r="G579" i="5"/>
  <c r="H579" i="5"/>
  <c r="F580" i="5"/>
  <c r="H580" i="5" s="1"/>
  <c r="G580" i="5"/>
  <c r="F581" i="5"/>
  <c r="G581" i="5"/>
  <c r="H581" i="5" s="1"/>
  <c r="F582" i="5"/>
  <c r="G582" i="5"/>
  <c r="F583" i="5"/>
  <c r="G583" i="5"/>
  <c r="F584" i="5"/>
  <c r="G584" i="5"/>
  <c r="F585" i="5"/>
  <c r="G585" i="5"/>
  <c r="F586" i="5"/>
  <c r="G586" i="5"/>
  <c r="F587" i="5"/>
  <c r="G587" i="5"/>
  <c r="F588" i="5"/>
  <c r="G588" i="5"/>
  <c r="F589" i="5"/>
  <c r="G589" i="5"/>
  <c r="F590" i="5"/>
  <c r="G590" i="5"/>
  <c r="H590" i="5"/>
  <c r="F591" i="5"/>
  <c r="H591" i="5" s="1"/>
  <c r="G591" i="5"/>
  <c r="F592" i="5"/>
  <c r="G592" i="5"/>
  <c r="F593" i="5"/>
  <c r="G593" i="5"/>
  <c r="H593" i="5"/>
  <c r="F594" i="5"/>
  <c r="H594" i="5" s="1"/>
  <c r="G594" i="5"/>
  <c r="F595" i="5"/>
  <c r="G595" i="5"/>
  <c r="H595" i="5" s="1"/>
  <c r="F596" i="5"/>
  <c r="G596" i="5"/>
  <c r="H596" i="5"/>
  <c r="F597" i="5"/>
  <c r="H597" i="5" s="1"/>
  <c r="G597" i="5"/>
  <c r="F598" i="5"/>
  <c r="G598" i="5"/>
  <c r="F599" i="5"/>
  <c r="G599" i="5"/>
  <c r="H599" i="5"/>
  <c r="F600" i="5"/>
  <c r="G600" i="5"/>
  <c r="F601" i="5"/>
  <c r="G601" i="5"/>
  <c r="F602" i="5"/>
  <c r="G602" i="5"/>
  <c r="F603" i="5"/>
  <c r="G603" i="5"/>
  <c r="H603" i="5" s="1"/>
  <c r="F604" i="5"/>
  <c r="G604" i="5"/>
  <c r="F605" i="5"/>
  <c r="G605" i="5"/>
  <c r="F606" i="5"/>
  <c r="G606" i="5"/>
  <c r="H606" i="5"/>
  <c r="F607" i="5"/>
  <c r="H607" i="5" s="1"/>
  <c r="G607" i="5"/>
  <c r="F608" i="5"/>
  <c r="G608" i="5"/>
  <c r="F609" i="5"/>
  <c r="G609" i="5"/>
  <c r="F610" i="5"/>
  <c r="G610" i="5"/>
  <c r="F611" i="5"/>
  <c r="G611" i="5"/>
  <c r="F612" i="5"/>
  <c r="G612" i="5"/>
  <c r="F613" i="5"/>
  <c r="H613" i="5" s="1"/>
  <c r="G613" i="5"/>
  <c r="F563" i="4"/>
  <c r="G563" i="4"/>
  <c r="F564" i="4"/>
  <c r="G564" i="4"/>
  <c r="F565" i="4"/>
  <c r="H565" i="4" s="1"/>
  <c r="G565" i="4"/>
  <c r="F566" i="4"/>
  <c r="H566" i="4" s="1"/>
  <c r="G566" i="4"/>
  <c r="F567" i="4"/>
  <c r="G567" i="4"/>
  <c r="F568" i="4"/>
  <c r="H568" i="4" s="1"/>
  <c r="G568" i="4"/>
  <c r="F569" i="4"/>
  <c r="G569" i="4"/>
  <c r="F570" i="4"/>
  <c r="H570" i="4" s="1"/>
  <c r="G570" i="4"/>
  <c r="F571" i="4"/>
  <c r="G571" i="4"/>
  <c r="F572" i="4"/>
  <c r="G572" i="4"/>
  <c r="F573" i="4"/>
  <c r="G573" i="4"/>
  <c r="F574" i="4"/>
  <c r="G574" i="4"/>
  <c r="F575" i="4"/>
  <c r="G575" i="4"/>
  <c r="F576" i="4"/>
  <c r="G576" i="4"/>
  <c r="F577" i="4"/>
  <c r="G577" i="4"/>
  <c r="H577" i="4" s="1"/>
  <c r="F578" i="4"/>
  <c r="G578" i="4"/>
  <c r="F579" i="4"/>
  <c r="G579" i="4"/>
  <c r="F580" i="4"/>
  <c r="G580" i="4"/>
  <c r="F581" i="4"/>
  <c r="G581" i="4"/>
  <c r="H581" i="4" s="1"/>
  <c r="F582" i="4"/>
  <c r="G582" i="4"/>
  <c r="F583" i="4"/>
  <c r="H583" i="4"/>
  <c r="G583" i="4"/>
  <c r="F584" i="4"/>
  <c r="G584" i="4"/>
  <c r="H584" i="4"/>
  <c r="F585" i="4"/>
  <c r="G585" i="4"/>
  <c r="F586" i="4"/>
  <c r="G586" i="4"/>
  <c r="F587" i="4"/>
  <c r="G587" i="4"/>
  <c r="H587" i="4"/>
  <c r="F588" i="4"/>
  <c r="G588" i="4"/>
  <c r="F589" i="4"/>
  <c r="G589" i="4"/>
  <c r="H589" i="4"/>
  <c r="F590" i="4"/>
  <c r="G590" i="4"/>
  <c r="F591" i="4"/>
  <c r="H591" i="4"/>
  <c r="G591" i="4"/>
  <c r="F592" i="4"/>
  <c r="G592" i="4"/>
  <c r="F593" i="4"/>
  <c r="G593" i="4"/>
  <c r="F594" i="4"/>
  <c r="G594" i="4"/>
  <c r="H594" i="4" s="1"/>
  <c r="F595" i="4"/>
  <c r="G595" i="4"/>
  <c r="F596" i="4"/>
  <c r="G596" i="4"/>
  <c r="H596" i="4" s="1"/>
  <c r="F597" i="4"/>
  <c r="G597" i="4"/>
  <c r="F598" i="4"/>
  <c r="G598" i="4"/>
  <c r="F599" i="4"/>
  <c r="H599" i="4" s="1"/>
  <c r="G599" i="4"/>
  <c r="F600" i="4"/>
  <c r="G600" i="4"/>
  <c r="F601" i="4"/>
  <c r="G601" i="4"/>
  <c r="F602" i="4"/>
  <c r="G602" i="4"/>
  <c r="F603" i="4"/>
  <c r="G603" i="4"/>
  <c r="H603" i="4"/>
  <c r="F604" i="4"/>
  <c r="G604" i="4"/>
  <c r="F605" i="4"/>
  <c r="G605" i="4"/>
  <c r="F606" i="4"/>
  <c r="H606" i="4" s="1"/>
  <c r="G606" i="4"/>
  <c r="F607" i="4"/>
  <c r="G607" i="4"/>
  <c r="F608" i="4"/>
  <c r="G608" i="4"/>
  <c r="F609" i="4"/>
  <c r="H609" i="4"/>
  <c r="G609" i="4"/>
  <c r="F610" i="4"/>
  <c r="G610" i="4"/>
  <c r="F611" i="4"/>
  <c r="G611" i="4"/>
  <c r="F612" i="4"/>
  <c r="G612" i="4"/>
  <c r="H612" i="4" s="1"/>
  <c r="F613" i="4"/>
  <c r="H613" i="4" s="1"/>
  <c r="G613" i="4"/>
  <c r="F614" i="4"/>
  <c r="G614" i="4"/>
  <c r="F615" i="4"/>
  <c r="G615" i="4"/>
  <c r="F616" i="4"/>
  <c r="G616" i="4"/>
  <c r="F617" i="4"/>
  <c r="H617" i="4" s="1"/>
  <c r="G617" i="4"/>
  <c r="F618" i="4"/>
  <c r="G618" i="4"/>
  <c r="F619" i="4"/>
  <c r="G619" i="4"/>
  <c r="F620" i="4"/>
  <c r="G620" i="4"/>
  <c r="F621" i="4"/>
  <c r="G621" i="4"/>
  <c r="H621" i="4"/>
  <c r="F622" i="4"/>
  <c r="H622" i="4" s="1"/>
  <c r="G622" i="4"/>
  <c r="F623" i="4"/>
  <c r="G623" i="4"/>
  <c r="F624" i="4"/>
  <c r="G624" i="4"/>
  <c r="F625" i="4"/>
  <c r="G625" i="4"/>
  <c r="F626" i="4"/>
  <c r="G626" i="4"/>
  <c r="H626" i="4"/>
  <c r="F627" i="4"/>
  <c r="G627" i="4"/>
  <c r="F628" i="4"/>
  <c r="G628" i="4"/>
  <c r="H628" i="4" s="1"/>
  <c r="F629" i="4"/>
  <c r="H629" i="4" s="1"/>
  <c r="G629" i="4"/>
  <c r="F630" i="4"/>
  <c r="G630" i="4"/>
  <c r="F631" i="4"/>
  <c r="G631" i="4"/>
  <c r="F632" i="4"/>
  <c r="G632" i="4"/>
  <c r="F633" i="4"/>
  <c r="G633" i="4"/>
  <c r="F634" i="4"/>
  <c r="G634" i="4"/>
  <c r="H634" i="4" s="1"/>
  <c r="F635" i="4"/>
  <c r="G635" i="4"/>
  <c r="F636" i="4"/>
  <c r="G636" i="4"/>
  <c r="F637" i="4"/>
  <c r="G637" i="4"/>
  <c r="F638" i="4"/>
  <c r="G638" i="4"/>
  <c r="F639" i="4"/>
  <c r="G639" i="4"/>
  <c r="F640" i="4"/>
  <c r="G640" i="4"/>
  <c r="F641" i="4"/>
  <c r="G641" i="4"/>
  <c r="F642" i="4"/>
  <c r="G642" i="4"/>
  <c r="F643" i="4"/>
  <c r="H643" i="4" s="1"/>
  <c r="G643" i="4"/>
  <c r="F644" i="4"/>
  <c r="G644" i="4"/>
  <c r="F645" i="4"/>
  <c r="G645" i="4"/>
  <c r="F646" i="4"/>
  <c r="G646" i="4"/>
  <c r="F647" i="4"/>
  <c r="G647" i="4"/>
  <c r="F509" i="14"/>
  <c r="G509" i="14"/>
  <c r="H509" i="14" s="1"/>
  <c r="F510" i="14"/>
  <c r="G510" i="14"/>
  <c r="F511" i="14"/>
  <c r="G511" i="14"/>
  <c r="H511" i="14" s="1"/>
  <c r="F512" i="14"/>
  <c r="G512" i="14"/>
  <c r="F513" i="14"/>
  <c r="G513" i="14"/>
  <c r="H513" i="14" s="1"/>
  <c r="F514" i="14"/>
  <c r="G514" i="14"/>
  <c r="F515" i="14"/>
  <c r="G515" i="14"/>
  <c r="F516" i="14"/>
  <c r="G516" i="14"/>
  <c r="F517" i="14"/>
  <c r="G517" i="14"/>
  <c r="F518" i="14"/>
  <c r="H518" i="14" s="1"/>
  <c r="G518" i="14"/>
  <c r="F519" i="14"/>
  <c r="G519" i="14"/>
  <c r="F520" i="14"/>
  <c r="G520" i="14"/>
  <c r="F521" i="14"/>
  <c r="G521" i="14"/>
  <c r="F522" i="14"/>
  <c r="H522" i="14" s="1"/>
  <c r="G522" i="14"/>
  <c r="F523" i="14"/>
  <c r="G523" i="14"/>
  <c r="F524" i="14"/>
  <c r="G524" i="14"/>
  <c r="F525" i="14"/>
  <c r="G525" i="14"/>
  <c r="H525" i="14" s="1"/>
  <c r="F526" i="14"/>
  <c r="G526" i="14"/>
  <c r="F527" i="14"/>
  <c r="G527" i="14"/>
  <c r="F528" i="14"/>
  <c r="G528" i="14"/>
  <c r="F529" i="14"/>
  <c r="H529" i="14"/>
  <c r="G529" i="14"/>
  <c r="F530" i="14"/>
  <c r="G530" i="14"/>
  <c r="F531" i="14"/>
  <c r="H531" i="14" s="1"/>
  <c r="G531" i="14"/>
  <c r="F532" i="14"/>
  <c r="G532" i="14"/>
  <c r="F533" i="14"/>
  <c r="G533" i="14"/>
  <c r="F534" i="14"/>
  <c r="G534" i="14"/>
  <c r="F535" i="14"/>
  <c r="G535" i="14"/>
  <c r="F536" i="14"/>
  <c r="G536" i="14"/>
  <c r="F538" i="14"/>
  <c r="H538" i="14" s="1"/>
  <c r="G538" i="14"/>
  <c r="F539" i="14"/>
  <c r="G539" i="14"/>
  <c r="F540" i="14"/>
  <c r="G540" i="14"/>
  <c r="F541" i="14"/>
  <c r="G541" i="14"/>
  <c r="F542" i="14"/>
  <c r="H542" i="14" s="1"/>
  <c r="G542" i="14"/>
  <c r="F543" i="14"/>
  <c r="G543" i="14"/>
  <c r="F544" i="14"/>
  <c r="G544" i="14"/>
  <c r="H544" i="14"/>
  <c r="F545" i="14"/>
  <c r="G545" i="14"/>
  <c r="F546" i="14"/>
  <c r="G546" i="14"/>
  <c r="H546" i="14" s="1"/>
  <c r="F547" i="14"/>
  <c r="G547" i="14"/>
  <c r="F548" i="14"/>
  <c r="G548" i="14"/>
  <c r="F549" i="14"/>
  <c r="H549" i="14" s="1"/>
  <c r="G549" i="14"/>
  <c r="F550" i="14"/>
  <c r="G550" i="14"/>
  <c r="H550" i="14" s="1"/>
  <c r="F551" i="14"/>
  <c r="G551" i="14"/>
  <c r="F552" i="14"/>
  <c r="G552" i="14"/>
  <c r="F553" i="14"/>
  <c r="H553" i="14" s="1"/>
  <c r="G553" i="14"/>
  <c r="F554" i="14"/>
  <c r="G554" i="14"/>
  <c r="F555" i="14"/>
  <c r="H555" i="14" s="1"/>
  <c r="G555" i="14"/>
  <c r="F556" i="14"/>
  <c r="G556" i="14"/>
  <c r="F557" i="14"/>
  <c r="H557" i="14" s="1"/>
  <c r="G557" i="14"/>
  <c r="F558" i="14"/>
  <c r="G558" i="14"/>
  <c r="F559" i="14"/>
  <c r="G559" i="14"/>
  <c r="F560" i="14"/>
  <c r="G560" i="14"/>
  <c r="F561" i="14"/>
  <c r="G561" i="14"/>
  <c r="F562" i="14"/>
  <c r="G562" i="14"/>
  <c r="F563" i="14"/>
  <c r="G563" i="14"/>
  <c r="F564" i="14"/>
  <c r="G564" i="14"/>
  <c r="F565" i="14"/>
  <c r="G565" i="14"/>
  <c r="F566" i="14"/>
  <c r="G566" i="14"/>
  <c r="F567" i="14"/>
  <c r="G567" i="14"/>
  <c r="F568" i="14"/>
  <c r="G568" i="14"/>
  <c r="F569" i="14"/>
  <c r="G569" i="14"/>
  <c r="F570" i="14"/>
  <c r="G570" i="14"/>
  <c r="F571" i="14"/>
  <c r="G571" i="14"/>
  <c r="F572" i="14"/>
  <c r="G572" i="14"/>
  <c r="F573" i="14"/>
  <c r="G573" i="14"/>
  <c r="F574" i="14"/>
  <c r="G574" i="14"/>
  <c r="F575" i="14"/>
  <c r="G575" i="14"/>
  <c r="F576" i="14"/>
  <c r="G576" i="14"/>
  <c r="F577" i="14"/>
  <c r="G577" i="14"/>
  <c r="F578" i="14"/>
  <c r="G578" i="14"/>
  <c r="F579" i="14"/>
  <c r="G579" i="14"/>
  <c r="F580" i="14"/>
  <c r="H580" i="14"/>
  <c r="G580" i="14"/>
  <c r="F581" i="14"/>
  <c r="G581" i="14"/>
  <c r="F582" i="14"/>
  <c r="H582" i="14" s="1"/>
  <c r="G582" i="14"/>
  <c r="F583" i="14"/>
  <c r="G583" i="14"/>
  <c r="F584" i="14"/>
  <c r="H584" i="14" s="1"/>
  <c r="G584" i="14"/>
  <c r="F585" i="14"/>
  <c r="G585" i="14"/>
  <c r="F586" i="14"/>
  <c r="G586" i="14"/>
  <c r="F587" i="14"/>
  <c r="G587" i="14"/>
  <c r="F588" i="14"/>
  <c r="G588" i="14"/>
  <c r="F589" i="14"/>
  <c r="G589" i="14"/>
  <c r="F590" i="14"/>
  <c r="G590" i="14"/>
  <c r="F591" i="14"/>
  <c r="G591" i="14"/>
  <c r="F592" i="14"/>
  <c r="G592" i="14"/>
  <c r="F593" i="14"/>
  <c r="G593" i="14"/>
  <c r="F594" i="14"/>
  <c r="H594" i="14" s="1"/>
  <c r="G594" i="14"/>
  <c r="F595" i="14"/>
  <c r="G595" i="14"/>
  <c r="F596" i="14"/>
  <c r="G596" i="14"/>
  <c r="F597" i="14"/>
  <c r="G597" i="14"/>
  <c r="F598" i="14"/>
  <c r="G598" i="14"/>
  <c r="F599" i="14"/>
  <c r="G599" i="14"/>
  <c r="F600" i="14"/>
  <c r="G600" i="14"/>
  <c r="F601" i="14"/>
  <c r="G601" i="14"/>
  <c r="F602" i="14"/>
  <c r="G602" i="14"/>
  <c r="F603" i="14"/>
  <c r="G603" i="14"/>
  <c r="F604" i="14"/>
  <c r="G604" i="14"/>
  <c r="F605" i="14"/>
  <c r="G605" i="14"/>
  <c r="F606" i="14"/>
  <c r="G606" i="14"/>
  <c r="F607" i="14"/>
  <c r="G607" i="14"/>
  <c r="F608" i="14"/>
  <c r="G608" i="14"/>
  <c r="F609" i="14"/>
  <c r="G609" i="14"/>
  <c r="F610" i="14"/>
  <c r="G610" i="14"/>
  <c r="F611" i="14"/>
  <c r="G611" i="14"/>
  <c r="F612" i="14"/>
  <c r="G612" i="14"/>
  <c r="F613" i="14"/>
  <c r="G613" i="14"/>
  <c r="F614" i="14"/>
  <c r="G614" i="14"/>
  <c r="F615" i="14"/>
  <c r="G615" i="14"/>
  <c r="F616" i="14"/>
  <c r="G616" i="14"/>
  <c r="F617" i="14"/>
  <c r="G617" i="14"/>
  <c r="F618" i="14"/>
  <c r="G618" i="14"/>
  <c r="F619" i="14"/>
  <c r="G619" i="14"/>
  <c r="F7" i="86"/>
  <c r="G7" i="86"/>
  <c r="F8" i="86"/>
  <c r="G8" i="86"/>
  <c r="F9" i="86"/>
  <c r="H9" i="86" s="1"/>
  <c r="G9" i="86"/>
  <c r="F10" i="86"/>
  <c r="G10" i="86"/>
  <c r="F11" i="86"/>
  <c r="G11" i="86"/>
  <c r="F12" i="86"/>
  <c r="G12" i="86"/>
  <c r="F13" i="86"/>
  <c r="H13" i="86" s="1"/>
  <c r="G13" i="86"/>
  <c r="F14" i="86"/>
  <c r="G14" i="86"/>
  <c r="F15" i="86"/>
  <c r="G15" i="86"/>
  <c r="H15" i="86"/>
  <c r="F16" i="86"/>
  <c r="H16" i="86" s="1"/>
  <c r="G16" i="86"/>
  <c r="F17" i="86"/>
  <c r="G17" i="86"/>
  <c r="F18" i="86"/>
  <c r="H18" i="86" s="1"/>
  <c r="G18" i="86"/>
  <c r="F19" i="86"/>
  <c r="G19" i="86"/>
  <c r="F20" i="86"/>
  <c r="G20" i="86"/>
  <c r="F21" i="86"/>
  <c r="G21" i="86"/>
  <c r="F22" i="86"/>
  <c r="G22" i="86"/>
  <c r="F23" i="86"/>
  <c r="G23" i="86"/>
  <c r="F24" i="86"/>
  <c r="H24" i="86" s="1"/>
  <c r="G24" i="86"/>
  <c r="F25" i="86"/>
  <c r="H25" i="86"/>
  <c r="G25" i="86"/>
  <c r="F26" i="86"/>
  <c r="G26" i="86"/>
  <c r="F27" i="86"/>
  <c r="G27" i="86"/>
  <c r="F28" i="86"/>
  <c r="G28" i="86"/>
  <c r="F29" i="86"/>
  <c r="G29" i="86"/>
  <c r="F30" i="86"/>
  <c r="G30" i="86"/>
  <c r="H30" i="86"/>
  <c r="F31" i="86"/>
  <c r="G31" i="86"/>
  <c r="F32" i="86"/>
  <c r="H32" i="86"/>
  <c r="G32" i="86"/>
  <c r="F33" i="86"/>
  <c r="G33" i="86"/>
  <c r="F34" i="86"/>
  <c r="H34" i="86" s="1"/>
  <c r="G34" i="86"/>
  <c r="F35" i="86"/>
  <c r="G35" i="86"/>
  <c r="H35" i="86" s="1"/>
  <c r="F36" i="86"/>
  <c r="G36" i="86"/>
  <c r="F37" i="86"/>
  <c r="G37" i="86"/>
  <c r="F38" i="86"/>
  <c r="G38" i="86"/>
  <c r="H38" i="86"/>
  <c r="F39" i="86"/>
  <c r="H39" i="86" s="1"/>
  <c r="G39" i="86"/>
  <c r="F40" i="86"/>
  <c r="G40" i="86"/>
  <c r="F41" i="86"/>
  <c r="H41" i="86" s="1"/>
  <c r="G41" i="86"/>
  <c r="F42" i="86"/>
  <c r="G42" i="86"/>
  <c r="F43" i="86"/>
  <c r="H43" i="86" s="1"/>
  <c r="G43" i="86"/>
  <c r="F44" i="86"/>
  <c r="G44" i="86"/>
  <c r="F45" i="86"/>
  <c r="G45" i="86"/>
  <c r="F46" i="86"/>
  <c r="G46" i="86"/>
  <c r="H46" i="86" s="1"/>
  <c r="F47" i="86"/>
  <c r="G47" i="86"/>
  <c r="H47" i="86"/>
  <c r="F48" i="86"/>
  <c r="G48" i="86"/>
  <c r="F49" i="86"/>
  <c r="G49" i="86"/>
  <c r="F50" i="86"/>
  <c r="G50" i="86"/>
  <c r="F51" i="86"/>
  <c r="G51" i="86"/>
  <c r="F52" i="86"/>
  <c r="G52" i="86"/>
  <c r="F53" i="86"/>
  <c r="G53" i="86"/>
  <c r="F54" i="86"/>
  <c r="H54" i="86" s="1"/>
  <c r="G54" i="86"/>
  <c r="F55" i="86"/>
  <c r="G55" i="86"/>
  <c r="F56" i="86"/>
  <c r="G56" i="86"/>
  <c r="F57" i="86"/>
  <c r="G57" i="86"/>
  <c r="F58" i="86"/>
  <c r="G58" i="86"/>
  <c r="F59" i="86"/>
  <c r="G59" i="86"/>
  <c r="F60" i="86"/>
  <c r="H60" i="86" s="1"/>
  <c r="G60" i="86"/>
  <c r="F61" i="86"/>
  <c r="G61" i="86"/>
  <c r="F62" i="86"/>
  <c r="H62" i="86" s="1"/>
  <c r="G62" i="86"/>
  <c r="F63" i="86"/>
  <c r="G63" i="86"/>
  <c r="F64" i="86"/>
  <c r="G64" i="86"/>
  <c r="F65" i="86"/>
  <c r="H65" i="86"/>
  <c r="G65" i="86"/>
  <c r="F66" i="86"/>
  <c r="G66" i="86"/>
  <c r="F67" i="86"/>
  <c r="G67" i="86"/>
  <c r="F68" i="86"/>
  <c r="G68" i="86"/>
  <c r="F69" i="86"/>
  <c r="H69" i="86" s="1"/>
  <c r="G69" i="86"/>
  <c r="F70" i="86"/>
  <c r="G70" i="86"/>
  <c r="F71" i="86"/>
  <c r="G71" i="86"/>
  <c r="F72" i="86"/>
  <c r="G72" i="86"/>
  <c r="F73" i="86"/>
  <c r="G73" i="86"/>
  <c r="F74" i="86"/>
  <c r="G74" i="86"/>
  <c r="F75" i="86"/>
  <c r="H75" i="86" s="1"/>
  <c r="G75" i="86"/>
  <c r="F76" i="86"/>
  <c r="G76" i="86"/>
  <c r="F77" i="86"/>
  <c r="G77" i="86"/>
  <c r="F78" i="86"/>
  <c r="G78" i="86"/>
  <c r="F79" i="86"/>
  <c r="G79" i="86"/>
  <c r="F80" i="86"/>
  <c r="G80" i="86"/>
  <c r="F81" i="86"/>
  <c r="G81" i="86"/>
  <c r="H81" i="86"/>
  <c r="F82" i="86"/>
  <c r="G82" i="86"/>
  <c r="F83" i="86"/>
  <c r="G83" i="86"/>
  <c r="F84" i="86"/>
  <c r="G84" i="86"/>
  <c r="F85" i="86"/>
  <c r="G85" i="86"/>
  <c r="F86" i="86"/>
  <c r="G86" i="86"/>
  <c r="F87" i="86"/>
  <c r="G87" i="86"/>
  <c r="F7" i="85"/>
  <c r="G7" i="85"/>
  <c r="F8" i="85"/>
  <c r="G8" i="85"/>
  <c r="F9" i="85"/>
  <c r="H9" i="85" s="1"/>
  <c r="G9" i="85"/>
  <c r="F10" i="85"/>
  <c r="G10" i="85"/>
  <c r="F11" i="85"/>
  <c r="G11" i="85"/>
  <c r="F12" i="85"/>
  <c r="G12" i="85"/>
  <c r="H12" i="85" s="1"/>
  <c r="F13" i="85"/>
  <c r="G13" i="85"/>
  <c r="F14" i="85"/>
  <c r="G14" i="85"/>
  <c r="F15" i="85"/>
  <c r="G15" i="85"/>
  <c r="F16" i="85"/>
  <c r="G16" i="85"/>
  <c r="F17" i="85"/>
  <c r="G17" i="85"/>
  <c r="F18" i="85"/>
  <c r="G18" i="85"/>
  <c r="F19" i="85"/>
  <c r="G19" i="85"/>
  <c r="F20" i="85"/>
  <c r="G20" i="85"/>
  <c r="H20" i="85" s="1"/>
  <c r="F21" i="85"/>
  <c r="G21" i="85"/>
  <c r="F22" i="85"/>
  <c r="G22" i="85"/>
  <c r="F23" i="85"/>
  <c r="G23" i="85"/>
  <c r="F24" i="85"/>
  <c r="H24" i="85"/>
  <c r="G24" i="85"/>
  <c r="F25" i="85"/>
  <c r="G25" i="85"/>
  <c r="H25" i="85"/>
  <c r="F26" i="85"/>
  <c r="G26" i="85"/>
  <c r="F27" i="85"/>
  <c r="H27" i="85"/>
  <c r="G27" i="85"/>
  <c r="F28" i="85"/>
  <c r="G28" i="85"/>
  <c r="H28" i="85"/>
  <c r="F29" i="85"/>
  <c r="G29" i="85"/>
  <c r="F30" i="85"/>
  <c r="G30" i="85"/>
  <c r="F31" i="85"/>
  <c r="G31" i="85"/>
  <c r="H31" i="85" s="1"/>
  <c r="F32" i="85"/>
  <c r="H32" i="85" s="1"/>
  <c r="G32" i="85"/>
  <c r="F33" i="85"/>
  <c r="G33" i="85"/>
  <c r="F563" i="11"/>
  <c r="G563" i="11"/>
  <c r="F564" i="11"/>
  <c r="G564" i="11"/>
  <c r="F565" i="11"/>
  <c r="G565" i="11"/>
  <c r="F566" i="11"/>
  <c r="G566" i="11"/>
  <c r="F567" i="11"/>
  <c r="G567" i="11"/>
  <c r="F568" i="11"/>
  <c r="G568" i="11"/>
  <c r="F569" i="11"/>
  <c r="G569" i="11"/>
  <c r="F570" i="11"/>
  <c r="G570" i="11"/>
  <c r="F571" i="11"/>
  <c r="G571" i="11"/>
  <c r="F572" i="11"/>
  <c r="G572" i="11"/>
  <c r="F573" i="11"/>
  <c r="G573" i="11"/>
  <c r="F574" i="11"/>
  <c r="G574" i="11"/>
  <c r="F575" i="11"/>
  <c r="G575" i="11"/>
  <c r="F576" i="11"/>
  <c r="G576" i="11"/>
  <c r="F577" i="11"/>
  <c r="G577" i="11"/>
  <c r="F578" i="11"/>
  <c r="G578" i="11"/>
  <c r="F579" i="11"/>
  <c r="G579" i="11"/>
  <c r="F580" i="11"/>
  <c r="G580" i="11"/>
  <c r="F581" i="11"/>
  <c r="G581" i="11"/>
  <c r="F582" i="11"/>
  <c r="G582" i="11"/>
  <c r="F583" i="11"/>
  <c r="G583" i="11"/>
  <c r="F584" i="11"/>
  <c r="G584" i="11"/>
  <c r="F585" i="11"/>
  <c r="G585" i="11"/>
  <c r="F586" i="11"/>
  <c r="G586" i="11"/>
  <c r="F587" i="11"/>
  <c r="G587" i="11"/>
  <c r="F588" i="11"/>
  <c r="G588" i="11"/>
  <c r="F589" i="11"/>
  <c r="G589" i="11"/>
  <c r="F590" i="11"/>
  <c r="G590" i="11"/>
  <c r="F591" i="11"/>
  <c r="G591" i="11"/>
  <c r="F592" i="11"/>
  <c r="G592" i="11"/>
  <c r="F593" i="11"/>
  <c r="G593" i="11"/>
  <c r="F594" i="11"/>
  <c r="G594" i="11"/>
  <c r="F595" i="11"/>
  <c r="G595" i="11"/>
  <c r="F596" i="11"/>
  <c r="G596" i="11"/>
  <c r="F597" i="11"/>
  <c r="G597" i="11"/>
  <c r="F598" i="11"/>
  <c r="G598" i="11"/>
  <c r="F599" i="11"/>
  <c r="G599" i="11"/>
  <c r="F600" i="11"/>
  <c r="G600" i="11"/>
  <c r="F601" i="11"/>
  <c r="G601" i="11"/>
  <c r="F602" i="11"/>
  <c r="G602" i="11"/>
  <c r="F603" i="11"/>
  <c r="G603" i="11"/>
  <c r="F604" i="11"/>
  <c r="G604" i="11"/>
  <c r="F605" i="11"/>
  <c r="G605" i="11"/>
  <c r="F606" i="11"/>
  <c r="G606" i="11"/>
  <c r="F607" i="11"/>
  <c r="G607" i="11"/>
  <c r="F608" i="11"/>
  <c r="G608" i="11"/>
  <c r="F609" i="11"/>
  <c r="G609" i="11"/>
  <c r="F610" i="11"/>
  <c r="G610" i="11"/>
  <c r="F611" i="11"/>
  <c r="G611" i="11"/>
  <c r="F612" i="11"/>
  <c r="G612" i="11"/>
  <c r="F613" i="11"/>
  <c r="G613" i="11"/>
  <c r="F614" i="11"/>
  <c r="G614" i="11"/>
  <c r="F615" i="11"/>
  <c r="G615" i="11"/>
  <c r="F616" i="11"/>
  <c r="G616" i="11"/>
  <c r="F617" i="11"/>
  <c r="G617" i="11"/>
  <c r="F618" i="11"/>
  <c r="G618" i="11"/>
  <c r="F619" i="11"/>
  <c r="G619" i="11"/>
  <c r="F620" i="11"/>
  <c r="G620" i="11"/>
  <c r="F621" i="11"/>
  <c r="G621" i="11"/>
  <c r="F622" i="11"/>
  <c r="G622" i="11"/>
  <c r="F623" i="11"/>
  <c r="G623" i="11"/>
  <c r="F624" i="11"/>
  <c r="G624" i="11"/>
  <c r="F625" i="11"/>
  <c r="G625" i="11"/>
  <c r="F626" i="11"/>
  <c r="G626" i="11"/>
  <c r="F627" i="11"/>
  <c r="G627" i="11"/>
  <c r="F628" i="11"/>
  <c r="G628" i="11"/>
  <c r="F629" i="11"/>
  <c r="G629" i="11"/>
  <c r="F630" i="11"/>
  <c r="G630" i="11"/>
  <c r="F631" i="11"/>
  <c r="G631" i="11"/>
  <c r="F632" i="11"/>
  <c r="G632" i="11"/>
  <c r="F633" i="11"/>
  <c r="G633" i="11"/>
  <c r="F634" i="11"/>
  <c r="G634" i="11"/>
  <c r="F635" i="11"/>
  <c r="G635" i="11"/>
  <c r="F636" i="11"/>
  <c r="G636" i="11"/>
  <c r="F637" i="11"/>
  <c r="G637" i="11"/>
  <c r="F638" i="11"/>
  <c r="G638" i="11"/>
  <c r="F639" i="11"/>
  <c r="G639" i="11"/>
  <c r="F640" i="11"/>
  <c r="G640" i="11"/>
  <c r="F641" i="11"/>
  <c r="G641" i="11"/>
  <c r="F563" i="2"/>
  <c r="H563" i="2"/>
  <c r="G563" i="2"/>
  <c r="F564" i="2"/>
  <c r="G564" i="2"/>
  <c r="F565" i="2"/>
  <c r="G565" i="2"/>
  <c r="F566" i="2"/>
  <c r="G566" i="2"/>
  <c r="F567" i="2"/>
  <c r="G567" i="2"/>
  <c r="F568" i="2"/>
  <c r="G568" i="2"/>
  <c r="F569" i="2"/>
  <c r="H569" i="2" s="1"/>
  <c r="G569" i="2"/>
  <c r="F570" i="2"/>
  <c r="H570" i="2"/>
  <c r="G570" i="2"/>
  <c r="F571" i="2"/>
  <c r="G571" i="2"/>
  <c r="F572" i="2"/>
  <c r="H572" i="2" s="1"/>
  <c r="G572" i="2"/>
  <c r="F573" i="2"/>
  <c r="G573" i="2"/>
  <c r="F574" i="2"/>
  <c r="G574" i="2"/>
  <c r="F575" i="2"/>
  <c r="H575" i="2" s="1"/>
  <c r="G575" i="2"/>
  <c r="F576" i="2"/>
  <c r="G576" i="2"/>
  <c r="F577" i="2"/>
  <c r="H577" i="2" s="1"/>
  <c r="G577" i="2"/>
  <c r="F578" i="2"/>
  <c r="G578" i="2"/>
  <c r="F579" i="2"/>
  <c r="G579" i="2"/>
  <c r="F580" i="2"/>
  <c r="G580" i="2"/>
  <c r="F581" i="2"/>
  <c r="G581" i="2"/>
  <c r="F582" i="2"/>
  <c r="G582" i="2"/>
  <c r="F583" i="2"/>
  <c r="G583" i="2"/>
  <c r="F584" i="2"/>
  <c r="G584" i="2"/>
  <c r="F585" i="2"/>
  <c r="G585" i="2"/>
  <c r="F586" i="2"/>
  <c r="G586" i="2"/>
  <c r="F587" i="2"/>
  <c r="G587" i="2"/>
  <c r="H587" i="2" s="1"/>
  <c r="F588" i="2"/>
  <c r="G588" i="2"/>
  <c r="F589" i="2"/>
  <c r="G589" i="2"/>
  <c r="H589" i="2"/>
  <c r="F590" i="2"/>
  <c r="G590" i="2"/>
  <c r="F591" i="2"/>
  <c r="H591" i="2"/>
  <c r="G591" i="2"/>
  <c r="F592" i="2"/>
  <c r="G592" i="2"/>
  <c r="F593" i="2"/>
  <c r="G593" i="2"/>
  <c r="F594" i="2"/>
  <c r="G594" i="2"/>
  <c r="H594" i="2"/>
  <c r="F595" i="2"/>
  <c r="G595" i="2"/>
  <c r="H595" i="2" s="1"/>
  <c r="F596" i="2"/>
  <c r="G596" i="2"/>
  <c r="F597" i="2"/>
  <c r="G597" i="2"/>
  <c r="F598" i="2"/>
  <c r="G598" i="2"/>
  <c r="F599" i="2"/>
  <c r="G599" i="2"/>
  <c r="F600" i="2"/>
  <c r="H600" i="2" s="1"/>
  <c r="G600" i="2"/>
  <c r="F601" i="2"/>
  <c r="G601" i="2"/>
  <c r="F602" i="2"/>
  <c r="G602" i="2"/>
  <c r="F603" i="2"/>
  <c r="G603" i="2"/>
  <c r="H603" i="2" s="1"/>
  <c r="F604" i="2"/>
  <c r="G604" i="2"/>
  <c r="F605" i="2"/>
  <c r="G605" i="2"/>
  <c r="H605" i="2" s="1"/>
  <c r="F606" i="2"/>
  <c r="G606" i="2"/>
  <c r="F607" i="2"/>
  <c r="G607" i="2"/>
  <c r="G608" i="2"/>
  <c r="H608" i="2" s="1"/>
  <c r="F609" i="2"/>
  <c r="G609" i="2"/>
  <c r="F610" i="2"/>
  <c r="G610" i="2"/>
  <c r="F611" i="2"/>
  <c r="G611" i="2"/>
  <c r="F612" i="2"/>
  <c r="G612" i="2"/>
  <c r="F613" i="2"/>
  <c r="G613" i="2"/>
  <c r="F614" i="2"/>
  <c r="G614" i="2"/>
  <c r="F615" i="2"/>
  <c r="G615" i="2"/>
  <c r="F616" i="2"/>
  <c r="G616" i="2"/>
  <c r="F617" i="2"/>
  <c r="G617" i="2"/>
  <c r="H617" i="2" s="1"/>
  <c r="F618" i="2"/>
  <c r="H618" i="2" s="1"/>
  <c r="G618" i="2"/>
  <c r="F619" i="2"/>
  <c r="G619" i="2"/>
  <c r="F620" i="2"/>
  <c r="G620" i="2"/>
  <c r="F621" i="2"/>
  <c r="G621" i="2"/>
  <c r="F622" i="2"/>
  <c r="G622" i="2"/>
  <c r="F623" i="2"/>
  <c r="G623" i="2"/>
  <c r="F624" i="2"/>
  <c r="G624" i="2"/>
  <c r="F625" i="2"/>
  <c r="G625" i="2"/>
  <c r="F626" i="2"/>
  <c r="G626" i="2"/>
  <c r="F627" i="2"/>
  <c r="G627" i="2"/>
  <c r="H627" i="2" s="1"/>
  <c r="F628" i="2"/>
  <c r="G628" i="2"/>
  <c r="F629" i="2"/>
  <c r="G629" i="2"/>
  <c r="F630" i="2"/>
  <c r="G630" i="2"/>
  <c r="F631" i="2"/>
  <c r="G631" i="2"/>
  <c r="F632" i="2"/>
  <c r="H632" i="2" s="1"/>
  <c r="G632" i="2"/>
  <c r="F633" i="2"/>
  <c r="G633" i="2"/>
  <c r="F634" i="2"/>
  <c r="G634" i="2"/>
  <c r="F635" i="2"/>
  <c r="G635" i="2"/>
  <c r="H635" i="2" s="1"/>
  <c r="F576" i="7"/>
  <c r="G576" i="7"/>
  <c r="F577" i="7"/>
  <c r="G577" i="7"/>
  <c r="F578" i="7"/>
  <c r="H578" i="7" s="1"/>
  <c r="G578" i="7"/>
  <c r="F579" i="7"/>
  <c r="G579" i="7"/>
  <c r="F580" i="7"/>
  <c r="G580" i="7"/>
  <c r="F581" i="7"/>
  <c r="G581" i="7"/>
  <c r="H581" i="7" s="1"/>
  <c r="F582" i="7"/>
  <c r="G582" i="7"/>
  <c r="F583" i="7"/>
  <c r="G583" i="7"/>
  <c r="F584" i="7"/>
  <c r="G584" i="7"/>
  <c r="F585" i="7"/>
  <c r="G585" i="7"/>
  <c r="F586" i="7"/>
  <c r="G586" i="7"/>
  <c r="F587" i="7"/>
  <c r="H587" i="7"/>
  <c r="G587" i="7"/>
  <c r="F588" i="7"/>
  <c r="G588" i="7"/>
  <c r="F589" i="7"/>
  <c r="H589" i="7" s="1"/>
  <c r="G589" i="7"/>
  <c r="F590" i="7"/>
  <c r="G590" i="7"/>
  <c r="F591" i="7"/>
  <c r="H591" i="7" s="1"/>
  <c r="G591" i="7"/>
  <c r="F592" i="7"/>
  <c r="G592" i="7"/>
  <c r="F593" i="7"/>
  <c r="H593" i="7" s="1"/>
  <c r="G593" i="7"/>
  <c r="F594" i="7"/>
  <c r="G594" i="7"/>
  <c r="F595" i="7"/>
  <c r="G595" i="7"/>
  <c r="F596" i="7"/>
  <c r="G596" i="7"/>
  <c r="F597" i="7"/>
  <c r="H597" i="7" s="1"/>
  <c r="G597" i="7"/>
  <c r="F598" i="7"/>
  <c r="G598" i="7"/>
  <c r="F599" i="7"/>
  <c r="G599" i="7"/>
  <c r="H599" i="7" s="1"/>
  <c r="F600" i="7"/>
  <c r="H600" i="7" s="1"/>
  <c r="G600" i="7"/>
  <c r="F601" i="7"/>
  <c r="G601" i="7"/>
  <c r="F602" i="7"/>
  <c r="H602" i="7" s="1"/>
  <c r="G602" i="7"/>
  <c r="F603" i="7"/>
  <c r="G603" i="7"/>
  <c r="F604" i="7"/>
  <c r="G604" i="7"/>
  <c r="F605" i="7"/>
  <c r="G605" i="7"/>
  <c r="F606" i="7"/>
  <c r="G606" i="7"/>
  <c r="F607" i="7"/>
  <c r="G607" i="7"/>
  <c r="F608" i="7"/>
  <c r="G608" i="7"/>
  <c r="F609" i="7"/>
  <c r="G609" i="7"/>
  <c r="F610" i="7"/>
  <c r="G610" i="7"/>
  <c r="F611" i="7"/>
  <c r="G611" i="7"/>
  <c r="F612" i="7"/>
  <c r="G612" i="7"/>
  <c r="H612" i="7" s="1"/>
  <c r="F613" i="7"/>
  <c r="G613" i="7"/>
  <c r="F614" i="7"/>
  <c r="G614" i="7"/>
  <c r="F615" i="7"/>
  <c r="G615" i="7"/>
  <c r="F616" i="7"/>
  <c r="G616" i="7"/>
  <c r="F617" i="7"/>
  <c r="H617" i="7" s="1"/>
  <c r="G617" i="7"/>
  <c r="F618" i="7"/>
  <c r="G618" i="7"/>
  <c r="F619" i="7"/>
  <c r="G619" i="7"/>
  <c r="F620" i="7"/>
  <c r="G620" i="7"/>
  <c r="F621" i="7"/>
  <c r="H621" i="7" s="1"/>
  <c r="G621" i="7"/>
  <c r="F622" i="7"/>
  <c r="G622" i="7"/>
  <c r="F623" i="7"/>
  <c r="H623" i="7" s="1"/>
  <c r="G623" i="7"/>
  <c r="F624" i="7"/>
  <c r="G624" i="7"/>
  <c r="F625" i="7"/>
  <c r="G625" i="7"/>
  <c r="F564" i="7"/>
  <c r="H564" i="7" s="1"/>
  <c r="G564" i="7"/>
  <c r="F565" i="7"/>
  <c r="G565" i="7"/>
  <c r="F566" i="7"/>
  <c r="H566" i="7" s="1"/>
  <c r="G566" i="7"/>
  <c r="F567" i="7"/>
  <c r="G567" i="7"/>
  <c r="F568" i="7"/>
  <c r="G568" i="7"/>
  <c r="F569" i="7"/>
  <c r="G569" i="7"/>
  <c r="F570" i="7"/>
  <c r="G570" i="7"/>
  <c r="F571" i="7"/>
  <c r="G571" i="7"/>
  <c r="F572" i="7"/>
  <c r="G572" i="7"/>
  <c r="F573" i="7"/>
  <c r="H573" i="7"/>
  <c r="G573" i="7"/>
  <c r="F574" i="7"/>
  <c r="G574" i="7"/>
  <c r="F575" i="7"/>
  <c r="G575" i="7"/>
  <c r="F562" i="3"/>
  <c r="G562" i="3"/>
  <c r="F563" i="3"/>
  <c r="H563" i="3" s="1"/>
  <c r="G563" i="3"/>
  <c r="F564" i="3"/>
  <c r="G564" i="3"/>
  <c r="F565" i="3"/>
  <c r="G565" i="3"/>
  <c r="F566" i="3"/>
  <c r="G566" i="3"/>
  <c r="H566" i="3" s="1"/>
  <c r="F567" i="3"/>
  <c r="G567" i="3"/>
  <c r="F568" i="3"/>
  <c r="G568" i="3"/>
  <c r="F569" i="3"/>
  <c r="G569" i="3"/>
  <c r="F570" i="3"/>
  <c r="G570" i="3"/>
  <c r="F571" i="3"/>
  <c r="H571" i="3" s="1"/>
  <c r="G571" i="3"/>
  <c r="F572" i="3"/>
  <c r="G572" i="3"/>
  <c r="F573" i="3"/>
  <c r="G573" i="3"/>
  <c r="F574" i="3"/>
  <c r="H574" i="3" s="1"/>
  <c r="G574" i="3"/>
  <c r="F575" i="3"/>
  <c r="G575" i="3"/>
  <c r="H575" i="3" s="1"/>
  <c r="F576" i="3"/>
  <c r="G576" i="3"/>
  <c r="F577" i="3"/>
  <c r="G577" i="3"/>
  <c r="F578" i="3"/>
  <c r="G578" i="3"/>
  <c r="F579" i="3"/>
  <c r="G579" i="3"/>
  <c r="F580" i="3"/>
  <c r="G580" i="3"/>
  <c r="F581" i="3"/>
  <c r="H581" i="3"/>
  <c r="G581" i="3"/>
  <c r="F582" i="3"/>
  <c r="G582" i="3"/>
  <c r="F583" i="3"/>
  <c r="H583" i="3" s="1"/>
  <c r="G583" i="3"/>
  <c r="F584" i="3"/>
  <c r="G584" i="3"/>
  <c r="F585" i="3"/>
  <c r="H585" i="3" s="1"/>
  <c r="G585" i="3"/>
  <c r="F586" i="3"/>
  <c r="G586" i="3"/>
  <c r="F587" i="3"/>
  <c r="G587" i="3"/>
  <c r="F588" i="3"/>
  <c r="G588" i="3"/>
  <c r="F589" i="3"/>
  <c r="G589" i="3"/>
  <c r="F590" i="3"/>
  <c r="G590" i="3"/>
  <c r="F591" i="3"/>
  <c r="G591" i="3"/>
  <c r="F592" i="3"/>
  <c r="G592" i="3"/>
  <c r="F593" i="3"/>
  <c r="G593" i="3"/>
  <c r="F594" i="3"/>
  <c r="G594" i="3"/>
  <c r="F595" i="3"/>
  <c r="G595" i="3"/>
  <c r="F596" i="3"/>
  <c r="G596" i="3"/>
  <c r="F597" i="3"/>
  <c r="G597" i="3"/>
  <c r="F598" i="3"/>
  <c r="G598" i="3"/>
  <c r="H598" i="3" s="1"/>
  <c r="F599" i="3"/>
  <c r="G599" i="3"/>
  <c r="F600" i="3"/>
  <c r="G600" i="3"/>
  <c r="F601" i="3"/>
  <c r="G601" i="3"/>
  <c r="F602" i="3"/>
  <c r="G602" i="3"/>
  <c r="F603" i="3"/>
  <c r="G603" i="3"/>
  <c r="F604" i="3"/>
  <c r="G604" i="3"/>
  <c r="F605" i="3"/>
  <c r="G605" i="3"/>
  <c r="H605" i="3" s="1"/>
  <c r="F606" i="3"/>
  <c r="H606" i="3" s="1"/>
  <c r="G606" i="3"/>
  <c r="F607" i="3"/>
  <c r="G607" i="3"/>
  <c r="F608" i="3"/>
  <c r="G608" i="3"/>
  <c r="F609" i="3"/>
  <c r="G609" i="3"/>
  <c r="F560" i="10"/>
  <c r="G560" i="10"/>
  <c r="F561" i="10"/>
  <c r="G561" i="10"/>
  <c r="F562" i="10"/>
  <c r="H562" i="10" s="1"/>
  <c r="G562" i="10"/>
  <c r="F563" i="10"/>
  <c r="G563" i="10"/>
  <c r="F564" i="10"/>
  <c r="G564" i="10"/>
  <c r="F565" i="10"/>
  <c r="G565" i="10"/>
  <c r="F566" i="10"/>
  <c r="H566" i="10" s="1"/>
  <c r="G566" i="10"/>
  <c r="F567" i="10"/>
  <c r="G567" i="10"/>
  <c r="F568" i="10"/>
  <c r="G568" i="10"/>
  <c r="F569" i="10"/>
  <c r="G569" i="10"/>
  <c r="H569" i="10" s="1"/>
  <c r="F570" i="10"/>
  <c r="G570" i="10"/>
  <c r="F571" i="10"/>
  <c r="G571" i="10"/>
  <c r="F572" i="10"/>
  <c r="G572" i="10"/>
  <c r="F573" i="10"/>
  <c r="G573" i="10"/>
  <c r="F574" i="10"/>
  <c r="G574" i="10"/>
  <c r="F575" i="10"/>
  <c r="G575" i="10"/>
  <c r="F576" i="10"/>
  <c r="G576" i="10"/>
  <c r="F577" i="10"/>
  <c r="G577" i="10"/>
  <c r="F578" i="10"/>
  <c r="G578" i="10"/>
  <c r="F579" i="10"/>
  <c r="G579" i="10"/>
  <c r="F580" i="10"/>
  <c r="G580" i="10"/>
  <c r="F581" i="10"/>
  <c r="G581" i="10"/>
  <c r="F582" i="10"/>
  <c r="G582" i="10"/>
  <c r="F583" i="10"/>
  <c r="G583" i="10"/>
  <c r="F584" i="10"/>
  <c r="G584" i="10"/>
  <c r="H584" i="10" s="1"/>
  <c r="F585" i="10"/>
  <c r="H585" i="10" s="1"/>
  <c r="G585" i="10"/>
  <c r="G560" i="9"/>
  <c r="H560" i="9"/>
  <c r="G561" i="9"/>
  <c r="H561" i="9"/>
  <c r="G562" i="9"/>
  <c r="H562" i="9"/>
  <c r="G563" i="9"/>
  <c r="H563" i="9"/>
  <c r="G564" i="9"/>
  <c r="H564" i="9"/>
  <c r="I564" i="9" s="1"/>
  <c r="G565" i="9"/>
  <c r="I565" i="9" s="1"/>
  <c r="H565" i="9"/>
  <c r="G566" i="9"/>
  <c r="H566" i="9"/>
  <c r="G567" i="9"/>
  <c r="H567" i="9"/>
  <c r="G568" i="9"/>
  <c r="H568" i="9"/>
  <c r="G569" i="9"/>
  <c r="H569" i="9"/>
  <c r="G570" i="9"/>
  <c r="H570" i="9"/>
  <c r="G571" i="9"/>
  <c r="H571" i="9"/>
  <c r="G572" i="9"/>
  <c r="I572" i="9"/>
  <c r="H572" i="9"/>
  <c r="G573" i="9"/>
  <c r="H573" i="9"/>
  <c r="G574" i="9"/>
  <c r="H574" i="9"/>
  <c r="G575" i="9"/>
  <c r="H575" i="9"/>
  <c r="I575" i="9" s="1"/>
  <c r="G576" i="9"/>
  <c r="H576" i="9"/>
  <c r="G577" i="9"/>
  <c r="H577" i="9"/>
  <c r="G578" i="9"/>
  <c r="H578" i="9"/>
  <c r="G579" i="9"/>
  <c r="H579" i="9"/>
  <c r="G580" i="9"/>
  <c r="I580" i="9" s="1"/>
  <c r="H580" i="9"/>
  <c r="G581" i="9"/>
  <c r="H581" i="9"/>
  <c r="G582" i="9"/>
  <c r="H582" i="9"/>
  <c r="G583" i="9"/>
  <c r="H583" i="9"/>
  <c r="G584" i="9"/>
  <c r="H584" i="9"/>
  <c r="G585" i="9"/>
  <c r="H585" i="9"/>
  <c r="G586" i="9"/>
  <c r="H586" i="9"/>
  <c r="G587" i="9"/>
  <c r="H587" i="9"/>
  <c r="G588" i="9"/>
  <c r="H588" i="9"/>
  <c r="G589" i="9"/>
  <c r="H589" i="9"/>
  <c r="G590" i="9"/>
  <c r="H590" i="9"/>
  <c r="G591" i="9"/>
  <c r="H591" i="9"/>
  <c r="G592" i="9"/>
  <c r="H592" i="9"/>
  <c r="G593" i="9"/>
  <c r="H593" i="9"/>
  <c r="G594" i="9"/>
  <c r="H594" i="9"/>
  <c r="G595" i="9"/>
  <c r="H595" i="9"/>
  <c r="G596" i="9"/>
  <c r="H596" i="9"/>
  <c r="G597" i="9"/>
  <c r="H597" i="9"/>
  <c r="G598" i="9"/>
  <c r="H598" i="9"/>
  <c r="G599" i="9"/>
  <c r="H599" i="9"/>
  <c r="G600" i="9"/>
  <c r="H600" i="9"/>
  <c r="G601" i="9"/>
  <c r="I601" i="9"/>
  <c r="H601" i="9"/>
  <c r="G602" i="9"/>
  <c r="H602" i="9"/>
  <c r="I602" i="9" s="1"/>
  <c r="G603" i="9"/>
  <c r="H603" i="9"/>
  <c r="G604" i="9"/>
  <c r="H604" i="9"/>
  <c r="I604" i="9" s="1"/>
  <c r="G605" i="9"/>
  <c r="H605" i="9"/>
  <c r="G606" i="9"/>
  <c r="H606" i="9"/>
  <c r="G607" i="9"/>
  <c r="H607" i="9"/>
  <c r="I607" i="9" s="1"/>
  <c r="G608" i="9"/>
  <c r="H608" i="9"/>
  <c r="G609" i="9"/>
  <c r="H609" i="9"/>
  <c r="F301" i="16"/>
  <c r="G301" i="16"/>
  <c r="F302" i="16"/>
  <c r="G302" i="16"/>
  <c r="F303" i="16"/>
  <c r="G303" i="16"/>
  <c r="F304" i="16"/>
  <c r="G304" i="16"/>
  <c r="F305" i="16"/>
  <c r="G305" i="16"/>
  <c r="F306" i="16"/>
  <c r="G306" i="16"/>
  <c r="F307" i="16"/>
  <c r="G307" i="16"/>
  <c r="F308" i="16"/>
  <c r="G308" i="16"/>
  <c r="F309" i="16"/>
  <c r="G309" i="16"/>
  <c r="F310" i="16"/>
  <c r="G310" i="16"/>
  <c r="F311" i="16"/>
  <c r="G311" i="16"/>
  <c r="F300" i="16"/>
  <c r="G300" i="16"/>
  <c r="F562" i="8"/>
  <c r="G562" i="8"/>
  <c r="F562" i="6"/>
  <c r="G562" i="6"/>
  <c r="F196" i="20"/>
  <c r="G196" i="20"/>
  <c r="F562" i="5"/>
  <c r="G562" i="5"/>
  <c r="F562" i="4"/>
  <c r="G562" i="4"/>
  <c r="F508" i="14"/>
  <c r="G508" i="14"/>
  <c r="H508" i="14" s="1"/>
  <c r="F6" i="86"/>
  <c r="G6" i="86"/>
  <c r="F6" i="85"/>
  <c r="G6" i="85"/>
  <c r="F562" i="11"/>
  <c r="G562" i="11"/>
  <c r="F562" i="2"/>
  <c r="G562" i="2"/>
  <c r="F562" i="12"/>
  <c r="J562" i="12"/>
  <c r="G562" i="12"/>
  <c r="F563" i="7"/>
  <c r="G563" i="7"/>
  <c r="F561" i="3"/>
  <c r="H561" i="3" s="1"/>
  <c r="G561" i="3"/>
  <c r="F559" i="10"/>
  <c r="G559" i="10"/>
  <c r="G559" i="9"/>
  <c r="H559" i="9"/>
  <c r="F299" i="16"/>
  <c r="G299" i="16"/>
  <c r="F561" i="8"/>
  <c r="H561" i="8" s="1"/>
  <c r="G561" i="8"/>
  <c r="F561" i="6"/>
  <c r="G561" i="6"/>
  <c r="F195" i="20"/>
  <c r="G195" i="20"/>
  <c r="F561" i="5"/>
  <c r="H561" i="5"/>
  <c r="G561" i="5"/>
  <c r="F561" i="4"/>
  <c r="G561" i="4"/>
  <c r="F507" i="14"/>
  <c r="H507" i="14" s="1"/>
  <c r="G507" i="14"/>
  <c r="F5" i="86"/>
  <c r="G5" i="86"/>
  <c r="F5" i="85"/>
  <c r="G5" i="85"/>
  <c r="F561" i="11"/>
  <c r="G561" i="11"/>
  <c r="F561" i="2"/>
  <c r="G561" i="2"/>
  <c r="F561" i="12"/>
  <c r="G561" i="12"/>
  <c r="I561" i="12" s="1"/>
  <c r="F4" i="86"/>
  <c r="G4" i="86"/>
  <c r="A4" i="86"/>
  <c r="A5" i="86"/>
  <c r="A6" i="86" s="1"/>
  <c r="A7" i="86" s="1"/>
  <c r="A8" i="86" s="1"/>
  <c r="A9" i="86" s="1"/>
  <c r="A10" i="86" s="1"/>
  <c r="A11" i="86" s="1"/>
  <c r="A12" i="86" s="1"/>
  <c r="A13" i="86" s="1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2" i="86" s="1"/>
  <c r="A53" i="86" s="1"/>
  <c r="A54" i="86" s="1"/>
  <c r="A55" i="86" s="1"/>
  <c r="A56" i="86" s="1"/>
  <c r="A57" i="86" s="1"/>
  <c r="A58" i="86" s="1"/>
  <c r="A59" i="86" s="1"/>
  <c r="A60" i="86" s="1"/>
  <c r="A61" i="86" s="1"/>
  <c r="A62" i="86" s="1"/>
  <c r="A63" i="86" s="1"/>
  <c r="A64" i="86" s="1"/>
  <c r="A65" i="86" s="1"/>
  <c r="A66" i="86" s="1"/>
  <c r="A67" i="86" s="1"/>
  <c r="A68" i="86" s="1"/>
  <c r="A69" i="86" s="1"/>
  <c r="A70" i="86" s="1"/>
  <c r="A71" i="86" s="1"/>
  <c r="A72" i="86" s="1"/>
  <c r="A73" i="86" s="1"/>
  <c r="A74" i="86" s="1"/>
  <c r="A75" i="86" s="1"/>
  <c r="A76" i="86" s="1"/>
  <c r="A77" i="86" s="1"/>
  <c r="A78" i="86" s="1"/>
  <c r="A79" i="86" s="1"/>
  <c r="A80" i="86" s="1"/>
  <c r="A81" i="86" s="1"/>
  <c r="A82" i="86" s="1"/>
  <c r="A83" i="86" s="1"/>
  <c r="A84" i="86" s="1"/>
  <c r="A85" i="86" s="1"/>
  <c r="A86" i="86" s="1"/>
  <c r="A87" i="86" s="1"/>
  <c r="A88" i="86" s="1"/>
  <c r="A89" i="86" s="1"/>
  <c r="A90" i="86" s="1"/>
  <c r="A91" i="86" s="1"/>
  <c r="A92" i="86" s="1"/>
  <c r="A93" i="86" s="1"/>
  <c r="A94" i="86" s="1"/>
  <c r="A95" i="86" s="1"/>
  <c r="A96" i="86" s="1"/>
  <c r="A97" i="86" s="1"/>
  <c r="A98" i="86" s="1"/>
  <c r="A99" i="86" s="1"/>
  <c r="A100" i="86" s="1"/>
  <c r="A101" i="86" s="1"/>
  <c r="A102" i="86" s="1"/>
  <c r="A103" i="86" s="1"/>
  <c r="A104" i="86" s="1"/>
  <c r="A105" i="86" s="1"/>
  <c r="A106" i="86" s="1"/>
  <c r="A107" i="86" s="1"/>
  <c r="A108" i="86" s="1"/>
  <c r="A109" i="86" s="1"/>
  <c r="A110" i="86" s="1"/>
  <c r="A111" i="86" s="1"/>
  <c r="A112" i="86" s="1"/>
  <c r="A113" i="86" s="1"/>
  <c r="A114" i="86" s="1"/>
  <c r="A115" i="86" s="1"/>
  <c r="A116" i="86" s="1"/>
  <c r="A117" i="86" s="1"/>
  <c r="A118" i="86" s="1"/>
  <c r="A119" i="86" s="1"/>
  <c r="A120" i="86" s="1"/>
  <c r="A121" i="86" s="1"/>
  <c r="A122" i="86" s="1"/>
  <c r="A123" i="86" s="1"/>
  <c r="A124" i="86" s="1"/>
  <c r="A125" i="86" s="1"/>
  <c r="A126" i="86" s="1"/>
  <c r="A127" i="86" s="1"/>
  <c r="A128" i="86" s="1"/>
  <c r="A129" i="86" s="1"/>
  <c r="A130" i="86" s="1"/>
  <c r="A131" i="86" s="1"/>
  <c r="A132" i="86" s="1"/>
  <c r="A133" i="86" s="1"/>
  <c r="A134" i="86" s="1"/>
  <c r="A135" i="86" s="1"/>
  <c r="A136" i="86" s="1"/>
  <c r="A137" i="86" s="1"/>
  <c r="A138" i="86" s="1"/>
  <c r="A139" i="86" s="1"/>
  <c r="A140" i="86" s="1"/>
  <c r="A141" i="86" s="1"/>
  <c r="A142" i="86" s="1"/>
  <c r="A143" i="86" s="1"/>
  <c r="A144" i="86" s="1"/>
  <c r="A145" i="86" s="1"/>
  <c r="A146" i="86" s="1"/>
  <c r="A147" i="86" s="1"/>
  <c r="A148" i="86" s="1"/>
  <c r="A149" i="86" s="1"/>
  <c r="A150" i="86" s="1"/>
  <c r="A151" i="86" s="1"/>
  <c r="A152" i="86" s="1"/>
  <c r="A153" i="86" s="1"/>
  <c r="A154" i="86" s="1"/>
  <c r="A155" i="86" s="1"/>
  <c r="A156" i="86" s="1"/>
  <c r="A157" i="86" s="1"/>
  <c r="A158" i="86" s="1"/>
  <c r="A159" i="86" s="1"/>
  <c r="A160" i="86" s="1"/>
  <c r="A161" i="86" s="1"/>
  <c r="A162" i="86" s="1"/>
  <c r="A163" i="86" s="1"/>
  <c r="A164" i="86" s="1"/>
  <c r="A165" i="86" s="1"/>
  <c r="A166" i="86" s="1"/>
  <c r="A167" i="86" s="1"/>
  <c r="A168" i="86" s="1"/>
  <c r="A169" i="86" s="1"/>
  <c r="A170" i="86" s="1"/>
  <c r="A171" i="86" s="1"/>
  <c r="A172" i="86" s="1"/>
  <c r="A173" i="86" s="1"/>
  <c r="A174" i="86" s="1"/>
  <c r="A175" i="86" s="1"/>
  <c r="A176" i="86" s="1"/>
  <c r="A177" i="86" s="1"/>
  <c r="A178" i="86" s="1"/>
  <c r="A179" i="86" s="1"/>
  <c r="A180" i="86" s="1"/>
  <c r="A181" i="86" s="1"/>
  <c r="A182" i="86" s="1"/>
  <c r="A183" i="86" s="1"/>
  <c r="A184" i="86" s="1"/>
  <c r="A185" i="86" s="1"/>
  <c r="A186" i="86" s="1"/>
  <c r="A187" i="86" s="1"/>
  <c r="A188" i="86" s="1"/>
  <c r="A189" i="86" s="1"/>
  <c r="A190" i="86" s="1"/>
  <c r="A191" i="86" s="1"/>
  <c r="A192" i="86" s="1"/>
  <c r="A193" i="86" s="1"/>
  <c r="A194" i="86" s="1"/>
  <c r="A195" i="86" s="1"/>
  <c r="A196" i="86" s="1"/>
  <c r="A197" i="86" s="1"/>
  <c r="A198" i="86" s="1"/>
  <c r="A199" i="86" s="1"/>
  <c r="A200" i="86" s="1"/>
  <c r="A201" i="86" s="1"/>
  <c r="A202" i="86" s="1"/>
  <c r="A203" i="86" s="1"/>
  <c r="A204" i="86" s="1"/>
  <c r="A205" i="86" s="1"/>
  <c r="A206" i="86" s="1"/>
  <c r="A207" i="86" s="1"/>
  <c r="A208" i="86" s="1"/>
  <c r="A209" i="86" s="1"/>
  <c r="A210" i="86" s="1"/>
  <c r="A211" i="86" s="1"/>
  <c r="A212" i="86" s="1"/>
  <c r="A213" i="86" s="1"/>
  <c r="A214" i="86" s="1"/>
  <c r="A215" i="86" s="1"/>
  <c r="A216" i="86" s="1"/>
  <c r="A217" i="86" s="1"/>
  <c r="A218" i="86" s="1"/>
  <c r="A219" i="86" s="1"/>
  <c r="A220" i="86" s="1"/>
  <c r="A221" i="86" s="1"/>
  <c r="A222" i="86" s="1"/>
  <c r="A223" i="86" s="1"/>
  <c r="A224" i="86" s="1"/>
  <c r="A225" i="86" s="1"/>
  <c r="A226" i="86" s="1"/>
  <c r="A227" i="86" s="1"/>
  <c r="G3" i="86"/>
  <c r="F3" i="86"/>
  <c r="F4" i="85"/>
  <c r="G4" i="85"/>
  <c r="G3" i="85"/>
  <c r="F3" i="85"/>
  <c r="A4" i="85"/>
  <c r="A5" i="85"/>
  <c r="A6" i="85" s="1"/>
  <c r="A7" i="85" s="1"/>
  <c r="A8" i="85" s="1"/>
  <c r="A9" i="85" s="1"/>
  <c r="A10" i="85" s="1"/>
  <c r="A11" i="85" s="1"/>
  <c r="A12" i="85" s="1"/>
  <c r="A13" i="85" s="1"/>
  <c r="A14" i="85" s="1"/>
  <c r="A15" i="85" s="1"/>
  <c r="A16" i="85" s="1"/>
  <c r="A17" i="85" s="1"/>
  <c r="A18" i="85" s="1"/>
  <c r="A19" i="85" s="1"/>
  <c r="A20" i="85" s="1"/>
  <c r="A21" i="85" s="1"/>
  <c r="A22" i="85" s="1"/>
  <c r="A23" i="85" s="1"/>
  <c r="A24" i="85" s="1"/>
  <c r="A25" i="85" s="1"/>
  <c r="A26" i="85" s="1"/>
  <c r="A27" i="85" s="1"/>
  <c r="A28" i="85" s="1"/>
  <c r="A29" i="85" s="1"/>
  <c r="A30" i="85" s="1"/>
  <c r="A31" i="85" s="1"/>
  <c r="A32" i="85" s="1"/>
  <c r="A33" i="85" s="1"/>
  <c r="A34" i="85" s="1"/>
  <c r="A35" i="85" s="1"/>
  <c r="A36" i="85" s="1"/>
  <c r="A37" i="85" s="1"/>
  <c r="A38" i="85" s="1"/>
  <c r="A39" i="85" s="1"/>
  <c r="A40" i="85" s="1"/>
  <c r="A41" i="85" s="1"/>
  <c r="A42" i="85" s="1"/>
  <c r="A43" i="85" s="1"/>
  <c r="A44" i="85" s="1"/>
  <c r="A45" i="85" s="1"/>
  <c r="A46" i="85" s="1"/>
  <c r="A47" i="85" s="1"/>
  <c r="A48" i="85" s="1"/>
  <c r="A49" i="85" s="1"/>
  <c r="A50" i="85" s="1"/>
  <c r="A51" i="85" s="1"/>
  <c r="A52" i="85" s="1"/>
  <c r="A53" i="85" s="1"/>
  <c r="A54" i="85" s="1"/>
  <c r="A55" i="85" s="1"/>
  <c r="A56" i="85" s="1"/>
  <c r="A57" i="85" s="1"/>
  <c r="A58" i="85" s="1"/>
  <c r="A59" i="85" s="1"/>
  <c r="A60" i="85" s="1"/>
  <c r="A61" i="85" s="1"/>
  <c r="A62" i="85" s="1"/>
  <c r="A63" i="85" s="1"/>
  <c r="A64" i="85" s="1"/>
  <c r="A65" i="85" s="1"/>
  <c r="A66" i="85" s="1"/>
  <c r="A67" i="85" s="1"/>
  <c r="A68" i="85" s="1"/>
  <c r="A69" i="85" s="1"/>
  <c r="A70" i="85" s="1"/>
  <c r="A71" i="85" s="1"/>
  <c r="A72" i="85" s="1"/>
  <c r="A73" i="85" s="1"/>
  <c r="A74" i="85" s="1"/>
  <c r="A75" i="85" s="1"/>
  <c r="A76" i="85" s="1"/>
  <c r="A77" i="85" s="1"/>
  <c r="A78" i="85" s="1"/>
  <c r="A79" i="85" s="1"/>
  <c r="A80" i="85" s="1"/>
  <c r="A81" i="85" s="1"/>
  <c r="A82" i="85" s="1"/>
  <c r="A83" i="85" s="1"/>
  <c r="A84" i="85" s="1"/>
  <c r="A85" i="85" s="1"/>
  <c r="A86" i="85" s="1"/>
  <c r="A87" i="85" s="1"/>
  <c r="A88" i="85" s="1"/>
  <c r="A89" i="85" s="1"/>
  <c r="A90" i="85" s="1"/>
  <c r="A91" i="85" s="1"/>
  <c r="A92" i="85" s="1"/>
  <c r="A93" i="85" s="1"/>
  <c r="A94" i="85" s="1"/>
  <c r="A95" i="85" s="1"/>
  <c r="A96" i="85" s="1"/>
  <c r="A97" i="85" s="1"/>
  <c r="A98" i="85" s="1"/>
  <c r="A99" i="85" s="1"/>
  <c r="A100" i="85" s="1"/>
  <c r="A101" i="85" s="1"/>
  <c r="A102" i="85" s="1"/>
  <c r="A103" i="85" s="1"/>
  <c r="A104" i="85" s="1"/>
  <c r="A105" i="85" s="1"/>
  <c r="A106" i="85" s="1"/>
  <c r="A107" i="85" s="1"/>
  <c r="A108" i="85" s="1"/>
  <c r="A109" i="85" s="1"/>
  <c r="A110" i="85" s="1"/>
  <c r="A111" i="85" s="1"/>
  <c r="A112" i="85" s="1"/>
  <c r="A113" i="85" s="1"/>
  <c r="A114" i="85" s="1"/>
  <c r="A115" i="85" s="1"/>
  <c r="A116" i="85" s="1"/>
  <c r="A117" i="85" s="1"/>
  <c r="A118" i="85" s="1"/>
  <c r="A119" i="85" s="1"/>
  <c r="A120" i="85" s="1"/>
  <c r="A121" i="85" s="1"/>
  <c r="A122" i="85" s="1"/>
  <c r="A123" i="85" s="1"/>
  <c r="A124" i="85" s="1"/>
  <c r="A125" i="85" s="1"/>
  <c r="A126" i="85" s="1"/>
  <c r="A127" i="85" s="1"/>
  <c r="A128" i="85" s="1"/>
  <c r="A129" i="85" s="1"/>
  <c r="A130" i="85" s="1"/>
  <c r="A131" i="85" s="1"/>
  <c r="A132" i="85" s="1"/>
  <c r="A133" i="85" s="1"/>
  <c r="A134" i="85" s="1"/>
  <c r="A135" i="85" s="1"/>
  <c r="A136" i="85" s="1"/>
  <c r="A137" i="85" s="1"/>
  <c r="A138" i="85" s="1"/>
  <c r="A139" i="85" s="1"/>
  <c r="A140" i="85" s="1"/>
  <c r="A141" i="85" s="1"/>
  <c r="A142" i="85" s="1"/>
  <c r="A143" i="85" s="1"/>
  <c r="A144" i="85" s="1"/>
  <c r="A145" i="85" s="1"/>
  <c r="A146" i="85" s="1"/>
  <c r="A147" i="85" s="1"/>
  <c r="A148" i="85" s="1"/>
  <c r="A149" i="85" s="1"/>
  <c r="A150" i="85" s="1"/>
  <c r="A151" i="85" s="1"/>
  <c r="A152" i="85" s="1"/>
  <c r="A153" i="85" s="1"/>
  <c r="A154" i="85" s="1"/>
  <c r="A155" i="85" s="1"/>
  <c r="A156" i="85" s="1"/>
  <c r="A157" i="85" s="1"/>
  <c r="A158" i="85" s="1"/>
  <c r="A159" i="85" s="1"/>
  <c r="A160" i="85" s="1"/>
  <c r="A161" i="85" s="1"/>
  <c r="A162" i="85" s="1"/>
  <c r="A163" i="85" s="1"/>
  <c r="A164" i="85" s="1"/>
  <c r="A165" i="85" s="1"/>
  <c r="A166" i="85" s="1"/>
  <c r="A167" i="85" s="1"/>
  <c r="A168" i="85" s="1"/>
  <c r="A169" i="85" s="1"/>
  <c r="A170" i="85" s="1"/>
  <c r="A171" i="85" s="1"/>
  <c r="A172" i="85" s="1"/>
  <c r="A173" i="85" s="1"/>
  <c r="A174" i="85" s="1"/>
  <c r="A175" i="85" s="1"/>
  <c r="A176" i="85" s="1"/>
  <c r="A177" i="85" s="1"/>
  <c r="A178" i="85" s="1"/>
  <c r="A179" i="85" s="1"/>
  <c r="A180" i="85" s="1"/>
  <c r="A181" i="85" s="1"/>
  <c r="A182" i="85" s="1"/>
  <c r="A183" i="85" s="1"/>
  <c r="A184" i="85" s="1"/>
  <c r="A185" i="85" s="1"/>
  <c r="A186" i="85" s="1"/>
  <c r="A187" i="85" s="1"/>
  <c r="A188" i="85" s="1"/>
  <c r="A189" i="85" s="1"/>
  <c r="A190" i="85" s="1"/>
  <c r="F560" i="12"/>
  <c r="G560" i="12"/>
  <c r="F562" i="7"/>
  <c r="G562" i="7"/>
  <c r="F560" i="3"/>
  <c r="G560" i="3"/>
  <c r="F558" i="10"/>
  <c r="G558" i="10"/>
  <c r="H558" i="10" s="1"/>
  <c r="G558" i="9"/>
  <c r="H558" i="9"/>
  <c r="F298" i="16"/>
  <c r="G298" i="16"/>
  <c r="F560" i="8"/>
  <c r="H560" i="8" s="1"/>
  <c r="G560" i="8"/>
  <c r="F560" i="6"/>
  <c r="G560" i="6"/>
  <c r="F194" i="20"/>
  <c r="H194" i="20" s="1"/>
  <c r="G194" i="20"/>
  <c r="F560" i="5"/>
  <c r="G560" i="5"/>
  <c r="F560" i="4"/>
  <c r="G560" i="4"/>
  <c r="F506" i="14"/>
  <c r="G506" i="14"/>
  <c r="F560" i="11"/>
  <c r="G560" i="11"/>
  <c r="F560" i="2"/>
  <c r="H560" i="2" s="1"/>
  <c r="G560" i="2"/>
  <c r="F561" i="7"/>
  <c r="G561" i="7"/>
  <c r="H561" i="7" s="1"/>
  <c r="F559" i="3"/>
  <c r="G559" i="3"/>
  <c r="F557" i="10"/>
  <c r="G557" i="10"/>
  <c r="G557" i="9"/>
  <c r="H557" i="9"/>
  <c r="F297" i="16"/>
  <c r="G297" i="16"/>
  <c r="F559" i="8"/>
  <c r="G559" i="8"/>
  <c r="F559" i="6"/>
  <c r="G559" i="6"/>
  <c r="F193" i="20"/>
  <c r="G193" i="20"/>
  <c r="F559" i="5"/>
  <c r="G559" i="5"/>
  <c r="F559" i="4"/>
  <c r="G559" i="4"/>
  <c r="H559" i="4"/>
  <c r="F505" i="14"/>
  <c r="G505" i="14"/>
  <c r="F559" i="11"/>
  <c r="G559" i="11"/>
  <c r="F559" i="2"/>
  <c r="G559" i="2"/>
  <c r="F559" i="12"/>
  <c r="J559" i="12"/>
  <c r="G559" i="12"/>
  <c r="I559" i="12" s="1"/>
  <c r="F560" i="7"/>
  <c r="G560" i="7"/>
  <c r="H560" i="7"/>
  <c r="F558" i="3"/>
  <c r="G558" i="3"/>
  <c r="F556" i="10"/>
  <c r="G556" i="10"/>
  <c r="H556" i="10" s="1"/>
  <c r="G556" i="9"/>
  <c r="H556" i="9"/>
  <c r="F296" i="16"/>
  <c r="G296" i="16"/>
  <c r="F558" i="8"/>
  <c r="G558" i="8"/>
  <c r="F558" i="6"/>
  <c r="G558" i="6"/>
  <c r="F192" i="20"/>
  <c r="G192" i="20"/>
  <c r="H192" i="20"/>
  <c r="F558" i="5"/>
  <c r="H558" i="5" s="1"/>
  <c r="G558" i="5"/>
  <c r="F558" i="4"/>
  <c r="G558" i="4"/>
  <c r="F504" i="14"/>
  <c r="G504" i="14"/>
  <c r="H504" i="14"/>
  <c r="F558" i="11"/>
  <c r="G558" i="11"/>
  <c r="F558" i="2"/>
  <c r="G558" i="2"/>
  <c r="H558" i="2" s="1"/>
  <c r="F558" i="12"/>
  <c r="G558" i="12"/>
  <c r="F557" i="3"/>
  <c r="G557" i="3"/>
  <c r="F559" i="7"/>
  <c r="G559" i="7"/>
  <c r="F555" i="10"/>
  <c r="G555" i="10"/>
  <c r="G555" i="9"/>
  <c r="H555" i="9"/>
  <c r="F295" i="16"/>
  <c r="G295" i="16"/>
  <c r="F557" i="8"/>
  <c r="G557" i="8"/>
  <c r="H557" i="8"/>
  <c r="F557" i="6"/>
  <c r="G557" i="6"/>
  <c r="F191" i="20"/>
  <c r="G191" i="20"/>
  <c r="H191" i="20" s="1"/>
  <c r="F557" i="5"/>
  <c r="G557" i="5"/>
  <c r="H557" i="5"/>
  <c r="F557" i="4"/>
  <c r="G557" i="4"/>
  <c r="F503" i="14"/>
  <c r="G503" i="14"/>
  <c r="H503" i="14" s="1"/>
  <c r="F557" i="11"/>
  <c r="G557" i="11"/>
  <c r="F557" i="2"/>
  <c r="G557" i="2"/>
  <c r="F557" i="12"/>
  <c r="G557" i="12"/>
  <c r="A294" i="17"/>
  <c r="F558" i="7"/>
  <c r="H558" i="7" s="1"/>
  <c r="G558" i="7"/>
  <c r="F556" i="3"/>
  <c r="G556" i="3"/>
  <c r="H556" i="3" s="1"/>
  <c r="F554" i="10"/>
  <c r="H554" i="10" s="1"/>
  <c r="G554" i="10"/>
  <c r="G554" i="9"/>
  <c r="H554" i="9"/>
  <c r="G294" i="16"/>
  <c r="F294" i="16"/>
  <c r="G556" i="8"/>
  <c r="F556" i="8"/>
  <c r="F556" i="6"/>
  <c r="G556" i="6"/>
  <c r="F190" i="20"/>
  <c r="G190" i="20"/>
  <c r="G556" i="5"/>
  <c r="F556" i="5"/>
  <c r="F556" i="4"/>
  <c r="G556" i="4"/>
  <c r="F502" i="14"/>
  <c r="H502" i="14" s="1"/>
  <c r="G502" i="14"/>
  <c r="F556" i="11"/>
  <c r="F555" i="11"/>
  <c r="G556" i="11"/>
  <c r="F556" i="2"/>
  <c r="G556" i="2"/>
  <c r="F556" i="12"/>
  <c r="G556" i="12"/>
  <c r="F555" i="12"/>
  <c r="G555" i="12"/>
  <c r="I555" i="12" s="1"/>
  <c r="F557" i="7"/>
  <c r="H557" i="7" s="1"/>
  <c r="G557" i="7"/>
  <c r="F555" i="3"/>
  <c r="G555" i="3"/>
  <c r="F553" i="10"/>
  <c r="G553" i="10"/>
  <c r="G553" i="9"/>
  <c r="H553" i="9"/>
  <c r="F293" i="16"/>
  <c r="G293" i="16"/>
  <c r="F555" i="8"/>
  <c r="G555" i="8"/>
  <c r="F555" i="6"/>
  <c r="G555" i="6"/>
  <c r="F189" i="20"/>
  <c r="G189" i="20"/>
  <c r="G555" i="5"/>
  <c r="F555" i="5"/>
  <c r="F555" i="4"/>
  <c r="G555" i="4"/>
  <c r="F501" i="14"/>
  <c r="H501" i="14" s="1"/>
  <c r="G501" i="14"/>
  <c r="G555" i="11"/>
  <c r="F555" i="2"/>
  <c r="G555" i="2"/>
  <c r="F556" i="7"/>
  <c r="G556" i="7"/>
  <c r="F554" i="3"/>
  <c r="G554" i="3"/>
  <c r="F552" i="10"/>
  <c r="G552" i="10"/>
  <c r="G552" i="9"/>
  <c r="H552" i="9"/>
  <c r="F292" i="16"/>
  <c r="G292" i="16"/>
  <c r="F554" i="8"/>
  <c r="G554" i="8"/>
  <c r="H554" i="8" s="1"/>
  <c r="F554" i="6"/>
  <c r="G554" i="6"/>
  <c r="F188" i="20"/>
  <c r="G188" i="20"/>
  <c r="F554" i="5"/>
  <c r="G554" i="5"/>
  <c r="F554" i="4"/>
  <c r="G554" i="4"/>
  <c r="F500" i="14"/>
  <c r="G500" i="14"/>
  <c r="F554" i="11"/>
  <c r="G554" i="11"/>
  <c r="F554" i="2"/>
  <c r="G554" i="2"/>
  <c r="H554" i="2" s="1"/>
  <c r="F554" i="12"/>
  <c r="H554" i="12" s="1"/>
  <c r="G554" i="12"/>
  <c r="F555" i="7"/>
  <c r="G555" i="7"/>
  <c r="F553" i="3"/>
  <c r="H553" i="3" s="1"/>
  <c r="G553" i="3"/>
  <c r="F551" i="10"/>
  <c r="G551" i="10"/>
  <c r="H551" i="10" s="1"/>
  <c r="G551" i="9"/>
  <c r="H551" i="9"/>
  <c r="G291" i="16"/>
  <c r="F291" i="16"/>
  <c r="F553" i="8"/>
  <c r="G553" i="8"/>
  <c r="F553" i="6"/>
  <c r="G553" i="6"/>
  <c r="F187" i="20"/>
  <c r="G187" i="20"/>
  <c r="H187" i="20"/>
  <c r="F553" i="5"/>
  <c r="G553" i="5"/>
  <c r="F553" i="4"/>
  <c r="G553" i="4"/>
  <c r="F499" i="14"/>
  <c r="G499" i="14"/>
  <c r="F553" i="11"/>
  <c r="G553" i="11"/>
  <c r="F553" i="2"/>
  <c r="H553" i="2" s="1"/>
  <c r="G553" i="2"/>
  <c r="F553" i="12"/>
  <c r="G553" i="12"/>
  <c r="F554" i="7"/>
  <c r="G554" i="7"/>
  <c r="F552" i="3"/>
  <c r="G552" i="3"/>
  <c r="F550" i="10"/>
  <c r="H550" i="10" s="1"/>
  <c r="G550" i="10"/>
  <c r="G550" i="9"/>
  <c r="H550" i="9"/>
  <c r="F290" i="16"/>
  <c r="G290" i="16"/>
  <c r="F552" i="8"/>
  <c r="G552" i="8"/>
  <c r="F552" i="6"/>
  <c r="G552" i="6"/>
  <c r="F186" i="20"/>
  <c r="G186" i="20"/>
  <c r="F552" i="5"/>
  <c r="G552" i="5"/>
  <c r="F552" i="4"/>
  <c r="G552" i="4"/>
  <c r="H552" i="4" s="1"/>
  <c r="F498" i="14"/>
  <c r="H498" i="14" s="1"/>
  <c r="G498" i="14"/>
  <c r="F552" i="11"/>
  <c r="G552" i="11"/>
  <c r="F552" i="2"/>
  <c r="G552" i="2"/>
  <c r="F552" i="12"/>
  <c r="G552" i="12"/>
  <c r="I552" i="12" s="1"/>
  <c r="F553" i="7"/>
  <c r="G553" i="7"/>
  <c r="F551" i="3"/>
  <c r="G551" i="3"/>
  <c r="F549" i="10"/>
  <c r="G549" i="10"/>
  <c r="G549" i="9"/>
  <c r="H549" i="9"/>
  <c r="I549" i="9" s="1"/>
  <c r="F289" i="16"/>
  <c r="G289" i="16"/>
  <c r="F551" i="8"/>
  <c r="H551" i="8" s="1"/>
  <c r="G551" i="8"/>
  <c r="F551" i="6"/>
  <c r="G551" i="6"/>
  <c r="F185" i="20"/>
  <c r="H185" i="20" s="1"/>
  <c r="G185" i="20"/>
  <c r="F551" i="5"/>
  <c r="G551" i="5"/>
  <c r="F551" i="4"/>
  <c r="G551" i="4"/>
  <c r="F497" i="14"/>
  <c r="G497" i="14"/>
  <c r="F551" i="11"/>
  <c r="G551" i="11"/>
  <c r="F551" i="2"/>
  <c r="G551" i="2"/>
  <c r="F551" i="12"/>
  <c r="H551" i="12" s="1"/>
  <c r="G551" i="12"/>
  <c r="F552" i="7"/>
  <c r="G552" i="7"/>
  <c r="F550" i="3"/>
  <c r="G550" i="3"/>
  <c r="F548" i="10"/>
  <c r="G548" i="10"/>
  <c r="G548" i="9"/>
  <c r="I548" i="9" s="1"/>
  <c r="H548" i="9"/>
  <c r="F288" i="16"/>
  <c r="G288" i="16"/>
  <c r="F550" i="8"/>
  <c r="H550" i="8" s="1"/>
  <c r="G550" i="8"/>
  <c r="F550" i="6"/>
  <c r="G550" i="6"/>
  <c r="F184" i="20"/>
  <c r="H184" i="20" s="1"/>
  <c r="G184" i="20"/>
  <c r="F550" i="5"/>
  <c r="G550" i="5"/>
  <c r="F550" i="4"/>
  <c r="G550" i="4"/>
  <c r="H550" i="4"/>
  <c r="F496" i="14"/>
  <c r="G496" i="14"/>
  <c r="F550" i="11"/>
  <c r="G550" i="11"/>
  <c r="F550" i="2"/>
  <c r="H550" i="2" s="1"/>
  <c r="G550" i="2"/>
  <c r="F550" i="12"/>
  <c r="G550" i="12"/>
  <c r="I550" i="12" s="1"/>
  <c r="F551" i="7"/>
  <c r="H551" i="7" s="1"/>
  <c r="G551" i="7"/>
  <c r="F549" i="3"/>
  <c r="H549" i="3"/>
  <c r="G549" i="3"/>
  <c r="F547" i="10"/>
  <c r="G547" i="10"/>
  <c r="G547" i="9"/>
  <c r="I547" i="9" s="1"/>
  <c r="H547" i="9"/>
  <c r="F287" i="16"/>
  <c r="G287" i="16"/>
  <c r="F549" i="8"/>
  <c r="H549" i="8" s="1"/>
  <c r="G549" i="8"/>
  <c r="F549" i="6"/>
  <c r="G549" i="6"/>
  <c r="F183" i="20"/>
  <c r="G183" i="20"/>
  <c r="F549" i="5"/>
  <c r="G549" i="5"/>
  <c r="F549" i="4"/>
  <c r="G549" i="4"/>
  <c r="F495" i="14"/>
  <c r="G495" i="14"/>
  <c r="F549" i="11"/>
  <c r="G549" i="11"/>
  <c r="F549" i="2"/>
  <c r="G549" i="2"/>
  <c r="F549" i="12"/>
  <c r="G549" i="12"/>
  <c r="F550" i="7"/>
  <c r="G550" i="7"/>
  <c r="H550" i="7" s="1"/>
  <c r="F548" i="3"/>
  <c r="H548" i="3" s="1"/>
  <c r="G548" i="3"/>
  <c r="F546" i="10"/>
  <c r="G546" i="10"/>
  <c r="G546" i="9"/>
  <c r="I546" i="9" s="1"/>
  <c r="H546" i="9"/>
  <c r="F286" i="16"/>
  <c r="G286" i="16"/>
  <c r="F548" i="8"/>
  <c r="G548" i="8"/>
  <c r="F548" i="6"/>
  <c r="G548" i="6"/>
  <c r="F182" i="20"/>
  <c r="G182" i="20"/>
  <c r="F548" i="5"/>
  <c r="H548" i="5" s="1"/>
  <c r="G548" i="5"/>
  <c r="F548" i="4"/>
  <c r="G548" i="4"/>
  <c r="F494" i="14"/>
  <c r="G494" i="14"/>
  <c r="F548" i="11"/>
  <c r="G548" i="11"/>
  <c r="F548" i="2"/>
  <c r="H548" i="2" s="1"/>
  <c r="G548" i="2"/>
  <c r="F548" i="12"/>
  <c r="G548" i="12"/>
  <c r="I548" i="12" s="1"/>
  <c r="F549" i="7"/>
  <c r="G549" i="7"/>
  <c r="G547" i="3"/>
  <c r="F545" i="10"/>
  <c r="H545" i="10" s="1"/>
  <c r="G545" i="10"/>
  <c r="G545" i="9"/>
  <c r="H545" i="9"/>
  <c r="F285" i="16"/>
  <c r="G285" i="16"/>
  <c r="F547" i="8"/>
  <c r="G547" i="8"/>
  <c r="F547" i="6"/>
  <c r="G547" i="6"/>
  <c r="F181" i="20"/>
  <c r="G181" i="20"/>
  <c r="H181" i="20" s="1"/>
  <c r="F547" i="5"/>
  <c r="H547" i="5" s="1"/>
  <c r="G547" i="5"/>
  <c r="F547" i="4"/>
  <c r="G547" i="4"/>
  <c r="F493" i="14"/>
  <c r="G493" i="14"/>
  <c r="H493" i="14"/>
  <c r="F547" i="11"/>
  <c r="G547" i="11"/>
  <c r="F547" i="2"/>
  <c r="G547" i="2"/>
  <c r="F547" i="12"/>
  <c r="G547" i="12"/>
  <c r="F546" i="12"/>
  <c r="G546" i="12"/>
  <c r="F548" i="7"/>
  <c r="G548" i="7"/>
  <c r="F546" i="3"/>
  <c r="G546" i="3"/>
  <c r="F547" i="3"/>
  <c r="F544" i="10"/>
  <c r="G544" i="10"/>
  <c r="G544" i="9"/>
  <c r="H544" i="9"/>
  <c r="F284" i="16"/>
  <c r="G284" i="16"/>
  <c r="F546" i="8"/>
  <c r="H546" i="8"/>
  <c r="G546" i="8"/>
  <c r="F546" i="6"/>
  <c r="G546" i="6"/>
  <c r="F180" i="20"/>
  <c r="G180" i="20"/>
  <c r="F546" i="5"/>
  <c r="G546" i="5"/>
  <c r="F546" i="4"/>
  <c r="H546" i="4" s="1"/>
  <c r="G546" i="4"/>
  <c r="F492" i="14"/>
  <c r="G492" i="14"/>
  <c r="H492" i="14" s="1"/>
  <c r="F546" i="11"/>
  <c r="G546" i="11"/>
  <c r="F546" i="2"/>
  <c r="G546" i="2"/>
  <c r="F545" i="12"/>
  <c r="H545" i="12" s="1"/>
  <c r="G545" i="12"/>
  <c r="I545" i="12" s="1"/>
  <c r="F547" i="7"/>
  <c r="H547" i="7" s="1"/>
  <c r="G547" i="7"/>
  <c r="F545" i="3"/>
  <c r="G545" i="3"/>
  <c r="F543" i="10"/>
  <c r="H543" i="10" s="1"/>
  <c r="G543" i="10"/>
  <c r="G543" i="9"/>
  <c r="H543" i="9"/>
  <c r="F283" i="16"/>
  <c r="G283" i="16"/>
  <c r="F545" i="8"/>
  <c r="G545" i="8"/>
  <c r="H545" i="8" s="1"/>
  <c r="F545" i="6"/>
  <c r="G545" i="6"/>
  <c r="F179" i="20"/>
  <c r="G179" i="20"/>
  <c r="F545" i="5"/>
  <c r="H545" i="5" s="1"/>
  <c r="G545" i="5"/>
  <c r="F545" i="4"/>
  <c r="H545" i="4" s="1"/>
  <c r="G545" i="4"/>
  <c r="F491" i="14"/>
  <c r="G491" i="14"/>
  <c r="F545" i="11"/>
  <c r="G545" i="11"/>
  <c r="F545" i="2"/>
  <c r="G545" i="2"/>
  <c r="F544" i="12"/>
  <c r="G544" i="12"/>
  <c r="F546" i="7"/>
  <c r="G546" i="7"/>
  <c r="F544" i="3"/>
  <c r="G544" i="3"/>
  <c r="F542" i="10"/>
  <c r="G542" i="10"/>
  <c r="G542" i="9"/>
  <c r="I542" i="9" s="1"/>
  <c r="H542" i="9"/>
  <c r="F282" i="16"/>
  <c r="G282" i="16"/>
  <c r="F544" i="8"/>
  <c r="H544" i="8" s="1"/>
  <c r="G544" i="8"/>
  <c r="F544" i="6"/>
  <c r="G544" i="6"/>
  <c r="F178" i="20"/>
  <c r="H178" i="20" s="1"/>
  <c r="G178" i="20"/>
  <c r="F544" i="5"/>
  <c r="G544" i="5"/>
  <c r="F544" i="4"/>
  <c r="H544" i="4" s="1"/>
  <c r="G544" i="4"/>
  <c r="F490" i="14"/>
  <c r="G490" i="14"/>
  <c r="F544" i="11"/>
  <c r="G544" i="11"/>
  <c r="F544" i="2"/>
  <c r="G544" i="2"/>
  <c r="F543" i="12"/>
  <c r="G543" i="12"/>
  <c r="F545" i="7"/>
  <c r="G545" i="7"/>
  <c r="F543" i="3"/>
  <c r="H543" i="3" s="1"/>
  <c r="G543" i="3"/>
  <c r="F541" i="10"/>
  <c r="H541" i="10" s="1"/>
  <c r="G541" i="10"/>
  <c r="G541" i="9"/>
  <c r="H541" i="9"/>
  <c r="F281" i="16"/>
  <c r="G281" i="16"/>
  <c r="F543" i="8"/>
  <c r="H543" i="8"/>
  <c r="G543" i="8"/>
  <c r="F543" i="6"/>
  <c r="G543" i="6"/>
  <c r="F177" i="20"/>
  <c r="H177" i="20" s="1"/>
  <c r="G177" i="20"/>
  <c r="F543" i="5"/>
  <c r="G543" i="5"/>
  <c r="F543" i="4"/>
  <c r="G543" i="4"/>
  <c r="F489" i="14"/>
  <c r="G489" i="14"/>
  <c r="F543" i="11"/>
  <c r="G543" i="11"/>
  <c r="F543" i="2"/>
  <c r="G543" i="2"/>
  <c r="F176" i="20"/>
  <c r="H176" i="20" s="1"/>
  <c r="G176" i="20"/>
  <c r="F542" i="12"/>
  <c r="G542" i="12"/>
  <c r="I542" i="12" s="1"/>
  <c r="F544" i="7"/>
  <c r="G544" i="7"/>
  <c r="F542" i="3"/>
  <c r="G542" i="3"/>
  <c r="H542" i="3" s="1"/>
  <c r="F540" i="10"/>
  <c r="H540" i="10" s="1"/>
  <c r="G540" i="10"/>
  <c r="G540" i="9"/>
  <c r="H540" i="9"/>
  <c r="F280" i="16"/>
  <c r="G280" i="16"/>
  <c r="F542" i="8"/>
  <c r="G542" i="8"/>
  <c r="H542" i="8" s="1"/>
  <c r="F542" i="6"/>
  <c r="G542" i="6"/>
  <c r="F488" i="14"/>
  <c r="G488" i="14"/>
  <c r="F542" i="11"/>
  <c r="G542" i="11"/>
  <c r="F542" i="5"/>
  <c r="G542" i="5"/>
  <c r="F542" i="4"/>
  <c r="H542" i="4" s="1"/>
  <c r="G542" i="4"/>
  <c r="F542" i="2"/>
  <c r="G542" i="2"/>
  <c r="F541" i="12"/>
  <c r="G541" i="12"/>
  <c r="F543" i="7"/>
  <c r="G543" i="7"/>
  <c r="F541" i="3"/>
  <c r="G541" i="3"/>
  <c r="H541" i="3"/>
  <c r="F539" i="10"/>
  <c r="H539" i="10" s="1"/>
  <c r="G539" i="10"/>
  <c r="G539" i="9"/>
  <c r="I539" i="9"/>
  <c r="H539" i="9"/>
  <c r="F279" i="16"/>
  <c r="G279" i="16"/>
  <c r="F541" i="8"/>
  <c r="H541" i="8" s="1"/>
  <c r="G541" i="8"/>
  <c r="F541" i="6"/>
  <c r="G541" i="6"/>
  <c r="F487" i="14"/>
  <c r="G487" i="14"/>
  <c r="F541" i="11"/>
  <c r="G541" i="11"/>
  <c r="F175" i="20"/>
  <c r="H175" i="20" s="1"/>
  <c r="G175" i="20"/>
  <c r="F541" i="5"/>
  <c r="G541" i="5"/>
  <c r="F541" i="4"/>
  <c r="G541" i="4"/>
  <c r="F541" i="2"/>
  <c r="G541" i="2"/>
  <c r="J527" i="12"/>
  <c r="F540" i="12"/>
  <c r="G540" i="12"/>
  <c r="F542" i="7"/>
  <c r="H542" i="7" s="1"/>
  <c r="G542" i="7"/>
  <c r="F540" i="3"/>
  <c r="G540" i="3"/>
  <c r="F538" i="10"/>
  <c r="H538" i="10" s="1"/>
  <c r="G538" i="10"/>
  <c r="G538" i="9"/>
  <c r="H538" i="9"/>
  <c r="F278" i="16"/>
  <c r="G278" i="16"/>
  <c r="F540" i="8"/>
  <c r="G540" i="8"/>
  <c r="F540" i="6"/>
  <c r="G540" i="6"/>
  <c r="F486" i="14"/>
  <c r="G486" i="14"/>
  <c r="F174" i="20"/>
  <c r="H174" i="20" s="1"/>
  <c r="G174" i="20"/>
  <c r="F540" i="11"/>
  <c r="G540" i="11"/>
  <c r="F540" i="5"/>
  <c r="G540" i="5"/>
  <c r="F540" i="4"/>
  <c r="G540" i="4"/>
  <c r="F540" i="2"/>
  <c r="G540" i="2"/>
  <c r="F538" i="2"/>
  <c r="H538" i="2" s="1"/>
  <c r="G539" i="2"/>
  <c r="H539" i="2" s="1"/>
  <c r="F539" i="2"/>
  <c r="F539" i="12"/>
  <c r="G539" i="12"/>
  <c r="I539" i="12" s="1"/>
  <c r="F541" i="7"/>
  <c r="G541" i="7"/>
  <c r="F539" i="3"/>
  <c r="G539" i="3"/>
  <c r="F537" i="10"/>
  <c r="G537" i="10"/>
  <c r="H537" i="10" s="1"/>
  <c r="G537" i="9"/>
  <c r="H537" i="9"/>
  <c r="F277" i="16"/>
  <c r="G277" i="16"/>
  <c r="F539" i="8"/>
  <c r="H539" i="8" s="1"/>
  <c r="G539" i="8"/>
  <c r="F539" i="6"/>
  <c r="G539" i="6"/>
  <c r="F485" i="14"/>
  <c r="H485" i="14" s="1"/>
  <c r="G485" i="14"/>
  <c r="F539" i="11"/>
  <c r="G539" i="11"/>
  <c r="F173" i="20"/>
  <c r="G173" i="20"/>
  <c r="F539" i="5"/>
  <c r="H539" i="5" s="1"/>
  <c r="G539" i="5"/>
  <c r="F539" i="4"/>
  <c r="G539" i="4"/>
  <c r="F538" i="12"/>
  <c r="G538" i="12"/>
  <c r="F484" i="14"/>
  <c r="G484" i="14"/>
  <c r="F276" i="16"/>
  <c r="G276" i="16"/>
  <c r="G536" i="9"/>
  <c r="H536" i="9"/>
  <c r="I536" i="9"/>
  <c r="F536" i="10"/>
  <c r="G536" i="10"/>
  <c r="H536" i="10" s="1"/>
  <c r="F172" i="20"/>
  <c r="G172" i="20"/>
  <c r="F540" i="7"/>
  <c r="G540" i="7"/>
  <c r="H540" i="7"/>
  <c r="F538" i="6"/>
  <c r="G538" i="6"/>
  <c r="F538" i="11"/>
  <c r="G538" i="11"/>
  <c r="F538" i="5"/>
  <c r="G538" i="5"/>
  <c r="F538" i="4"/>
  <c r="G538" i="4"/>
  <c r="F538" i="8"/>
  <c r="H538" i="8" s="1"/>
  <c r="G538" i="8"/>
  <c r="F538" i="3"/>
  <c r="G538" i="3"/>
  <c r="G538" i="2"/>
  <c r="G535" i="9"/>
  <c r="H535" i="9"/>
  <c r="F536" i="6"/>
  <c r="G536" i="6"/>
  <c r="F537" i="12"/>
  <c r="G537" i="12"/>
  <c r="I537" i="12" s="1"/>
  <c r="F483" i="14"/>
  <c r="H483" i="14" s="1"/>
  <c r="G483" i="14"/>
  <c r="F275" i="16"/>
  <c r="G275" i="16"/>
  <c r="F535" i="10"/>
  <c r="G535" i="10"/>
  <c r="F171" i="20"/>
  <c r="G171" i="20"/>
  <c r="F539" i="7"/>
  <c r="G539" i="7"/>
  <c r="G537" i="6"/>
  <c r="F537" i="6"/>
  <c r="F537" i="11"/>
  <c r="G537" i="11"/>
  <c r="F537" i="5"/>
  <c r="H537" i="5" s="1"/>
  <c r="G537" i="5"/>
  <c r="F537" i="4"/>
  <c r="G537" i="4"/>
  <c r="F537" i="8"/>
  <c r="H537" i="8" s="1"/>
  <c r="G537" i="8"/>
  <c r="F537" i="3"/>
  <c r="G537" i="3"/>
  <c r="F537" i="2"/>
  <c r="G537" i="2"/>
  <c r="F536" i="12"/>
  <c r="G536" i="12"/>
  <c r="I536" i="12" s="1"/>
  <c r="F538" i="7"/>
  <c r="G538" i="7"/>
  <c r="F534" i="10"/>
  <c r="G534" i="10"/>
  <c r="F274" i="16"/>
  <c r="G274" i="16"/>
  <c r="F536" i="3"/>
  <c r="G536" i="3"/>
  <c r="H536" i="3" s="1"/>
  <c r="F536" i="8"/>
  <c r="G536" i="8"/>
  <c r="F482" i="14"/>
  <c r="G482" i="14"/>
  <c r="F170" i="20"/>
  <c r="G170" i="20"/>
  <c r="H170" i="20"/>
  <c r="F536" i="5"/>
  <c r="G536" i="5"/>
  <c r="F536" i="4"/>
  <c r="G536" i="4"/>
  <c r="F536" i="11"/>
  <c r="G536" i="11"/>
  <c r="F536" i="2"/>
  <c r="G536" i="2"/>
  <c r="H536" i="2" s="1"/>
  <c r="F535" i="12"/>
  <c r="G535" i="12"/>
  <c r="F537" i="7"/>
  <c r="G537" i="7"/>
  <c r="F533" i="10"/>
  <c r="G533" i="10"/>
  <c r="F273" i="16"/>
  <c r="G273" i="16"/>
  <c r="G534" i="9"/>
  <c r="H534" i="9"/>
  <c r="F535" i="6"/>
  <c r="G535" i="6"/>
  <c r="F535" i="3"/>
  <c r="H535" i="3" s="1"/>
  <c r="G535" i="3"/>
  <c r="F535" i="8"/>
  <c r="G535" i="8"/>
  <c r="F169" i="20"/>
  <c r="H169" i="20" s="1"/>
  <c r="G169" i="20"/>
  <c r="F481" i="14"/>
  <c r="G481" i="14"/>
  <c r="F535" i="5"/>
  <c r="G535" i="5"/>
  <c r="F535" i="4"/>
  <c r="H535" i="4" s="1"/>
  <c r="G535" i="4"/>
  <c r="F535" i="11"/>
  <c r="G535" i="11"/>
  <c r="F535" i="2"/>
  <c r="G535" i="2"/>
  <c r="F534" i="12"/>
  <c r="G534" i="12"/>
  <c r="I534" i="12" s="1"/>
  <c r="F272" i="16"/>
  <c r="G272" i="16"/>
  <c r="F480" i="14"/>
  <c r="G480" i="14"/>
  <c r="G533" i="9"/>
  <c r="H533" i="9"/>
  <c r="F532" i="10"/>
  <c r="H532" i="10"/>
  <c r="G532" i="10"/>
  <c r="G532" i="9"/>
  <c r="H532" i="9"/>
  <c r="F536" i="7"/>
  <c r="G536" i="7"/>
  <c r="F168" i="20"/>
  <c r="G168" i="20"/>
  <c r="F534" i="6"/>
  <c r="G534" i="6"/>
  <c r="F534" i="5"/>
  <c r="G534" i="5"/>
  <c r="F534" i="4"/>
  <c r="H534" i="4" s="1"/>
  <c r="G534" i="4"/>
  <c r="F534" i="11"/>
  <c r="G534" i="11"/>
  <c r="F534" i="8"/>
  <c r="G534" i="8"/>
  <c r="F534" i="3"/>
  <c r="G534" i="3"/>
  <c r="F534" i="2"/>
  <c r="G534" i="2"/>
  <c r="F533" i="12"/>
  <c r="G533" i="12"/>
  <c r="F271" i="16"/>
  <c r="G271" i="16"/>
  <c r="F531" i="10"/>
  <c r="G531" i="10"/>
  <c r="G531" i="9"/>
  <c r="H531" i="9"/>
  <c r="F479" i="14"/>
  <c r="G479" i="14"/>
  <c r="F535" i="7"/>
  <c r="G535" i="7"/>
  <c r="F533" i="6"/>
  <c r="G533" i="6"/>
  <c r="F167" i="20"/>
  <c r="G167" i="20"/>
  <c r="F533" i="3"/>
  <c r="H533" i="3" s="1"/>
  <c r="G533" i="3"/>
  <c r="F533" i="8"/>
  <c r="G533" i="8"/>
  <c r="F533" i="5"/>
  <c r="G533" i="5"/>
  <c r="F533" i="4"/>
  <c r="G533" i="4"/>
  <c r="H533" i="4"/>
  <c r="F533" i="11"/>
  <c r="G533" i="11"/>
  <c r="F533" i="2"/>
  <c r="G533" i="2"/>
  <c r="F532" i="12"/>
  <c r="G532" i="12"/>
  <c r="F534" i="7"/>
  <c r="G534" i="7"/>
  <c r="F270" i="16"/>
  <c r="G270" i="16"/>
  <c r="F530" i="10"/>
  <c r="G530" i="10"/>
  <c r="G530" i="9"/>
  <c r="H530" i="9"/>
  <c r="F532" i="3"/>
  <c r="H532" i="3"/>
  <c r="G532" i="3"/>
  <c r="F532" i="8"/>
  <c r="G532" i="8"/>
  <c r="F532" i="6"/>
  <c r="G532" i="6"/>
  <c r="F478" i="14"/>
  <c r="G478" i="14"/>
  <c r="F166" i="20"/>
  <c r="G166" i="20"/>
  <c r="F532" i="5"/>
  <c r="G532" i="5"/>
  <c r="F532" i="4"/>
  <c r="H532" i="4" s="1"/>
  <c r="G532" i="4"/>
  <c r="F532" i="11"/>
  <c r="G532" i="11"/>
  <c r="F532" i="2"/>
  <c r="G532" i="2"/>
  <c r="F531" i="12"/>
  <c r="G531" i="12"/>
  <c r="F269" i="16"/>
  <c r="G269" i="16"/>
  <c r="F533" i="7"/>
  <c r="G533" i="7"/>
  <c r="F529" i="10"/>
  <c r="G529" i="10"/>
  <c r="G529" i="9"/>
  <c r="H529" i="9"/>
  <c r="F477" i="14"/>
  <c r="G477" i="14"/>
  <c r="F531" i="6"/>
  <c r="G531" i="6"/>
  <c r="F165" i="20"/>
  <c r="H165" i="20" s="1"/>
  <c r="G165" i="20"/>
  <c r="F531" i="3"/>
  <c r="G531" i="3"/>
  <c r="H531" i="3" s="1"/>
  <c r="F531" i="8"/>
  <c r="H531" i="8" s="1"/>
  <c r="G531" i="8"/>
  <c r="F531" i="5"/>
  <c r="G531" i="5"/>
  <c r="H531" i="5" s="1"/>
  <c r="F531" i="4"/>
  <c r="G531" i="4"/>
  <c r="F531" i="11"/>
  <c r="G531" i="11"/>
  <c r="F531" i="2"/>
  <c r="G531" i="2"/>
  <c r="F530" i="12"/>
  <c r="G530" i="12"/>
  <c r="I530" i="12" s="1"/>
  <c r="F476" i="14"/>
  <c r="G476" i="14"/>
  <c r="F268" i="16"/>
  <c r="G268" i="16"/>
  <c r="F528" i="10"/>
  <c r="G528" i="10"/>
  <c r="G528" i="9"/>
  <c r="H528" i="9"/>
  <c r="I528" i="9"/>
  <c r="F164" i="20"/>
  <c r="G164" i="20"/>
  <c r="F532" i="7"/>
  <c r="G532" i="7"/>
  <c r="H532" i="7" s="1"/>
  <c r="F530" i="6"/>
  <c r="G530" i="6"/>
  <c r="F530" i="11"/>
  <c r="G530" i="11"/>
  <c r="F530" i="5"/>
  <c r="G530" i="5"/>
  <c r="F530" i="4"/>
  <c r="H530" i="4"/>
  <c r="G530" i="4"/>
  <c r="F530" i="8"/>
  <c r="G530" i="8"/>
  <c r="H530" i="8" s="1"/>
  <c r="F530" i="3"/>
  <c r="H530" i="3" s="1"/>
  <c r="G530" i="3"/>
  <c r="F530" i="2"/>
  <c r="G530" i="2"/>
  <c r="F529" i="12"/>
  <c r="G529" i="12"/>
  <c r="F475" i="14"/>
  <c r="H475" i="14" s="1"/>
  <c r="G475" i="14"/>
  <c r="F267" i="16"/>
  <c r="G267" i="16"/>
  <c r="F527" i="10"/>
  <c r="G527" i="10"/>
  <c r="G527" i="9"/>
  <c r="H527" i="9"/>
  <c r="I527" i="9" s="1"/>
  <c r="F163" i="20"/>
  <c r="G163" i="20"/>
  <c r="F531" i="7"/>
  <c r="G531" i="7"/>
  <c r="F529" i="6"/>
  <c r="G529" i="6"/>
  <c r="F529" i="11"/>
  <c r="G529" i="11"/>
  <c r="F529" i="5"/>
  <c r="H529" i="5" s="1"/>
  <c r="G529" i="5"/>
  <c r="F529" i="4"/>
  <c r="G529" i="4"/>
  <c r="F529" i="8"/>
  <c r="H529" i="8" s="1"/>
  <c r="G529" i="8"/>
  <c r="F529" i="3"/>
  <c r="G529" i="3"/>
  <c r="F529" i="2"/>
  <c r="G529" i="2"/>
  <c r="F528" i="12"/>
  <c r="G528" i="12"/>
  <c r="I528" i="12" s="1"/>
  <c r="F474" i="14"/>
  <c r="G474" i="14"/>
  <c r="F266" i="16"/>
  <c r="G266" i="16"/>
  <c r="F526" i="10"/>
  <c r="G526" i="10"/>
  <c r="H526" i="10" s="1"/>
  <c r="G526" i="9"/>
  <c r="H526" i="9"/>
  <c r="F530" i="7"/>
  <c r="G530" i="7"/>
  <c r="F528" i="6"/>
  <c r="G528" i="6"/>
  <c r="F162" i="20"/>
  <c r="G162" i="20"/>
  <c r="F528" i="5"/>
  <c r="G528" i="5"/>
  <c r="F528" i="11"/>
  <c r="G528" i="11"/>
  <c r="F528" i="4"/>
  <c r="G528" i="4"/>
  <c r="F528" i="8"/>
  <c r="G528" i="8"/>
  <c r="H528" i="8" s="1"/>
  <c r="F528" i="3"/>
  <c r="G528" i="3"/>
  <c r="F528" i="2"/>
  <c r="G528" i="2"/>
  <c r="H528" i="2"/>
  <c r="J423" i="12"/>
  <c r="N526" i="12"/>
  <c r="J475" i="12"/>
  <c r="F527" i="12"/>
  <c r="H527" i="12" s="1"/>
  <c r="G527" i="12"/>
  <c r="F265" i="16"/>
  <c r="G265" i="16"/>
  <c r="F525" i="10"/>
  <c r="G525" i="10"/>
  <c r="G525" i="9"/>
  <c r="H525" i="9"/>
  <c r="F473" i="14"/>
  <c r="G473" i="14"/>
  <c r="F529" i="7"/>
  <c r="G529" i="7"/>
  <c r="F161" i="20"/>
  <c r="G161" i="20"/>
  <c r="F527" i="6"/>
  <c r="G527" i="6"/>
  <c r="F527" i="5"/>
  <c r="G527" i="5"/>
  <c r="F527" i="3"/>
  <c r="G527" i="3"/>
  <c r="H527" i="3" s="1"/>
  <c r="F527" i="8"/>
  <c r="H527" i="8" s="1"/>
  <c r="G527" i="8"/>
  <c r="F527" i="4"/>
  <c r="G527" i="4"/>
  <c r="F527" i="11"/>
  <c r="G527" i="11"/>
  <c r="F527" i="2"/>
  <c r="G527" i="2"/>
  <c r="O182" i="15"/>
  <c r="O31" i="15"/>
  <c r="O29" i="15"/>
  <c r="O27" i="15"/>
  <c r="O25" i="15"/>
  <c r="O23" i="15"/>
  <c r="O21" i="15"/>
  <c r="O19" i="15"/>
  <c r="O17" i="15"/>
  <c r="O15" i="15"/>
  <c r="O13" i="15"/>
  <c r="O11" i="15"/>
  <c r="F526" i="12"/>
  <c r="H526" i="12" s="1"/>
  <c r="G526" i="12"/>
  <c r="F472" i="14"/>
  <c r="G472" i="14"/>
  <c r="F264" i="16"/>
  <c r="G264" i="16"/>
  <c r="F524" i="10"/>
  <c r="G524" i="10"/>
  <c r="G524" i="9"/>
  <c r="H524" i="9"/>
  <c r="G527" i="7"/>
  <c r="F527" i="7"/>
  <c r="G528" i="7"/>
  <c r="F528" i="7"/>
  <c r="F160" i="20"/>
  <c r="G160" i="20"/>
  <c r="F526" i="6"/>
  <c r="G526" i="6"/>
  <c r="F526" i="11"/>
  <c r="G526" i="11"/>
  <c r="F526" i="5"/>
  <c r="G526" i="5"/>
  <c r="G526" i="4"/>
  <c r="F526" i="8"/>
  <c r="G526" i="8"/>
  <c r="F526" i="3"/>
  <c r="G526" i="3"/>
  <c r="F526" i="2"/>
  <c r="G526" i="2"/>
  <c r="F525" i="12"/>
  <c r="G525" i="12"/>
  <c r="F523" i="10"/>
  <c r="G523" i="10"/>
  <c r="H523" i="10" s="1"/>
  <c r="G523" i="9"/>
  <c r="I523" i="9" s="1"/>
  <c r="H523" i="9"/>
  <c r="F471" i="14"/>
  <c r="G471" i="14"/>
  <c r="F263" i="16"/>
  <c r="G263" i="16"/>
  <c r="F525" i="6"/>
  <c r="G525" i="6"/>
  <c r="F159" i="20"/>
  <c r="G159" i="20"/>
  <c r="H159" i="20" s="1"/>
  <c r="F525" i="5"/>
  <c r="G525" i="5"/>
  <c r="F525" i="4"/>
  <c r="G525" i="4"/>
  <c r="F526" i="4"/>
  <c r="H526" i="4" s="1"/>
  <c r="F525" i="8"/>
  <c r="G525" i="8"/>
  <c r="H525" i="8"/>
  <c r="F525" i="3"/>
  <c r="G525" i="3"/>
  <c r="F525" i="2"/>
  <c r="G525" i="2"/>
  <c r="F524" i="12"/>
  <c r="G524" i="12"/>
  <c r="F470" i="14"/>
  <c r="G470" i="14"/>
  <c r="H470" i="14" s="1"/>
  <c r="F262" i="16"/>
  <c r="G262" i="16"/>
  <c r="F522" i="10"/>
  <c r="G522" i="10"/>
  <c r="G522" i="9"/>
  <c r="H522" i="9"/>
  <c r="F158" i="20"/>
  <c r="G158" i="20"/>
  <c r="F526" i="7"/>
  <c r="G526" i="7"/>
  <c r="F524" i="6"/>
  <c r="G524" i="6"/>
  <c r="F525" i="11"/>
  <c r="G525" i="11"/>
  <c r="F524" i="5"/>
  <c r="G524" i="5"/>
  <c r="F524" i="4"/>
  <c r="G524" i="4"/>
  <c r="F524" i="8"/>
  <c r="H524" i="8" s="1"/>
  <c r="G524" i="8"/>
  <c r="F524" i="3"/>
  <c r="G524" i="3"/>
  <c r="F524" i="2"/>
  <c r="G524" i="2"/>
  <c r="F523" i="12"/>
  <c r="G523" i="12"/>
  <c r="F469" i="14"/>
  <c r="G469" i="14"/>
  <c r="F261" i="16"/>
  <c r="G261" i="16"/>
  <c r="F521" i="10"/>
  <c r="G521" i="10"/>
  <c r="H521" i="10"/>
  <c r="G521" i="9"/>
  <c r="H521" i="9"/>
  <c r="F525" i="7"/>
  <c r="G525" i="7"/>
  <c r="F157" i="20"/>
  <c r="G157" i="20"/>
  <c r="H157" i="20"/>
  <c r="F523" i="6"/>
  <c r="G523" i="6"/>
  <c r="F524" i="11"/>
  <c r="G524" i="11"/>
  <c r="F523" i="5"/>
  <c r="G523" i="5"/>
  <c r="F523" i="8"/>
  <c r="G523" i="8"/>
  <c r="H523" i="8"/>
  <c r="F523" i="3"/>
  <c r="G523" i="3"/>
  <c r="F523" i="4"/>
  <c r="G523" i="4"/>
  <c r="F523" i="2"/>
  <c r="G523" i="2"/>
  <c r="H23" i="20"/>
  <c r="H24" i="20"/>
  <c r="F522" i="12"/>
  <c r="G522" i="12"/>
  <c r="F468" i="14"/>
  <c r="G468" i="14"/>
  <c r="F260" i="16"/>
  <c r="G260" i="16"/>
  <c r="F520" i="10"/>
  <c r="H520" i="10"/>
  <c r="G520" i="10"/>
  <c r="G520" i="9"/>
  <c r="H520" i="9"/>
  <c r="F156" i="20"/>
  <c r="H156" i="20" s="1"/>
  <c r="G156" i="20"/>
  <c r="F522" i="6"/>
  <c r="G522" i="6"/>
  <c r="F523" i="11"/>
  <c r="G523" i="11"/>
  <c r="F522" i="5"/>
  <c r="G522" i="5"/>
  <c r="F522" i="4"/>
  <c r="H522" i="4" s="1"/>
  <c r="G522" i="4"/>
  <c r="F522" i="8"/>
  <c r="G522" i="8"/>
  <c r="F522" i="3"/>
  <c r="G522" i="3"/>
  <c r="H522" i="3"/>
  <c r="F522" i="2"/>
  <c r="G522" i="2"/>
  <c r="F521" i="12"/>
  <c r="G521" i="12"/>
  <c r="F467" i="14"/>
  <c r="H467" i="14" s="1"/>
  <c r="G467" i="14"/>
  <c r="F259" i="16"/>
  <c r="G259" i="16"/>
  <c r="F519" i="10"/>
  <c r="G519" i="10"/>
  <c r="G519" i="9"/>
  <c r="H519" i="9"/>
  <c r="F155" i="20"/>
  <c r="G155" i="20"/>
  <c r="F522" i="11"/>
  <c r="G522" i="11"/>
  <c r="F524" i="7"/>
  <c r="H524" i="7" s="1"/>
  <c r="G524" i="7"/>
  <c r="F521" i="6"/>
  <c r="G521" i="6"/>
  <c r="F521" i="11"/>
  <c r="G521" i="11"/>
  <c r="F521" i="5"/>
  <c r="H521" i="5"/>
  <c r="G521" i="5"/>
  <c r="F521" i="4"/>
  <c r="G521" i="4"/>
  <c r="H521" i="4"/>
  <c r="F521" i="8"/>
  <c r="G521" i="8"/>
  <c r="F521" i="3"/>
  <c r="H521" i="3"/>
  <c r="G521" i="3"/>
  <c r="F521" i="2"/>
  <c r="G521" i="2"/>
  <c r="H521" i="2"/>
  <c r="F520" i="12"/>
  <c r="G520" i="12"/>
  <c r="F466" i="14"/>
  <c r="G466" i="14"/>
  <c r="F258" i="16"/>
  <c r="G258" i="16"/>
  <c r="F518" i="10"/>
  <c r="G518" i="10"/>
  <c r="G518" i="9"/>
  <c r="H518" i="9"/>
  <c r="F154" i="20"/>
  <c r="H154" i="20"/>
  <c r="G154" i="20"/>
  <c r="F523" i="7"/>
  <c r="G523" i="7"/>
  <c r="F520" i="6"/>
  <c r="G520" i="6"/>
  <c r="F520" i="11"/>
  <c r="G520" i="11"/>
  <c r="F520" i="5"/>
  <c r="G520" i="5"/>
  <c r="F520" i="4"/>
  <c r="G520" i="4"/>
  <c r="H520" i="4"/>
  <c r="F520" i="8"/>
  <c r="G520" i="8"/>
  <c r="H520" i="8"/>
  <c r="F520" i="3"/>
  <c r="H520" i="3" s="1"/>
  <c r="G520" i="3"/>
  <c r="F520" i="2"/>
  <c r="G520" i="2"/>
  <c r="H520" i="2" s="1"/>
  <c r="F519" i="12"/>
  <c r="G519" i="12"/>
  <c r="I519" i="12" s="1"/>
  <c r="F465" i="14"/>
  <c r="G465" i="14"/>
  <c r="F257" i="16"/>
  <c r="G257" i="16"/>
  <c r="F517" i="10"/>
  <c r="G517" i="10"/>
  <c r="G517" i="9"/>
  <c r="H517" i="9"/>
  <c r="F153" i="20"/>
  <c r="H153" i="20" s="1"/>
  <c r="G153" i="20"/>
  <c r="F522" i="7"/>
  <c r="G522" i="7"/>
  <c r="F519" i="6"/>
  <c r="G519" i="6"/>
  <c r="F519" i="11"/>
  <c r="G519" i="11"/>
  <c r="F519" i="5"/>
  <c r="G519" i="5"/>
  <c r="F519" i="4"/>
  <c r="H519" i="4" s="1"/>
  <c r="G519" i="4"/>
  <c r="F519" i="8"/>
  <c r="G519" i="8"/>
  <c r="F519" i="3"/>
  <c r="G519" i="3"/>
  <c r="F519" i="2"/>
  <c r="G519" i="2"/>
  <c r="F518" i="12"/>
  <c r="H518" i="12" s="1"/>
  <c r="F464" i="14"/>
  <c r="G464" i="14"/>
  <c r="F256" i="16"/>
  <c r="G256" i="16"/>
  <c r="F516" i="10"/>
  <c r="G516" i="10"/>
  <c r="G516" i="9"/>
  <c r="H516" i="9"/>
  <c r="F152" i="20"/>
  <c r="G152" i="20"/>
  <c r="F521" i="7"/>
  <c r="H521" i="7" s="1"/>
  <c r="G521" i="7"/>
  <c r="F518" i="6"/>
  <c r="G518" i="6"/>
  <c r="G517" i="6"/>
  <c r="F517" i="6"/>
  <c r="F518" i="11"/>
  <c r="G518" i="11"/>
  <c r="F518" i="5"/>
  <c r="H518" i="5" s="1"/>
  <c r="G518" i="5"/>
  <c r="F518" i="4"/>
  <c r="H518" i="4" s="1"/>
  <c r="G518" i="4"/>
  <c r="F518" i="8"/>
  <c r="G518" i="8"/>
  <c r="F518" i="3"/>
  <c r="G518" i="3"/>
  <c r="F518" i="2"/>
  <c r="G518" i="2"/>
  <c r="H518" i="2" s="1"/>
  <c r="F517" i="12"/>
  <c r="H517" i="12" s="1"/>
  <c r="G517" i="12"/>
  <c r="F515" i="10"/>
  <c r="G515" i="10"/>
  <c r="H515" i="10" s="1"/>
  <c r="F255" i="16"/>
  <c r="G255" i="16"/>
  <c r="G515" i="9"/>
  <c r="H515" i="9"/>
  <c r="F463" i="14"/>
  <c r="G463" i="14"/>
  <c r="H463" i="14" s="1"/>
  <c r="F520" i="7"/>
  <c r="G520" i="7"/>
  <c r="F151" i="20"/>
  <c r="G151" i="20"/>
  <c r="F517" i="11"/>
  <c r="G517" i="11"/>
  <c r="F517" i="5"/>
  <c r="G517" i="5"/>
  <c r="H517" i="5" s="1"/>
  <c r="F517" i="4"/>
  <c r="G517" i="4"/>
  <c r="F517" i="8"/>
  <c r="G517" i="8"/>
  <c r="F517" i="3"/>
  <c r="G517" i="3"/>
  <c r="F517" i="2"/>
  <c r="G517" i="2"/>
  <c r="F516" i="12"/>
  <c r="G516" i="12"/>
  <c r="F462" i="14"/>
  <c r="G462" i="14"/>
  <c r="F254" i="16"/>
  <c r="G254" i="16"/>
  <c r="F514" i="10"/>
  <c r="G514" i="10"/>
  <c r="G514" i="9"/>
  <c r="H514" i="9"/>
  <c r="F150" i="20"/>
  <c r="G150" i="20"/>
  <c r="F519" i="7"/>
  <c r="G519" i="7"/>
  <c r="F516" i="6"/>
  <c r="G516" i="6"/>
  <c r="F516" i="11"/>
  <c r="G516" i="11"/>
  <c r="F516" i="5"/>
  <c r="G516" i="5"/>
  <c r="F516" i="4"/>
  <c r="G516" i="4"/>
  <c r="F516" i="8"/>
  <c r="G516" i="8"/>
  <c r="H516" i="8" s="1"/>
  <c r="F516" i="3"/>
  <c r="H516" i="3" s="1"/>
  <c r="G516" i="3"/>
  <c r="F516" i="2"/>
  <c r="G516" i="2"/>
  <c r="H516" i="2" s="1"/>
  <c r="F515" i="12"/>
  <c r="G515" i="12"/>
  <c r="F513" i="10"/>
  <c r="H513" i="10" s="1"/>
  <c r="G513" i="10"/>
  <c r="G513" i="9"/>
  <c r="H513" i="9"/>
  <c r="I513" i="9" s="1"/>
  <c r="F253" i="16"/>
  <c r="G253" i="16"/>
  <c r="F149" i="20"/>
  <c r="G149" i="20"/>
  <c r="F461" i="14"/>
  <c r="G461" i="14"/>
  <c r="H461" i="14" s="1"/>
  <c r="F518" i="7"/>
  <c r="G518" i="7"/>
  <c r="F515" i="6"/>
  <c r="G515" i="6"/>
  <c r="F515" i="11"/>
  <c r="G515" i="11"/>
  <c r="F515" i="5"/>
  <c r="G515" i="5"/>
  <c r="H515" i="5"/>
  <c r="F515" i="4"/>
  <c r="G515" i="4"/>
  <c r="H515" i="4" s="1"/>
  <c r="F515" i="8"/>
  <c r="H515" i="8" s="1"/>
  <c r="G515" i="8"/>
  <c r="F515" i="3"/>
  <c r="G515" i="3"/>
  <c r="F515" i="2"/>
  <c r="H515" i="2" s="1"/>
  <c r="G515" i="2"/>
  <c r="F514" i="12"/>
  <c r="G514" i="12"/>
  <c r="F460" i="14"/>
  <c r="G460" i="14"/>
  <c r="H460" i="14" s="1"/>
  <c r="F252" i="16"/>
  <c r="G252" i="16"/>
  <c r="F512" i="10"/>
  <c r="G512" i="10"/>
  <c r="H512" i="10" s="1"/>
  <c r="G512" i="9"/>
  <c r="H512" i="9"/>
  <c r="F148" i="20"/>
  <c r="G148" i="20"/>
  <c r="F517" i="7"/>
  <c r="G517" i="7"/>
  <c r="F514" i="6"/>
  <c r="G514" i="6"/>
  <c r="F514" i="11"/>
  <c r="G514" i="11"/>
  <c r="F514" i="5"/>
  <c r="H514" i="5" s="1"/>
  <c r="G514" i="5"/>
  <c r="F514" i="4"/>
  <c r="H514" i="4" s="1"/>
  <c r="G514" i="4"/>
  <c r="F514" i="8"/>
  <c r="G514" i="8"/>
  <c r="F514" i="3"/>
  <c r="H514" i="3" s="1"/>
  <c r="G514" i="3"/>
  <c r="F514" i="2"/>
  <c r="H514" i="2" s="1"/>
  <c r="G514" i="2"/>
  <c r="F513" i="12"/>
  <c r="G513" i="12"/>
  <c r="G251" i="17"/>
  <c r="F251" i="17"/>
  <c r="F459" i="14"/>
  <c r="G459" i="14"/>
  <c r="F516" i="7"/>
  <c r="G516" i="7"/>
  <c r="G513" i="4"/>
  <c r="F513" i="4"/>
  <c r="G513" i="8"/>
  <c r="F513" i="8"/>
  <c r="G513" i="3"/>
  <c r="F513" i="3"/>
  <c r="G513" i="5"/>
  <c r="F513" i="5"/>
  <c r="H513" i="5" s="1"/>
  <c r="F515" i="7"/>
  <c r="G515" i="7"/>
  <c r="H515" i="7" s="1"/>
  <c r="F511" i="10"/>
  <c r="G511" i="10"/>
  <c r="G511" i="9"/>
  <c r="H511" i="9"/>
  <c r="F251" i="16"/>
  <c r="G251" i="16"/>
  <c r="F513" i="6"/>
  <c r="G513" i="6"/>
  <c r="F147" i="20"/>
  <c r="G147" i="20"/>
  <c r="H147" i="20"/>
  <c r="F513" i="11"/>
  <c r="G513" i="11"/>
  <c r="F513" i="2"/>
  <c r="G513" i="2"/>
  <c r="H513" i="2" s="1"/>
  <c r="G512" i="12"/>
  <c r="I512" i="12" s="1"/>
  <c r="F512" i="12"/>
  <c r="G514" i="7"/>
  <c r="F514" i="7"/>
  <c r="G510" i="10"/>
  <c r="F510" i="10"/>
  <c r="G512" i="3"/>
  <c r="F512" i="3"/>
  <c r="H512" i="3" s="1"/>
  <c r="H510" i="9"/>
  <c r="G510" i="9"/>
  <c r="F250" i="16"/>
  <c r="G250" i="16"/>
  <c r="G512" i="8"/>
  <c r="F512" i="8"/>
  <c r="H512" i="8" s="1"/>
  <c r="F512" i="6"/>
  <c r="G512" i="6"/>
  <c r="G146" i="20"/>
  <c r="F146" i="20"/>
  <c r="H146" i="20" s="1"/>
  <c r="F512" i="5"/>
  <c r="G512" i="5"/>
  <c r="G512" i="4"/>
  <c r="F512" i="4"/>
  <c r="H512" i="4" s="1"/>
  <c r="F458" i="14"/>
  <c r="G458" i="14"/>
  <c r="G512" i="11"/>
  <c r="F512" i="11"/>
  <c r="G512" i="2"/>
  <c r="F512" i="2"/>
  <c r="F511" i="11"/>
  <c r="G511" i="11"/>
  <c r="F511" i="12"/>
  <c r="G511" i="12"/>
  <c r="I511" i="12" s="1"/>
  <c r="F509" i="10"/>
  <c r="G509" i="10"/>
  <c r="G509" i="9"/>
  <c r="H509" i="9"/>
  <c r="F249" i="16"/>
  <c r="G249" i="16"/>
  <c r="F513" i="7"/>
  <c r="G513" i="7"/>
  <c r="H513" i="7" s="1"/>
  <c r="F511" i="6"/>
  <c r="G511" i="6"/>
  <c r="F145" i="20"/>
  <c r="G145" i="20"/>
  <c r="F457" i="14"/>
  <c r="G457" i="14"/>
  <c r="F511" i="5"/>
  <c r="G511" i="5"/>
  <c r="F511" i="4"/>
  <c r="H511" i="4" s="1"/>
  <c r="G511" i="4"/>
  <c r="F511" i="8"/>
  <c r="G511" i="8"/>
  <c r="H511" i="8" s="1"/>
  <c r="F511" i="3"/>
  <c r="G511" i="3"/>
  <c r="H511" i="3"/>
  <c r="F511" i="2"/>
  <c r="H511" i="2" s="1"/>
  <c r="G511" i="2"/>
  <c r="G510" i="12"/>
  <c r="F510" i="12"/>
  <c r="H510" i="12" s="1"/>
  <c r="G510" i="3"/>
  <c r="F510" i="3"/>
  <c r="F512" i="7"/>
  <c r="G512" i="7"/>
  <c r="F508" i="10"/>
  <c r="G508" i="10"/>
  <c r="G248" i="16"/>
  <c r="F248" i="16"/>
  <c r="H508" i="9"/>
  <c r="G508" i="9"/>
  <c r="G510" i="8"/>
  <c r="F510" i="8"/>
  <c r="H510" i="8"/>
  <c r="F510" i="6"/>
  <c r="G510" i="6"/>
  <c r="G144" i="20"/>
  <c r="F144" i="20"/>
  <c r="G510" i="5"/>
  <c r="F510" i="5"/>
  <c r="G510" i="4"/>
  <c r="F510" i="4"/>
  <c r="H510" i="4" s="1"/>
  <c r="G456" i="14"/>
  <c r="F456" i="14"/>
  <c r="G510" i="11"/>
  <c r="F510" i="11"/>
  <c r="G510" i="2"/>
  <c r="F510" i="2"/>
  <c r="G509" i="12"/>
  <c r="F509" i="12"/>
  <c r="F511" i="7"/>
  <c r="G511" i="7"/>
  <c r="H511" i="7" s="1"/>
  <c r="F507" i="10"/>
  <c r="H507" i="10" s="1"/>
  <c r="G507" i="10"/>
  <c r="G509" i="3"/>
  <c r="F509" i="3"/>
  <c r="H507" i="9"/>
  <c r="G507" i="9"/>
  <c r="F247" i="16"/>
  <c r="G247" i="16"/>
  <c r="G509" i="8"/>
  <c r="F509" i="8"/>
  <c r="F509" i="6"/>
  <c r="G509" i="6"/>
  <c r="G143" i="20"/>
  <c r="F143" i="20"/>
  <c r="G509" i="5"/>
  <c r="F509" i="5"/>
  <c r="G509" i="4"/>
  <c r="F509" i="4"/>
  <c r="G455" i="14"/>
  <c r="F455" i="14"/>
  <c r="G509" i="11"/>
  <c r="F509" i="11"/>
  <c r="G509" i="2"/>
  <c r="F509" i="2"/>
  <c r="F454" i="14"/>
  <c r="H454" i="14" s="1"/>
  <c r="G454" i="14"/>
  <c r="F508" i="12"/>
  <c r="G508" i="12"/>
  <c r="F510" i="7"/>
  <c r="G510" i="7"/>
  <c r="F506" i="10"/>
  <c r="G506" i="10"/>
  <c r="G506" i="9"/>
  <c r="I506" i="9" s="1"/>
  <c r="H506" i="9"/>
  <c r="F246" i="16"/>
  <c r="G246" i="16"/>
  <c r="F508" i="3"/>
  <c r="G508" i="3"/>
  <c r="F508" i="8"/>
  <c r="G508" i="8"/>
  <c r="H508" i="8" s="1"/>
  <c r="F508" i="6"/>
  <c r="G508" i="6"/>
  <c r="F142" i="20"/>
  <c r="G142" i="20"/>
  <c r="F508" i="5"/>
  <c r="G508" i="5"/>
  <c r="H508" i="5"/>
  <c r="F508" i="4"/>
  <c r="H508" i="4" s="1"/>
  <c r="G508" i="4"/>
  <c r="F508" i="11"/>
  <c r="G508" i="11"/>
  <c r="F508" i="2"/>
  <c r="H508" i="2" s="1"/>
  <c r="G508" i="2"/>
  <c r="F507" i="12"/>
  <c r="G507" i="12"/>
  <c r="F509" i="7"/>
  <c r="G509" i="7"/>
  <c r="F505" i="10"/>
  <c r="G505" i="10"/>
  <c r="F507" i="3"/>
  <c r="H507" i="3" s="1"/>
  <c r="G507" i="3"/>
  <c r="G505" i="9"/>
  <c r="I505" i="9"/>
  <c r="H505" i="9"/>
  <c r="F245" i="16"/>
  <c r="G245" i="16"/>
  <c r="F507" i="8"/>
  <c r="G507" i="8"/>
  <c r="F507" i="6"/>
  <c r="G507" i="6"/>
  <c r="F141" i="20"/>
  <c r="H141" i="20" s="1"/>
  <c r="G141" i="20"/>
  <c r="F507" i="5"/>
  <c r="G507" i="5"/>
  <c r="F507" i="4"/>
  <c r="H507" i="4" s="1"/>
  <c r="G507" i="4"/>
  <c r="F453" i="14"/>
  <c r="G453" i="14"/>
  <c r="F507" i="11"/>
  <c r="G507" i="11"/>
  <c r="F507" i="2"/>
  <c r="G507" i="2"/>
  <c r="G506" i="12"/>
  <c r="F506" i="12"/>
  <c r="F508" i="7"/>
  <c r="G508" i="7"/>
  <c r="G504" i="10"/>
  <c r="F504" i="10"/>
  <c r="G506" i="3"/>
  <c r="F506" i="3"/>
  <c r="G504" i="9"/>
  <c r="H504" i="9"/>
  <c r="F244" i="16"/>
  <c r="G244" i="16"/>
  <c r="F506" i="8"/>
  <c r="H506" i="8" s="1"/>
  <c r="G506" i="8"/>
  <c r="F506" i="6"/>
  <c r="G506" i="6"/>
  <c r="G140" i="20"/>
  <c r="F140" i="20"/>
  <c r="G506" i="5"/>
  <c r="F506" i="5"/>
  <c r="G506" i="4"/>
  <c r="F506" i="4"/>
  <c r="G452" i="14"/>
  <c r="F452" i="14"/>
  <c r="H452" i="14" s="1"/>
  <c r="G506" i="11"/>
  <c r="F506" i="11"/>
  <c r="G506" i="2"/>
  <c r="F506" i="2"/>
  <c r="G505" i="12"/>
  <c r="F505" i="12"/>
  <c r="G243" i="17"/>
  <c r="F243" i="17"/>
  <c r="G451" i="14"/>
  <c r="F451" i="14"/>
  <c r="G243" i="16"/>
  <c r="F243" i="16"/>
  <c r="G503" i="10"/>
  <c r="H503" i="10" s="1"/>
  <c r="F503" i="10"/>
  <c r="H503" i="9"/>
  <c r="G503" i="9"/>
  <c r="I503" i="9" s="1"/>
  <c r="G139" i="20"/>
  <c r="F139" i="20"/>
  <c r="G507" i="7"/>
  <c r="F507" i="7"/>
  <c r="G505" i="6"/>
  <c r="F505" i="6"/>
  <c r="G505" i="11"/>
  <c r="F505" i="11"/>
  <c r="G505" i="5"/>
  <c r="F505" i="5"/>
  <c r="G505" i="4"/>
  <c r="F505" i="4"/>
  <c r="G505" i="8"/>
  <c r="F505" i="8"/>
  <c r="G505" i="3"/>
  <c r="F505" i="3"/>
  <c r="H505" i="3"/>
  <c r="G505" i="2"/>
  <c r="F505" i="2"/>
  <c r="H505" i="2"/>
  <c r="G504" i="12"/>
  <c r="F504" i="12"/>
  <c r="G242" i="17"/>
  <c r="F242" i="17"/>
  <c r="G450" i="14"/>
  <c r="F450" i="14"/>
  <c r="G242" i="16"/>
  <c r="F242" i="16"/>
  <c r="G502" i="10"/>
  <c r="F502" i="10"/>
  <c r="H502" i="9"/>
  <c r="G502" i="9"/>
  <c r="I502" i="9" s="1"/>
  <c r="G138" i="20"/>
  <c r="F138" i="20"/>
  <c r="G506" i="7"/>
  <c r="F506" i="7"/>
  <c r="H506" i="7"/>
  <c r="G504" i="6"/>
  <c r="F504" i="6"/>
  <c r="G504" i="11"/>
  <c r="F504" i="11"/>
  <c r="G504" i="5"/>
  <c r="F504" i="5"/>
  <c r="H504" i="5"/>
  <c r="G504" i="4"/>
  <c r="F504" i="4"/>
  <c r="G504" i="8"/>
  <c r="F504" i="8"/>
  <c r="H504" i="8" s="1"/>
  <c r="G504" i="3"/>
  <c r="F504" i="3"/>
  <c r="G504" i="2"/>
  <c r="F504" i="2"/>
  <c r="H504" i="2" s="1"/>
  <c r="G503" i="12"/>
  <c r="F503" i="12"/>
  <c r="H503" i="12" s="1"/>
  <c r="G241" i="17"/>
  <c r="F241" i="17"/>
  <c r="G449" i="14"/>
  <c r="F449" i="14"/>
  <c r="G241" i="16"/>
  <c r="F241" i="16"/>
  <c r="G501" i="10"/>
  <c r="F501" i="10"/>
  <c r="H501" i="10"/>
  <c r="H501" i="9"/>
  <c r="G501" i="9"/>
  <c r="G137" i="20"/>
  <c r="F137" i="20"/>
  <c r="H137" i="20" s="1"/>
  <c r="G505" i="7"/>
  <c r="F505" i="7"/>
  <c r="H505" i="7"/>
  <c r="G503" i="6"/>
  <c r="F503" i="6"/>
  <c r="G503" i="11"/>
  <c r="F503" i="11"/>
  <c r="F503" i="5"/>
  <c r="H503" i="5" s="1"/>
  <c r="G503" i="5"/>
  <c r="G503" i="4"/>
  <c r="F503" i="4"/>
  <c r="H503" i="4" s="1"/>
  <c r="G503" i="8"/>
  <c r="F503" i="8"/>
  <c r="G503" i="3"/>
  <c r="F503" i="3"/>
  <c r="H503" i="3"/>
  <c r="G503" i="2"/>
  <c r="F503" i="2"/>
  <c r="G502" i="12"/>
  <c r="I502" i="12" s="1"/>
  <c r="F502" i="12"/>
  <c r="G240" i="17"/>
  <c r="F240" i="17"/>
  <c r="G448" i="14"/>
  <c r="F448" i="14"/>
  <c r="G240" i="16"/>
  <c r="F240" i="16"/>
  <c r="G500" i="10"/>
  <c r="F500" i="10"/>
  <c r="H500" i="9"/>
  <c r="G500" i="9"/>
  <c r="G136" i="20"/>
  <c r="F136" i="20"/>
  <c r="H136" i="20" s="1"/>
  <c r="G504" i="7"/>
  <c r="H504" i="7" s="1"/>
  <c r="F504" i="7"/>
  <c r="G502" i="6"/>
  <c r="F502" i="6"/>
  <c r="G502" i="11"/>
  <c r="F502" i="11"/>
  <c r="G502" i="5"/>
  <c r="F502" i="5"/>
  <c r="G502" i="4"/>
  <c r="F502" i="4"/>
  <c r="H502" i="4"/>
  <c r="G502" i="8"/>
  <c r="F502" i="8"/>
  <c r="G502" i="3"/>
  <c r="F502" i="3"/>
  <c r="H502" i="3" s="1"/>
  <c r="G502" i="2"/>
  <c r="F502" i="2"/>
  <c r="G501" i="12"/>
  <c r="F501" i="12"/>
  <c r="H501" i="12" s="1"/>
  <c r="F499" i="10"/>
  <c r="G499" i="10"/>
  <c r="F503" i="7"/>
  <c r="G503" i="7"/>
  <c r="G501" i="3"/>
  <c r="F501" i="3"/>
  <c r="H499" i="9"/>
  <c r="G499" i="9"/>
  <c r="F239" i="16"/>
  <c r="G239" i="16"/>
  <c r="G501" i="8"/>
  <c r="F501" i="8"/>
  <c r="H501" i="8"/>
  <c r="F501" i="6"/>
  <c r="G501" i="6"/>
  <c r="F135" i="20"/>
  <c r="G135" i="20"/>
  <c r="H135" i="20" s="1"/>
  <c r="G501" i="5"/>
  <c r="F501" i="5"/>
  <c r="H501" i="5"/>
  <c r="F501" i="4"/>
  <c r="H501" i="4" s="1"/>
  <c r="G501" i="4"/>
  <c r="F447" i="14"/>
  <c r="G447" i="14"/>
  <c r="G501" i="11"/>
  <c r="F501" i="11"/>
  <c r="G501" i="2"/>
  <c r="F501" i="2"/>
  <c r="A6" i="7"/>
  <c r="G500" i="12"/>
  <c r="F500" i="12"/>
  <c r="G498" i="10"/>
  <c r="F498" i="10"/>
  <c r="H498" i="10" s="1"/>
  <c r="H498" i="9"/>
  <c r="G498" i="9"/>
  <c r="G502" i="7"/>
  <c r="F502" i="7"/>
  <c r="G500" i="3"/>
  <c r="F500" i="3"/>
  <c r="G238" i="16"/>
  <c r="F238" i="16"/>
  <c r="G500" i="8"/>
  <c r="F500" i="8"/>
  <c r="H500" i="8"/>
  <c r="F500" i="6"/>
  <c r="G500" i="6"/>
  <c r="G134" i="20"/>
  <c r="F134" i="20"/>
  <c r="H134" i="20" s="1"/>
  <c r="G446" i="14"/>
  <c r="F446" i="14"/>
  <c r="G500" i="11"/>
  <c r="F500" i="11"/>
  <c r="G500" i="5"/>
  <c r="F500" i="5"/>
  <c r="H500" i="5"/>
  <c r="G500" i="4"/>
  <c r="F500" i="4"/>
  <c r="G500" i="2"/>
  <c r="F500" i="2"/>
  <c r="G499" i="12"/>
  <c r="F499" i="12"/>
  <c r="F501" i="7"/>
  <c r="G501" i="7"/>
  <c r="G500" i="7"/>
  <c r="F500" i="7"/>
  <c r="H500" i="7" s="1"/>
  <c r="G497" i="10"/>
  <c r="F497" i="10"/>
  <c r="H497" i="10" s="1"/>
  <c r="H497" i="9"/>
  <c r="G497" i="9"/>
  <c r="I497" i="9"/>
  <c r="F237" i="16"/>
  <c r="G237" i="16"/>
  <c r="G445" i="14"/>
  <c r="F445" i="14"/>
  <c r="G133" i="20"/>
  <c r="F133" i="20"/>
  <c r="F499" i="6"/>
  <c r="G499" i="6"/>
  <c r="F499" i="11"/>
  <c r="G499" i="11"/>
  <c r="F499" i="5"/>
  <c r="G499" i="5"/>
  <c r="H499" i="5" s="1"/>
  <c r="F499" i="4"/>
  <c r="G499" i="4"/>
  <c r="F499" i="8"/>
  <c r="G499" i="8"/>
  <c r="F499" i="3"/>
  <c r="G499" i="3"/>
  <c r="F499" i="2"/>
  <c r="G499" i="2"/>
  <c r="G498" i="12"/>
  <c r="I498" i="12" s="1"/>
  <c r="F498" i="12"/>
  <c r="G498" i="3"/>
  <c r="F498" i="3"/>
  <c r="H498" i="3"/>
  <c r="G499" i="7"/>
  <c r="F499" i="7"/>
  <c r="G496" i="10"/>
  <c r="F496" i="10"/>
  <c r="H496" i="9"/>
  <c r="G496" i="9"/>
  <c r="I496" i="9" s="1"/>
  <c r="F236" i="16"/>
  <c r="G236" i="16"/>
  <c r="G498" i="8"/>
  <c r="F498" i="8"/>
  <c r="F498" i="6"/>
  <c r="G498" i="6"/>
  <c r="G132" i="20"/>
  <c r="F132" i="20"/>
  <c r="H132" i="20"/>
  <c r="G498" i="5"/>
  <c r="F498" i="5"/>
  <c r="G444" i="14"/>
  <c r="F444" i="14"/>
  <c r="G498" i="4"/>
  <c r="F498" i="4"/>
  <c r="G498" i="11"/>
  <c r="F498" i="11"/>
  <c r="G498" i="2"/>
  <c r="F498" i="2"/>
  <c r="F497" i="12"/>
  <c r="G497" i="12"/>
  <c r="F498" i="7"/>
  <c r="G498" i="7"/>
  <c r="F497" i="3"/>
  <c r="G497" i="3"/>
  <c r="F495" i="10"/>
  <c r="G495" i="10"/>
  <c r="G495" i="9"/>
  <c r="H495" i="9"/>
  <c r="I495" i="9"/>
  <c r="F235" i="16"/>
  <c r="G235" i="16"/>
  <c r="F497" i="8"/>
  <c r="G497" i="8"/>
  <c r="F497" i="6"/>
  <c r="G497" i="6"/>
  <c r="F131" i="20"/>
  <c r="G131" i="20"/>
  <c r="F497" i="5"/>
  <c r="G497" i="5"/>
  <c r="F497" i="4"/>
  <c r="G497" i="4"/>
  <c r="F443" i="14"/>
  <c r="G443" i="14"/>
  <c r="H443" i="14" s="1"/>
  <c r="F497" i="11"/>
  <c r="G497" i="11"/>
  <c r="F497" i="2"/>
  <c r="G497" i="2"/>
  <c r="G496" i="12"/>
  <c r="I496" i="12" s="1"/>
  <c r="F496" i="12"/>
  <c r="J496" i="12" s="1"/>
  <c r="F442" i="14"/>
  <c r="G442" i="14"/>
  <c r="H442" i="14" s="1"/>
  <c r="G234" i="16"/>
  <c r="F234" i="16"/>
  <c r="G494" i="10"/>
  <c r="F494" i="10"/>
  <c r="H494" i="9"/>
  <c r="G494" i="9"/>
  <c r="G130" i="20"/>
  <c r="F130" i="20"/>
  <c r="F496" i="6"/>
  <c r="G496" i="6"/>
  <c r="G496" i="3"/>
  <c r="F496" i="3"/>
  <c r="H496" i="3" s="1"/>
  <c r="G496" i="8"/>
  <c r="F496" i="8"/>
  <c r="G496" i="4"/>
  <c r="F496" i="4"/>
  <c r="H496" i="4" s="1"/>
  <c r="G496" i="5"/>
  <c r="F496" i="5"/>
  <c r="H496" i="5" s="1"/>
  <c r="G496" i="11"/>
  <c r="F496" i="11"/>
  <c r="G496" i="2"/>
  <c r="F496" i="2"/>
  <c r="G495" i="12"/>
  <c r="F495" i="12"/>
  <c r="G497" i="7"/>
  <c r="F497" i="7"/>
  <c r="G493" i="10"/>
  <c r="F493" i="10"/>
  <c r="H493" i="10" s="1"/>
  <c r="H493" i="9"/>
  <c r="G493" i="9"/>
  <c r="F233" i="16"/>
  <c r="G233" i="16"/>
  <c r="G495" i="3"/>
  <c r="H495" i="3" s="1"/>
  <c r="F495" i="3"/>
  <c r="F495" i="6"/>
  <c r="G495" i="6"/>
  <c r="G495" i="8"/>
  <c r="F495" i="8"/>
  <c r="H495" i="8" s="1"/>
  <c r="G441" i="14"/>
  <c r="F441" i="14"/>
  <c r="G129" i="20"/>
  <c r="F129" i="20"/>
  <c r="H129" i="20" s="1"/>
  <c r="G495" i="5"/>
  <c r="F495" i="5"/>
  <c r="G495" i="11"/>
  <c r="F495" i="11"/>
  <c r="G495" i="4"/>
  <c r="F495" i="4"/>
  <c r="G495" i="2"/>
  <c r="F495" i="2"/>
  <c r="G494" i="12"/>
  <c r="I494" i="12" s="1"/>
  <c r="F494" i="12"/>
  <c r="H494" i="12" s="1"/>
  <c r="G496" i="7"/>
  <c r="F496" i="7"/>
  <c r="H496" i="7"/>
  <c r="G492" i="10"/>
  <c r="H492" i="10" s="1"/>
  <c r="F492" i="10"/>
  <c r="G494" i="3"/>
  <c r="F494" i="3"/>
  <c r="H492" i="9"/>
  <c r="G492" i="9"/>
  <c r="I492" i="9"/>
  <c r="F232" i="16"/>
  <c r="G232" i="16"/>
  <c r="F494" i="6"/>
  <c r="G494" i="6"/>
  <c r="G440" i="14"/>
  <c r="H440" i="14" s="1"/>
  <c r="F440" i="14"/>
  <c r="G128" i="20"/>
  <c r="F128" i="20"/>
  <c r="H128" i="20" s="1"/>
  <c r="G494" i="8"/>
  <c r="F494" i="8"/>
  <c r="H494" i="8" s="1"/>
  <c r="G494" i="5"/>
  <c r="F494" i="5"/>
  <c r="G494" i="4"/>
  <c r="F494" i="4"/>
  <c r="H494" i="4" s="1"/>
  <c r="F492" i="11"/>
  <c r="F493" i="11"/>
  <c r="F494" i="11"/>
  <c r="G494" i="11"/>
  <c r="G494" i="2"/>
  <c r="F494" i="2"/>
  <c r="G493" i="12"/>
  <c r="F493" i="12"/>
  <c r="H493" i="12"/>
  <c r="G439" i="14"/>
  <c r="F439" i="14"/>
  <c r="F231" i="16"/>
  <c r="G231" i="16"/>
  <c r="F491" i="10"/>
  <c r="G491" i="10"/>
  <c r="H491" i="9"/>
  <c r="G491" i="9"/>
  <c r="I491" i="9"/>
  <c r="F127" i="20"/>
  <c r="G127" i="20"/>
  <c r="H127" i="20"/>
  <c r="G495" i="7"/>
  <c r="F495" i="7"/>
  <c r="F493" i="6"/>
  <c r="G493" i="6"/>
  <c r="G493" i="11"/>
  <c r="G493" i="4"/>
  <c r="F493" i="4"/>
  <c r="H493" i="4"/>
  <c r="G493" i="5"/>
  <c r="F493" i="5"/>
  <c r="G493" i="3"/>
  <c r="F493" i="3"/>
  <c r="H493" i="3" s="1"/>
  <c r="G493" i="2"/>
  <c r="F493" i="2"/>
  <c r="G493" i="8"/>
  <c r="F493" i="8"/>
  <c r="G492" i="12"/>
  <c r="I492" i="12" s="1"/>
  <c r="F492" i="12"/>
  <c r="G438" i="14"/>
  <c r="F438" i="14"/>
  <c r="H438" i="14" s="1"/>
  <c r="G230" i="16"/>
  <c r="F230" i="16"/>
  <c r="G490" i="10"/>
  <c r="F490" i="10"/>
  <c r="H490" i="9"/>
  <c r="G490" i="9"/>
  <c r="G126" i="20"/>
  <c r="F126" i="20"/>
  <c r="H126" i="20" s="1"/>
  <c r="G494" i="7"/>
  <c r="F494" i="7"/>
  <c r="G492" i="6"/>
  <c r="F492" i="6"/>
  <c r="G492" i="11"/>
  <c r="G492" i="4"/>
  <c r="F492" i="4"/>
  <c r="H492" i="4" s="1"/>
  <c r="G492" i="5"/>
  <c r="F492" i="5"/>
  <c r="G492" i="3"/>
  <c r="F492" i="3"/>
  <c r="G492" i="2"/>
  <c r="H492" i="2" s="1"/>
  <c r="F492" i="2"/>
  <c r="G492" i="8"/>
  <c r="F492" i="8"/>
  <c r="H492" i="8" s="1"/>
  <c r="F491" i="12"/>
  <c r="G491" i="12"/>
  <c r="I491" i="12" s="1"/>
  <c r="F491" i="3"/>
  <c r="G491" i="3"/>
  <c r="F493" i="7"/>
  <c r="G493" i="7"/>
  <c r="G489" i="9"/>
  <c r="H489" i="9"/>
  <c r="F489" i="10"/>
  <c r="G489" i="10"/>
  <c r="F229" i="16"/>
  <c r="G229" i="16"/>
  <c r="F491" i="8"/>
  <c r="G491" i="8"/>
  <c r="H491" i="8"/>
  <c r="F491" i="6"/>
  <c r="G491" i="6"/>
  <c r="F125" i="20"/>
  <c r="G125" i="20"/>
  <c r="H125" i="20" s="1"/>
  <c r="F437" i="14"/>
  <c r="G437" i="14"/>
  <c r="F491" i="4"/>
  <c r="G491" i="4"/>
  <c r="F491" i="5"/>
  <c r="G491" i="5"/>
  <c r="H491" i="5"/>
  <c r="F491" i="11"/>
  <c r="G491" i="11"/>
  <c r="F491" i="2"/>
  <c r="G491" i="2"/>
  <c r="F490" i="12"/>
  <c r="G490" i="12"/>
  <c r="F492" i="7"/>
  <c r="G492" i="7"/>
  <c r="H492" i="7" s="1"/>
  <c r="F488" i="10"/>
  <c r="H488" i="10" s="1"/>
  <c r="G488" i="10"/>
  <c r="F490" i="3"/>
  <c r="G490" i="3"/>
  <c r="G488" i="9"/>
  <c r="H488" i="9"/>
  <c r="F228" i="16"/>
  <c r="G228" i="16"/>
  <c r="F490" i="8"/>
  <c r="H490" i="8" s="1"/>
  <c r="G490" i="8"/>
  <c r="F490" i="6"/>
  <c r="G490" i="6"/>
  <c r="F124" i="20"/>
  <c r="G124" i="20"/>
  <c r="F490" i="5"/>
  <c r="G490" i="5"/>
  <c r="F490" i="4"/>
  <c r="G490" i="4"/>
  <c r="H490" i="4"/>
  <c r="F436" i="14"/>
  <c r="H436" i="14" s="1"/>
  <c r="G436" i="14"/>
  <c r="F490" i="11"/>
  <c r="G490" i="11"/>
  <c r="F490" i="2"/>
  <c r="G490" i="2"/>
  <c r="H490" i="2"/>
  <c r="G489" i="12"/>
  <c r="I489" i="12" s="1"/>
  <c r="F489" i="12"/>
  <c r="G489" i="3"/>
  <c r="F489" i="3"/>
  <c r="G491" i="7"/>
  <c r="F491" i="7"/>
  <c r="H491" i="7" s="1"/>
  <c r="G487" i="10"/>
  <c r="F487" i="10"/>
  <c r="H487" i="10" s="1"/>
  <c r="G487" i="9"/>
  <c r="H487" i="9"/>
  <c r="G227" i="16"/>
  <c r="F227" i="16"/>
  <c r="G489" i="8"/>
  <c r="F489" i="8"/>
  <c r="F489" i="6"/>
  <c r="G489" i="6"/>
  <c r="G123" i="20"/>
  <c r="F123" i="20"/>
  <c r="G489" i="5"/>
  <c r="F489" i="5"/>
  <c r="H489" i="5" s="1"/>
  <c r="G489" i="4"/>
  <c r="F489" i="4"/>
  <c r="H489" i="4"/>
  <c r="G435" i="14"/>
  <c r="F435" i="14"/>
  <c r="G489" i="11"/>
  <c r="F489" i="11"/>
  <c r="G489" i="2"/>
  <c r="F489" i="2"/>
  <c r="F488" i="12"/>
  <c r="G488" i="12"/>
  <c r="I488" i="12" s="1"/>
  <c r="F434" i="14"/>
  <c r="H434" i="14" s="1"/>
  <c r="G434" i="14"/>
  <c r="F226" i="16"/>
  <c r="G226" i="16"/>
  <c r="F486" i="10"/>
  <c r="G486" i="10"/>
  <c r="G486" i="9"/>
  <c r="I486" i="9" s="1"/>
  <c r="H486" i="9"/>
  <c r="F122" i="20"/>
  <c r="G122" i="20"/>
  <c r="F490" i="7"/>
  <c r="G490" i="7"/>
  <c r="F488" i="6"/>
  <c r="G488" i="6"/>
  <c r="F488" i="11"/>
  <c r="G488" i="11"/>
  <c r="F488" i="4"/>
  <c r="G488" i="4"/>
  <c r="F488" i="5"/>
  <c r="H488" i="5" s="1"/>
  <c r="G488" i="5"/>
  <c r="F488" i="3"/>
  <c r="H488" i="3" s="1"/>
  <c r="G488" i="3"/>
  <c r="F488" i="2"/>
  <c r="G488" i="2"/>
  <c r="F488" i="8"/>
  <c r="G488" i="8"/>
  <c r="F487" i="12"/>
  <c r="G487" i="12"/>
  <c r="I487" i="12" s="1"/>
  <c r="G489" i="7"/>
  <c r="F489" i="7"/>
  <c r="G485" i="10"/>
  <c r="F485" i="10"/>
  <c r="G487" i="3"/>
  <c r="F487" i="3"/>
  <c r="H485" i="9"/>
  <c r="G485" i="9"/>
  <c r="I485" i="9"/>
  <c r="G225" i="16"/>
  <c r="F225" i="16"/>
  <c r="G487" i="6"/>
  <c r="F487" i="6"/>
  <c r="G487" i="8"/>
  <c r="F487" i="8"/>
  <c r="H487" i="8"/>
  <c r="G487" i="5"/>
  <c r="F487" i="5"/>
  <c r="G121" i="20"/>
  <c r="F121" i="20"/>
  <c r="G487" i="4"/>
  <c r="F487" i="4"/>
  <c r="G433" i="14"/>
  <c r="F433" i="14"/>
  <c r="G487" i="11"/>
  <c r="F487" i="11"/>
  <c r="G487" i="2"/>
  <c r="F487" i="2"/>
  <c r="F486" i="12"/>
  <c r="G486" i="12"/>
  <c r="G432" i="14"/>
  <c r="F432" i="14"/>
  <c r="H432" i="14" s="1"/>
  <c r="G484" i="10"/>
  <c r="F484" i="10"/>
  <c r="H484" i="9"/>
  <c r="G484" i="9"/>
  <c r="I484" i="9" s="1"/>
  <c r="G488" i="7"/>
  <c r="F488" i="7"/>
  <c r="G120" i="20"/>
  <c r="F120" i="20"/>
  <c r="G224" i="16"/>
  <c r="F224" i="16"/>
  <c r="F486" i="6"/>
  <c r="G486" i="6"/>
  <c r="G486" i="11"/>
  <c r="F486" i="11"/>
  <c r="G486" i="4"/>
  <c r="F486" i="4"/>
  <c r="H486" i="4"/>
  <c r="G486" i="5"/>
  <c r="F486" i="5"/>
  <c r="G486" i="3"/>
  <c r="F486" i="3"/>
  <c r="H486" i="3" s="1"/>
  <c r="G486" i="2"/>
  <c r="F486" i="2"/>
  <c r="G486" i="8"/>
  <c r="F486" i="8"/>
  <c r="F485" i="12"/>
  <c r="G485" i="12"/>
  <c r="I485" i="12" s="1"/>
  <c r="F487" i="7"/>
  <c r="H487" i="7" s="1"/>
  <c r="G487" i="7"/>
  <c r="G483" i="10"/>
  <c r="F483" i="10"/>
  <c r="H483" i="10" s="1"/>
  <c r="G485" i="3"/>
  <c r="F485" i="3"/>
  <c r="H485" i="3"/>
  <c r="H483" i="9"/>
  <c r="G483" i="9"/>
  <c r="G223" i="16"/>
  <c r="F223" i="16"/>
  <c r="G485" i="8"/>
  <c r="F485" i="8"/>
  <c r="F485" i="6"/>
  <c r="G485" i="6"/>
  <c r="F119" i="20"/>
  <c r="G119" i="20"/>
  <c r="H119" i="20"/>
  <c r="G485" i="5"/>
  <c r="F485" i="5"/>
  <c r="G485" i="4"/>
  <c r="F485" i="4"/>
  <c r="G431" i="14"/>
  <c r="F431" i="14"/>
  <c r="G485" i="11"/>
  <c r="F485" i="11"/>
  <c r="G485" i="2"/>
  <c r="F485" i="2"/>
  <c r="G484" i="12"/>
  <c r="F484" i="12"/>
  <c r="H484" i="12" s="1"/>
  <c r="G486" i="7"/>
  <c r="F486" i="7"/>
  <c r="H486" i="7" s="1"/>
  <c r="G482" i="10"/>
  <c r="F482" i="10"/>
  <c r="G484" i="3"/>
  <c r="F484" i="3"/>
  <c r="H482" i="9"/>
  <c r="G482" i="9"/>
  <c r="G222" i="16"/>
  <c r="F222" i="16"/>
  <c r="G484" i="8"/>
  <c r="F484" i="8"/>
  <c r="G484" i="6"/>
  <c r="F484" i="6"/>
  <c r="G118" i="20"/>
  <c r="F118" i="20"/>
  <c r="H118" i="20" s="1"/>
  <c r="G484" i="5"/>
  <c r="F484" i="5"/>
  <c r="G484" i="4"/>
  <c r="F484" i="4"/>
  <c r="G430" i="14"/>
  <c r="F430" i="14"/>
  <c r="G484" i="11"/>
  <c r="F484" i="11"/>
  <c r="G484" i="2"/>
  <c r="F484" i="2"/>
  <c r="G483" i="12"/>
  <c r="F483" i="12"/>
  <c r="G483" i="3"/>
  <c r="F483" i="3"/>
  <c r="G485" i="7"/>
  <c r="F485" i="7"/>
  <c r="G481" i="10"/>
  <c r="F481" i="10"/>
  <c r="H481" i="10"/>
  <c r="F221" i="16"/>
  <c r="G221" i="16"/>
  <c r="H481" i="9"/>
  <c r="G481" i="9"/>
  <c r="I481" i="9" s="1"/>
  <c r="G429" i="14"/>
  <c r="F429" i="14"/>
  <c r="G483" i="8"/>
  <c r="F483" i="8"/>
  <c r="F483" i="6"/>
  <c r="G483" i="6"/>
  <c r="G117" i="20"/>
  <c r="F117" i="20"/>
  <c r="H117" i="20" s="1"/>
  <c r="F483" i="11"/>
  <c r="G483" i="11"/>
  <c r="G483" i="4"/>
  <c r="F483" i="4"/>
  <c r="G483" i="5"/>
  <c r="F483" i="5"/>
  <c r="G483" i="2"/>
  <c r="F483" i="2"/>
  <c r="F482" i="12"/>
  <c r="G482" i="12"/>
  <c r="F428" i="14"/>
  <c r="H428" i="14" s="1"/>
  <c r="G428" i="14"/>
  <c r="F220" i="16"/>
  <c r="G220" i="16"/>
  <c r="F480" i="10"/>
  <c r="H480" i="10" s="1"/>
  <c r="G480" i="10"/>
  <c r="G480" i="9"/>
  <c r="H480" i="9"/>
  <c r="F116" i="20"/>
  <c r="G116" i="20"/>
  <c r="F484" i="7"/>
  <c r="G484" i="7"/>
  <c r="F482" i="6"/>
  <c r="G482" i="6"/>
  <c r="F482" i="11"/>
  <c r="G482" i="11"/>
  <c r="F482" i="4"/>
  <c r="H482" i="4" s="1"/>
  <c r="G482" i="4"/>
  <c r="F482" i="5"/>
  <c r="G482" i="5"/>
  <c r="H482" i="5" s="1"/>
  <c r="F482" i="3"/>
  <c r="G482" i="3"/>
  <c r="H482" i="3"/>
  <c r="F482" i="2"/>
  <c r="G482" i="2"/>
  <c r="F482" i="8"/>
  <c r="G482" i="8"/>
  <c r="H482" i="8" s="1"/>
  <c r="G481" i="12"/>
  <c r="I481" i="12" s="1"/>
  <c r="F481" i="12"/>
  <c r="G479" i="10"/>
  <c r="F479" i="10"/>
  <c r="G483" i="7"/>
  <c r="H483" i="7" s="1"/>
  <c r="F483" i="7"/>
  <c r="G481" i="3"/>
  <c r="F481" i="3"/>
  <c r="H479" i="9"/>
  <c r="G479" i="9"/>
  <c r="G219" i="16"/>
  <c r="F219" i="16"/>
  <c r="G481" i="8"/>
  <c r="F481" i="8"/>
  <c r="F481" i="6"/>
  <c r="G481" i="6"/>
  <c r="G115" i="20"/>
  <c r="F115" i="20"/>
  <c r="H115" i="20" s="1"/>
  <c r="G481" i="5"/>
  <c r="F481" i="5"/>
  <c r="H481" i="5" s="1"/>
  <c r="G481" i="4"/>
  <c r="F481" i="4"/>
  <c r="H481" i="4" s="1"/>
  <c r="G427" i="14"/>
  <c r="F427" i="14"/>
  <c r="G481" i="11"/>
  <c r="F481" i="11"/>
  <c r="G481" i="2"/>
  <c r="F481" i="2"/>
  <c r="G480" i="5"/>
  <c r="F480" i="5"/>
  <c r="G480" i="12"/>
  <c r="F480" i="12"/>
  <c r="G480" i="3"/>
  <c r="F480" i="3"/>
  <c r="G482" i="7"/>
  <c r="F482" i="7"/>
  <c r="G478" i="10"/>
  <c r="F478" i="10"/>
  <c r="H478" i="10"/>
  <c r="H478" i="9"/>
  <c r="G478" i="9"/>
  <c r="G218" i="16"/>
  <c r="F218" i="16"/>
  <c r="G480" i="8"/>
  <c r="F480" i="8"/>
  <c r="F480" i="6"/>
  <c r="G480" i="6"/>
  <c r="F114" i="20"/>
  <c r="H114" i="20" s="1"/>
  <c r="G114" i="20"/>
  <c r="G480" i="4"/>
  <c r="F480" i="4"/>
  <c r="G426" i="14"/>
  <c r="F426" i="14"/>
  <c r="G480" i="11"/>
  <c r="F480" i="11"/>
  <c r="G480" i="2"/>
  <c r="F480" i="2"/>
  <c r="F479" i="12"/>
  <c r="G479" i="12"/>
  <c r="F479" i="5"/>
  <c r="H479" i="5" s="1"/>
  <c r="G479" i="5"/>
  <c r="F481" i="7"/>
  <c r="G481" i="7"/>
  <c r="F477" i="10"/>
  <c r="G477" i="10"/>
  <c r="F479" i="3"/>
  <c r="G479" i="3"/>
  <c r="H479" i="3" s="1"/>
  <c r="G477" i="9"/>
  <c r="I477" i="9" s="1"/>
  <c r="H477" i="9"/>
  <c r="F217" i="16"/>
  <c r="G217" i="16"/>
  <c r="F479" i="8"/>
  <c r="G479" i="8"/>
  <c r="H479" i="8"/>
  <c r="F479" i="6"/>
  <c r="G479" i="6"/>
  <c r="F113" i="20"/>
  <c r="G113" i="20"/>
  <c r="F479" i="4"/>
  <c r="H479" i="4" s="1"/>
  <c r="G479" i="4"/>
  <c r="F425" i="14"/>
  <c r="G425" i="14"/>
  <c r="F479" i="11"/>
  <c r="G479" i="11"/>
  <c r="F479" i="2"/>
  <c r="G479" i="2"/>
  <c r="G478" i="12"/>
  <c r="I478" i="12" s="1"/>
  <c r="F478" i="12"/>
  <c r="G478" i="3"/>
  <c r="F478" i="3"/>
  <c r="H478" i="3" s="1"/>
  <c r="F478" i="6"/>
  <c r="G478" i="6"/>
  <c r="G480" i="7"/>
  <c r="F480" i="7"/>
  <c r="G476" i="10"/>
  <c r="F476" i="10"/>
  <c r="H476" i="9"/>
  <c r="G476" i="9"/>
  <c r="G216" i="16"/>
  <c r="F216" i="16"/>
  <c r="G112" i="20"/>
  <c r="F112" i="20"/>
  <c r="G478" i="8"/>
  <c r="F478" i="8"/>
  <c r="F477" i="6"/>
  <c r="G477" i="6"/>
  <c r="G478" i="5"/>
  <c r="F478" i="5"/>
  <c r="F478" i="4"/>
  <c r="G478" i="4"/>
  <c r="H478" i="4"/>
  <c r="G424" i="14"/>
  <c r="F424" i="14"/>
  <c r="G478" i="11"/>
  <c r="F478" i="11"/>
  <c r="G477" i="12"/>
  <c r="F477" i="12"/>
  <c r="G479" i="7"/>
  <c r="F479" i="7"/>
  <c r="H479" i="7" s="1"/>
  <c r="G475" i="10"/>
  <c r="F475" i="10"/>
  <c r="H475" i="10"/>
  <c r="G477" i="3"/>
  <c r="F477" i="3"/>
  <c r="H477" i="3" s="1"/>
  <c r="H475" i="9"/>
  <c r="G475" i="9"/>
  <c r="G215" i="16"/>
  <c r="F215" i="16"/>
  <c r="G477" i="8"/>
  <c r="F477" i="8"/>
  <c r="H477" i="8" s="1"/>
  <c r="F476" i="6"/>
  <c r="G476" i="6"/>
  <c r="G111" i="20"/>
  <c r="F111" i="20"/>
  <c r="G477" i="5"/>
  <c r="F477" i="5"/>
  <c r="G477" i="4"/>
  <c r="F477" i="4"/>
  <c r="H477" i="4" s="1"/>
  <c r="G423" i="14"/>
  <c r="F423" i="14"/>
  <c r="G477" i="11"/>
  <c r="F477" i="11"/>
  <c r="G422" i="14"/>
  <c r="F422" i="14"/>
  <c r="G214" i="16"/>
  <c r="F214" i="16"/>
  <c r="G474" i="10"/>
  <c r="F474" i="10"/>
  <c r="H474" i="10"/>
  <c r="H474" i="9"/>
  <c r="G474" i="9"/>
  <c r="G110" i="20"/>
  <c r="F110" i="20"/>
  <c r="H110" i="20" s="1"/>
  <c r="G478" i="7"/>
  <c r="F478" i="7"/>
  <c r="G475" i="6"/>
  <c r="F475" i="6"/>
  <c r="G476" i="11"/>
  <c r="F476" i="11"/>
  <c r="G476" i="4"/>
  <c r="F476" i="4"/>
  <c r="G476" i="5"/>
  <c r="F476" i="5"/>
  <c r="G476" i="3"/>
  <c r="F476" i="3"/>
  <c r="H476" i="3" s="1"/>
  <c r="G476" i="8"/>
  <c r="F476" i="8"/>
  <c r="G476" i="12"/>
  <c r="F476" i="12"/>
  <c r="G421" i="14"/>
  <c r="F421" i="14"/>
  <c r="G213" i="16"/>
  <c r="F213" i="16"/>
  <c r="G473" i="10"/>
  <c r="F473" i="10"/>
  <c r="H473" i="9"/>
  <c r="G473" i="9"/>
  <c r="G109" i="20"/>
  <c r="F109" i="20"/>
  <c r="G475" i="11"/>
  <c r="F475" i="11"/>
  <c r="G475" i="4"/>
  <c r="F475" i="4"/>
  <c r="G475" i="5"/>
  <c r="F475" i="5"/>
  <c r="H475" i="5" s="1"/>
  <c r="E475" i="3"/>
  <c r="D475" i="3"/>
  <c r="C475" i="3"/>
  <c r="B475" i="3"/>
  <c r="G475" i="12"/>
  <c r="F475" i="12"/>
  <c r="H475" i="12"/>
  <c r="G420" i="14"/>
  <c r="F420" i="14"/>
  <c r="G212" i="16"/>
  <c r="F212" i="16"/>
  <c r="G472" i="10"/>
  <c r="F472" i="10"/>
  <c r="H472" i="10" s="1"/>
  <c r="H472" i="9"/>
  <c r="G472" i="9"/>
  <c r="I472" i="9" s="1"/>
  <c r="G108" i="20"/>
  <c r="F108" i="20"/>
  <c r="G476" i="7"/>
  <c r="F476" i="7"/>
  <c r="G474" i="6"/>
  <c r="F474" i="6"/>
  <c r="G474" i="11"/>
  <c r="F474" i="11"/>
  <c r="G474" i="4"/>
  <c r="F474" i="4"/>
  <c r="G474" i="5"/>
  <c r="F474" i="5"/>
  <c r="G474" i="3"/>
  <c r="F474" i="3"/>
  <c r="G474" i="12"/>
  <c r="F474" i="12"/>
  <c r="G419" i="14"/>
  <c r="F419" i="14"/>
  <c r="G211" i="16"/>
  <c r="F211" i="16"/>
  <c r="G471" i="10"/>
  <c r="F471" i="10"/>
  <c r="H471" i="9"/>
  <c r="G471" i="9"/>
  <c r="I471" i="9" s="1"/>
  <c r="G107" i="20"/>
  <c r="F107" i="20"/>
  <c r="H107" i="20" s="1"/>
  <c r="G475" i="7"/>
  <c r="F475" i="7"/>
  <c r="G473" i="6"/>
  <c r="F473" i="6"/>
  <c r="G473" i="11"/>
  <c r="F473" i="11"/>
  <c r="G473" i="4"/>
  <c r="F473" i="4"/>
  <c r="G473" i="5"/>
  <c r="F473" i="5"/>
  <c r="G473" i="3"/>
  <c r="F473" i="3"/>
  <c r="G473" i="12"/>
  <c r="I473" i="12" s="1"/>
  <c r="F473" i="12"/>
  <c r="G418" i="14"/>
  <c r="F418" i="14"/>
  <c r="G210" i="16"/>
  <c r="F210" i="16"/>
  <c r="G470" i="10"/>
  <c r="F470" i="10"/>
  <c r="H470" i="10"/>
  <c r="H470" i="9"/>
  <c r="G470" i="9"/>
  <c r="G106" i="20"/>
  <c r="F106" i="20"/>
  <c r="G474" i="7"/>
  <c r="F474" i="7"/>
  <c r="G472" i="6"/>
  <c r="F472" i="6"/>
  <c r="G472" i="11"/>
  <c r="F472" i="11"/>
  <c r="G472" i="4"/>
  <c r="F472" i="4"/>
  <c r="G472" i="5"/>
  <c r="F472" i="5"/>
  <c r="G472" i="3"/>
  <c r="H472" i="3" s="1"/>
  <c r="F472" i="3"/>
  <c r="G472" i="12"/>
  <c r="F472" i="12"/>
  <c r="G417" i="14"/>
  <c r="H417" i="14" s="1"/>
  <c r="F417" i="14"/>
  <c r="G209" i="16"/>
  <c r="F209" i="16"/>
  <c r="G469" i="10"/>
  <c r="F469" i="10"/>
  <c r="H469" i="9"/>
  <c r="G469" i="9"/>
  <c r="G105" i="20"/>
  <c r="F105" i="20"/>
  <c r="G473" i="7"/>
  <c r="F473" i="7"/>
  <c r="G471" i="6"/>
  <c r="F471" i="6"/>
  <c r="G471" i="11"/>
  <c r="F471" i="11"/>
  <c r="G471" i="4"/>
  <c r="H471" i="4" s="1"/>
  <c r="F471" i="4"/>
  <c r="G471" i="5"/>
  <c r="F471" i="5"/>
  <c r="G471" i="3"/>
  <c r="F471" i="3"/>
  <c r="G471" i="12"/>
  <c r="F471" i="12"/>
  <c r="J471" i="12" s="1"/>
  <c r="F416" i="14"/>
  <c r="G416" i="14"/>
  <c r="G208" i="16"/>
  <c r="F208" i="16"/>
  <c r="G468" i="10"/>
  <c r="F468" i="10"/>
  <c r="H468" i="9"/>
  <c r="G468" i="9"/>
  <c r="G104" i="20"/>
  <c r="F104" i="20"/>
  <c r="H104" i="20" s="1"/>
  <c r="G472" i="7"/>
  <c r="F472" i="7"/>
  <c r="G470" i="6"/>
  <c r="F470" i="6"/>
  <c r="G470" i="11"/>
  <c r="F470" i="11"/>
  <c r="G470" i="4"/>
  <c r="F470" i="4"/>
  <c r="G470" i="5"/>
  <c r="F470" i="5"/>
  <c r="G470" i="3"/>
  <c r="F470" i="3"/>
  <c r="G470" i="12"/>
  <c r="I470" i="12" s="1"/>
  <c r="F470" i="12"/>
  <c r="G415" i="14"/>
  <c r="F415" i="14"/>
  <c r="H415" i="14" s="1"/>
  <c r="G207" i="16"/>
  <c r="F207" i="16"/>
  <c r="G467" i="10"/>
  <c r="F467" i="10"/>
  <c r="H467" i="9"/>
  <c r="G467" i="9"/>
  <c r="G103" i="20"/>
  <c r="F103" i="20"/>
  <c r="G471" i="7"/>
  <c r="F471" i="7"/>
  <c r="H471" i="7" s="1"/>
  <c r="G469" i="6"/>
  <c r="F469" i="6"/>
  <c r="G469" i="11"/>
  <c r="F469" i="11"/>
  <c r="G469" i="4"/>
  <c r="F469" i="4"/>
  <c r="H469" i="4" s="1"/>
  <c r="G469" i="5"/>
  <c r="F469" i="5"/>
  <c r="G469" i="3"/>
  <c r="F469" i="3"/>
  <c r="H469" i="3" s="1"/>
  <c r="G469" i="12"/>
  <c r="F469" i="12"/>
  <c r="H469" i="12" s="1"/>
  <c r="G414" i="14"/>
  <c r="F414" i="14"/>
  <c r="H414" i="14" s="1"/>
  <c r="G206" i="16"/>
  <c r="F206" i="16"/>
  <c r="G466" i="10"/>
  <c r="F466" i="10"/>
  <c r="H466" i="9"/>
  <c r="G466" i="9"/>
  <c r="G102" i="20"/>
  <c r="F102" i="20"/>
  <c r="H102" i="20" s="1"/>
  <c r="G470" i="7"/>
  <c r="H470" i="7" s="1"/>
  <c r="F470" i="7"/>
  <c r="G468" i="6"/>
  <c r="F468" i="6"/>
  <c r="G468" i="11"/>
  <c r="F468" i="11"/>
  <c r="G468" i="4"/>
  <c r="F468" i="4"/>
  <c r="G468" i="5"/>
  <c r="F468" i="5"/>
  <c r="H468" i="5"/>
  <c r="G468" i="3"/>
  <c r="F468" i="3"/>
  <c r="G468" i="12"/>
  <c r="I468" i="12" s="1"/>
  <c r="F468" i="12"/>
  <c r="J468" i="12" s="1"/>
  <c r="G413" i="14"/>
  <c r="F413" i="14"/>
  <c r="G205" i="16"/>
  <c r="F205" i="16"/>
  <c r="G465" i="10"/>
  <c r="F465" i="10"/>
  <c r="H465" i="10" s="1"/>
  <c r="H465" i="9"/>
  <c r="I465" i="9" s="1"/>
  <c r="G465" i="9"/>
  <c r="G101" i="20"/>
  <c r="F101" i="20"/>
  <c r="G469" i="7"/>
  <c r="F469" i="7"/>
  <c r="G467" i="6"/>
  <c r="F467" i="6"/>
  <c r="G467" i="11"/>
  <c r="F467" i="11"/>
  <c r="G467" i="4"/>
  <c r="H467" i="4" s="1"/>
  <c r="F467" i="4"/>
  <c r="G467" i="5"/>
  <c r="F467" i="5"/>
  <c r="G467" i="3"/>
  <c r="F467" i="3"/>
  <c r="H467" i="3"/>
  <c r="G467" i="12"/>
  <c r="F467" i="12"/>
  <c r="G412" i="14"/>
  <c r="F412" i="14"/>
  <c r="H412" i="14" s="1"/>
  <c r="G204" i="16"/>
  <c r="F204" i="16"/>
  <c r="G464" i="10"/>
  <c r="F464" i="10"/>
  <c r="H464" i="9"/>
  <c r="G464" i="9"/>
  <c r="G100" i="20"/>
  <c r="F100" i="20"/>
  <c r="H100" i="20" s="1"/>
  <c r="G468" i="7"/>
  <c r="F468" i="7"/>
  <c r="G466" i="6"/>
  <c r="F466" i="6"/>
  <c r="G466" i="11"/>
  <c r="F466" i="11"/>
  <c r="G466" i="4"/>
  <c r="F466" i="4"/>
  <c r="G466" i="5"/>
  <c r="F466" i="5"/>
  <c r="G466" i="3"/>
  <c r="F466" i="3"/>
  <c r="H466" i="3" s="1"/>
  <c r="I466" i="8"/>
  <c r="G466" i="12"/>
  <c r="F466" i="12"/>
  <c r="G162" i="17"/>
  <c r="F162" i="17"/>
  <c r="G411" i="14"/>
  <c r="F411" i="14"/>
  <c r="G203" i="16"/>
  <c r="F203" i="16"/>
  <c r="G463" i="10"/>
  <c r="F463" i="10"/>
  <c r="H463" i="9"/>
  <c r="G463" i="9"/>
  <c r="G99" i="20"/>
  <c r="F99" i="20"/>
  <c r="G467" i="7"/>
  <c r="F467" i="7"/>
  <c r="G465" i="6"/>
  <c r="F465" i="6"/>
  <c r="G465" i="11"/>
  <c r="F465" i="11"/>
  <c r="G465" i="4"/>
  <c r="F465" i="4"/>
  <c r="H465" i="4"/>
  <c r="G465" i="5"/>
  <c r="F465" i="5"/>
  <c r="H465" i="5" s="1"/>
  <c r="G465" i="3"/>
  <c r="F465" i="3"/>
  <c r="I465" i="8"/>
  <c r="G465" i="12"/>
  <c r="F465" i="12"/>
  <c r="G410" i="14"/>
  <c r="F410" i="14"/>
  <c r="G202" i="16"/>
  <c r="F202" i="16"/>
  <c r="G462" i="10"/>
  <c r="F462" i="10"/>
  <c r="H462" i="9"/>
  <c r="G462" i="9"/>
  <c r="G98" i="20"/>
  <c r="F98" i="20"/>
  <c r="G466" i="7"/>
  <c r="F466" i="7"/>
  <c r="G464" i="6"/>
  <c r="F464" i="6"/>
  <c r="G464" i="11"/>
  <c r="F464" i="11"/>
  <c r="G464" i="4"/>
  <c r="F464" i="4"/>
  <c r="H464" i="4" s="1"/>
  <c r="G464" i="5"/>
  <c r="F464" i="5"/>
  <c r="H464" i="5" s="1"/>
  <c r="G464" i="3"/>
  <c r="F464" i="3"/>
  <c r="G475" i="8"/>
  <c r="F475" i="8"/>
  <c r="H475" i="8" s="1"/>
  <c r="G474" i="8"/>
  <c r="F474" i="8"/>
  <c r="G473" i="8"/>
  <c r="F473" i="8"/>
  <c r="G472" i="8"/>
  <c r="F472" i="8"/>
  <c r="G471" i="8"/>
  <c r="F471" i="8"/>
  <c r="G470" i="8"/>
  <c r="F470" i="8"/>
  <c r="G469" i="8"/>
  <c r="H469" i="8" s="1"/>
  <c r="F469" i="8"/>
  <c r="G468" i="8"/>
  <c r="F468" i="8"/>
  <c r="G467" i="8"/>
  <c r="F467" i="8"/>
  <c r="G466" i="8"/>
  <c r="F466" i="8"/>
  <c r="G465" i="8"/>
  <c r="F465" i="8"/>
  <c r="G464" i="8"/>
  <c r="H464" i="8" s="1"/>
  <c r="F464" i="8"/>
  <c r="I464" i="8"/>
  <c r="G464" i="12"/>
  <c r="F464" i="12"/>
  <c r="J465" i="12" s="1"/>
  <c r="G409" i="14"/>
  <c r="H409" i="14" s="1"/>
  <c r="F409" i="14"/>
  <c r="G201" i="16"/>
  <c r="F201" i="16"/>
  <c r="G461" i="10"/>
  <c r="F461" i="10"/>
  <c r="H461" i="9"/>
  <c r="G461" i="9"/>
  <c r="G97" i="20"/>
  <c r="H97" i="20" s="1"/>
  <c r="F97" i="20"/>
  <c r="G465" i="7"/>
  <c r="F465" i="7"/>
  <c r="G463" i="6"/>
  <c r="F463" i="6"/>
  <c r="G463" i="11"/>
  <c r="F463" i="11"/>
  <c r="G463" i="4"/>
  <c r="F463" i="4"/>
  <c r="G463" i="5"/>
  <c r="F463" i="5"/>
  <c r="G463" i="3"/>
  <c r="F463" i="3"/>
  <c r="H463" i="3" s="1"/>
  <c r="G463" i="8"/>
  <c r="F463" i="8"/>
  <c r="G463" i="12"/>
  <c r="I463" i="12" s="1"/>
  <c r="F463" i="12"/>
  <c r="G408" i="14"/>
  <c r="F408" i="14"/>
  <c r="H408" i="14" s="1"/>
  <c r="G200" i="16"/>
  <c r="F200" i="16"/>
  <c r="G460" i="10"/>
  <c r="F460" i="10"/>
  <c r="H460" i="9"/>
  <c r="G460" i="9"/>
  <c r="G96" i="20"/>
  <c r="F96" i="20"/>
  <c r="G464" i="7"/>
  <c r="F464" i="7"/>
  <c r="G462" i="6"/>
  <c r="F462" i="6"/>
  <c r="G462" i="11"/>
  <c r="F462" i="11"/>
  <c r="G462" i="4"/>
  <c r="F462" i="4"/>
  <c r="G462" i="5"/>
  <c r="F462" i="5"/>
  <c r="G462" i="3"/>
  <c r="F462" i="3"/>
  <c r="H462" i="3" s="1"/>
  <c r="G462" i="8"/>
  <c r="F462" i="8"/>
  <c r="G462" i="12"/>
  <c r="F462" i="12"/>
  <c r="G407" i="14"/>
  <c r="F407" i="14"/>
  <c r="G199" i="16"/>
  <c r="F199" i="16"/>
  <c r="G459" i="10"/>
  <c r="F459" i="10"/>
  <c r="H459" i="9"/>
  <c r="G459" i="9"/>
  <c r="G95" i="20"/>
  <c r="F95" i="20"/>
  <c r="G463" i="7"/>
  <c r="F463" i="7"/>
  <c r="H463" i="7" s="1"/>
  <c r="G461" i="6"/>
  <c r="F461" i="6"/>
  <c r="G461" i="11"/>
  <c r="F461" i="11"/>
  <c r="G461" i="4"/>
  <c r="F461" i="4"/>
  <c r="G461" i="5"/>
  <c r="F461" i="5"/>
  <c r="G461" i="3"/>
  <c r="F461" i="3"/>
  <c r="H461" i="3"/>
  <c r="F461" i="8"/>
  <c r="G461" i="8"/>
  <c r="G461" i="12"/>
  <c r="F461" i="12"/>
  <c r="F406" i="14"/>
  <c r="G406" i="14"/>
  <c r="G198" i="16"/>
  <c r="F198" i="16"/>
  <c r="G458" i="10"/>
  <c r="F458" i="10"/>
  <c r="H458" i="10" s="1"/>
  <c r="H458" i="9"/>
  <c r="G458" i="9"/>
  <c r="G94" i="20"/>
  <c r="F94" i="20"/>
  <c r="G462" i="7"/>
  <c r="F462" i="7"/>
  <c r="G460" i="6"/>
  <c r="F460" i="6"/>
  <c r="G460" i="11"/>
  <c r="F460" i="11"/>
  <c r="G460" i="4"/>
  <c r="F460" i="4"/>
  <c r="H460" i="4" s="1"/>
  <c r="G460" i="5"/>
  <c r="F460" i="5"/>
  <c r="G460" i="3"/>
  <c r="F460" i="3"/>
  <c r="G460" i="8"/>
  <c r="F460" i="8"/>
  <c r="H460" i="8" s="1"/>
  <c r="G460" i="12"/>
  <c r="I460" i="12" s="1"/>
  <c r="F460" i="12"/>
  <c r="G405" i="14"/>
  <c r="F405" i="14"/>
  <c r="G197" i="16"/>
  <c r="F197" i="16"/>
  <c r="G457" i="10"/>
  <c r="F457" i="10"/>
  <c r="H457" i="9"/>
  <c r="G457" i="9"/>
  <c r="G93" i="20"/>
  <c r="F93" i="20"/>
  <c r="G461" i="7"/>
  <c r="F461" i="7"/>
  <c r="G459" i="6"/>
  <c r="F459" i="6"/>
  <c r="G459" i="11"/>
  <c r="F459" i="11"/>
  <c r="G459" i="4"/>
  <c r="F459" i="4"/>
  <c r="G459" i="5"/>
  <c r="F459" i="5"/>
  <c r="G459" i="3"/>
  <c r="F459" i="3"/>
  <c r="G459" i="8"/>
  <c r="F459" i="8"/>
  <c r="G459" i="12"/>
  <c r="F459" i="12"/>
  <c r="G404" i="14"/>
  <c r="F404" i="14"/>
  <c r="G196" i="16"/>
  <c r="F196" i="16"/>
  <c r="G456" i="10"/>
  <c r="F456" i="10"/>
  <c r="H456" i="9"/>
  <c r="G456" i="9"/>
  <c r="G92" i="20"/>
  <c r="F92" i="20"/>
  <c r="H92" i="20" s="1"/>
  <c r="G460" i="7"/>
  <c r="F460" i="7"/>
  <c r="H460" i="7" s="1"/>
  <c r="G458" i="6"/>
  <c r="F458" i="6"/>
  <c r="G458" i="11"/>
  <c r="F458" i="11"/>
  <c r="G458" i="4"/>
  <c r="F458" i="4"/>
  <c r="G458" i="5"/>
  <c r="F458" i="5"/>
  <c r="G458" i="3"/>
  <c r="F458" i="3"/>
  <c r="G458" i="8"/>
  <c r="F458" i="8"/>
  <c r="H458" i="8" s="1"/>
  <c r="G458" i="12"/>
  <c r="I458" i="12" s="1"/>
  <c r="F458" i="12"/>
  <c r="G403" i="14"/>
  <c r="F403" i="14"/>
  <c r="G195" i="16"/>
  <c r="F195" i="16"/>
  <c r="G455" i="10"/>
  <c r="F455" i="10"/>
  <c r="H455" i="10" s="1"/>
  <c r="H455" i="9"/>
  <c r="G455" i="9"/>
  <c r="G91" i="20"/>
  <c r="F91" i="20"/>
  <c r="G459" i="7"/>
  <c r="F459" i="7"/>
  <c r="G457" i="6"/>
  <c r="F457" i="6"/>
  <c r="G457" i="11"/>
  <c r="F457" i="11"/>
  <c r="G457" i="4"/>
  <c r="F457" i="4"/>
  <c r="G457" i="5"/>
  <c r="F457" i="5"/>
  <c r="G457" i="3"/>
  <c r="F457" i="3"/>
  <c r="H457" i="3" s="1"/>
  <c r="G457" i="8"/>
  <c r="F457" i="8"/>
  <c r="G457" i="12"/>
  <c r="F457" i="12"/>
  <c r="G402" i="14"/>
  <c r="F402" i="14"/>
  <c r="G194" i="16"/>
  <c r="F194" i="16"/>
  <c r="G454" i="10"/>
  <c r="F454" i="10"/>
  <c r="H454" i="9"/>
  <c r="G454" i="9"/>
  <c r="G90" i="20"/>
  <c r="F90" i="20"/>
  <c r="G458" i="7"/>
  <c r="F458" i="7"/>
  <c r="H458" i="7" s="1"/>
  <c r="G456" i="6"/>
  <c r="F456" i="6"/>
  <c r="G456" i="11"/>
  <c r="F456" i="11"/>
  <c r="G456" i="4"/>
  <c r="F456" i="4"/>
  <c r="G456" i="5"/>
  <c r="F456" i="5"/>
  <c r="H456" i="5" s="1"/>
  <c r="G456" i="3"/>
  <c r="F456" i="3"/>
  <c r="G456" i="8"/>
  <c r="F456" i="8"/>
  <c r="H456" i="8" s="1"/>
  <c r="G456" i="12"/>
  <c r="F456" i="12"/>
  <c r="G401" i="14"/>
  <c r="F401" i="14"/>
  <c r="H401" i="14" s="1"/>
  <c r="G193" i="16"/>
  <c r="F193" i="16"/>
  <c r="G453" i="10"/>
  <c r="F453" i="10"/>
  <c r="H453" i="10" s="1"/>
  <c r="H453" i="9"/>
  <c r="G453" i="9"/>
  <c r="G89" i="20"/>
  <c r="F89" i="20"/>
  <c r="G457" i="7"/>
  <c r="F457" i="7"/>
  <c r="G455" i="6"/>
  <c r="F455" i="6"/>
  <c r="G455" i="11"/>
  <c r="F455" i="11"/>
  <c r="G455" i="4"/>
  <c r="F455" i="4"/>
  <c r="G455" i="5"/>
  <c r="F455" i="5"/>
  <c r="G455" i="3"/>
  <c r="F455" i="3"/>
  <c r="G455" i="8"/>
  <c r="F455" i="8"/>
  <c r="G455" i="12"/>
  <c r="F455" i="12"/>
  <c r="G161" i="17"/>
  <c r="F161" i="17"/>
  <c r="G400" i="14"/>
  <c r="H400" i="14" s="1"/>
  <c r="F400" i="14"/>
  <c r="G192" i="16"/>
  <c r="F192" i="16"/>
  <c r="G452" i="10"/>
  <c r="F452" i="10"/>
  <c r="H452" i="9"/>
  <c r="G452" i="9"/>
  <c r="G88" i="20"/>
  <c r="F88" i="20"/>
  <c r="G456" i="7"/>
  <c r="F456" i="7"/>
  <c r="G454" i="6"/>
  <c r="F454" i="6"/>
  <c r="G454" i="11"/>
  <c r="F454" i="11"/>
  <c r="G454" i="4"/>
  <c r="F454" i="4"/>
  <c r="G454" i="5"/>
  <c r="F454" i="5"/>
  <c r="G454" i="3"/>
  <c r="F454" i="3"/>
  <c r="G454" i="8"/>
  <c r="F454" i="8"/>
  <c r="G454" i="12"/>
  <c r="I454" i="12" s="1"/>
  <c r="F454" i="12"/>
  <c r="F399" i="14"/>
  <c r="G399" i="14"/>
  <c r="G191" i="16"/>
  <c r="F191" i="16"/>
  <c r="G451" i="10"/>
  <c r="F451" i="10"/>
  <c r="H451" i="10"/>
  <c r="H451" i="9"/>
  <c r="G451" i="9"/>
  <c r="G87" i="20"/>
  <c r="F87" i="20"/>
  <c r="G455" i="7"/>
  <c r="F455" i="7"/>
  <c r="G453" i="6"/>
  <c r="F453" i="6"/>
  <c r="G453" i="11"/>
  <c r="F453" i="11"/>
  <c r="F453" i="4"/>
  <c r="H453" i="4"/>
  <c r="G453" i="4"/>
  <c r="G453" i="5"/>
  <c r="F453" i="5"/>
  <c r="H453" i="5"/>
  <c r="G453" i="3"/>
  <c r="F453" i="3"/>
  <c r="G453" i="8"/>
  <c r="F453" i="8"/>
  <c r="H453" i="8" s="1"/>
  <c r="G453" i="12"/>
  <c r="F453" i="12"/>
  <c r="G398" i="14"/>
  <c r="F398" i="14"/>
  <c r="G190" i="16"/>
  <c r="F190" i="16"/>
  <c r="G450" i="10"/>
  <c r="F450" i="10"/>
  <c r="H450" i="9"/>
  <c r="G450" i="9"/>
  <c r="G86" i="20"/>
  <c r="F86" i="20"/>
  <c r="H86" i="20" s="1"/>
  <c r="G454" i="7"/>
  <c r="F454" i="7"/>
  <c r="G452" i="6"/>
  <c r="F452" i="6"/>
  <c r="G452" i="11"/>
  <c r="F452" i="11"/>
  <c r="G452" i="4"/>
  <c r="H452" i="4"/>
  <c r="F452" i="4"/>
  <c r="G452" i="5"/>
  <c r="F452" i="5"/>
  <c r="G452" i="3"/>
  <c r="F452" i="3"/>
  <c r="G452" i="8"/>
  <c r="F452" i="8"/>
  <c r="G452" i="12"/>
  <c r="I452" i="12" s="1"/>
  <c r="F452" i="12"/>
  <c r="G397" i="14"/>
  <c r="F397" i="14"/>
  <c r="G189" i="16"/>
  <c r="F189" i="16"/>
  <c r="H449" i="9"/>
  <c r="G449" i="9"/>
  <c r="G85" i="20"/>
  <c r="F85" i="20"/>
  <c r="G453" i="7"/>
  <c r="F453" i="7"/>
  <c r="G451" i="6"/>
  <c r="F451" i="6"/>
  <c r="G451" i="11"/>
  <c r="F451" i="11"/>
  <c r="G451" i="4"/>
  <c r="F451" i="4"/>
  <c r="G451" i="5"/>
  <c r="F451" i="5"/>
  <c r="G451" i="3"/>
  <c r="F451" i="3"/>
  <c r="H451" i="3" s="1"/>
  <c r="G451" i="8"/>
  <c r="F451" i="8"/>
  <c r="G451" i="12"/>
  <c r="I451" i="12" s="1"/>
  <c r="F451" i="12"/>
  <c r="G396" i="14"/>
  <c r="F396" i="14"/>
  <c r="H396" i="14" s="1"/>
  <c r="G188" i="16"/>
  <c r="F188" i="16"/>
  <c r="H448" i="9"/>
  <c r="G448" i="9"/>
  <c r="G84" i="20"/>
  <c r="F84" i="20"/>
  <c r="G452" i="7"/>
  <c r="F452" i="7"/>
  <c r="H452" i="7" s="1"/>
  <c r="G450" i="6"/>
  <c r="F450" i="6"/>
  <c r="G450" i="11"/>
  <c r="F450" i="11"/>
  <c r="G450" i="4"/>
  <c r="F450" i="4"/>
  <c r="G450" i="5"/>
  <c r="F450" i="5"/>
  <c r="G450" i="3"/>
  <c r="F450" i="3"/>
  <c r="G450" i="8"/>
  <c r="F450" i="8"/>
  <c r="H450" i="8" s="1"/>
  <c r="G450" i="12"/>
  <c r="F450" i="12"/>
  <c r="G395" i="14"/>
  <c r="F395" i="14"/>
  <c r="G187" i="16"/>
  <c r="F187" i="16"/>
  <c r="H447" i="9"/>
  <c r="G447" i="9"/>
  <c r="G83" i="20"/>
  <c r="F83" i="20"/>
  <c r="G451" i="7"/>
  <c r="F451" i="7"/>
  <c r="G449" i="6"/>
  <c r="F449" i="6"/>
  <c r="G449" i="11"/>
  <c r="F449" i="11"/>
  <c r="G449" i="4"/>
  <c r="F449" i="4"/>
  <c r="H449" i="4" s="1"/>
  <c r="G449" i="5"/>
  <c r="F449" i="5"/>
  <c r="G449" i="3"/>
  <c r="F449" i="3"/>
  <c r="G449" i="8"/>
  <c r="F449" i="8"/>
  <c r="G449" i="12"/>
  <c r="I449" i="12" s="1"/>
  <c r="F449" i="12"/>
  <c r="G394" i="14"/>
  <c r="F394" i="14"/>
  <c r="G186" i="16"/>
  <c r="F186" i="16"/>
  <c r="H446" i="9"/>
  <c r="G446" i="9"/>
  <c r="G82" i="20"/>
  <c r="F82" i="20"/>
  <c r="G450" i="7"/>
  <c r="F450" i="7"/>
  <c r="G448" i="6"/>
  <c r="F448" i="6"/>
  <c r="G448" i="11"/>
  <c r="F448" i="11"/>
  <c r="G448" i="4"/>
  <c r="F448" i="4"/>
  <c r="G448" i="5"/>
  <c r="F448" i="5"/>
  <c r="G448" i="3"/>
  <c r="F448" i="3"/>
  <c r="G448" i="8"/>
  <c r="F448" i="8"/>
  <c r="H448" i="8"/>
  <c r="G448" i="12"/>
  <c r="F448" i="12"/>
  <c r="G393" i="14"/>
  <c r="F393" i="14"/>
  <c r="G185" i="16"/>
  <c r="F185" i="16"/>
  <c r="H445" i="9"/>
  <c r="G445" i="9"/>
  <c r="I445" i="9" s="1"/>
  <c r="G81" i="20"/>
  <c r="F81" i="20"/>
  <c r="G449" i="7"/>
  <c r="F449" i="7"/>
  <c r="G447" i="6"/>
  <c r="F447" i="6"/>
  <c r="G447" i="11"/>
  <c r="F447" i="11"/>
  <c r="G447" i="4"/>
  <c r="F447" i="4"/>
  <c r="G447" i="5"/>
  <c r="F447" i="5"/>
  <c r="H447" i="5" s="1"/>
  <c r="G447" i="3"/>
  <c r="F447" i="3"/>
  <c r="G447" i="8"/>
  <c r="F447" i="8"/>
  <c r="H447" i="8" s="1"/>
  <c r="G447" i="12"/>
  <c r="I447" i="12" s="1"/>
  <c r="F447" i="12"/>
  <c r="G392" i="14"/>
  <c r="F392" i="14"/>
  <c r="G184" i="16"/>
  <c r="F184" i="16"/>
  <c r="H444" i="9"/>
  <c r="G444" i="9"/>
  <c r="G80" i="20"/>
  <c r="F80" i="20"/>
  <c r="G448" i="7"/>
  <c r="F448" i="7"/>
  <c r="G446" i="6"/>
  <c r="F446" i="6"/>
  <c r="G446" i="11"/>
  <c r="F446" i="11"/>
  <c r="G446" i="4"/>
  <c r="F446" i="4"/>
  <c r="G446" i="5"/>
  <c r="F446" i="5"/>
  <c r="H446" i="5" s="1"/>
  <c r="G446" i="3"/>
  <c r="F446" i="3"/>
  <c r="G446" i="8"/>
  <c r="F446" i="8"/>
  <c r="G446" i="12"/>
  <c r="F446" i="12"/>
  <c r="H446" i="12" s="1"/>
  <c r="G391" i="14"/>
  <c r="F391" i="14"/>
  <c r="G183" i="16"/>
  <c r="F183" i="16"/>
  <c r="H443" i="9"/>
  <c r="G443" i="9"/>
  <c r="G79" i="20"/>
  <c r="F79" i="20"/>
  <c r="G447" i="7"/>
  <c r="F447" i="7"/>
  <c r="G445" i="6"/>
  <c r="F445" i="6"/>
  <c r="G445" i="11"/>
  <c r="F445" i="11"/>
  <c r="G445" i="4"/>
  <c r="F445" i="4"/>
  <c r="G445" i="5"/>
  <c r="F445" i="5"/>
  <c r="H445" i="5"/>
  <c r="G445" i="3"/>
  <c r="F445" i="3"/>
  <c r="G445" i="8"/>
  <c r="H445" i="8"/>
  <c r="F445" i="8"/>
  <c r="G445" i="12"/>
  <c r="I445" i="12" s="1"/>
  <c r="F445" i="12"/>
  <c r="G390" i="14"/>
  <c r="F390" i="14"/>
  <c r="G182" i="16"/>
  <c r="F182" i="16"/>
  <c r="H442" i="9"/>
  <c r="G442" i="9"/>
  <c r="G78" i="20"/>
  <c r="F78" i="20"/>
  <c r="H78" i="20"/>
  <c r="G446" i="7"/>
  <c r="F446" i="7"/>
  <c r="G444" i="6"/>
  <c r="F444" i="6"/>
  <c r="G444" i="11"/>
  <c r="F444" i="11"/>
  <c r="G444" i="4"/>
  <c r="F444" i="4"/>
  <c r="G444" i="5"/>
  <c r="F444" i="5"/>
  <c r="G444" i="3"/>
  <c r="F444" i="3"/>
  <c r="G444" i="8"/>
  <c r="F444" i="8"/>
  <c r="G444" i="12"/>
  <c r="F444" i="12"/>
  <c r="G389" i="14"/>
  <c r="F389" i="14"/>
  <c r="G181" i="16"/>
  <c r="F181" i="16"/>
  <c r="H441" i="9"/>
  <c r="G441" i="9"/>
  <c r="G77" i="20"/>
  <c r="F77" i="20"/>
  <c r="H77" i="20" s="1"/>
  <c r="G445" i="7"/>
  <c r="F445" i="7"/>
  <c r="G443" i="6"/>
  <c r="F443" i="6"/>
  <c r="G443" i="11"/>
  <c r="F443" i="11"/>
  <c r="G443" i="4"/>
  <c r="F443" i="4"/>
  <c r="G443" i="5"/>
  <c r="F443" i="5"/>
  <c r="G443" i="3"/>
  <c r="F443" i="3"/>
  <c r="G443" i="8"/>
  <c r="F443" i="8"/>
  <c r="G443" i="12"/>
  <c r="F443" i="12"/>
  <c r="G388" i="14"/>
  <c r="F388" i="14"/>
  <c r="G180" i="16"/>
  <c r="F180" i="16"/>
  <c r="H440" i="9"/>
  <c r="G440" i="9"/>
  <c r="I440" i="9" s="1"/>
  <c r="G76" i="20"/>
  <c r="F76" i="20"/>
  <c r="G444" i="7"/>
  <c r="F444" i="7"/>
  <c r="G442" i="6"/>
  <c r="F442" i="6"/>
  <c r="G442" i="11"/>
  <c r="F442" i="11"/>
  <c r="G442" i="4"/>
  <c r="F442" i="4"/>
  <c r="G442" i="5"/>
  <c r="F442" i="5"/>
  <c r="G442" i="3"/>
  <c r="F442" i="3"/>
  <c r="G442" i="8"/>
  <c r="F442" i="8"/>
  <c r="G442" i="12"/>
  <c r="F442" i="12"/>
  <c r="J442" i="12" s="1"/>
  <c r="G387" i="14"/>
  <c r="F387" i="14"/>
  <c r="G179" i="16"/>
  <c r="F179" i="16"/>
  <c r="H439" i="9"/>
  <c r="G439" i="9"/>
  <c r="I439" i="9" s="1"/>
  <c r="G75" i="20"/>
  <c r="F75" i="20"/>
  <c r="G443" i="7"/>
  <c r="F443" i="7"/>
  <c r="G441" i="6"/>
  <c r="F441" i="6"/>
  <c r="G441" i="11"/>
  <c r="F441" i="11"/>
  <c r="G441" i="4"/>
  <c r="F441" i="4"/>
  <c r="G441" i="5"/>
  <c r="F441" i="5"/>
  <c r="G441" i="3"/>
  <c r="H441" i="3" s="1"/>
  <c r="F441" i="3"/>
  <c r="G441" i="8"/>
  <c r="F441" i="8"/>
  <c r="H441" i="8" s="1"/>
  <c r="G441" i="12"/>
  <c r="F441" i="12"/>
  <c r="G386" i="14"/>
  <c r="F386" i="14"/>
  <c r="G178" i="16"/>
  <c r="F178" i="16"/>
  <c r="H438" i="9"/>
  <c r="G438" i="9"/>
  <c r="G74" i="20"/>
  <c r="F74" i="20"/>
  <c r="G442" i="7"/>
  <c r="F442" i="7"/>
  <c r="G440" i="6"/>
  <c r="F440" i="6"/>
  <c r="G440" i="11"/>
  <c r="F440" i="11"/>
  <c r="G440" i="4"/>
  <c r="F440" i="4"/>
  <c r="G440" i="5"/>
  <c r="F440" i="5"/>
  <c r="G440" i="3"/>
  <c r="F440" i="3"/>
  <c r="G440" i="8"/>
  <c r="F440" i="8"/>
  <c r="G440" i="12"/>
  <c r="I440" i="12" s="1"/>
  <c r="F440" i="12"/>
  <c r="G385" i="14"/>
  <c r="F385" i="14"/>
  <c r="G177" i="16"/>
  <c r="F177" i="16"/>
  <c r="H437" i="9"/>
  <c r="G437" i="9"/>
  <c r="G73" i="20"/>
  <c r="F73" i="20"/>
  <c r="G441" i="7"/>
  <c r="F441" i="7"/>
  <c r="G439" i="6"/>
  <c r="F439" i="6"/>
  <c r="G439" i="11"/>
  <c r="F439" i="11"/>
  <c r="G439" i="4"/>
  <c r="F439" i="4"/>
  <c r="G439" i="5"/>
  <c r="H439" i="5" s="1"/>
  <c r="F439" i="5"/>
  <c r="G439" i="3"/>
  <c r="F439" i="3"/>
  <c r="G439" i="8"/>
  <c r="F439" i="8"/>
  <c r="G439" i="12"/>
  <c r="F439" i="12"/>
  <c r="G384" i="14"/>
  <c r="F384" i="14"/>
  <c r="G176" i="16"/>
  <c r="F176" i="16"/>
  <c r="H436" i="9"/>
  <c r="G436" i="9"/>
  <c r="I436" i="9" s="1"/>
  <c r="G72" i="20"/>
  <c r="F72" i="20"/>
  <c r="H72" i="20" s="1"/>
  <c r="G440" i="7"/>
  <c r="F440" i="7"/>
  <c r="G438" i="6"/>
  <c r="F438" i="6"/>
  <c r="G438" i="11"/>
  <c r="F438" i="11"/>
  <c r="G438" i="4"/>
  <c r="F438" i="4"/>
  <c r="G438" i="5"/>
  <c r="F438" i="5"/>
  <c r="G438" i="3"/>
  <c r="F438" i="3"/>
  <c r="G438" i="8"/>
  <c r="F438" i="8"/>
  <c r="G438" i="12"/>
  <c r="I438" i="12" s="1"/>
  <c r="F438" i="12"/>
  <c r="G383" i="14"/>
  <c r="F383" i="14"/>
  <c r="G175" i="16"/>
  <c r="F175" i="16"/>
  <c r="H435" i="9"/>
  <c r="G435" i="9"/>
  <c r="I435" i="9"/>
  <c r="G71" i="20"/>
  <c r="F71" i="20"/>
  <c r="G439" i="7"/>
  <c r="F439" i="7"/>
  <c r="G437" i="6"/>
  <c r="F437" i="6"/>
  <c r="G437" i="11"/>
  <c r="F437" i="11"/>
  <c r="G437" i="4"/>
  <c r="F437" i="4"/>
  <c r="G437" i="5"/>
  <c r="F437" i="5"/>
  <c r="H437" i="5" s="1"/>
  <c r="G437" i="3"/>
  <c r="F437" i="3"/>
  <c r="G437" i="8"/>
  <c r="F437" i="8"/>
  <c r="H437" i="8" s="1"/>
  <c r="G437" i="12"/>
  <c r="I437" i="12" s="1"/>
  <c r="F437" i="12"/>
  <c r="G382" i="14"/>
  <c r="F382" i="14"/>
  <c r="H382" i="14" s="1"/>
  <c r="G174" i="16"/>
  <c r="F174" i="16"/>
  <c r="H434" i="9"/>
  <c r="G434" i="9"/>
  <c r="G70" i="20"/>
  <c r="F70" i="20"/>
  <c r="G438" i="7"/>
  <c r="F438" i="7"/>
  <c r="H438" i="7" s="1"/>
  <c r="G436" i="11"/>
  <c r="F436" i="11"/>
  <c r="F436" i="4"/>
  <c r="G436" i="4"/>
  <c r="G436" i="5"/>
  <c r="F436" i="5"/>
  <c r="H436" i="5" s="1"/>
  <c r="G436" i="3"/>
  <c r="F436" i="3"/>
  <c r="H436" i="3" s="1"/>
  <c r="G436" i="8"/>
  <c r="F436" i="8"/>
  <c r="G436" i="12"/>
  <c r="F436" i="12"/>
  <c r="H436" i="12" s="1"/>
  <c r="G381" i="14"/>
  <c r="F381" i="14"/>
  <c r="H381" i="14" s="1"/>
  <c r="G173" i="16"/>
  <c r="F173" i="16"/>
  <c r="G433" i="9"/>
  <c r="I433" i="9"/>
  <c r="H433" i="9"/>
  <c r="F69" i="20"/>
  <c r="G69" i="20"/>
  <c r="F437" i="7"/>
  <c r="H437" i="7" s="1"/>
  <c r="G437" i="7"/>
  <c r="F435" i="6"/>
  <c r="G435" i="6"/>
  <c r="F435" i="11"/>
  <c r="G435" i="11"/>
  <c r="F435" i="4"/>
  <c r="H435" i="4" s="1"/>
  <c r="G435" i="4"/>
  <c r="F435" i="5"/>
  <c r="G435" i="5"/>
  <c r="F435" i="3"/>
  <c r="H435" i="3"/>
  <c r="G435" i="3"/>
  <c r="G435" i="8"/>
  <c r="H435" i="8" s="1"/>
  <c r="F435" i="8"/>
  <c r="G435" i="12"/>
  <c r="F435" i="12"/>
  <c r="G380" i="14"/>
  <c r="F380" i="14"/>
  <c r="H380" i="14" s="1"/>
  <c r="G172" i="16"/>
  <c r="F172" i="16"/>
  <c r="H432" i="9"/>
  <c r="G432" i="9"/>
  <c r="I432" i="9" s="1"/>
  <c r="G68" i="20"/>
  <c r="F68" i="20"/>
  <c r="H68" i="20" s="1"/>
  <c r="G436" i="7"/>
  <c r="F436" i="7"/>
  <c r="G434" i="6"/>
  <c r="F434" i="6"/>
  <c r="G434" i="11"/>
  <c r="F434" i="11"/>
  <c r="G434" i="4"/>
  <c r="F434" i="4"/>
  <c r="G434" i="5"/>
  <c r="F434" i="5"/>
  <c r="G434" i="3"/>
  <c r="F434" i="3"/>
  <c r="G434" i="8"/>
  <c r="F434" i="8"/>
  <c r="G434" i="12"/>
  <c r="F434" i="12"/>
  <c r="G379" i="14"/>
  <c r="F379" i="14"/>
  <c r="G171" i="16"/>
  <c r="F171" i="16"/>
  <c r="H431" i="9"/>
  <c r="G431" i="9"/>
  <c r="G67" i="20"/>
  <c r="F67" i="20"/>
  <c r="G435" i="7"/>
  <c r="F435" i="7"/>
  <c r="F433" i="6"/>
  <c r="G433" i="6"/>
  <c r="F432" i="6"/>
  <c r="G432" i="6"/>
  <c r="G433" i="11"/>
  <c r="F433" i="11"/>
  <c r="G433" i="4"/>
  <c r="F433" i="4"/>
  <c r="G433" i="5"/>
  <c r="F433" i="5"/>
  <c r="G433" i="3"/>
  <c r="F433" i="3"/>
  <c r="H433" i="3" s="1"/>
  <c r="G433" i="8"/>
  <c r="F433" i="8"/>
  <c r="G433" i="12"/>
  <c r="I433" i="12" s="1"/>
  <c r="F433" i="12"/>
  <c r="G378" i="14"/>
  <c r="F378" i="14"/>
  <c r="G170" i="16"/>
  <c r="F170" i="16"/>
  <c r="H430" i="9"/>
  <c r="G430" i="9"/>
  <c r="G66" i="20"/>
  <c r="F66" i="20"/>
  <c r="G434" i="7"/>
  <c r="H434" i="7" s="1"/>
  <c r="F434" i="7"/>
  <c r="G432" i="11"/>
  <c r="F432" i="11"/>
  <c r="G432" i="4"/>
  <c r="F432" i="4"/>
  <c r="G432" i="5"/>
  <c r="F432" i="5"/>
  <c r="H432" i="5" s="1"/>
  <c r="G432" i="3"/>
  <c r="F432" i="3"/>
  <c r="H432" i="3" s="1"/>
  <c r="G432" i="8"/>
  <c r="F432" i="8"/>
  <c r="G432" i="12"/>
  <c r="F432" i="12"/>
  <c r="J432" i="12" s="1"/>
  <c r="G377" i="14"/>
  <c r="F377" i="14"/>
  <c r="H377" i="14" s="1"/>
  <c r="G169" i="16"/>
  <c r="F169" i="16"/>
  <c r="H429" i="9"/>
  <c r="G429" i="9"/>
  <c r="G65" i="20"/>
  <c r="F65" i="20"/>
  <c r="H65" i="20" s="1"/>
  <c r="G433" i="7"/>
  <c r="F433" i="7"/>
  <c r="G431" i="6"/>
  <c r="F431" i="6"/>
  <c r="G431" i="11"/>
  <c r="F431" i="11"/>
  <c r="G431" i="4"/>
  <c r="F431" i="4"/>
  <c r="G431" i="5"/>
  <c r="F431" i="5"/>
  <c r="G431" i="3"/>
  <c r="F431" i="3"/>
  <c r="G431" i="8"/>
  <c r="F431" i="8"/>
  <c r="G431" i="12"/>
  <c r="F431" i="12"/>
  <c r="G376" i="14"/>
  <c r="H376" i="14" s="1"/>
  <c r="F376" i="14"/>
  <c r="F168" i="16"/>
  <c r="G168" i="16"/>
  <c r="H428" i="9"/>
  <c r="G428" i="9"/>
  <c r="G64" i="20"/>
  <c r="F64" i="20"/>
  <c r="G432" i="7"/>
  <c r="F432" i="7"/>
  <c r="G430" i="6"/>
  <c r="F430" i="6"/>
  <c r="G430" i="11"/>
  <c r="F430" i="11"/>
  <c r="G430" i="4"/>
  <c r="F430" i="4"/>
  <c r="G430" i="5"/>
  <c r="F430" i="5"/>
  <c r="G430" i="3"/>
  <c r="F430" i="3"/>
  <c r="G430" i="8"/>
  <c r="F430" i="8"/>
  <c r="G430" i="12"/>
  <c r="F430" i="12"/>
  <c r="G375" i="14"/>
  <c r="H375" i="14" s="1"/>
  <c r="F375" i="14"/>
  <c r="G167" i="16"/>
  <c r="F167" i="16"/>
  <c r="H427" i="9"/>
  <c r="G427" i="9"/>
  <c r="G63" i="20"/>
  <c r="F63" i="20"/>
  <c r="G431" i="7"/>
  <c r="F431" i="7"/>
  <c r="F429" i="6"/>
  <c r="G429" i="6"/>
  <c r="G429" i="11"/>
  <c r="F429" i="11"/>
  <c r="G429" i="4"/>
  <c r="F429" i="4"/>
  <c r="G429" i="5"/>
  <c r="F429" i="5"/>
  <c r="G429" i="3"/>
  <c r="F429" i="3"/>
  <c r="G429" i="8"/>
  <c r="F429" i="8"/>
  <c r="G429" i="12"/>
  <c r="I429" i="12" s="1"/>
  <c r="F429" i="12"/>
  <c r="G428" i="3"/>
  <c r="H428" i="3" s="1"/>
  <c r="F428" i="3"/>
  <c r="G374" i="14"/>
  <c r="F374" i="14"/>
  <c r="G166" i="16"/>
  <c r="F166" i="16"/>
  <c r="H426" i="9"/>
  <c r="G426" i="9"/>
  <c r="I426" i="9" s="1"/>
  <c r="G62" i="20"/>
  <c r="F62" i="20"/>
  <c r="H62" i="20" s="1"/>
  <c r="G430" i="7"/>
  <c r="F430" i="7"/>
  <c r="G428" i="6"/>
  <c r="F428" i="6"/>
  <c r="G428" i="11"/>
  <c r="F428" i="11"/>
  <c r="G428" i="4"/>
  <c r="F428" i="4"/>
  <c r="H428" i="4" s="1"/>
  <c r="G428" i="5"/>
  <c r="F428" i="5"/>
  <c r="H428" i="5" s="1"/>
  <c r="G389" i="3"/>
  <c r="F389" i="3"/>
  <c r="G428" i="8"/>
  <c r="F428" i="8"/>
  <c r="G428" i="12"/>
  <c r="F428" i="12"/>
  <c r="G373" i="14"/>
  <c r="F373" i="14"/>
  <c r="H373" i="14" s="1"/>
  <c r="G165" i="16"/>
  <c r="F165" i="16"/>
  <c r="H425" i="9"/>
  <c r="G425" i="9"/>
  <c r="G61" i="20"/>
  <c r="F61" i="20"/>
  <c r="H61" i="20" s="1"/>
  <c r="G429" i="7"/>
  <c r="F429" i="7"/>
  <c r="G427" i="6"/>
  <c r="F427" i="6"/>
  <c r="F427" i="11"/>
  <c r="G427" i="11"/>
  <c r="G427" i="4"/>
  <c r="F427" i="4"/>
  <c r="G427" i="5"/>
  <c r="F427" i="5"/>
  <c r="H427" i="5" s="1"/>
  <c r="G427" i="3"/>
  <c r="F427" i="3"/>
  <c r="H427" i="3" s="1"/>
  <c r="G427" i="8"/>
  <c r="F427" i="8"/>
  <c r="G427" i="12"/>
  <c r="I427" i="12" s="1"/>
  <c r="F427" i="12"/>
  <c r="G372" i="14"/>
  <c r="F372" i="14"/>
  <c r="G164" i="16"/>
  <c r="F164" i="16"/>
  <c r="H424" i="9"/>
  <c r="G424" i="9"/>
  <c r="G60" i="20"/>
  <c r="F60" i="20"/>
  <c r="H60" i="20"/>
  <c r="G428" i="7"/>
  <c r="F428" i="7"/>
  <c r="G426" i="6"/>
  <c r="F426" i="6"/>
  <c r="G426" i="11"/>
  <c r="F426" i="11"/>
  <c r="G426" i="4"/>
  <c r="F426" i="4"/>
  <c r="G426" i="5"/>
  <c r="F426" i="5"/>
  <c r="G426" i="3"/>
  <c r="F426" i="3"/>
  <c r="H426" i="3" s="1"/>
  <c r="G426" i="8"/>
  <c r="F426" i="8"/>
  <c r="G426" i="12"/>
  <c r="F426" i="12"/>
  <c r="G371" i="14"/>
  <c r="F371" i="14"/>
  <c r="G163" i="16"/>
  <c r="F163" i="16"/>
  <c r="H423" i="9"/>
  <c r="G423" i="9"/>
  <c r="G59" i="20"/>
  <c r="F59" i="20"/>
  <c r="F427" i="7"/>
  <c r="H427" i="7" s="1"/>
  <c r="G427" i="7"/>
  <c r="G425" i="6"/>
  <c r="F425" i="6"/>
  <c r="G425" i="11"/>
  <c r="F425" i="11"/>
  <c r="G425" i="4"/>
  <c r="F425" i="4"/>
  <c r="G425" i="5"/>
  <c r="F425" i="5"/>
  <c r="G425" i="3"/>
  <c r="F425" i="3"/>
  <c r="G425" i="8"/>
  <c r="F425" i="8"/>
  <c r="G425" i="12"/>
  <c r="I425" i="12" s="1"/>
  <c r="F425" i="12"/>
  <c r="G370" i="14"/>
  <c r="F370" i="14"/>
  <c r="G162" i="16"/>
  <c r="F162" i="16"/>
  <c r="H422" i="9"/>
  <c r="G422" i="9"/>
  <c r="G58" i="20"/>
  <c r="F58" i="20"/>
  <c r="G426" i="7"/>
  <c r="F426" i="7"/>
  <c r="G424" i="11"/>
  <c r="F424" i="11"/>
  <c r="G424" i="4"/>
  <c r="F424" i="4"/>
  <c r="G424" i="5"/>
  <c r="F424" i="5"/>
  <c r="G424" i="3"/>
  <c r="F424" i="3"/>
  <c r="G424" i="8"/>
  <c r="F424" i="8"/>
  <c r="G424" i="12"/>
  <c r="F424" i="12"/>
  <c r="G369" i="14"/>
  <c r="F369" i="14"/>
  <c r="G161" i="16"/>
  <c r="F161" i="16"/>
  <c r="H421" i="9"/>
  <c r="G421" i="9"/>
  <c r="F57" i="20"/>
  <c r="G425" i="7"/>
  <c r="F425" i="7"/>
  <c r="G57" i="20"/>
  <c r="G423" i="11"/>
  <c r="F423" i="11"/>
  <c r="G423" i="4"/>
  <c r="F423" i="4"/>
  <c r="G423" i="5"/>
  <c r="F423" i="5"/>
  <c r="G423" i="3"/>
  <c r="F423" i="3"/>
  <c r="G423" i="8"/>
  <c r="F423" i="8"/>
  <c r="G423" i="12"/>
  <c r="I423" i="12" s="1"/>
  <c r="F423" i="12"/>
  <c r="G160" i="17"/>
  <c r="F160" i="17"/>
  <c r="G368" i="14"/>
  <c r="F368" i="14"/>
  <c r="G160" i="16"/>
  <c r="F160" i="16"/>
  <c r="H420" i="9"/>
  <c r="G420" i="9"/>
  <c r="G56" i="20"/>
  <c r="F56" i="20"/>
  <c r="G424" i="7"/>
  <c r="F424" i="7"/>
  <c r="G422" i="6"/>
  <c r="F422" i="6"/>
  <c r="G422" i="11"/>
  <c r="F422" i="11"/>
  <c r="G422" i="4"/>
  <c r="F422" i="4"/>
  <c r="G422" i="5"/>
  <c r="F422" i="5"/>
  <c r="G422" i="3"/>
  <c r="F422" i="3"/>
  <c r="G422" i="8"/>
  <c r="F422" i="8"/>
  <c r="G422" i="12"/>
  <c r="F422" i="12"/>
  <c r="G159" i="17"/>
  <c r="F159" i="17"/>
  <c r="G367" i="14"/>
  <c r="F367" i="14"/>
  <c r="G159" i="16"/>
  <c r="F159" i="16"/>
  <c r="H419" i="9"/>
  <c r="G419" i="9"/>
  <c r="I419" i="9"/>
  <c r="G55" i="20"/>
  <c r="F55" i="20"/>
  <c r="G423" i="7"/>
  <c r="F423" i="7"/>
  <c r="G421" i="6"/>
  <c r="F421" i="6"/>
  <c r="F421" i="11"/>
  <c r="G421" i="11"/>
  <c r="G421" i="4"/>
  <c r="F421" i="4"/>
  <c r="G421" i="5"/>
  <c r="F421" i="5"/>
  <c r="H421" i="5" s="1"/>
  <c r="G421" i="3"/>
  <c r="F421" i="3"/>
  <c r="H421" i="3" s="1"/>
  <c r="G421" i="8"/>
  <c r="F421" i="8"/>
  <c r="G421" i="12"/>
  <c r="I421" i="12" s="1"/>
  <c r="F421" i="12"/>
  <c r="G158" i="17"/>
  <c r="F158" i="17"/>
  <c r="G157" i="17"/>
  <c r="F157" i="17"/>
  <c r="G366" i="14"/>
  <c r="F366" i="14"/>
  <c r="G158" i="16"/>
  <c r="F158" i="16"/>
  <c r="H418" i="9"/>
  <c r="G418" i="9"/>
  <c r="G54" i="20"/>
  <c r="F54" i="20"/>
  <c r="G422" i="7"/>
  <c r="F422" i="7"/>
  <c r="G420" i="6"/>
  <c r="F420" i="6"/>
  <c r="G420" i="11"/>
  <c r="F420" i="11"/>
  <c r="G420" i="4"/>
  <c r="F420" i="4"/>
  <c r="G420" i="5"/>
  <c r="F420" i="5"/>
  <c r="F420" i="3"/>
  <c r="H420" i="3" s="1"/>
  <c r="G420" i="3"/>
  <c r="F420" i="8"/>
  <c r="G420" i="8"/>
  <c r="G420" i="12"/>
  <c r="F420" i="12"/>
  <c r="H420" i="12" s="1"/>
  <c r="G156" i="17"/>
  <c r="F156" i="17"/>
  <c r="G365" i="14"/>
  <c r="F365" i="14"/>
  <c r="G157" i="16"/>
  <c r="F157" i="16"/>
  <c r="H417" i="9"/>
  <c r="G417" i="9"/>
  <c r="G53" i="20"/>
  <c r="F53" i="20"/>
  <c r="H53" i="20" s="1"/>
  <c r="G421" i="7"/>
  <c r="F421" i="7"/>
  <c r="G419" i="6"/>
  <c r="F419" i="6"/>
  <c r="G419" i="11"/>
  <c r="F419" i="11"/>
  <c r="G419" i="4"/>
  <c r="F419" i="4"/>
  <c r="H419" i="4" s="1"/>
  <c r="G418" i="4"/>
  <c r="G419" i="5"/>
  <c r="F419" i="5"/>
  <c r="G419" i="3"/>
  <c r="F419" i="3"/>
  <c r="G419" i="8"/>
  <c r="F419" i="8"/>
  <c r="G419" i="12"/>
  <c r="F419" i="12"/>
  <c r="G364" i="14"/>
  <c r="F364" i="14"/>
  <c r="G156" i="16"/>
  <c r="F156" i="16"/>
  <c r="G416" i="9"/>
  <c r="H416" i="9"/>
  <c r="G52" i="20"/>
  <c r="H52" i="20" s="1"/>
  <c r="F52" i="20"/>
  <c r="G420" i="7"/>
  <c r="F420" i="7"/>
  <c r="G418" i="6"/>
  <c r="F418" i="6"/>
  <c r="G418" i="11"/>
  <c r="F418" i="11"/>
  <c r="F418" i="4"/>
  <c r="H418" i="4" s="1"/>
  <c r="G418" i="5"/>
  <c r="F418" i="5"/>
  <c r="G418" i="3"/>
  <c r="F418" i="3"/>
  <c r="G418" i="8"/>
  <c r="F418" i="8"/>
  <c r="G418" i="12"/>
  <c r="F418" i="12"/>
  <c r="G417" i="12"/>
  <c r="I417" i="12" s="1"/>
  <c r="F417" i="12"/>
  <c r="G417" i="3"/>
  <c r="F417" i="3"/>
  <c r="H417" i="3"/>
  <c r="H415" i="9"/>
  <c r="G415" i="9"/>
  <c r="G155" i="16"/>
  <c r="F155" i="16"/>
  <c r="G417" i="8"/>
  <c r="F417" i="8"/>
  <c r="G417" i="6"/>
  <c r="F417" i="6"/>
  <c r="G417" i="5"/>
  <c r="F417" i="5"/>
  <c r="H417" i="5" s="1"/>
  <c r="G417" i="4"/>
  <c r="F417" i="4"/>
  <c r="F155" i="17"/>
  <c r="G155" i="17"/>
  <c r="G363" i="14"/>
  <c r="F363" i="14"/>
  <c r="G51" i="20"/>
  <c r="F51" i="20"/>
  <c r="H51" i="20" s="1"/>
  <c r="G417" i="11"/>
  <c r="F417" i="11"/>
  <c r="G416" i="12"/>
  <c r="F416" i="12"/>
  <c r="G416" i="3"/>
  <c r="F416" i="3"/>
  <c r="H414" i="9"/>
  <c r="G414" i="9"/>
  <c r="G154" i="16"/>
  <c r="F154" i="16"/>
  <c r="G416" i="8"/>
  <c r="F416" i="8"/>
  <c r="F416" i="6"/>
  <c r="G416" i="6"/>
  <c r="G416" i="5"/>
  <c r="F416" i="5"/>
  <c r="G416" i="4"/>
  <c r="F416" i="4"/>
  <c r="F154" i="17"/>
  <c r="G154" i="17"/>
  <c r="G362" i="14"/>
  <c r="F362" i="14"/>
  <c r="F50" i="20"/>
  <c r="G50" i="20"/>
  <c r="G416" i="11"/>
  <c r="F416" i="11"/>
  <c r="F415" i="12"/>
  <c r="H415" i="12" s="1"/>
  <c r="G415" i="12"/>
  <c r="G417" i="7"/>
  <c r="F417" i="7"/>
  <c r="H417" i="7" s="1"/>
  <c r="G415" i="3"/>
  <c r="F415" i="3"/>
  <c r="F415" i="6"/>
  <c r="G415" i="6"/>
  <c r="H413" i="9"/>
  <c r="G413" i="9"/>
  <c r="G153" i="16"/>
  <c r="F153" i="16"/>
  <c r="G415" i="8"/>
  <c r="F415" i="8"/>
  <c r="H415" i="8" s="1"/>
  <c r="G415" i="5"/>
  <c r="F415" i="5"/>
  <c r="H415" i="5" s="1"/>
  <c r="G415" i="4"/>
  <c r="F415" i="4"/>
  <c r="F153" i="17"/>
  <c r="G153" i="17"/>
  <c r="F361" i="14"/>
  <c r="G361" i="14"/>
  <c r="G49" i="20"/>
  <c r="F49" i="20"/>
  <c r="G415" i="11"/>
  <c r="F415" i="11"/>
  <c r="G416" i="7"/>
  <c r="F416" i="7"/>
  <c r="H416" i="7" s="1"/>
  <c r="G414" i="3"/>
  <c r="F414" i="3"/>
  <c r="G412" i="9"/>
  <c r="I412" i="9"/>
  <c r="H412" i="9"/>
  <c r="G152" i="16"/>
  <c r="F152" i="16"/>
  <c r="G414" i="8"/>
  <c r="F414" i="8"/>
  <c r="G414" i="6"/>
  <c r="F414" i="6"/>
  <c r="G414" i="5"/>
  <c r="F414" i="5"/>
  <c r="H414" i="5"/>
  <c r="G414" i="4"/>
  <c r="F414" i="4"/>
  <c r="F152" i="17"/>
  <c r="G152" i="17"/>
  <c r="G360" i="14"/>
  <c r="F360" i="14"/>
  <c r="H360" i="14" s="1"/>
  <c r="F48" i="20"/>
  <c r="G48" i="20"/>
  <c r="F414" i="11"/>
  <c r="G414" i="11"/>
  <c r="G414" i="12"/>
  <c r="F414" i="12"/>
  <c r="J414" i="12" s="1"/>
  <c r="G413" i="3"/>
  <c r="F413" i="3"/>
  <c r="H413" i="3" s="1"/>
  <c r="G413" i="12"/>
  <c r="I413" i="12" s="1"/>
  <c r="F413" i="12"/>
  <c r="F415" i="7"/>
  <c r="G415" i="7"/>
  <c r="H411" i="9"/>
  <c r="G411" i="9"/>
  <c r="G151" i="16"/>
  <c r="F151" i="16"/>
  <c r="G413" i="8"/>
  <c r="F413" i="8"/>
  <c r="G413" i="6"/>
  <c r="F413" i="6"/>
  <c r="G413" i="4"/>
  <c r="F413" i="4"/>
  <c r="G413" i="5"/>
  <c r="F413" i="5"/>
  <c r="H413" i="5" s="1"/>
  <c r="F151" i="17"/>
  <c r="G151" i="17"/>
  <c r="G359" i="14"/>
  <c r="F359" i="14"/>
  <c r="F47" i="20"/>
  <c r="G47" i="20"/>
  <c r="F413" i="11"/>
  <c r="G413" i="11"/>
  <c r="G412" i="12"/>
  <c r="F412" i="12"/>
  <c r="G414" i="7"/>
  <c r="F414" i="7"/>
  <c r="G412" i="3"/>
  <c r="F412" i="3"/>
  <c r="H412" i="3" s="1"/>
  <c r="G410" i="9"/>
  <c r="H410" i="9"/>
  <c r="F150" i="16"/>
  <c r="G150" i="16"/>
  <c r="G412" i="8"/>
  <c r="H412" i="8" s="1"/>
  <c r="F412" i="8"/>
  <c r="F412" i="6"/>
  <c r="G412" i="6"/>
  <c r="G412" i="5"/>
  <c r="F412" i="5"/>
  <c r="G412" i="4"/>
  <c r="F412" i="4"/>
  <c r="H412" i="4" s="1"/>
  <c r="F150" i="17"/>
  <c r="G150" i="17"/>
  <c r="G358" i="14"/>
  <c r="F358" i="14"/>
  <c r="G46" i="20"/>
  <c r="F46" i="20"/>
  <c r="F412" i="11"/>
  <c r="G412" i="11"/>
  <c r="G411" i="12"/>
  <c r="F411" i="12"/>
  <c r="G413" i="7"/>
  <c r="H413" i="7"/>
  <c r="F413" i="7"/>
  <c r="G411" i="8"/>
  <c r="F411" i="8"/>
  <c r="G411" i="3"/>
  <c r="F411" i="3"/>
  <c r="H409" i="9"/>
  <c r="G409" i="9"/>
  <c r="F149" i="16"/>
  <c r="G149" i="16"/>
  <c r="F149" i="17"/>
  <c r="G149" i="17"/>
  <c r="G411" i="6"/>
  <c r="F411" i="6"/>
  <c r="G411" i="5"/>
  <c r="F411" i="5"/>
  <c r="H411" i="5" s="1"/>
  <c r="G411" i="4"/>
  <c r="F411" i="4"/>
  <c r="G357" i="14"/>
  <c r="F357" i="14"/>
  <c r="G45" i="20"/>
  <c r="F45" i="20"/>
  <c r="H45" i="20" s="1"/>
  <c r="G411" i="11"/>
  <c r="F411" i="11"/>
  <c r="G410" i="12"/>
  <c r="F410" i="12"/>
  <c r="J411" i="12" s="1"/>
  <c r="G356" i="14"/>
  <c r="F356" i="14"/>
  <c r="F148" i="16"/>
  <c r="G148" i="16"/>
  <c r="H408" i="9"/>
  <c r="G408" i="9"/>
  <c r="G44" i="20"/>
  <c r="F44" i="20"/>
  <c r="G412" i="7"/>
  <c r="F412" i="7"/>
  <c r="G410" i="6"/>
  <c r="F410" i="6"/>
  <c r="G410" i="11"/>
  <c r="F410" i="11"/>
  <c r="G410" i="4"/>
  <c r="H410" i="4"/>
  <c r="F410" i="4"/>
  <c r="F410" i="5"/>
  <c r="G410" i="5"/>
  <c r="G407" i="5"/>
  <c r="G410" i="3"/>
  <c r="F410" i="3"/>
  <c r="G410" i="8"/>
  <c r="F410" i="8"/>
  <c r="F148" i="17"/>
  <c r="G148" i="17"/>
  <c r="G409" i="12"/>
  <c r="F409" i="12"/>
  <c r="G411" i="7"/>
  <c r="F411" i="7"/>
  <c r="G409" i="3"/>
  <c r="H409" i="3"/>
  <c r="F409" i="3"/>
  <c r="H407" i="9"/>
  <c r="G407" i="9"/>
  <c r="G147" i="16"/>
  <c r="F147" i="16"/>
  <c r="G409" i="8"/>
  <c r="H409" i="8" s="1"/>
  <c r="F409" i="8"/>
  <c r="G409" i="6"/>
  <c r="F409" i="6"/>
  <c r="F147" i="17"/>
  <c r="G147" i="17"/>
  <c r="G355" i="14"/>
  <c r="F355" i="14"/>
  <c r="G43" i="20"/>
  <c r="F43" i="20"/>
  <c r="G409" i="11"/>
  <c r="F409" i="11"/>
  <c r="G409" i="4"/>
  <c r="H409" i="4"/>
  <c r="F409" i="4"/>
  <c r="G409" i="5"/>
  <c r="H409" i="5" s="1"/>
  <c r="F409" i="5"/>
  <c r="G408" i="12"/>
  <c r="F408" i="12"/>
  <c r="G408" i="3"/>
  <c r="F408" i="3"/>
  <c r="G410" i="7"/>
  <c r="F410" i="7"/>
  <c r="H406" i="9"/>
  <c r="G406" i="9"/>
  <c r="G146" i="16"/>
  <c r="F146" i="16"/>
  <c r="G408" i="8"/>
  <c r="F408" i="8"/>
  <c r="G408" i="6"/>
  <c r="F408" i="6"/>
  <c r="F146" i="17"/>
  <c r="G146" i="17"/>
  <c r="G354" i="14"/>
  <c r="F354" i="14"/>
  <c r="G408" i="5"/>
  <c r="F408" i="5"/>
  <c r="G408" i="4"/>
  <c r="F408" i="4"/>
  <c r="F42" i="20"/>
  <c r="G42" i="20"/>
  <c r="G408" i="11"/>
  <c r="F408" i="11"/>
  <c r="G407" i="12"/>
  <c r="F407" i="12"/>
  <c r="G353" i="14"/>
  <c r="F353" i="14"/>
  <c r="G145" i="16"/>
  <c r="F145" i="16"/>
  <c r="H405" i="9"/>
  <c r="G405" i="9"/>
  <c r="G41" i="20"/>
  <c r="H41" i="20"/>
  <c r="F41" i="20"/>
  <c r="G409" i="7"/>
  <c r="F409" i="7"/>
  <c r="G407" i="6"/>
  <c r="F407" i="6"/>
  <c r="G407" i="11"/>
  <c r="F407" i="11"/>
  <c r="G407" i="4"/>
  <c r="F407" i="4"/>
  <c r="F407" i="5"/>
  <c r="G407" i="3"/>
  <c r="H407" i="3"/>
  <c r="F407" i="3"/>
  <c r="G407" i="8"/>
  <c r="H407" i="8" s="1"/>
  <c r="F407" i="8"/>
  <c r="F144" i="17"/>
  <c r="G144" i="17"/>
  <c r="F145" i="17"/>
  <c r="G145" i="17"/>
  <c r="G406" i="12"/>
  <c r="F406" i="12"/>
  <c r="H406" i="12" s="1"/>
  <c r="G352" i="14"/>
  <c r="F352" i="14"/>
  <c r="H352" i="14" s="1"/>
  <c r="G144" i="16"/>
  <c r="F144" i="16"/>
  <c r="G404" i="9"/>
  <c r="H404" i="9"/>
  <c r="G40" i="20"/>
  <c r="F40" i="20"/>
  <c r="G408" i="7"/>
  <c r="F408" i="7"/>
  <c r="G406" i="6"/>
  <c r="F406" i="6"/>
  <c r="G406" i="11"/>
  <c r="F406" i="11"/>
  <c r="G406" i="4"/>
  <c r="H406" i="4"/>
  <c r="F406" i="4"/>
  <c r="G406" i="5"/>
  <c r="F406" i="5"/>
  <c r="G406" i="3"/>
  <c r="H406" i="3" s="1"/>
  <c r="F406" i="3"/>
  <c r="G406" i="8"/>
  <c r="F406" i="8"/>
  <c r="H406" i="8" s="1"/>
  <c r="G404" i="12"/>
  <c r="G405" i="12"/>
  <c r="I405" i="12" s="1"/>
  <c r="F405" i="12"/>
  <c r="G407" i="7"/>
  <c r="F407" i="7"/>
  <c r="G403" i="9"/>
  <c r="H403" i="9"/>
  <c r="G405" i="3"/>
  <c r="F405" i="3"/>
  <c r="G143" i="16"/>
  <c r="F143" i="16"/>
  <c r="G405" i="8"/>
  <c r="F405" i="8"/>
  <c r="F405" i="6"/>
  <c r="G405" i="6"/>
  <c r="F143" i="17"/>
  <c r="G143" i="17"/>
  <c r="F351" i="14"/>
  <c r="G351" i="14"/>
  <c r="F39" i="20"/>
  <c r="G39" i="20"/>
  <c r="G405" i="11"/>
  <c r="F405" i="11"/>
  <c r="G405" i="4"/>
  <c r="F405" i="4"/>
  <c r="G405" i="5"/>
  <c r="F405" i="5"/>
  <c r="F404" i="12"/>
  <c r="G406" i="7"/>
  <c r="F406" i="7"/>
  <c r="G404" i="3"/>
  <c r="F404" i="3"/>
  <c r="H402" i="9"/>
  <c r="G402" i="9"/>
  <c r="G142" i="16"/>
  <c r="F142" i="16"/>
  <c r="G404" i="8"/>
  <c r="F404" i="8"/>
  <c r="G404" i="6"/>
  <c r="F404" i="6"/>
  <c r="G404" i="5"/>
  <c r="F404" i="5"/>
  <c r="G404" i="4"/>
  <c r="F404" i="4"/>
  <c r="F142" i="17"/>
  <c r="G142" i="17"/>
  <c r="G350" i="14"/>
  <c r="F350" i="14"/>
  <c r="G38" i="20"/>
  <c r="H38" i="20"/>
  <c r="F38" i="20"/>
  <c r="G404" i="11"/>
  <c r="F404" i="11"/>
  <c r="G403" i="12"/>
  <c r="F403" i="12"/>
  <c r="G349" i="14"/>
  <c r="F349" i="14"/>
  <c r="G141" i="16"/>
  <c r="F141" i="16"/>
  <c r="H401" i="9"/>
  <c r="G401" i="9"/>
  <c r="G37" i="20"/>
  <c r="H37" i="20" s="1"/>
  <c r="F37" i="20"/>
  <c r="F404" i="7"/>
  <c r="H404" i="7" s="1"/>
  <c r="G404" i="7"/>
  <c r="G405" i="7"/>
  <c r="F405" i="7"/>
  <c r="G403" i="6"/>
  <c r="F403" i="6"/>
  <c r="G403" i="11"/>
  <c r="F403" i="11"/>
  <c r="G403" i="4"/>
  <c r="F403" i="4"/>
  <c r="G403" i="5"/>
  <c r="H403" i="5"/>
  <c r="F403" i="5"/>
  <c r="G403" i="3"/>
  <c r="F403" i="3"/>
  <c r="G403" i="8"/>
  <c r="H403" i="8" s="1"/>
  <c r="F403" i="8"/>
  <c r="F141" i="17"/>
  <c r="G141" i="17"/>
  <c r="G402" i="12"/>
  <c r="I402" i="12" s="1"/>
  <c r="F402" i="12"/>
  <c r="G402" i="3"/>
  <c r="F402" i="3"/>
  <c r="H402" i="3" s="1"/>
  <c r="H400" i="9"/>
  <c r="G400" i="9"/>
  <c r="G140" i="16"/>
  <c r="F140" i="16"/>
  <c r="F402" i="8"/>
  <c r="G402" i="8"/>
  <c r="F402" i="6"/>
  <c r="G402" i="6"/>
  <c r="G402" i="5"/>
  <c r="F402" i="5"/>
  <c r="G402" i="4"/>
  <c r="F402" i="4"/>
  <c r="F140" i="17"/>
  <c r="G140" i="17"/>
  <c r="G348" i="14"/>
  <c r="F348" i="14"/>
  <c r="G36" i="20"/>
  <c r="F36" i="20"/>
  <c r="G402" i="11"/>
  <c r="F402" i="11"/>
  <c r="G401" i="12"/>
  <c r="F401" i="12"/>
  <c r="G403" i="7"/>
  <c r="F403" i="7"/>
  <c r="G401" i="3"/>
  <c r="F401" i="3"/>
  <c r="H399" i="9"/>
  <c r="G399" i="9"/>
  <c r="G139" i="16"/>
  <c r="F139" i="16"/>
  <c r="G401" i="8"/>
  <c r="F401" i="8"/>
  <c r="F139" i="17"/>
  <c r="G139" i="17"/>
  <c r="F401" i="6"/>
  <c r="G401" i="6"/>
  <c r="G401" i="5"/>
  <c r="F401" i="5"/>
  <c r="G401" i="4"/>
  <c r="F401" i="4"/>
  <c r="G347" i="14"/>
  <c r="F347" i="14"/>
  <c r="H347" i="14" s="1"/>
  <c r="F35" i="20"/>
  <c r="G35" i="20"/>
  <c r="G401" i="11"/>
  <c r="F401" i="11"/>
  <c r="G400" i="12"/>
  <c r="F400" i="12"/>
  <c r="H400" i="12" s="1"/>
  <c r="G400" i="3"/>
  <c r="F400" i="3"/>
  <c r="G402" i="7"/>
  <c r="F402" i="7"/>
  <c r="G138" i="16"/>
  <c r="F138" i="16"/>
  <c r="H398" i="9"/>
  <c r="G398" i="9"/>
  <c r="G400" i="8"/>
  <c r="F400" i="8"/>
  <c r="G400" i="6"/>
  <c r="F400" i="6"/>
  <c r="F346" i="14"/>
  <c r="G346" i="14"/>
  <c r="H346" i="14" s="1"/>
  <c r="F138" i="17"/>
  <c r="G138" i="17"/>
  <c r="G34" i="20"/>
  <c r="F34" i="20"/>
  <c r="G400" i="11"/>
  <c r="F400" i="11"/>
  <c r="G400" i="4"/>
  <c r="F400" i="4"/>
  <c r="G400" i="5"/>
  <c r="F400" i="5"/>
  <c r="G399" i="12"/>
  <c r="F399" i="12"/>
  <c r="G401" i="7"/>
  <c r="F401" i="7"/>
  <c r="G399" i="3"/>
  <c r="F399" i="3"/>
  <c r="H397" i="9"/>
  <c r="G397" i="9"/>
  <c r="G137" i="16"/>
  <c r="F137" i="16"/>
  <c r="G399" i="8"/>
  <c r="F399" i="8"/>
  <c r="G399" i="6"/>
  <c r="F399" i="6"/>
  <c r="G399" i="5"/>
  <c r="F399" i="5"/>
  <c r="G399" i="4"/>
  <c r="F399" i="4"/>
  <c r="F137" i="17"/>
  <c r="G137" i="17"/>
  <c r="G345" i="14"/>
  <c r="F345" i="14"/>
  <c r="H345" i="14" s="1"/>
  <c r="G33" i="20"/>
  <c r="F33" i="20"/>
  <c r="G399" i="11"/>
  <c r="F399" i="11"/>
  <c r="G398" i="3"/>
  <c r="F398" i="3"/>
  <c r="G398" i="12"/>
  <c r="F398" i="12"/>
  <c r="G400" i="7"/>
  <c r="F400" i="7"/>
  <c r="H396" i="9"/>
  <c r="G396" i="9"/>
  <c r="G136" i="16"/>
  <c r="F136" i="16"/>
  <c r="G398" i="8"/>
  <c r="F398" i="8"/>
  <c r="G398" i="6"/>
  <c r="F398" i="6"/>
  <c r="F136" i="17"/>
  <c r="G136" i="17"/>
  <c r="G398" i="5"/>
  <c r="H398" i="5"/>
  <c r="F398" i="5"/>
  <c r="G398" i="4"/>
  <c r="F398" i="4"/>
  <c r="G344" i="14"/>
  <c r="F344" i="14"/>
  <c r="G32" i="20"/>
  <c r="F32" i="20"/>
  <c r="G398" i="11"/>
  <c r="F398" i="11"/>
  <c r="G397" i="12"/>
  <c r="F397" i="12"/>
  <c r="H397" i="12"/>
  <c r="G399" i="7"/>
  <c r="F399" i="7"/>
  <c r="G397" i="3"/>
  <c r="H397" i="3"/>
  <c r="F397" i="3"/>
  <c r="H395" i="9"/>
  <c r="G395" i="9"/>
  <c r="I395" i="9"/>
  <c r="G135" i="16"/>
  <c r="F135" i="16"/>
  <c r="G397" i="8"/>
  <c r="F397" i="8"/>
  <c r="F397" i="6"/>
  <c r="G397" i="6"/>
  <c r="F135" i="17"/>
  <c r="G135" i="17"/>
  <c r="F343" i="14"/>
  <c r="G343" i="14"/>
  <c r="G397" i="4"/>
  <c r="H397" i="4"/>
  <c r="F397" i="4"/>
  <c r="G397" i="5"/>
  <c r="F397" i="5"/>
  <c r="G31" i="20"/>
  <c r="F31" i="20"/>
  <c r="G397" i="11"/>
  <c r="F397" i="11"/>
  <c r="G396" i="12"/>
  <c r="F396" i="12"/>
  <c r="H394" i="9"/>
  <c r="G394" i="9"/>
  <c r="G134" i="16"/>
  <c r="F134" i="16"/>
  <c r="G398" i="7"/>
  <c r="F398" i="7"/>
  <c r="G396" i="3"/>
  <c r="F396" i="3"/>
  <c r="F396" i="6"/>
  <c r="G396" i="6"/>
  <c r="G396" i="8"/>
  <c r="F396" i="8"/>
  <c r="F134" i="17"/>
  <c r="G134" i="17"/>
  <c r="F342" i="14"/>
  <c r="G342" i="14"/>
  <c r="G30" i="20"/>
  <c r="F30" i="20"/>
  <c r="H30" i="20"/>
  <c r="G396" i="11"/>
  <c r="F396" i="11"/>
  <c r="G396" i="4"/>
  <c r="H396" i="4"/>
  <c r="F396" i="4"/>
  <c r="G396" i="5"/>
  <c r="F396" i="5"/>
  <c r="G395" i="12"/>
  <c r="I395" i="12" s="1"/>
  <c r="F395" i="12"/>
  <c r="G133" i="16"/>
  <c r="F133" i="16"/>
  <c r="H393" i="9"/>
  <c r="I393" i="9" s="1"/>
  <c r="G393" i="9"/>
  <c r="G397" i="7"/>
  <c r="F397" i="7"/>
  <c r="F395" i="3"/>
  <c r="G395" i="3"/>
  <c r="F395" i="8"/>
  <c r="G395" i="8"/>
  <c r="G395" i="6"/>
  <c r="F395" i="6"/>
  <c r="F133" i="17"/>
  <c r="G133" i="17"/>
  <c r="F341" i="14"/>
  <c r="G341" i="14"/>
  <c r="G395" i="4"/>
  <c r="H395" i="4" s="1"/>
  <c r="F395" i="4"/>
  <c r="G395" i="5"/>
  <c r="F395" i="5"/>
  <c r="G29" i="20"/>
  <c r="F29" i="20"/>
  <c r="G395" i="11"/>
  <c r="F395" i="11"/>
  <c r="F394" i="12"/>
  <c r="G394" i="12"/>
  <c r="F394" i="3"/>
  <c r="H394" i="3" s="1"/>
  <c r="G394" i="3"/>
  <c r="F396" i="7"/>
  <c r="G396" i="7"/>
  <c r="G392" i="9"/>
  <c r="H392" i="9"/>
  <c r="F132" i="16"/>
  <c r="G132" i="16"/>
  <c r="F132" i="17"/>
  <c r="G132" i="17"/>
  <c r="F394" i="6"/>
  <c r="G394" i="6"/>
  <c r="F340" i="14"/>
  <c r="G340" i="14"/>
  <c r="F28" i="20"/>
  <c r="G28" i="20"/>
  <c r="F394" i="11"/>
  <c r="G394" i="11"/>
  <c r="F394" i="4"/>
  <c r="G394" i="4"/>
  <c r="F394" i="5"/>
  <c r="H394" i="5" s="1"/>
  <c r="G394" i="5"/>
  <c r="F394" i="8"/>
  <c r="G394" i="8"/>
  <c r="F393" i="12"/>
  <c r="G393" i="12"/>
  <c r="I393" i="12" s="1"/>
  <c r="F131" i="17"/>
  <c r="G131" i="17"/>
  <c r="F339" i="14"/>
  <c r="G339" i="14"/>
  <c r="H339" i="14" s="1"/>
  <c r="F131" i="16"/>
  <c r="G131" i="16"/>
  <c r="G391" i="9"/>
  <c r="H391" i="9"/>
  <c r="F27" i="20"/>
  <c r="G27" i="20"/>
  <c r="F395" i="7"/>
  <c r="G395" i="7"/>
  <c r="F393" i="6"/>
  <c r="G393" i="6"/>
  <c r="F393" i="11"/>
  <c r="G393" i="11"/>
  <c r="F393" i="4"/>
  <c r="H393" i="4"/>
  <c r="G393" i="4"/>
  <c r="F393" i="5"/>
  <c r="G393" i="5"/>
  <c r="F393" i="3"/>
  <c r="H393" i="3" s="1"/>
  <c r="G393" i="3"/>
  <c r="F393" i="8"/>
  <c r="G393" i="8"/>
  <c r="F392" i="12"/>
  <c r="G392" i="12"/>
  <c r="F394" i="7"/>
  <c r="G394" i="7"/>
  <c r="F130" i="16"/>
  <c r="G130" i="16"/>
  <c r="G390" i="9"/>
  <c r="I390" i="9" s="1"/>
  <c r="H390" i="9"/>
  <c r="F392" i="6"/>
  <c r="G392" i="6"/>
  <c r="F392" i="11"/>
  <c r="G392" i="11"/>
  <c r="F392" i="3"/>
  <c r="G392" i="3"/>
  <c r="F130" i="17"/>
  <c r="G130" i="17"/>
  <c r="F392" i="8"/>
  <c r="G392" i="8"/>
  <c r="F338" i="14"/>
  <c r="G338" i="14"/>
  <c r="F26" i="20"/>
  <c r="G26" i="20"/>
  <c r="F392" i="5"/>
  <c r="G392" i="5"/>
  <c r="F392" i="4"/>
  <c r="G392" i="4"/>
  <c r="G391" i="12"/>
  <c r="I391" i="12" s="1"/>
  <c r="F391" i="12"/>
  <c r="G337" i="14"/>
  <c r="F337" i="14"/>
  <c r="F129" i="17"/>
  <c r="G129" i="17"/>
  <c r="G129" i="16"/>
  <c r="F129" i="16"/>
  <c r="H389" i="9"/>
  <c r="G389" i="9"/>
  <c r="G393" i="7"/>
  <c r="F393" i="7"/>
  <c r="G391" i="6"/>
  <c r="F391" i="6"/>
  <c r="G25" i="20"/>
  <c r="F25" i="20"/>
  <c r="G391" i="11"/>
  <c r="F391" i="11"/>
  <c r="G391" i="4"/>
  <c r="F391" i="4"/>
  <c r="G391" i="5"/>
  <c r="F391" i="5"/>
  <c r="G391" i="3"/>
  <c r="F391" i="3"/>
  <c r="G391" i="8"/>
  <c r="H391" i="8"/>
  <c r="F391" i="8"/>
  <c r="G388" i="2"/>
  <c r="H388" i="2" s="1"/>
  <c r="G388" i="12"/>
  <c r="F388" i="12"/>
  <c r="G126" i="17"/>
  <c r="F126" i="17"/>
  <c r="G334" i="14"/>
  <c r="F334" i="14"/>
  <c r="G126" i="16"/>
  <c r="F126" i="16"/>
  <c r="H386" i="9"/>
  <c r="G386" i="9"/>
  <c r="G22" i="20"/>
  <c r="H22" i="20"/>
  <c r="F22" i="20"/>
  <c r="G390" i="7"/>
  <c r="F390" i="7"/>
  <c r="G388" i="6"/>
  <c r="F388" i="6"/>
  <c r="G388" i="11"/>
  <c r="F388" i="11"/>
  <c r="G388" i="4"/>
  <c r="F388" i="4"/>
  <c r="G388" i="5"/>
  <c r="F388" i="5"/>
  <c r="G388" i="3"/>
  <c r="F388" i="3"/>
  <c r="G388" i="8"/>
  <c r="F388" i="8"/>
  <c r="G387" i="12"/>
  <c r="I387" i="12" s="1"/>
  <c r="F387" i="12"/>
  <c r="F125" i="17"/>
  <c r="G125" i="17"/>
  <c r="G333" i="14"/>
  <c r="H333" i="14" s="1"/>
  <c r="F333" i="14"/>
  <c r="G125" i="16"/>
  <c r="F125" i="16"/>
  <c r="H385" i="9"/>
  <c r="G385" i="9"/>
  <c r="G21" i="20"/>
  <c r="H21" i="20" s="1"/>
  <c r="F21" i="20"/>
  <c r="G389" i="7"/>
  <c r="F389" i="7"/>
  <c r="F387" i="6"/>
  <c r="G387" i="6"/>
  <c r="G387" i="11"/>
  <c r="F387" i="11"/>
  <c r="G387" i="4"/>
  <c r="F387" i="4"/>
  <c r="G387" i="5"/>
  <c r="F387" i="5"/>
  <c r="G387" i="3"/>
  <c r="F387" i="3"/>
  <c r="G387" i="8"/>
  <c r="F387" i="8"/>
  <c r="H387" i="8" s="1"/>
  <c r="G386" i="12"/>
  <c r="F386" i="12"/>
  <c r="F124" i="17"/>
  <c r="G124" i="17"/>
  <c r="G332" i="14"/>
  <c r="F332" i="14"/>
  <c r="G124" i="16"/>
  <c r="F124" i="16"/>
  <c r="H384" i="9"/>
  <c r="G384" i="9"/>
  <c r="G20" i="20"/>
  <c r="F20" i="20"/>
  <c r="H20" i="20" s="1"/>
  <c r="G388" i="7"/>
  <c r="F388" i="7"/>
  <c r="F386" i="6"/>
  <c r="G386" i="6"/>
  <c r="G386" i="11"/>
  <c r="F386" i="11"/>
  <c r="G386" i="4"/>
  <c r="F386" i="4"/>
  <c r="G386" i="5"/>
  <c r="F386" i="5"/>
  <c r="H386" i="5"/>
  <c r="G386" i="3"/>
  <c r="F386" i="3"/>
  <c r="H386" i="3" s="1"/>
  <c r="G386" i="8"/>
  <c r="F386" i="8"/>
  <c r="G123" i="17"/>
  <c r="F123" i="17"/>
  <c r="G331" i="14"/>
  <c r="F331" i="14"/>
  <c r="G123" i="16"/>
  <c r="F123" i="16"/>
  <c r="H383" i="9"/>
  <c r="G383" i="9"/>
  <c r="G19" i="20"/>
  <c r="F19" i="20"/>
  <c r="G387" i="7"/>
  <c r="F387" i="7"/>
  <c r="G385" i="6"/>
  <c r="F385" i="6"/>
  <c r="G385" i="11"/>
  <c r="F385" i="11"/>
  <c r="G385" i="4"/>
  <c r="F385" i="4"/>
  <c r="G385" i="5"/>
  <c r="F385" i="5"/>
  <c r="G385" i="3"/>
  <c r="F385" i="3"/>
  <c r="G385" i="8"/>
  <c r="F385" i="8"/>
  <c r="H385" i="8" s="1"/>
  <c r="G385" i="12"/>
  <c r="F385" i="12"/>
  <c r="G122" i="17"/>
  <c r="F122" i="17"/>
  <c r="G330" i="14"/>
  <c r="F330" i="14"/>
  <c r="G122" i="16"/>
  <c r="F122" i="16"/>
  <c r="H382" i="9"/>
  <c r="G382" i="9"/>
  <c r="G18" i="20"/>
  <c r="F18" i="20"/>
  <c r="H18" i="20" s="1"/>
  <c r="G386" i="7"/>
  <c r="F386" i="7"/>
  <c r="G384" i="6"/>
  <c r="F384" i="6"/>
  <c r="G384" i="11"/>
  <c r="F384" i="11"/>
  <c r="G384" i="4"/>
  <c r="F384" i="4"/>
  <c r="H384" i="4" s="1"/>
  <c r="G384" i="5"/>
  <c r="F384" i="5"/>
  <c r="H384" i="5" s="1"/>
  <c r="G384" i="3"/>
  <c r="F384" i="3"/>
  <c r="G384" i="8"/>
  <c r="F384" i="8"/>
  <c r="G384" i="12"/>
  <c r="F384" i="12"/>
  <c r="G121" i="17"/>
  <c r="F121" i="17"/>
  <c r="G329" i="14"/>
  <c r="F329" i="14"/>
  <c r="G121" i="16"/>
  <c r="F121" i="16"/>
  <c r="H381" i="9"/>
  <c r="G381" i="9"/>
  <c r="G17" i="20"/>
  <c r="H17" i="20" s="1"/>
  <c r="F17" i="20"/>
  <c r="G385" i="7"/>
  <c r="F385" i="7"/>
  <c r="G383" i="6"/>
  <c r="F383" i="6"/>
  <c r="G383" i="11"/>
  <c r="F383" i="11"/>
  <c r="G383" i="4"/>
  <c r="F383" i="4"/>
  <c r="G383" i="5"/>
  <c r="F383" i="5"/>
  <c r="G383" i="3"/>
  <c r="F383" i="3"/>
  <c r="G383" i="8"/>
  <c r="F383" i="8"/>
  <c r="H383" i="8" s="1"/>
  <c r="G383" i="12"/>
  <c r="F383" i="12"/>
  <c r="G120" i="17"/>
  <c r="F120" i="17"/>
  <c r="G328" i="14"/>
  <c r="F328" i="14"/>
  <c r="G120" i="16"/>
  <c r="F120" i="16"/>
  <c r="H380" i="9"/>
  <c r="G380" i="9"/>
  <c r="G16" i="20"/>
  <c r="F16" i="20"/>
  <c r="G384" i="7"/>
  <c r="F384" i="7"/>
  <c r="G382" i="6"/>
  <c r="F382" i="6"/>
  <c r="G382" i="11"/>
  <c r="F382" i="11"/>
  <c r="G382" i="4"/>
  <c r="F382" i="4"/>
  <c r="G382" i="5"/>
  <c r="F382" i="5"/>
  <c r="G382" i="3"/>
  <c r="F382" i="3"/>
  <c r="G382" i="8"/>
  <c r="F382" i="8"/>
  <c r="G382" i="12"/>
  <c r="F382" i="12"/>
  <c r="G119" i="17"/>
  <c r="F119" i="17"/>
  <c r="G327" i="14"/>
  <c r="F327" i="14"/>
  <c r="G119" i="16"/>
  <c r="F119" i="16"/>
  <c r="H379" i="9"/>
  <c r="G379" i="9"/>
  <c r="G15" i="20"/>
  <c r="H15" i="20" s="1"/>
  <c r="F15" i="20"/>
  <c r="G383" i="7"/>
  <c r="F383" i="7"/>
  <c r="G381" i="6"/>
  <c r="F381" i="6"/>
  <c r="G381" i="11"/>
  <c r="F381" i="11"/>
  <c r="G381" i="4"/>
  <c r="H381" i="4" s="1"/>
  <c r="F381" i="4"/>
  <c r="G381" i="5"/>
  <c r="F381" i="5"/>
  <c r="G381" i="3"/>
  <c r="F381" i="3"/>
  <c r="G381" i="8"/>
  <c r="F381" i="8"/>
  <c r="G381" i="12"/>
  <c r="F381" i="12"/>
  <c r="H381" i="12"/>
  <c r="G118" i="17"/>
  <c r="F118" i="17"/>
  <c r="G326" i="14"/>
  <c r="F326" i="14"/>
  <c r="G118" i="16"/>
  <c r="F118" i="16"/>
  <c r="H378" i="9"/>
  <c r="G378" i="9"/>
  <c r="G14" i="20"/>
  <c r="F14" i="20"/>
  <c r="G382" i="7"/>
  <c r="F382" i="7"/>
  <c r="G380" i="6"/>
  <c r="F380" i="6"/>
  <c r="G380" i="11"/>
  <c r="F380" i="11"/>
  <c r="G380" i="4"/>
  <c r="F380" i="4"/>
  <c r="G380" i="5"/>
  <c r="F380" i="5"/>
  <c r="H380" i="5" s="1"/>
  <c r="G380" i="3"/>
  <c r="F380" i="3"/>
  <c r="G380" i="8"/>
  <c r="F380" i="8"/>
  <c r="G380" i="12"/>
  <c r="F380" i="12"/>
  <c r="H380" i="12" s="1"/>
  <c r="G117" i="17"/>
  <c r="F117" i="17"/>
  <c r="G325" i="14"/>
  <c r="H325" i="14" s="1"/>
  <c r="F325" i="14"/>
  <c r="G117" i="16"/>
  <c r="F117" i="16"/>
  <c r="H377" i="9"/>
  <c r="G377" i="9"/>
  <c r="G13" i="20"/>
  <c r="H13" i="20" s="1"/>
  <c r="F13" i="20"/>
  <c r="G381" i="7"/>
  <c r="F381" i="7"/>
  <c r="G379" i="6"/>
  <c r="F379" i="6"/>
  <c r="G379" i="11"/>
  <c r="F379" i="11"/>
  <c r="G379" i="4"/>
  <c r="H379" i="4"/>
  <c r="F379" i="4"/>
  <c r="G379" i="5"/>
  <c r="F379" i="5"/>
  <c r="G379" i="3"/>
  <c r="H379" i="3" s="1"/>
  <c r="F379" i="3"/>
  <c r="G379" i="8"/>
  <c r="F379" i="8"/>
  <c r="G379" i="12"/>
  <c r="F379" i="12"/>
  <c r="H376" i="9"/>
  <c r="G376" i="9"/>
  <c r="G116" i="16"/>
  <c r="F116" i="16"/>
  <c r="H318" i="14"/>
  <c r="G324" i="14"/>
  <c r="F324" i="14"/>
  <c r="G12" i="20"/>
  <c r="F12" i="20"/>
  <c r="G380" i="7"/>
  <c r="F380" i="7"/>
  <c r="H380" i="7" s="1"/>
  <c r="G378" i="6"/>
  <c r="F378" i="6"/>
  <c r="G378" i="11"/>
  <c r="F378" i="11"/>
  <c r="G378" i="4"/>
  <c r="F378" i="4"/>
  <c r="G378" i="5"/>
  <c r="F378" i="5"/>
  <c r="H378" i="5" s="1"/>
  <c r="G378" i="3"/>
  <c r="F378" i="3"/>
  <c r="H378" i="3" s="1"/>
  <c r="G378" i="8"/>
  <c r="F378" i="8"/>
  <c r="G378" i="12"/>
  <c r="I378" i="12" s="1"/>
  <c r="F378" i="12"/>
  <c r="G115" i="17"/>
  <c r="F115" i="17"/>
  <c r="G323" i="14"/>
  <c r="F323" i="14"/>
  <c r="H375" i="9"/>
  <c r="G375" i="9"/>
  <c r="G11" i="20"/>
  <c r="H11" i="20" s="1"/>
  <c r="F11" i="20"/>
  <c r="G379" i="7"/>
  <c r="F379" i="7"/>
  <c r="G377" i="6"/>
  <c r="F377" i="6"/>
  <c r="G377" i="11"/>
  <c r="F377" i="11"/>
  <c r="G377" i="4"/>
  <c r="F377" i="4"/>
  <c r="G377" i="5"/>
  <c r="F377" i="5"/>
  <c r="H377" i="5" s="1"/>
  <c r="G377" i="3"/>
  <c r="F377" i="3"/>
  <c r="G377" i="8"/>
  <c r="F377" i="8"/>
  <c r="G377" i="12"/>
  <c r="F377" i="12"/>
  <c r="G114" i="17"/>
  <c r="F114" i="17"/>
  <c r="G322" i="14"/>
  <c r="F322" i="14"/>
  <c r="H374" i="9"/>
  <c r="G374" i="9"/>
  <c r="I374" i="9" s="1"/>
  <c r="G10" i="20"/>
  <c r="F10" i="20"/>
  <c r="G378" i="7"/>
  <c r="F378" i="7"/>
  <c r="G376" i="6"/>
  <c r="F376" i="6"/>
  <c r="G376" i="11"/>
  <c r="F376" i="11"/>
  <c r="G376" i="4"/>
  <c r="F376" i="4"/>
  <c r="H376" i="4" s="1"/>
  <c r="G376" i="5"/>
  <c r="F376" i="5"/>
  <c r="G376" i="3"/>
  <c r="F376" i="3"/>
  <c r="G376" i="8"/>
  <c r="F376" i="8"/>
  <c r="G376" i="12"/>
  <c r="F376" i="12"/>
  <c r="G113" i="17"/>
  <c r="F113" i="17"/>
  <c r="G321" i="14"/>
  <c r="F321" i="14"/>
  <c r="H373" i="9"/>
  <c r="G373" i="9"/>
  <c r="I373" i="9" s="1"/>
  <c r="G9" i="20"/>
  <c r="F9" i="20"/>
  <c r="F377" i="7"/>
  <c r="G377" i="7"/>
  <c r="G375" i="6"/>
  <c r="F375" i="6"/>
  <c r="G375" i="11"/>
  <c r="F375" i="11"/>
  <c r="G375" i="4"/>
  <c r="F375" i="4"/>
  <c r="G375" i="5"/>
  <c r="F375" i="5"/>
  <c r="H375" i="5" s="1"/>
  <c r="G375" i="3"/>
  <c r="F375" i="3"/>
  <c r="G375" i="2"/>
  <c r="F375" i="2"/>
  <c r="G375" i="8"/>
  <c r="F375" i="8"/>
  <c r="G375" i="12"/>
  <c r="I375" i="12" s="1"/>
  <c r="F375" i="12"/>
  <c r="G374" i="2"/>
  <c r="F374" i="2"/>
  <c r="G112" i="17"/>
  <c r="F112" i="17"/>
  <c r="G320" i="14"/>
  <c r="F320" i="14"/>
  <c r="H372" i="9"/>
  <c r="G372" i="9"/>
  <c r="G8" i="20"/>
  <c r="F8" i="20"/>
  <c r="G376" i="7"/>
  <c r="F376" i="7"/>
  <c r="G374" i="6"/>
  <c r="F374" i="6"/>
  <c r="G374" i="11"/>
  <c r="F374" i="11"/>
  <c r="G374" i="4"/>
  <c r="F374" i="4"/>
  <c r="G374" i="5"/>
  <c r="F374" i="5"/>
  <c r="G374" i="3"/>
  <c r="F374" i="3"/>
  <c r="H374" i="3"/>
  <c r="G374" i="12"/>
  <c r="F374" i="12"/>
  <c r="G374" i="8"/>
  <c r="F374" i="8"/>
  <c r="G373" i="12"/>
  <c r="F373" i="12"/>
  <c r="G319" i="14"/>
  <c r="F319" i="14"/>
  <c r="F111" i="17"/>
  <c r="G111" i="17"/>
  <c r="H371" i="9"/>
  <c r="G371" i="9"/>
  <c r="G7" i="20"/>
  <c r="H7" i="20"/>
  <c r="F7" i="20"/>
  <c r="G375" i="7"/>
  <c r="F375" i="7"/>
  <c r="G373" i="6"/>
  <c r="F373" i="6"/>
  <c r="G373" i="11"/>
  <c r="F373" i="11"/>
  <c r="G373" i="4"/>
  <c r="F373" i="4"/>
  <c r="G373" i="5"/>
  <c r="H373" i="5" s="1"/>
  <c r="F373" i="5"/>
  <c r="G373" i="3"/>
  <c r="F373" i="3"/>
  <c r="H373" i="3" s="1"/>
  <c r="G373" i="8"/>
  <c r="F373" i="8"/>
  <c r="H373" i="8" s="1"/>
  <c r="H370" i="9"/>
  <c r="G370" i="9"/>
  <c r="G6" i="20"/>
  <c r="F6" i="20"/>
  <c r="H6" i="20" s="1"/>
  <c r="G374" i="7"/>
  <c r="F374" i="7"/>
  <c r="G372" i="6"/>
  <c r="F372" i="6"/>
  <c r="G372" i="11"/>
  <c r="F372" i="11"/>
  <c r="G372" i="4"/>
  <c r="F372" i="4"/>
  <c r="G372" i="5"/>
  <c r="F372" i="5"/>
  <c r="G372" i="3"/>
  <c r="F372" i="3"/>
  <c r="G372" i="8"/>
  <c r="F372" i="8"/>
  <c r="G372" i="12"/>
  <c r="F372" i="12"/>
  <c r="F109" i="17"/>
  <c r="G109" i="17"/>
  <c r="F317" i="14"/>
  <c r="G317" i="14"/>
  <c r="H369" i="9"/>
  <c r="G369" i="9"/>
  <c r="G5" i="20"/>
  <c r="F5" i="20"/>
  <c r="G373" i="7"/>
  <c r="F373" i="7"/>
  <c r="G371" i="6"/>
  <c r="F371" i="6"/>
  <c r="G371" i="11"/>
  <c r="F371" i="11"/>
  <c r="G371" i="4"/>
  <c r="F371" i="4"/>
  <c r="G371" i="5"/>
  <c r="F371" i="5"/>
  <c r="G371" i="3"/>
  <c r="F371" i="3"/>
  <c r="G371" i="8"/>
  <c r="F371" i="8"/>
  <c r="G371" i="12"/>
  <c r="F371" i="12"/>
  <c r="G108" i="17"/>
  <c r="F108" i="17"/>
  <c r="G316" i="14"/>
  <c r="F316" i="14"/>
  <c r="H368" i="9"/>
  <c r="G368" i="9"/>
  <c r="I368" i="9" s="1"/>
  <c r="G4" i="20"/>
  <c r="F4" i="20"/>
  <c r="A4" i="20"/>
  <c r="G372" i="7"/>
  <c r="H372" i="7" s="1"/>
  <c r="F372" i="7"/>
  <c r="G370" i="6"/>
  <c r="F370" i="6"/>
  <c r="G370" i="11"/>
  <c r="F370" i="11"/>
  <c r="G370" i="4"/>
  <c r="F370" i="4"/>
  <c r="G370" i="5"/>
  <c r="F370" i="5"/>
  <c r="G370" i="3"/>
  <c r="F370" i="3"/>
  <c r="G370" i="8"/>
  <c r="F370" i="8"/>
  <c r="G370" i="12"/>
  <c r="I370" i="12" s="1"/>
  <c r="F370" i="12"/>
  <c r="G3" i="20"/>
  <c r="F3" i="20"/>
  <c r="G107" i="17"/>
  <c r="F107" i="17"/>
  <c r="G315" i="14"/>
  <c r="F315" i="14"/>
  <c r="H367" i="9"/>
  <c r="G367" i="9"/>
  <c r="I367" i="9" s="1"/>
  <c r="G371" i="7"/>
  <c r="F371" i="7"/>
  <c r="G369" i="6"/>
  <c r="F369" i="6"/>
  <c r="G369" i="11"/>
  <c r="F369" i="11"/>
  <c r="G369" i="4"/>
  <c r="F369" i="4"/>
  <c r="G369" i="5"/>
  <c r="F369" i="5"/>
  <c r="H369" i="5" s="1"/>
  <c r="G369" i="3"/>
  <c r="F369" i="3"/>
  <c r="G369" i="8"/>
  <c r="F369" i="8"/>
  <c r="G369" i="12"/>
  <c r="F369" i="12"/>
  <c r="G106" i="17"/>
  <c r="F106" i="17"/>
  <c r="G314" i="14"/>
  <c r="F314" i="14"/>
  <c r="H366" i="9"/>
  <c r="G366" i="9"/>
  <c r="G370" i="7"/>
  <c r="F370" i="7"/>
  <c r="G368" i="6"/>
  <c r="F368" i="6"/>
  <c r="G368" i="11"/>
  <c r="F368" i="11"/>
  <c r="G368" i="4"/>
  <c r="F368" i="4"/>
  <c r="G368" i="5"/>
  <c r="H368" i="5" s="1"/>
  <c r="F368" i="5"/>
  <c r="G368" i="3"/>
  <c r="F368" i="3"/>
  <c r="G368" i="8"/>
  <c r="F368" i="8"/>
  <c r="G368" i="12"/>
  <c r="I368" i="12" s="1"/>
  <c r="F368" i="12"/>
  <c r="G105" i="17"/>
  <c r="F105" i="17"/>
  <c r="G313" i="14"/>
  <c r="F313" i="14"/>
  <c r="H365" i="9"/>
  <c r="G365" i="9"/>
  <c r="I365" i="9"/>
  <c r="G369" i="7"/>
  <c r="F369" i="7"/>
  <c r="G367" i="6"/>
  <c r="F367" i="6"/>
  <c r="G367" i="11"/>
  <c r="F367" i="11"/>
  <c r="G367" i="4"/>
  <c r="F367" i="4"/>
  <c r="H367" i="4" s="1"/>
  <c r="G367" i="5"/>
  <c r="F367" i="5"/>
  <c r="G367" i="3"/>
  <c r="F367" i="3"/>
  <c r="F367" i="8"/>
  <c r="G367" i="8"/>
  <c r="G367" i="12"/>
  <c r="F367" i="12"/>
  <c r="F104" i="17"/>
  <c r="G104" i="17"/>
  <c r="F312" i="14"/>
  <c r="G312" i="14"/>
  <c r="H364" i="9"/>
  <c r="G364" i="9"/>
  <c r="G368" i="7"/>
  <c r="F368" i="7"/>
  <c r="G366" i="6"/>
  <c r="F366" i="6"/>
  <c r="G366" i="11"/>
  <c r="F366" i="11"/>
  <c r="G366" i="4"/>
  <c r="F366" i="4"/>
  <c r="G366" i="5"/>
  <c r="F366" i="5"/>
  <c r="G366" i="3"/>
  <c r="F366" i="3"/>
  <c r="G366" i="8"/>
  <c r="F366" i="8"/>
  <c r="H366" i="8" s="1"/>
  <c r="G366" i="12"/>
  <c r="F366" i="12"/>
  <c r="G103" i="17"/>
  <c r="F103" i="17"/>
  <c r="G311" i="14"/>
  <c r="F311" i="14"/>
  <c r="H363" i="9"/>
  <c r="G363" i="9"/>
  <c r="I363" i="9" s="1"/>
  <c r="G367" i="7"/>
  <c r="F367" i="7"/>
  <c r="H367" i="7" s="1"/>
  <c r="G365" i="6"/>
  <c r="F365" i="6"/>
  <c r="G365" i="11"/>
  <c r="F365" i="11"/>
  <c r="G365" i="4"/>
  <c r="F365" i="4"/>
  <c r="G365" i="5"/>
  <c r="F365" i="5"/>
  <c r="G365" i="3"/>
  <c r="F365" i="3"/>
  <c r="G365" i="8"/>
  <c r="F365" i="8"/>
  <c r="G365" i="12"/>
  <c r="I365" i="12" s="1"/>
  <c r="F365" i="12"/>
  <c r="G102" i="17"/>
  <c r="F102" i="17"/>
  <c r="G310" i="14"/>
  <c r="H310" i="14" s="1"/>
  <c r="F310" i="14"/>
  <c r="H362" i="9"/>
  <c r="G362" i="9"/>
  <c r="G366" i="7"/>
  <c r="F366" i="7"/>
  <c r="G364" i="6"/>
  <c r="F364" i="6"/>
  <c r="G364" i="11"/>
  <c r="F364" i="11"/>
  <c r="G364" i="4"/>
  <c r="F364" i="4"/>
  <c r="G364" i="5"/>
  <c r="F364" i="5"/>
  <c r="G364" i="3"/>
  <c r="F364" i="3"/>
  <c r="G364" i="8"/>
  <c r="F364" i="8"/>
  <c r="G364" i="12"/>
  <c r="F364" i="12"/>
  <c r="G101" i="17"/>
  <c r="F101" i="17"/>
  <c r="G309" i="14"/>
  <c r="F309" i="14"/>
  <c r="H361" i="9"/>
  <c r="G361" i="9"/>
  <c r="G365" i="7"/>
  <c r="F365" i="7"/>
  <c r="G363" i="6"/>
  <c r="F363" i="6"/>
  <c r="G363" i="11"/>
  <c r="F363" i="11"/>
  <c r="G363" i="4"/>
  <c r="F363" i="4"/>
  <c r="G363" i="5"/>
  <c r="F363" i="5"/>
  <c r="G363" i="3"/>
  <c r="F363" i="3"/>
  <c r="G363" i="8"/>
  <c r="F363" i="8"/>
  <c r="H363" i="8"/>
  <c r="G363" i="12"/>
  <c r="F363" i="12"/>
  <c r="G100" i="17"/>
  <c r="F100" i="17"/>
  <c r="G308" i="14"/>
  <c r="F308" i="14"/>
  <c r="H360" i="9"/>
  <c r="G360" i="9"/>
  <c r="G364" i="7"/>
  <c r="F364" i="7"/>
  <c r="H364" i="7" s="1"/>
  <c r="G362" i="6"/>
  <c r="F362" i="6"/>
  <c r="G362" i="11"/>
  <c r="F362" i="11"/>
  <c r="G362" i="4"/>
  <c r="F362" i="4"/>
  <c r="G362" i="5"/>
  <c r="F362" i="5"/>
  <c r="G362" i="3"/>
  <c r="F362" i="3"/>
  <c r="G362" i="8"/>
  <c r="F362" i="8"/>
  <c r="G362" i="12"/>
  <c r="F362" i="12"/>
  <c r="F99" i="17"/>
  <c r="G99" i="17"/>
  <c r="F307" i="14"/>
  <c r="G307" i="14"/>
  <c r="G359" i="9"/>
  <c r="H359" i="9"/>
  <c r="F363" i="7"/>
  <c r="G363" i="7"/>
  <c r="H363" i="7" s="1"/>
  <c r="F361" i="6"/>
  <c r="G361" i="6"/>
  <c r="F361" i="11"/>
  <c r="G361" i="11"/>
  <c r="F361" i="4"/>
  <c r="G361" i="4"/>
  <c r="F361" i="5"/>
  <c r="G361" i="5"/>
  <c r="F361" i="3"/>
  <c r="G361" i="3"/>
  <c r="F361" i="8"/>
  <c r="G361" i="8"/>
  <c r="H361" i="8" s="1"/>
  <c r="F361" i="12"/>
  <c r="G361" i="12"/>
  <c r="H361" i="12" s="1"/>
  <c r="G98" i="17"/>
  <c r="F98" i="17"/>
  <c r="G306" i="14"/>
  <c r="F306" i="14"/>
  <c r="H358" i="9"/>
  <c r="G358" i="9"/>
  <c r="G362" i="7"/>
  <c r="F362" i="7"/>
  <c r="G360" i="6"/>
  <c r="F360" i="6"/>
  <c r="G360" i="11"/>
  <c r="F360" i="11"/>
  <c r="G360" i="4"/>
  <c r="H360" i="4" s="1"/>
  <c r="F360" i="4"/>
  <c r="G360" i="5"/>
  <c r="F360" i="5"/>
  <c r="G360" i="3"/>
  <c r="F360" i="3"/>
  <c r="H360" i="3" s="1"/>
  <c r="G360" i="8"/>
  <c r="F360" i="8"/>
  <c r="G360" i="12"/>
  <c r="F360" i="12"/>
  <c r="F97" i="17"/>
  <c r="G97" i="17"/>
  <c r="F305" i="14"/>
  <c r="G305" i="14"/>
  <c r="G357" i="9"/>
  <c r="H357" i="9"/>
  <c r="I357" i="9" s="1"/>
  <c r="F361" i="7"/>
  <c r="G361" i="7"/>
  <c r="F359" i="6"/>
  <c r="G359" i="6"/>
  <c r="F359" i="11"/>
  <c r="G359" i="11"/>
  <c r="F359" i="4"/>
  <c r="G359" i="4"/>
  <c r="F359" i="5"/>
  <c r="G359" i="5"/>
  <c r="H359" i="5" s="1"/>
  <c r="F359" i="3"/>
  <c r="H359" i="3" s="1"/>
  <c r="G359" i="3"/>
  <c r="F359" i="8"/>
  <c r="G359" i="8"/>
  <c r="F359" i="12"/>
  <c r="G359" i="12"/>
  <c r="F96" i="17"/>
  <c r="G96" i="17"/>
  <c r="F304" i="14"/>
  <c r="G304" i="14"/>
  <c r="G356" i="9"/>
  <c r="I356" i="9" s="1"/>
  <c r="H356" i="9"/>
  <c r="F360" i="7"/>
  <c r="H360" i="7" s="1"/>
  <c r="G360" i="7"/>
  <c r="F358" i="6"/>
  <c r="G358" i="6"/>
  <c r="F358" i="11"/>
  <c r="H358" i="11" s="1"/>
  <c r="G358" i="11"/>
  <c r="F358" i="4"/>
  <c r="H358" i="4" s="1"/>
  <c r="G358" i="4"/>
  <c r="F358" i="5"/>
  <c r="G358" i="5"/>
  <c r="F358" i="3"/>
  <c r="G358" i="3"/>
  <c r="F358" i="8"/>
  <c r="H358" i="8" s="1"/>
  <c r="G358" i="8"/>
  <c r="F358" i="12"/>
  <c r="G358" i="12"/>
  <c r="F95" i="17"/>
  <c r="G95" i="17"/>
  <c r="F303" i="14"/>
  <c r="G303" i="14"/>
  <c r="F359" i="7"/>
  <c r="G359" i="7"/>
  <c r="F357" i="6"/>
  <c r="G357" i="6"/>
  <c r="F357" i="11"/>
  <c r="G357" i="11"/>
  <c r="F357" i="4"/>
  <c r="G357" i="4"/>
  <c r="F357" i="5"/>
  <c r="H357" i="5" s="1"/>
  <c r="G357" i="5"/>
  <c r="F357" i="3"/>
  <c r="G357" i="3"/>
  <c r="F357" i="8"/>
  <c r="G357" i="8"/>
  <c r="F357" i="12"/>
  <c r="G357" i="12"/>
  <c r="I357" i="12" s="1"/>
  <c r="F94" i="17"/>
  <c r="G94" i="17"/>
  <c r="F302" i="14"/>
  <c r="G302" i="14"/>
  <c r="H302" i="14" s="1"/>
  <c r="G354" i="9"/>
  <c r="H354" i="9"/>
  <c r="G355" i="9"/>
  <c r="H355" i="9"/>
  <c r="F358" i="7"/>
  <c r="G358" i="7"/>
  <c r="F356" i="6"/>
  <c r="G356" i="6"/>
  <c r="F356" i="11"/>
  <c r="G356" i="11"/>
  <c r="H356" i="11" s="1"/>
  <c r="F356" i="4"/>
  <c r="H356" i="4" s="1"/>
  <c r="G356" i="4"/>
  <c r="F356" i="5"/>
  <c r="G356" i="5"/>
  <c r="F356" i="3"/>
  <c r="G356" i="3"/>
  <c r="F356" i="8"/>
  <c r="H356" i="8" s="1"/>
  <c r="G356" i="8"/>
  <c r="F356" i="12"/>
  <c r="G356" i="12"/>
  <c r="F93" i="17"/>
  <c r="G93" i="17"/>
  <c r="G353" i="9"/>
  <c r="I353" i="9" s="1"/>
  <c r="H353" i="9"/>
  <c r="F357" i="7"/>
  <c r="G357" i="7"/>
  <c r="F355" i="6"/>
  <c r="G355" i="6"/>
  <c r="F355" i="11"/>
  <c r="G355" i="11"/>
  <c r="F355" i="4"/>
  <c r="H355" i="4" s="1"/>
  <c r="G355" i="4"/>
  <c r="F355" i="5"/>
  <c r="G355" i="5"/>
  <c r="F355" i="3"/>
  <c r="G355" i="3"/>
  <c r="F355" i="8"/>
  <c r="G355" i="8"/>
  <c r="F355" i="12"/>
  <c r="G355" i="12"/>
  <c r="F92" i="17"/>
  <c r="G92" i="17"/>
  <c r="F300" i="14"/>
  <c r="G300" i="14"/>
  <c r="F301" i="14"/>
  <c r="G301" i="14"/>
  <c r="H301" i="14" s="1"/>
  <c r="G352" i="9"/>
  <c r="H352" i="9"/>
  <c r="F356" i="7"/>
  <c r="G356" i="7"/>
  <c r="F354" i="6"/>
  <c r="G354" i="6"/>
  <c r="F354" i="11"/>
  <c r="G354" i="11"/>
  <c r="F354" i="4"/>
  <c r="G354" i="4"/>
  <c r="F354" i="5"/>
  <c r="G354" i="5"/>
  <c r="F354" i="3"/>
  <c r="G354" i="3"/>
  <c r="H354" i="3" s="1"/>
  <c r="F354" i="8"/>
  <c r="G354" i="8"/>
  <c r="F354" i="12"/>
  <c r="G354" i="12"/>
  <c r="F91" i="17"/>
  <c r="G91" i="17"/>
  <c r="F299" i="14"/>
  <c r="G299" i="14"/>
  <c r="G351" i="9"/>
  <c r="I351" i="9" s="1"/>
  <c r="H351" i="9"/>
  <c r="F355" i="7"/>
  <c r="G355" i="7"/>
  <c r="F353" i="6"/>
  <c r="G353" i="6"/>
  <c r="F353" i="11"/>
  <c r="H353" i="11" s="1"/>
  <c r="G353" i="11"/>
  <c r="F353" i="4"/>
  <c r="G353" i="4"/>
  <c r="F353" i="5"/>
  <c r="G353" i="5"/>
  <c r="F353" i="3"/>
  <c r="G353" i="3"/>
  <c r="F353" i="8"/>
  <c r="G353" i="8"/>
  <c r="H353" i="8"/>
  <c r="F353" i="12"/>
  <c r="G353" i="12"/>
  <c r="F90" i="17"/>
  <c r="G90" i="17"/>
  <c r="F298" i="14"/>
  <c r="G298" i="14"/>
  <c r="G350" i="9"/>
  <c r="H350" i="9"/>
  <c r="I350" i="9" s="1"/>
  <c r="F354" i="7"/>
  <c r="G354" i="7"/>
  <c r="F353" i="7"/>
  <c r="F352" i="6"/>
  <c r="G352" i="6"/>
  <c r="F352" i="11"/>
  <c r="G352" i="11"/>
  <c r="F352" i="4"/>
  <c r="H352" i="4" s="1"/>
  <c r="G352" i="4"/>
  <c r="F352" i="5"/>
  <c r="G352" i="5"/>
  <c r="F352" i="3"/>
  <c r="G352" i="3"/>
  <c r="F352" i="8"/>
  <c r="G352" i="8"/>
  <c r="F352" i="12"/>
  <c r="G352" i="12"/>
  <c r="G89" i="17"/>
  <c r="F89" i="17"/>
  <c r="G297" i="14"/>
  <c r="F297" i="14"/>
  <c r="H349" i="9"/>
  <c r="G349" i="9"/>
  <c r="G353" i="7"/>
  <c r="G351" i="6"/>
  <c r="F351" i="6"/>
  <c r="G351" i="11"/>
  <c r="F351" i="11"/>
  <c r="G351" i="4"/>
  <c r="F351" i="4"/>
  <c r="G351" i="5"/>
  <c r="F351" i="5"/>
  <c r="G351" i="3"/>
  <c r="F351" i="3"/>
  <c r="G351" i="8"/>
  <c r="H351" i="8" s="1"/>
  <c r="F351" i="8"/>
  <c r="G351" i="12"/>
  <c r="F351" i="12"/>
  <c r="F88" i="17"/>
  <c r="G88" i="17"/>
  <c r="F296" i="14"/>
  <c r="G296" i="14"/>
  <c r="G348" i="9"/>
  <c r="H348" i="9"/>
  <c r="F352" i="7"/>
  <c r="G352" i="7"/>
  <c r="F350" i="6"/>
  <c r="G350" i="6"/>
  <c r="F350" i="11"/>
  <c r="G350" i="11"/>
  <c r="H350" i="11" s="1"/>
  <c r="F350" i="4"/>
  <c r="G350" i="4"/>
  <c r="F350" i="5"/>
  <c r="G350" i="5"/>
  <c r="F350" i="3"/>
  <c r="G350" i="3"/>
  <c r="H350" i="3" s="1"/>
  <c r="F350" i="8"/>
  <c r="H350" i="8" s="1"/>
  <c r="G350" i="8"/>
  <c r="F350" i="12"/>
  <c r="G350" i="12"/>
  <c r="L349" i="12"/>
  <c r="U13" i="18"/>
  <c r="U14" i="18" s="1"/>
  <c r="U15" i="18" s="1"/>
  <c r="U16" i="18" s="1"/>
  <c r="U17" i="18" s="1"/>
  <c r="U18" i="18" s="1"/>
  <c r="U19" i="18" s="1"/>
  <c r="U20" i="18" s="1"/>
  <c r="U21" i="18" s="1"/>
  <c r="U22" i="18" s="1"/>
  <c r="U23" i="18" s="1"/>
  <c r="U24" i="18" s="1"/>
  <c r="U25" i="18" s="1"/>
  <c r="U26" i="18" s="1"/>
  <c r="U27" i="18" s="1"/>
  <c r="U28" i="18" s="1"/>
  <c r="U29" i="18" s="1"/>
  <c r="U30" i="18" s="1"/>
  <c r="U31" i="18" s="1"/>
  <c r="U32" i="18" s="1"/>
  <c r="U33" i="18" s="1"/>
  <c r="U34" i="18" s="1"/>
  <c r="U35" i="18" s="1"/>
  <c r="U36" i="18" s="1"/>
  <c r="U37" i="18" s="1"/>
  <c r="U38" i="18" s="1"/>
  <c r="U39" i="18" s="1"/>
  <c r="U40" i="18" s="1"/>
  <c r="U41" i="18" s="1"/>
  <c r="U42" i="18" s="1"/>
  <c r="U43" i="18" s="1"/>
  <c r="U44" i="18" s="1"/>
  <c r="U45" i="18" s="1"/>
  <c r="U46" i="18" s="1"/>
  <c r="U47" i="18" s="1"/>
  <c r="U48" i="18" s="1"/>
  <c r="U49" i="18" s="1"/>
  <c r="U50" i="18" s="1"/>
  <c r="U51" i="18" s="1"/>
  <c r="U52" i="18" s="1"/>
  <c r="U53" i="18" s="1"/>
  <c r="U54" i="18" s="1"/>
  <c r="U55" i="18" s="1"/>
  <c r="U56" i="18" s="1"/>
  <c r="U57" i="18" s="1"/>
  <c r="U58" i="18" s="1"/>
  <c r="U59" i="18" s="1"/>
  <c r="U60" i="18" s="1"/>
  <c r="U61" i="18" s="1"/>
  <c r="U62" i="18" s="1"/>
  <c r="U63" i="18" s="1"/>
  <c r="U64" i="18" s="1"/>
  <c r="T13" i="18"/>
  <c r="T14" i="18" s="1"/>
  <c r="T15" i="18" s="1"/>
  <c r="T16" i="18" s="1"/>
  <c r="T17" i="18" s="1"/>
  <c r="T18" i="18" s="1"/>
  <c r="T19" i="18" s="1"/>
  <c r="T20" i="18" s="1"/>
  <c r="T21" i="18" s="1"/>
  <c r="T22" i="18" s="1"/>
  <c r="T23" i="18" s="1"/>
  <c r="T24" i="18" s="1"/>
  <c r="T25" i="18" s="1"/>
  <c r="T26" i="18" s="1"/>
  <c r="T27" i="18" s="1"/>
  <c r="T28" i="18" s="1"/>
  <c r="T29" i="18" s="1"/>
  <c r="T30" i="18" s="1"/>
  <c r="T31" i="18" s="1"/>
  <c r="T32" i="18" s="1"/>
  <c r="T33" i="18" s="1"/>
  <c r="T34" i="18" s="1"/>
  <c r="T35" i="18" s="1"/>
  <c r="T36" i="18" s="1"/>
  <c r="T37" i="18" s="1"/>
  <c r="T38" i="18" s="1"/>
  <c r="T39" i="18" s="1"/>
  <c r="T40" i="18" s="1"/>
  <c r="T41" i="18" s="1"/>
  <c r="T42" i="18" s="1"/>
  <c r="T43" i="18" s="1"/>
  <c r="S13" i="18"/>
  <c r="S14" i="18" s="1"/>
  <c r="S15" i="18" s="1"/>
  <c r="S16" i="18" s="1"/>
  <c r="S17" i="18" s="1"/>
  <c r="S18" i="18" s="1"/>
  <c r="S19" i="18" s="1"/>
  <c r="S20" i="18" s="1"/>
  <c r="S21" i="18" s="1"/>
  <c r="S22" i="18" s="1"/>
  <c r="S23" i="18" s="1"/>
  <c r="S24" i="18" s="1"/>
  <c r="S25" i="18" s="1"/>
  <c r="S26" i="18" s="1"/>
  <c r="S27" i="18" s="1"/>
  <c r="S28" i="18" s="1"/>
  <c r="S29" i="18" s="1"/>
  <c r="S30" i="18" s="1"/>
  <c r="S31" i="18" s="1"/>
  <c r="S32" i="18" s="1"/>
  <c r="S33" i="18" s="1"/>
  <c r="S34" i="18" s="1"/>
  <c r="S35" i="18" s="1"/>
  <c r="S36" i="18" s="1"/>
  <c r="S37" i="18" s="1"/>
  <c r="S38" i="18" s="1"/>
  <c r="S39" i="18" s="1"/>
  <c r="S40" i="18" s="1"/>
  <c r="S41" i="18" s="1"/>
  <c r="S42" i="18" s="1"/>
  <c r="S43" i="18" s="1"/>
  <c r="S44" i="18" s="1"/>
  <c r="S45" i="18" s="1"/>
  <c r="S46" i="18" s="1"/>
  <c r="S47" i="18" s="1"/>
  <c r="S48" i="18" s="1"/>
  <c r="S49" i="18" s="1"/>
  <c r="S50" i="18" s="1"/>
  <c r="S51" i="18" s="1"/>
  <c r="S52" i="18" s="1"/>
  <c r="S53" i="18" s="1"/>
  <c r="S54" i="18" s="1"/>
  <c r="S55" i="18" s="1"/>
  <c r="S56" i="18" s="1"/>
  <c r="S57" i="18" s="1"/>
  <c r="S58" i="18" s="1"/>
  <c r="S59" i="18" s="1"/>
  <c r="S60" i="18" s="1"/>
  <c r="S61" i="18" s="1"/>
  <c r="S62" i="18" s="1"/>
  <c r="S63" i="18" s="1"/>
  <c r="S64" i="18" s="1"/>
  <c r="R13" i="18"/>
  <c r="R14" i="18" s="1"/>
  <c r="R15" i="18" s="1"/>
  <c r="R16" i="18" s="1"/>
  <c r="R17" i="18" s="1"/>
  <c r="R18" i="18" s="1"/>
  <c r="R19" i="18" s="1"/>
  <c r="R20" i="18" s="1"/>
  <c r="R21" i="18" s="1"/>
  <c r="R22" i="18" s="1"/>
  <c r="R23" i="18" s="1"/>
  <c r="R24" i="18" s="1"/>
  <c r="R25" i="18" s="1"/>
  <c r="R26" i="18" s="1"/>
  <c r="R27" i="18" s="1"/>
  <c r="R28" i="18" s="1"/>
  <c r="R29" i="18" s="1"/>
  <c r="R30" i="18" s="1"/>
  <c r="R31" i="18" s="1"/>
  <c r="R32" i="18" s="1"/>
  <c r="R33" i="18" s="1"/>
  <c r="R34" i="18" s="1"/>
  <c r="R35" i="18" s="1"/>
  <c r="R36" i="18" s="1"/>
  <c r="R37" i="18" s="1"/>
  <c r="R38" i="18" s="1"/>
  <c r="R39" i="18" s="1"/>
  <c r="R40" i="18" s="1"/>
  <c r="R41" i="18" s="1"/>
  <c r="R42" i="18" s="1"/>
  <c r="R43" i="18" s="1"/>
  <c r="Q13" i="18"/>
  <c r="Q14" i="18" s="1"/>
  <c r="Q15" i="18" s="1"/>
  <c r="Q16" i="18" s="1"/>
  <c r="Q17" i="18" s="1"/>
  <c r="Q18" i="18" s="1"/>
  <c r="Q19" i="18" s="1"/>
  <c r="Q20" i="18" s="1"/>
  <c r="Q21" i="18" s="1"/>
  <c r="Q22" i="18" s="1"/>
  <c r="Q23" i="18" s="1"/>
  <c r="Q24" i="18" s="1"/>
  <c r="Q25" i="18" s="1"/>
  <c r="Q26" i="18" s="1"/>
  <c r="Q27" i="18" s="1"/>
  <c r="Q28" i="18" s="1"/>
  <c r="Q29" i="18" s="1"/>
  <c r="Q30" i="18" s="1"/>
  <c r="Q31" i="18" s="1"/>
  <c r="Q32" i="18" s="1"/>
  <c r="Q33" i="18" s="1"/>
  <c r="Q34" i="18" s="1"/>
  <c r="Q35" i="18" s="1"/>
  <c r="Q36" i="18" s="1"/>
  <c r="Q37" i="18" s="1"/>
  <c r="Q38" i="18" s="1"/>
  <c r="Q39" i="18" s="1"/>
  <c r="Q40" i="18" s="1"/>
  <c r="Q41" i="18" s="1"/>
  <c r="Q42" i="18" s="1"/>
  <c r="Q43" i="18" s="1"/>
  <c r="Q44" i="18" s="1"/>
  <c r="Q45" i="18" s="1"/>
  <c r="Q46" i="18" s="1"/>
  <c r="Q47" i="18" s="1"/>
  <c r="Q48" i="18" s="1"/>
  <c r="Q49" i="18" s="1"/>
  <c r="Q50" i="18" s="1"/>
  <c r="Q51" i="18" s="1"/>
  <c r="Q52" i="18" s="1"/>
  <c r="Q53" i="18" s="1"/>
  <c r="Q54" i="18" s="1"/>
  <c r="Q55" i="18" s="1"/>
  <c r="Q56" i="18" s="1"/>
  <c r="Q57" i="18" s="1"/>
  <c r="Q58" i="18" s="1"/>
  <c r="Q59" i="18" s="1"/>
  <c r="Q60" i="18" s="1"/>
  <c r="Q61" i="18" s="1"/>
  <c r="Q62" i="18" s="1"/>
  <c r="Q63" i="18" s="1"/>
  <c r="Q64" i="18" s="1"/>
  <c r="P13" i="18"/>
  <c r="P14" i="18" s="1"/>
  <c r="P15" i="18" s="1"/>
  <c r="P16" i="18" s="1"/>
  <c r="P17" i="18" s="1"/>
  <c r="P18" i="18" s="1"/>
  <c r="P19" i="18" s="1"/>
  <c r="P20" i="18" s="1"/>
  <c r="P21" i="18" s="1"/>
  <c r="P22" i="18" s="1"/>
  <c r="P23" i="18" s="1"/>
  <c r="P24" i="18" s="1"/>
  <c r="P25" i="18" s="1"/>
  <c r="P26" i="18" s="1"/>
  <c r="P27" i="18" s="1"/>
  <c r="P28" i="18" s="1"/>
  <c r="P29" i="18" s="1"/>
  <c r="P30" i="18" s="1"/>
  <c r="P31" i="18" s="1"/>
  <c r="P32" i="18" s="1"/>
  <c r="P33" i="18" s="1"/>
  <c r="P34" i="18" s="1"/>
  <c r="P35" i="18" s="1"/>
  <c r="P36" i="18" s="1"/>
  <c r="P37" i="18" s="1"/>
  <c r="P38" i="18" s="1"/>
  <c r="P39" i="18" s="1"/>
  <c r="P40" i="18" s="1"/>
  <c r="P41" i="18" s="1"/>
  <c r="P42" i="18" s="1"/>
  <c r="P43" i="18" s="1"/>
  <c r="O13" i="18"/>
  <c r="O14" i="18" s="1"/>
  <c r="O15" i="18" s="1"/>
  <c r="O16" i="18" s="1"/>
  <c r="O17" i="18" s="1"/>
  <c r="O18" i="18" s="1"/>
  <c r="O19" i="18" s="1"/>
  <c r="O20" i="18" s="1"/>
  <c r="O21" i="18" s="1"/>
  <c r="O22" i="18" s="1"/>
  <c r="O23" i="18" s="1"/>
  <c r="O24" i="18" s="1"/>
  <c r="O25" i="18" s="1"/>
  <c r="O26" i="18" s="1"/>
  <c r="O27" i="18" s="1"/>
  <c r="O28" i="18" s="1"/>
  <c r="O29" i="18" s="1"/>
  <c r="O30" i="18" s="1"/>
  <c r="O31" i="18" s="1"/>
  <c r="O32" i="18" s="1"/>
  <c r="O33" i="18" s="1"/>
  <c r="O34" i="18" s="1"/>
  <c r="O35" i="18" s="1"/>
  <c r="O36" i="18" s="1"/>
  <c r="O37" i="18" s="1"/>
  <c r="O38" i="18" s="1"/>
  <c r="O39" i="18" s="1"/>
  <c r="O40" i="18" s="1"/>
  <c r="O41" i="18" s="1"/>
  <c r="O42" i="18" s="1"/>
  <c r="O43" i="18" s="1"/>
  <c r="O44" i="18" s="1"/>
  <c r="O45" i="18" s="1"/>
  <c r="O46" i="18" s="1"/>
  <c r="O47" i="18" s="1"/>
  <c r="O48" i="18" s="1"/>
  <c r="O49" i="18" s="1"/>
  <c r="O50" i="18" s="1"/>
  <c r="O51" i="18" s="1"/>
  <c r="O52" i="18" s="1"/>
  <c r="O53" i="18" s="1"/>
  <c r="O54" i="18" s="1"/>
  <c r="O55" i="18" s="1"/>
  <c r="O56" i="18" s="1"/>
  <c r="O57" i="18" s="1"/>
  <c r="O58" i="18" s="1"/>
  <c r="O59" i="18" s="1"/>
  <c r="O60" i="18" s="1"/>
  <c r="O61" i="18" s="1"/>
  <c r="O62" i="18" s="1"/>
  <c r="O63" i="18" s="1"/>
  <c r="O64" i="18" s="1"/>
  <c r="N13" i="18"/>
  <c r="N14" i="18" s="1"/>
  <c r="N15" i="18" s="1"/>
  <c r="N16" i="18" s="1"/>
  <c r="N17" i="18" s="1"/>
  <c r="N18" i="18" s="1"/>
  <c r="N19" i="18" s="1"/>
  <c r="N20" i="18" s="1"/>
  <c r="N21" i="18" s="1"/>
  <c r="N22" i="18" s="1"/>
  <c r="N23" i="18" s="1"/>
  <c r="N24" i="18" s="1"/>
  <c r="N25" i="18" s="1"/>
  <c r="N26" i="18" s="1"/>
  <c r="N27" i="18" s="1"/>
  <c r="N28" i="18" s="1"/>
  <c r="N29" i="18" s="1"/>
  <c r="N30" i="18" s="1"/>
  <c r="N31" i="18" s="1"/>
  <c r="N32" i="18" s="1"/>
  <c r="N33" i="18" s="1"/>
  <c r="N34" i="18" s="1"/>
  <c r="N35" i="18" s="1"/>
  <c r="N36" i="18" s="1"/>
  <c r="N37" i="18" s="1"/>
  <c r="N38" i="18" s="1"/>
  <c r="N39" i="18" s="1"/>
  <c r="N40" i="18" s="1"/>
  <c r="N41" i="18" s="1"/>
  <c r="N42" i="18" s="1"/>
  <c r="N43" i="18" s="1"/>
  <c r="M13" i="18"/>
  <c r="M14" i="18" s="1"/>
  <c r="M15" i="18" s="1"/>
  <c r="M16" i="18" s="1"/>
  <c r="M17" i="18" s="1"/>
  <c r="M18" i="18" s="1"/>
  <c r="M19" i="18" s="1"/>
  <c r="M20" i="18" s="1"/>
  <c r="M21" i="18" s="1"/>
  <c r="M22" i="18" s="1"/>
  <c r="M23" i="18" s="1"/>
  <c r="M24" i="18" s="1"/>
  <c r="M25" i="18" s="1"/>
  <c r="M26" i="18" s="1"/>
  <c r="M27" i="18" s="1"/>
  <c r="M28" i="18" s="1"/>
  <c r="M29" i="18" s="1"/>
  <c r="M30" i="18" s="1"/>
  <c r="M31" i="18" s="1"/>
  <c r="M32" i="18" s="1"/>
  <c r="M33" i="18" s="1"/>
  <c r="M34" i="18" s="1"/>
  <c r="M35" i="18" s="1"/>
  <c r="M36" i="18" s="1"/>
  <c r="M37" i="18" s="1"/>
  <c r="M38" i="18" s="1"/>
  <c r="M39" i="18" s="1"/>
  <c r="M40" i="18" s="1"/>
  <c r="M41" i="18" s="1"/>
  <c r="M42" i="18" s="1"/>
  <c r="M43" i="18" s="1"/>
  <c r="M44" i="18" s="1"/>
  <c r="M45" i="18" s="1"/>
  <c r="M46" i="18" s="1"/>
  <c r="M47" i="18" s="1"/>
  <c r="M48" i="18" s="1"/>
  <c r="M49" i="18" s="1"/>
  <c r="M50" i="18" s="1"/>
  <c r="M51" i="18" s="1"/>
  <c r="M52" i="18" s="1"/>
  <c r="M53" i="18" s="1"/>
  <c r="M54" i="18" s="1"/>
  <c r="M55" i="18" s="1"/>
  <c r="M56" i="18" s="1"/>
  <c r="M57" i="18" s="1"/>
  <c r="M58" i="18" s="1"/>
  <c r="M59" i="18" s="1"/>
  <c r="M60" i="18" s="1"/>
  <c r="M61" i="18" s="1"/>
  <c r="M62" i="18" s="1"/>
  <c r="M63" i="18" s="1"/>
  <c r="M64" i="18" s="1"/>
  <c r="L13" i="18"/>
  <c r="L14" i="18" s="1"/>
  <c r="L15" i="18" s="1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L37" i="18" s="1"/>
  <c r="L38" i="18" s="1"/>
  <c r="L39" i="18" s="1"/>
  <c r="L40" i="18" s="1"/>
  <c r="L41" i="18" s="1"/>
  <c r="L42" i="18" s="1"/>
  <c r="L43" i="18" s="1"/>
  <c r="K13" i="18"/>
  <c r="K14" i="18" s="1"/>
  <c r="K15" i="18" s="1"/>
  <c r="K16" i="18" s="1"/>
  <c r="K17" i="18" s="1"/>
  <c r="K18" i="18" s="1"/>
  <c r="K19" i="18" s="1"/>
  <c r="K20" i="18" s="1"/>
  <c r="K21" i="18" s="1"/>
  <c r="K22" i="18" s="1"/>
  <c r="K23" i="18" s="1"/>
  <c r="K24" i="18" s="1"/>
  <c r="K25" i="18" s="1"/>
  <c r="K26" i="18" s="1"/>
  <c r="K27" i="18" s="1"/>
  <c r="K28" i="18" s="1"/>
  <c r="K29" i="18" s="1"/>
  <c r="K30" i="18" s="1"/>
  <c r="K31" i="18" s="1"/>
  <c r="K32" i="18" s="1"/>
  <c r="K33" i="18" s="1"/>
  <c r="K34" i="18" s="1"/>
  <c r="K35" i="18" s="1"/>
  <c r="K36" i="18" s="1"/>
  <c r="K37" i="18" s="1"/>
  <c r="K38" i="18" s="1"/>
  <c r="K39" i="18" s="1"/>
  <c r="K40" i="18" s="1"/>
  <c r="K41" i="18" s="1"/>
  <c r="K42" i="18" s="1"/>
  <c r="K43" i="18" s="1"/>
  <c r="K44" i="18" s="1"/>
  <c r="K45" i="18" s="1"/>
  <c r="K46" i="18" s="1"/>
  <c r="K47" i="18" s="1"/>
  <c r="K48" i="18" s="1"/>
  <c r="K49" i="18" s="1"/>
  <c r="K50" i="18" s="1"/>
  <c r="K51" i="18" s="1"/>
  <c r="K52" i="18" s="1"/>
  <c r="K53" i="18" s="1"/>
  <c r="K54" i="18" s="1"/>
  <c r="K55" i="18" s="1"/>
  <c r="K56" i="18" s="1"/>
  <c r="K57" i="18" s="1"/>
  <c r="K58" i="18" s="1"/>
  <c r="K59" i="18" s="1"/>
  <c r="K60" i="18" s="1"/>
  <c r="K61" i="18" s="1"/>
  <c r="K62" i="18" s="1"/>
  <c r="K63" i="18" s="1"/>
  <c r="K64" i="18" s="1"/>
  <c r="J13" i="18"/>
  <c r="J14" i="18" s="1"/>
  <c r="J15" i="18" s="1"/>
  <c r="J16" i="18" s="1"/>
  <c r="J17" i="18" s="1"/>
  <c r="J18" i="18" s="1"/>
  <c r="J19" i="18" s="1"/>
  <c r="J20" i="18" s="1"/>
  <c r="J21" i="18" s="1"/>
  <c r="J22" i="18" s="1"/>
  <c r="J23" i="18" s="1"/>
  <c r="J24" i="18" s="1"/>
  <c r="J25" i="18" s="1"/>
  <c r="J26" i="18" s="1"/>
  <c r="J27" i="18" s="1"/>
  <c r="J28" i="18" s="1"/>
  <c r="J29" i="18" s="1"/>
  <c r="J30" i="18" s="1"/>
  <c r="J31" i="18" s="1"/>
  <c r="J32" i="18" s="1"/>
  <c r="J33" i="18" s="1"/>
  <c r="J34" i="18" s="1"/>
  <c r="J35" i="18" s="1"/>
  <c r="J36" i="18" s="1"/>
  <c r="J37" i="18" s="1"/>
  <c r="J38" i="18" s="1"/>
  <c r="J39" i="18" s="1"/>
  <c r="J40" i="18" s="1"/>
  <c r="J41" i="18" s="1"/>
  <c r="J42" i="18" s="1"/>
  <c r="J43" i="18" s="1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F13" i="18"/>
  <c r="K349" i="12"/>
  <c r="F295" i="14"/>
  <c r="G295" i="14"/>
  <c r="G87" i="17"/>
  <c r="F87" i="17"/>
  <c r="H347" i="9"/>
  <c r="G347" i="9"/>
  <c r="G351" i="7"/>
  <c r="F351" i="7"/>
  <c r="G349" i="6"/>
  <c r="F349" i="6"/>
  <c r="G349" i="11"/>
  <c r="F349" i="11"/>
  <c r="G349" i="4"/>
  <c r="F349" i="4"/>
  <c r="H349" i="4" s="1"/>
  <c r="G349" i="5"/>
  <c r="F349" i="5"/>
  <c r="H349" i="5" s="1"/>
  <c r="G349" i="3"/>
  <c r="F349" i="3"/>
  <c r="G349" i="8"/>
  <c r="F349" i="8"/>
  <c r="G349" i="12"/>
  <c r="F349" i="12"/>
  <c r="G86" i="17"/>
  <c r="F86" i="17"/>
  <c r="G294" i="14"/>
  <c r="F294" i="14"/>
  <c r="H346" i="9"/>
  <c r="G346" i="9"/>
  <c r="I346" i="9" s="1"/>
  <c r="G350" i="7"/>
  <c r="F350" i="7"/>
  <c r="H350" i="7" s="1"/>
  <c r="G348" i="6"/>
  <c r="F348" i="6"/>
  <c r="G348" i="11"/>
  <c r="F348" i="11"/>
  <c r="H348" i="11" s="1"/>
  <c r="G348" i="4"/>
  <c r="F348" i="4"/>
  <c r="G348" i="5"/>
  <c r="F348" i="5"/>
  <c r="G348" i="3"/>
  <c r="F348" i="3"/>
  <c r="G348" i="8"/>
  <c r="F348" i="8"/>
  <c r="H348" i="8" s="1"/>
  <c r="G348" i="12"/>
  <c r="I348" i="12" s="1"/>
  <c r="F348" i="12"/>
  <c r="G42" i="18" s="1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G85" i="17"/>
  <c r="F85" i="17"/>
  <c r="G293" i="14"/>
  <c r="F293" i="14"/>
  <c r="H345" i="9"/>
  <c r="G345" i="9"/>
  <c r="I345" i="9" s="1"/>
  <c r="G349" i="7"/>
  <c r="F349" i="7"/>
  <c r="H349" i="7" s="1"/>
  <c r="G347" i="6"/>
  <c r="F347" i="6"/>
  <c r="G347" i="11"/>
  <c r="F347" i="11"/>
  <c r="G347" i="4"/>
  <c r="F347" i="4"/>
  <c r="G347" i="5"/>
  <c r="F347" i="5"/>
  <c r="G347" i="3"/>
  <c r="F347" i="3"/>
  <c r="G347" i="8"/>
  <c r="F347" i="8"/>
  <c r="H347" i="8"/>
  <c r="G347" i="12"/>
  <c r="F347" i="12"/>
  <c r="G84" i="17"/>
  <c r="F84" i="17"/>
  <c r="G292" i="14"/>
  <c r="F292" i="14"/>
  <c r="H344" i="9"/>
  <c r="G344" i="9"/>
  <c r="I344" i="9" s="1"/>
  <c r="G348" i="7"/>
  <c r="F348" i="7"/>
  <c r="H348" i="7" s="1"/>
  <c r="G346" i="6"/>
  <c r="F346" i="6"/>
  <c r="G346" i="11"/>
  <c r="F346" i="11"/>
  <c r="H346" i="11" s="1"/>
  <c r="G346" i="4"/>
  <c r="F346" i="4"/>
  <c r="H346" i="4" s="1"/>
  <c r="G346" i="5"/>
  <c r="F346" i="5"/>
  <c r="H346" i="5" s="1"/>
  <c r="G346" i="3"/>
  <c r="H346" i="3" s="1"/>
  <c r="F346" i="3"/>
  <c r="G346" i="8"/>
  <c r="F346" i="8"/>
  <c r="G346" i="12"/>
  <c r="F346" i="12"/>
  <c r="G345" i="4"/>
  <c r="F345" i="4"/>
  <c r="G83" i="17"/>
  <c r="F83" i="17"/>
  <c r="G291" i="14"/>
  <c r="F291" i="14"/>
  <c r="H343" i="9"/>
  <c r="G343" i="9"/>
  <c r="G347" i="7"/>
  <c r="F347" i="7"/>
  <c r="F345" i="6"/>
  <c r="G345" i="6"/>
  <c r="F345" i="11"/>
  <c r="G345" i="11"/>
  <c r="H345" i="11" s="1"/>
  <c r="G345" i="5"/>
  <c r="F345" i="5"/>
  <c r="G345" i="3"/>
  <c r="F345" i="3"/>
  <c r="G345" i="8"/>
  <c r="H345" i="8" s="1"/>
  <c r="F345" i="8"/>
  <c r="G345" i="12"/>
  <c r="I345" i="12" s="1"/>
  <c r="F345" i="12"/>
  <c r="G82" i="17"/>
  <c r="F82" i="17"/>
  <c r="G290" i="14"/>
  <c r="F290" i="14"/>
  <c r="H342" i="9"/>
  <c r="G342" i="9"/>
  <c r="G346" i="7"/>
  <c r="H346" i="7" s="1"/>
  <c r="F346" i="7"/>
  <c r="G344" i="6"/>
  <c r="F344" i="6"/>
  <c r="G344" i="11"/>
  <c r="F344" i="11"/>
  <c r="H344" i="11" s="1"/>
  <c r="G344" i="4"/>
  <c r="F344" i="4"/>
  <c r="H344" i="4" s="1"/>
  <c r="G344" i="5"/>
  <c r="F344" i="5"/>
  <c r="G344" i="3"/>
  <c r="F344" i="3"/>
  <c r="G344" i="8"/>
  <c r="F344" i="8"/>
  <c r="H344" i="8"/>
  <c r="G344" i="12"/>
  <c r="F344" i="12"/>
  <c r="G38" i="18" s="1"/>
  <c r="I38" i="18" s="1"/>
  <c r="F81" i="17"/>
  <c r="G81" i="17"/>
  <c r="F289" i="14"/>
  <c r="G289" i="14"/>
  <c r="G341" i="9"/>
  <c r="H341" i="9"/>
  <c r="F345" i="7"/>
  <c r="G345" i="7"/>
  <c r="F343" i="6"/>
  <c r="G343" i="6"/>
  <c r="F343" i="11"/>
  <c r="G343" i="11"/>
  <c r="F343" i="4"/>
  <c r="G343" i="4"/>
  <c r="F343" i="5"/>
  <c r="G343" i="5"/>
  <c r="H343" i="5" s="1"/>
  <c r="F343" i="3"/>
  <c r="G343" i="3"/>
  <c r="H343" i="3" s="1"/>
  <c r="F343" i="8"/>
  <c r="H343" i="8" s="1"/>
  <c r="G343" i="8"/>
  <c r="G343" i="12"/>
  <c r="F343" i="12"/>
  <c r="G37" i="18" s="1"/>
  <c r="G80" i="17"/>
  <c r="F80" i="17"/>
  <c r="G288" i="14"/>
  <c r="F288" i="14"/>
  <c r="G340" i="9"/>
  <c r="H340" i="9"/>
  <c r="G344" i="7"/>
  <c r="F344" i="7"/>
  <c r="G342" i="6"/>
  <c r="F342" i="6"/>
  <c r="G342" i="11"/>
  <c r="H342" i="11" s="1"/>
  <c r="F342" i="11"/>
  <c r="F342" i="4"/>
  <c r="G342" i="4"/>
  <c r="G342" i="5"/>
  <c r="F342" i="5"/>
  <c r="G342" i="3"/>
  <c r="F342" i="3"/>
  <c r="H342" i="3" s="1"/>
  <c r="F342" i="8"/>
  <c r="H342" i="8" s="1"/>
  <c r="G342" i="8"/>
  <c r="G342" i="12"/>
  <c r="I342" i="12" s="1"/>
  <c r="F342" i="12"/>
  <c r="F79" i="17"/>
  <c r="G79" i="17"/>
  <c r="F287" i="14"/>
  <c r="G287" i="14"/>
  <c r="G339" i="9"/>
  <c r="H339" i="9"/>
  <c r="I339" i="9"/>
  <c r="F343" i="7"/>
  <c r="G343" i="7"/>
  <c r="F341" i="6"/>
  <c r="G341" i="6"/>
  <c r="F341" i="11"/>
  <c r="H341" i="11" s="1"/>
  <c r="G341" i="11"/>
  <c r="F341" i="4"/>
  <c r="H341" i="4" s="1"/>
  <c r="G341" i="4"/>
  <c r="F341" i="5"/>
  <c r="H341" i="5" s="1"/>
  <c r="G341" i="5"/>
  <c r="F341" i="8"/>
  <c r="G341" i="8"/>
  <c r="G341" i="12"/>
  <c r="F341" i="12"/>
  <c r="H341" i="12"/>
  <c r="F78" i="17"/>
  <c r="G78" i="17"/>
  <c r="F286" i="14"/>
  <c r="G286" i="14"/>
  <c r="G338" i="9"/>
  <c r="H338" i="9"/>
  <c r="F342" i="7"/>
  <c r="G342" i="7"/>
  <c r="F340" i="6"/>
  <c r="G340" i="6"/>
  <c r="F340" i="11"/>
  <c r="G340" i="11"/>
  <c r="F340" i="4"/>
  <c r="G340" i="4"/>
  <c r="F340" i="8"/>
  <c r="G340" i="8"/>
  <c r="H340" i="8" s="1"/>
  <c r="G340" i="12"/>
  <c r="I340" i="12" s="1"/>
  <c r="F340" i="12"/>
  <c r="G77" i="17"/>
  <c r="F77" i="17"/>
  <c r="G285" i="14"/>
  <c r="F285" i="14"/>
  <c r="H337" i="9"/>
  <c r="G337" i="9"/>
  <c r="G341" i="7"/>
  <c r="F341" i="7"/>
  <c r="G339" i="6"/>
  <c r="F339" i="6"/>
  <c r="G339" i="11"/>
  <c r="F339" i="11"/>
  <c r="G339" i="4"/>
  <c r="F339" i="4"/>
  <c r="G339" i="8"/>
  <c r="F339" i="8"/>
  <c r="H339" i="8"/>
  <c r="G339" i="12"/>
  <c r="F339" i="12"/>
  <c r="F76" i="17"/>
  <c r="G76" i="17"/>
  <c r="F284" i="14"/>
  <c r="G284" i="14"/>
  <c r="G336" i="9"/>
  <c r="H336" i="9"/>
  <c r="I336" i="9" s="1"/>
  <c r="F340" i="7"/>
  <c r="G340" i="7"/>
  <c r="F338" i="6"/>
  <c r="G338" i="6"/>
  <c r="F338" i="11"/>
  <c r="H338" i="11" s="1"/>
  <c r="G338" i="11"/>
  <c r="F338" i="4"/>
  <c r="H338" i="4" s="1"/>
  <c r="G338" i="4"/>
  <c r="F338" i="8"/>
  <c r="H338" i="8" s="1"/>
  <c r="G338" i="8"/>
  <c r="G338" i="12"/>
  <c r="F338" i="12"/>
  <c r="G32" i="18" s="1"/>
  <c r="F75" i="17"/>
  <c r="G75" i="17"/>
  <c r="F283" i="14"/>
  <c r="G283" i="14"/>
  <c r="G335" i="9"/>
  <c r="H335" i="9"/>
  <c r="I335" i="9"/>
  <c r="F339" i="7"/>
  <c r="G339" i="7"/>
  <c r="F337" i="6"/>
  <c r="G337" i="6"/>
  <c r="F337" i="11"/>
  <c r="G337" i="11"/>
  <c r="F337" i="4"/>
  <c r="G337" i="4"/>
  <c r="F337" i="5"/>
  <c r="G337" i="5"/>
  <c r="H337" i="5" s="1"/>
  <c r="F338" i="5"/>
  <c r="G338" i="5"/>
  <c r="H338" i="5" s="1"/>
  <c r="F339" i="5"/>
  <c r="H339" i="5" s="1"/>
  <c r="G339" i="5"/>
  <c r="F340" i="5"/>
  <c r="G340" i="5"/>
  <c r="F337" i="3"/>
  <c r="G337" i="3"/>
  <c r="H337" i="3"/>
  <c r="F338" i="3"/>
  <c r="G338" i="3"/>
  <c r="F339" i="3"/>
  <c r="G339" i="3"/>
  <c r="F340" i="3"/>
  <c r="G340" i="3"/>
  <c r="H340" i="3" s="1"/>
  <c r="F341" i="3"/>
  <c r="G341" i="3"/>
  <c r="H341" i="3" s="1"/>
  <c r="F337" i="8"/>
  <c r="H337" i="8" s="1"/>
  <c r="G337" i="8"/>
  <c r="G337" i="12"/>
  <c r="I337" i="12" s="1"/>
  <c r="F337" i="12"/>
  <c r="F74" i="17"/>
  <c r="G74" i="17"/>
  <c r="F282" i="14"/>
  <c r="G282" i="14"/>
  <c r="G334" i="9"/>
  <c r="H334" i="9"/>
  <c r="F338" i="7"/>
  <c r="G338" i="7"/>
  <c r="F336" i="6"/>
  <c r="G336" i="6"/>
  <c r="F336" i="11"/>
  <c r="H336" i="11" s="1"/>
  <c r="G336" i="11"/>
  <c r="F336" i="4"/>
  <c r="G336" i="4"/>
  <c r="F336" i="5"/>
  <c r="H336" i="5" s="1"/>
  <c r="G336" i="5"/>
  <c r="F336" i="3"/>
  <c r="H336" i="3" s="1"/>
  <c r="G336" i="3"/>
  <c r="F336" i="8"/>
  <c r="G336" i="8"/>
  <c r="G336" i="12"/>
  <c r="F336" i="12"/>
  <c r="F73" i="17"/>
  <c r="G73" i="17"/>
  <c r="F281" i="14"/>
  <c r="G281" i="14"/>
  <c r="G333" i="9"/>
  <c r="I333" i="9" s="1"/>
  <c r="H333" i="9"/>
  <c r="F337" i="7"/>
  <c r="G337" i="7"/>
  <c r="F335" i="6"/>
  <c r="G335" i="6"/>
  <c r="F335" i="11"/>
  <c r="G335" i="11"/>
  <c r="F335" i="4"/>
  <c r="G335" i="4"/>
  <c r="F335" i="5"/>
  <c r="H335" i="5" s="1"/>
  <c r="G335" i="5"/>
  <c r="F335" i="3"/>
  <c r="G335" i="3"/>
  <c r="F335" i="8"/>
  <c r="H335" i="8" s="1"/>
  <c r="G335" i="8"/>
  <c r="G335" i="12"/>
  <c r="I335" i="12" s="1"/>
  <c r="F335" i="12"/>
  <c r="G72" i="17"/>
  <c r="F72" i="17"/>
  <c r="G280" i="14"/>
  <c r="F280" i="14"/>
  <c r="H332" i="9"/>
  <c r="G332" i="9"/>
  <c r="G336" i="7"/>
  <c r="F336" i="7"/>
  <c r="G334" i="6"/>
  <c r="F334" i="6"/>
  <c r="G334" i="11"/>
  <c r="H334" i="11" s="1"/>
  <c r="F334" i="11"/>
  <c r="G334" i="4"/>
  <c r="F334" i="4"/>
  <c r="G334" i="5"/>
  <c r="F334" i="5"/>
  <c r="H334" i="5" s="1"/>
  <c r="G334" i="3"/>
  <c r="F334" i="3"/>
  <c r="G334" i="8"/>
  <c r="F334" i="8"/>
  <c r="H334" i="8" s="1"/>
  <c r="G334" i="12"/>
  <c r="F334" i="12"/>
  <c r="F71" i="17"/>
  <c r="G71" i="17"/>
  <c r="F279" i="14"/>
  <c r="G279" i="14"/>
  <c r="H279" i="14" s="1"/>
  <c r="G331" i="9"/>
  <c r="H331" i="9"/>
  <c r="F335" i="7"/>
  <c r="G335" i="7"/>
  <c r="F333" i="6"/>
  <c r="G333" i="6"/>
  <c r="F333" i="11"/>
  <c r="G333" i="11"/>
  <c r="F333" i="5"/>
  <c r="G333" i="5"/>
  <c r="F333" i="3"/>
  <c r="G333" i="3"/>
  <c r="H333" i="3" s="1"/>
  <c r="F333" i="8"/>
  <c r="G333" i="8"/>
  <c r="G333" i="12"/>
  <c r="F333" i="12"/>
  <c r="H333" i="12" s="1"/>
  <c r="G70" i="17"/>
  <c r="F70" i="17"/>
  <c r="G278" i="14"/>
  <c r="F278" i="14"/>
  <c r="H330" i="9"/>
  <c r="G330" i="9"/>
  <c r="G334" i="7"/>
  <c r="F334" i="7"/>
  <c r="G332" i="6"/>
  <c r="F332" i="6"/>
  <c r="G332" i="11"/>
  <c r="F332" i="11"/>
  <c r="F332" i="5"/>
  <c r="G332" i="5"/>
  <c r="F332" i="3"/>
  <c r="G332" i="3"/>
  <c r="H332" i="3" s="1"/>
  <c r="G332" i="8"/>
  <c r="F332" i="8"/>
  <c r="H332" i="8" s="1"/>
  <c r="G332" i="12"/>
  <c r="I332" i="12" s="1"/>
  <c r="F332" i="12"/>
  <c r="G26" i="18"/>
  <c r="I26" i="18" s="1"/>
  <c r="G69" i="17"/>
  <c r="F69" i="17"/>
  <c r="G277" i="14"/>
  <c r="F277" i="14"/>
  <c r="H277" i="14" s="1"/>
  <c r="H329" i="9"/>
  <c r="G329" i="9"/>
  <c r="G333" i="7"/>
  <c r="F333" i="7"/>
  <c r="G331" i="6"/>
  <c r="F331" i="6"/>
  <c r="G331" i="11"/>
  <c r="F331" i="11"/>
  <c r="G331" i="5"/>
  <c r="F331" i="5"/>
  <c r="G331" i="3"/>
  <c r="F331" i="3"/>
  <c r="H331" i="3" s="1"/>
  <c r="G331" i="8"/>
  <c r="F331" i="8"/>
  <c r="H331" i="8" s="1"/>
  <c r="G331" i="12"/>
  <c r="F331" i="12"/>
  <c r="G68" i="17"/>
  <c r="F68" i="17"/>
  <c r="G276" i="14"/>
  <c r="F276" i="14"/>
  <c r="H328" i="9"/>
  <c r="G328" i="9"/>
  <c r="G327" i="9"/>
  <c r="I327" i="9" s="1"/>
  <c r="H327" i="9"/>
  <c r="G332" i="7"/>
  <c r="F332" i="7"/>
  <c r="G330" i="6"/>
  <c r="F330" i="6"/>
  <c r="G330" i="11"/>
  <c r="F330" i="11"/>
  <c r="G330" i="5"/>
  <c r="F330" i="5"/>
  <c r="G330" i="3"/>
  <c r="F330" i="3"/>
  <c r="G330" i="8"/>
  <c r="F330" i="8"/>
  <c r="H330" i="8"/>
  <c r="G330" i="12"/>
  <c r="I330" i="12" s="1"/>
  <c r="F330" i="12"/>
  <c r="G67" i="17"/>
  <c r="F67" i="17"/>
  <c r="G275" i="14"/>
  <c r="F275" i="14"/>
  <c r="G331" i="7"/>
  <c r="F331" i="7"/>
  <c r="G329" i="6"/>
  <c r="F329" i="6"/>
  <c r="G329" i="11"/>
  <c r="F329" i="11"/>
  <c r="G329" i="5"/>
  <c r="F329" i="5"/>
  <c r="H329" i="5" s="1"/>
  <c r="G329" i="3"/>
  <c r="F329" i="3"/>
  <c r="H329" i="3" s="1"/>
  <c r="G329" i="8"/>
  <c r="F329" i="8"/>
  <c r="G329" i="12"/>
  <c r="F329" i="12"/>
  <c r="G23" i="18" s="1"/>
  <c r="I23" i="18" s="1"/>
  <c r="G66" i="17"/>
  <c r="F66" i="17"/>
  <c r="G274" i="14"/>
  <c r="F274" i="14"/>
  <c r="H326" i="9"/>
  <c r="G326" i="9"/>
  <c r="I326" i="9"/>
  <c r="G330" i="7"/>
  <c r="F330" i="7"/>
  <c r="H330" i="7" s="1"/>
  <c r="G328" i="6"/>
  <c r="F328" i="6"/>
  <c r="G328" i="11"/>
  <c r="F328" i="11"/>
  <c r="H328" i="11" s="1"/>
  <c r="G328" i="5"/>
  <c r="F328" i="5"/>
  <c r="G328" i="3"/>
  <c r="F328" i="3"/>
  <c r="G328" i="8"/>
  <c r="H328" i="8" s="1"/>
  <c r="F328" i="8"/>
  <c r="G328" i="12"/>
  <c r="F328" i="12"/>
  <c r="H328" i="12" s="1"/>
  <c r="G65" i="17"/>
  <c r="F65" i="17"/>
  <c r="G273" i="14"/>
  <c r="F273" i="14"/>
  <c r="H325" i="9"/>
  <c r="G325" i="9"/>
  <c r="I325" i="9" s="1"/>
  <c r="G329" i="7"/>
  <c r="F329" i="7"/>
  <c r="H329" i="7" s="1"/>
  <c r="G327" i="6"/>
  <c r="F327" i="6"/>
  <c r="G327" i="11"/>
  <c r="F327" i="11"/>
  <c r="H327" i="11" s="1"/>
  <c r="G327" i="5"/>
  <c r="F327" i="5"/>
  <c r="G327" i="3"/>
  <c r="F327" i="3"/>
  <c r="G327" i="8"/>
  <c r="F327" i="8"/>
  <c r="H327" i="8" s="1"/>
  <c r="G327" i="12"/>
  <c r="F327" i="12"/>
  <c r="G64" i="17"/>
  <c r="F64" i="17"/>
  <c r="G272" i="14"/>
  <c r="F272" i="14"/>
  <c r="H324" i="9"/>
  <c r="G324" i="9"/>
  <c r="I324" i="9" s="1"/>
  <c r="G328" i="7"/>
  <c r="F328" i="7"/>
  <c r="H328" i="7" s="1"/>
  <c r="G326" i="6"/>
  <c r="F326" i="6"/>
  <c r="G326" i="11"/>
  <c r="F326" i="11"/>
  <c r="G326" i="5"/>
  <c r="F326" i="5"/>
  <c r="G326" i="3"/>
  <c r="F326" i="3"/>
  <c r="G326" i="8"/>
  <c r="F326" i="8"/>
  <c r="G326" i="12"/>
  <c r="F326" i="12"/>
  <c r="G63" i="17"/>
  <c r="F63" i="17"/>
  <c r="G271" i="14"/>
  <c r="F271" i="14"/>
  <c r="H323" i="9"/>
  <c r="G323" i="9"/>
  <c r="I323" i="9" s="1"/>
  <c r="G327" i="7"/>
  <c r="F327" i="7"/>
  <c r="G325" i="6"/>
  <c r="F325" i="6"/>
  <c r="G325" i="11"/>
  <c r="F325" i="11"/>
  <c r="G325" i="5"/>
  <c r="F325" i="5"/>
  <c r="G325" i="3"/>
  <c r="F325" i="3"/>
  <c r="G325" i="8"/>
  <c r="F325" i="8"/>
  <c r="G325" i="12"/>
  <c r="F325" i="12"/>
  <c r="G62" i="17"/>
  <c r="F62" i="17"/>
  <c r="G270" i="14"/>
  <c r="F270" i="14"/>
  <c r="H322" i="9"/>
  <c r="G322" i="9"/>
  <c r="G326" i="7"/>
  <c r="F326" i="7"/>
  <c r="G324" i="6"/>
  <c r="F324" i="6"/>
  <c r="G324" i="11"/>
  <c r="F324" i="11"/>
  <c r="G324" i="5"/>
  <c r="F324" i="5"/>
  <c r="G324" i="3"/>
  <c r="F324" i="3"/>
  <c r="G324" i="8"/>
  <c r="F324" i="8"/>
  <c r="G324" i="12"/>
  <c r="I324" i="12" s="1"/>
  <c r="F324" i="12"/>
  <c r="G61" i="17"/>
  <c r="F61" i="17"/>
  <c r="G269" i="14"/>
  <c r="F269" i="14"/>
  <c r="H321" i="9"/>
  <c r="G321" i="9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G325" i="7"/>
  <c r="G323" i="6"/>
  <c r="F323" i="6"/>
  <c r="G323" i="5"/>
  <c r="F323" i="5"/>
  <c r="G323" i="3"/>
  <c r="F323" i="3"/>
  <c r="G323" i="8"/>
  <c r="F323" i="8"/>
  <c r="H323" i="8"/>
  <c r="G323" i="12"/>
  <c r="F323" i="12"/>
  <c r="H323" i="12" s="1"/>
  <c r="G60" i="17"/>
  <c r="F60" i="17"/>
  <c r="G268" i="14"/>
  <c r="F268" i="14"/>
  <c r="H320" i="9"/>
  <c r="G320" i="9"/>
  <c r="G324" i="7"/>
  <c r="G322" i="6"/>
  <c r="F322" i="6"/>
  <c r="G322" i="5"/>
  <c r="F322" i="5"/>
  <c r="G322" i="3"/>
  <c r="H322" i="3" s="1"/>
  <c r="F322" i="3"/>
  <c r="G322" i="8"/>
  <c r="F322" i="8"/>
  <c r="G322" i="12"/>
  <c r="F322" i="12"/>
  <c r="G16" i="18"/>
  <c r="F59" i="17"/>
  <c r="G59" i="17"/>
  <c r="G267" i="14"/>
  <c r="F267" i="14"/>
  <c r="H319" i="9"/>
  <c r="G319" i="9"/>
  <c r="G323" i="7"/>
  <c r="G321" i="6"/>
  <c r="F321" i="6"/>
  <c r="G321" i="5"/>
  <c r="F321" i="5"/>
  <c r="G321" i="3"/>
  <c r="F321" i="3"/>
  <c r="F321" i="8"/>
  <c r="G321" i="8"/>
  <c r="G321" i="12"/>
  <c r="I321" i="12" s="1"/>
  <c r="F321" i="12"/>
  <c r="G58" i="17"/>
  <c r="F58" i="17"/>
  <c r="G266" i="14"/>
  <c r="F266" i="14"/>
  <c r="H318" i="9"/>
  <c r="I318" i="9" s="1"/>
  <c r="G318" i="9"/>
  <c r="G322" i="7"/>
  <c r="G320" i="6"/>
  <c r="F320" i="6"/>
  <c r="G320" i="5"/>
  <c r="F320" i="5"/>
  <c r="H320" i="5" s="1"/>
  <c r="G320" i="3"/>
  <c r="F320" i="3"/>
  <c r="G320" i="8"/>
  <c r="F320" i="8"/>
  <c r="G320" i="12"/>
  <c r="F320" i="12"/>
  <c r="G14" i="18" s="1"/>
  <c r="I14" i="18" s="1"/>
  <c r="G57" i="17"/>
  <c r="F57" i="17"/>
  <c r="G56" i="17"/>
  <c r="F56" i="17"/>
  <c r="G264" i="14"/>
  <c r="F264" i="14"/>
  <c r="H316" i="9"/>
  <c r="G316" i="9"/>
  <c r="G320" i="7"/>
  <c r="H320" i="7" s="1"/>
  <c r="G318" i="6"/>
  <c r="F318" i="6"/>
  <c r="F318" i="11"/>
  <c r="G318" i="5"/>
  <c r="F318" i="5"/>
  <c r="G318" i="3"/>
  <c r="F318" i="3"/>
  <c r="G318" i="8"/>
  <c r="F318" i="8"/>
  <c r="G318" i="12"/>
  <c r="F318" i="12"/>
  <c r="H318" i="12"/>
  <c r="G265" i="14"/>
  <c r="F265" i="14"/>
  <c r="H317" i="9"/>
  <c r="G317" i="9"/>
  <c r="I317" i="9" s="1"/>
  <c r="G321" i="7"/>
  <c r="G319" i="6"/>
  <c r="F319" i="6"/>
  <c r="G319" i="5"/>
  <c r="F319" i="5"/>
  <c r="G319" i="3"/>
  <c r="F319" i="3"/>
  <c r="G319" i="8"/>
  <c r="F319" i="8"/>
  <c r="G319" i="12"/>
  <c r="I319" i="12" s="1"/>
  <c r="F319" i="12"/>
  <c r="G55" i="17"/>
  <c r="F55" i="17"/>
  <c r="G263" i="14"/>
  <c r="F263" i="14"/>
  <c r="H315" i="9"/>
  <c r="G315" i="9"/>
  <c r="G319" i="7"/>
  <c r="G317" i="6"/>
  <c r="F317" i="6"/>
  <c r="G317" i="5"/>
  <c r="F317" i="5"/>
  <c r="H317" i="5" s="1"/>
  <c r="G317" i="3"/>
  <c r="F317" i="3"/>
  <c r="G317" i="8"/>
  <c r="F317" i="8"/>
  <c r="G317" i="12"/>
  <c r="F317" i="12"/>
  <c r="H317" i="12" s="1"/>
  <c r="G54" i="17"/>
  <c r="F54" i="17"/>
  <c r="H314" i="9"/>
  <c r="G314" i="9"/>
  <c r="I314" i="9" s="1"/>
  <c r="G318" i="7"/>
  <c r="G316" i="6"/>
  <c r="F316" i="6"/>
  <c r="G316" i="5"/>
  <c r="H316" i="5" s="1"/>
  <c r="F316" i="5"/>
  <c r="G316" i="3"/>
  <c r="F316" i="3"/>
  <c r="G316" i="8"/>
  <c r="F316" i="8"/>
  <c r="H316" i="8" s="1"/>
  <c r="G316" i="12"/>
  <c r="F316" i="12"/>
  <c r="H316" i="12" s="1"/>
  <c r="G53" i="17"/>
  <c r="F53" i="17"/>
  <c r="G317" i="7"/>
  <c r="G315" i="6"/>
  <c r="F315" i="6"/>
  <c r="G315" i="5"/>
  <c r="F315" i="5"/>
  <c r="H315" i="5" s="1"/>
  <c r="G315" i="3"/>
  <c r="H315" i="3" s="1"/>
  <c r="F315" i="3"/>
  <c r="G315" i="8"/>
  <c r="F315" i="8"/>
  <c r="G315" i="12"/>
  <c r="F315" i="12"/>
  <c r="G52" i="17"/>
  <c r="F52" i="17"/>
  <c r="G316" i="7"/>
  <c r="G314" i="6"/>
  <c r="F314" i="6"/>
  <c r="G314" i="5"/>
  <c r="F314" i="5"/>
  <c r="H314" i="5" s="1"/>
  <c r="G314" i="3"/>
  <c r="H314" i="3" s="1"/>
  <c r="F314" i="3"/>
  <c r="G314" i="8"/>
  <c r="F314" i="8"/>
  <c r="G314" i="12"/>
  <c r="I314" i="12" s="1"/>
  <c r="F314" i="12"/>
  <c r="G51" i="17"/>
  <c r="F51" i="17"/>
  <c r="G315" i="7"/>
  <c r="G313" i="6"/>
  <c r="F313" i="6"/>
  <c r="G313" i="5"/>
  <c r="F313" i="5"/>
  <c r="G313" i="3"/>
  <c r="F313" i="3"/>
  <c r="G313" i="8"/>
  <c r="F313" i="8"/>
  <c r="H313" i="8" s="1"/>
  <c r="G313" i="12"/>
  <c r="I313" i="12" s="1"/>
  <c r="F313" i="12"/>
  <c r="G50" i="17"/>
  <c r="F50" i="17"/>
  <c r="G314" i="7"/>
  <c r="G312" i="6"/>
  <c r="F312" i="6"/>
  <c r="G312" i="5"/>
  <c r="F312" i="5"/>
  <c r="H312" i="5" s="1"/>
  <c r="G312" i="3"/>
  <c r="F312" i="3"/>
  <c r="G312" i="8"/>
  <c r="F312" i="8"/>
  <c r="H312" i="8" s="1"/>
  <c r="G312" i="12"/>
  <c r="F312" i="12"/>
  <c r="G49" i="17"/>
  <c r="F49" i="17"/>
  <c r="G313" i="7"/>
  <c r="F311" i="5"/>
  <c r="H311" i="5" s="1"/>
  <c r="G311" i="5"/>
  <c r="G311" i="3"/>
  <c r="F311" i="3"/>
  <c r="G311" i="8"/>
  <c r="F311" i="8"/>
  <c r="G311" i="12"/>
  <c r="I311" i="12" s="1"/>
  <c r="F311" i="12"/>
  <c r="G48" i="17"/>
  <c r="F48" i="17"/>
  <c r="G312" i="7"/>
  <c r="G310" i="5"/>
  <c r="F310" i="5"/>
  <c r="G310" i="3"/>
  <c r="F310" i="3"/>
  <c r="H310" i="3" s="1"/>
  <c r="G310" i="8"/>
  <c r="F310" i="8"/>
  <c r="H310" i="8" s="1"/>
  <c r="G310" i="12"/>
  <c r="F310" i="12"/>
  <c r="G47" i="17"/>
  <c r="F47" i="17"/>
  <c r="G311" i="7"/>
  <c r="G309" i="5"/>
  <c r="F309" i="5"/>
  <c r="G309" i="3"/>
  <c r="F309" i="3"/>
  <c r="G309" i="8"/>
  <c r="F309" i="8"/>
  <c r="G309" i="12"/>
  <c r="I309" i="12" s="1"/>
  <c r="F309" i="12"/>
  <c r="G46" i="17"/>
  <c r="F46" i="17"/>
  <c r="G310" i="7"/>
  <c r="G308" i="5"/>
  <c r="F308" i="5"/>
  <c r="H308" i="5" s="1"/>
  <c r="G308" i="3"/>
  <c r="F308" i="3"/>
  <c r="H308" i="3" s="1"/>
  <c r="G308" i="8"/>
  <c r="F308" i="8"/>
  <c r="H308" i="8" s="1"/>
  <c r="G308" i="12"/>
  <c r="F308" i="12"/>
  <c r="G45" i="17"/>
  <c r="F45" i="17"/>
  <c r="G309" i="7"/>
  <c r="G307" i="5"/>
  <c r="F307" i="5"/>
  <c r="G307" i="3"/>
  <c r="F307" i="3"/>
  <c r="G307" i="8"/>
  <c r="F307" i="8"/>
  <c r="G307" i="12"/>
  <c r="I307" i="12" s="1"/>
  <c r="F307" i="12"/>
  <c r="F44" i="17"/>
  <c r="G44" i="17"/>
  <c r="G308" i="7"/>
  <c r="F306" i="5"/>
  <c r="G306" i="5"/>
  <c r="G306" i="3"/>
  <c r="F306" i="3"/>
  <c r="F306" i="8"/>
  <c r="G306" i="8"/>
  <c r="G306" i="12"/>
  <c r="F306" i="12"/>
  <c r="H306" i="12" s="1"/>
  <c r="G43" i="17"/>
  <c r="F43" i="17"/>
  <c r="G307" i="7"/>
  <c r="G305" i="5"/>
  <c r="H305" i="5" s="1"/>
  <c r="F305" i="5"/>
  <c r="G305" i="3"/>
  <c r="F305" i="3"/>
  <c r="G305" i="8"/>
  <c r="F305" i="8"/>
  <c r="G305" i="12"/>
  <c r="F305" i="12"/>
  <c r="G42" i="17"/>
  <c r="F42" i="17"/>
  <c r="G306" i="7"/>
  <c r="F306" i="7"/>
  <c r="G304" i="5"/>
  <c r="F304" i="5"/>
  <c r="G304" i="3"/>
  <c r="F304" i="3"/>
  <c r="G304" i="8"/>
  <c r="F304" i="8"/>
  <c r="G304" i="12"/>
  <c r="I304" i="12" s="1"/>
  <c r="F304" i="12"/>
  <c r="G41" i="17"/>
  <c r="F41" i="17"/>
  <c r="G305" i="7"/>
  <c r="F305" i="7"/>
  <c r="G303" i="5"/>
  <c r="F303" i="5"/>
  <c r="H57" i="5"/>
  <c r="G303" i="3"/>
  <c r="F303" i="3"/>
  <c r="H303" i="3" s="1"/>
  <c r="G303" i="12"/>
  <c r="F303" i="12"/>
  <c r="H303" i="12" s="1"/>
  <c r="F40" i="17"/>
  <c r="G40" i="17"/>
  <c r="G304" i="7"/>
  <c r="F304" i="7"/>
  <c r="F302" i="5"/>
  <c r="G302" i="5"/>
  <c r="H302" i="5" s="1"/>
  <c r="F302" i="3"/>
  <c r="H302" i="3" s="1"/>
  <c r="G302" i="3"/>
  <c r="G39" i="17"/>
  <c r="F39" i="17"/>
  <c r="G303" i="7"/>
  <c r="F303" i="7"/>
  <c r="G301" i="5"/>
  <c r="F301" i="5"/>
  <c r="G301" i="3"/>
  <c r="F301" i="3"/>
  <c r="G38" i="17"/>
  <c r="F38" i="17"/>
  <c r="G302" i="7"/>
  <c r="H302" i="7" s="1"/>
  <c r="F302" i="7"/>
  <c r="G300" i="3"/>
  <c r="F300" i="3"/>
  <c r="G37" i="17"/>
  <c r="F37" i="17"/>
  <c r="G301" i="7"/>
  <c r="F301" i="7"/>
  <c r="G299" i="3"/>
  <c r="F299" i="3"/>
  <c r="G36" i="17"/>
  <c r="F36" i="17"/>
  <c r="F300" i="7"/>
  <c r="G300" i="7"/>
  <c r="H300" i="7"/>
  <c r="G298" i="3"/>
  <c r="F298" i="3"/>
  <c r="G35" i="17"/>
  <c r="F35" i="17"/>
  <c r="F299" i="7"/>
  <c r="H299" i="7" s="1"/>
  <c r="G299" i="7"/>
  <c r="G297" i="3"/>
  <c r="F297" i="3"/>
  <c r="H297" i="3" s="1"/>
  <c r="G298" i="7"/>
  <c r="F298" i="7"/>
  <c r="H298" i="7" s="1"/>
  <c r="F34" i="17"/>
  <c r="G34" i="17"/>
  <c r="G296" i="3"/>
  <c r="F296" i="3"/>
  <c r="G295" i="3"/>
  <c r="F295" i="3"/>
  <c r="G297" i="7"/>
  <c r="F297" i="7"/>
  <c r="H297" i="7" s="1"/>
  <c r="G33" i="17"/>
  <c r="F33" i="17"/>
  <c r="G29" i="17"/>
  <c r="G30" i="17"/>
  <c r="G31" i="17"/>
  <c r="G32" i="17"/>
  <c r="F32" i="17"/>
  <c r="G296" i="7"/>
  <c r="F296" i="7"/>
  <c r="H296" i="7"/>
  <c r="G294" i="3"/>
  <c r="F294" i="3"/>
  <c r="G295" i="7"/>
  <c r="F295" i="7"/>
  <c r="G293" i="3"/>
  <c r="F293" i="3"/>
  <c r="F31" i="17"/>
  <c r="G292" i="3"/>
  <c r="F292" i="3"/>
  <c r="G294" i="7"/>
  <c r="F294" i="7"/>
  <c r="F30" i="17"/>
  <c r="G291" i="3"/>
  <c r="F291" i="3"/>
  <c r="H291" i="3" s="1"/>
  <c r="G291" i="12"/>
  <c r="F29" i="17"/>
  <c r="G293" i="7"/>
  <c r="F293" i="7"/>
  <c r="G292" i="7"/>
  <c r="F292" i="7"/>
  <c r="G290" i="3"/>
  <c r="F290" i="3"/>
  <c r="H290" i="3" s="1"/>
  <c r="G28" i="17"/>
  <c r="F28" i="17"/>
  <c r="G27" i="17"/>
  <c r="F27" i="17"/>
  <c r="G291" i="7"/>
  <c r="F291" i="7"/>
  <c r="G289" i="3"/>
  <c r="F289" i="3"/>
  <c r="G290" i="7"/>
  <c r="F290" i="7"/>
  <c r="F288" i="3"/>
  <c r="G288" i="3"/>
  <c r="F26" i="17"/>
  <c r="G26" i="17"/>
  <c r="G25" i="17"/>
  <c r="F25" i="17"/>
  <c r="G289" i="7"/>
  <c r="F289" i="7"/>
  <c r="G288" i="7"/>
  <c r="F288" i="7"/>
  <c r="G287" i="3"/>
  <c r="F287" i="3"/>
  <c r="F24" i="17"/>
  <c r="G24" i="17"/>
  <c r="G286" i="3"/>
  <c r="F286" i="3"/>
  <c r="G285" i="3"/>
  <c r="F285" i="3"/>
  <c r="G287" i="7"/>
  <c r="F287" i="7"/>
  <c r="F23" i="17"/>
  <c r="G23" i="17"/>
  <c r="F284" i="4"/>
  <c r="G284" i="3"/>
  <c r="F284" i="3"/>
  <c r="H284" i="3"/>
  <c r="G286" i="7"/>
  <c r="F286" i="7"/>
  <c r="G22" i="17"/>
  <c r="F22" i="17"/>
  <c r="G21" i="17"/>
  <c r="F21" i="17"/>
  <c r="G285" i="7"/>
  <c r="F285" i="7"/>
  <c r="G283" i="3"/>
  <c r="F283" i="3"/>
  <c r="G20" i="17"/>
  <c r="F20" i="17"/>
  <c r="G284" i="7"/>
  <c r="F284" i="7"/>
  <c r="G282" i="3"/>
  <c r="F282" i="3"/>
  <c r="F19" i="17"/>
  <c r="G19" i="17"/>
  <c r="G283" i="7"/>
  <c r="F283" i="7"/>
  <c r="G281" i="3"/>
  <c r="F281" i="3"/>
  <c r="G18" i="17"/>
  <c r="F18" i="17"/>
  <c r="G282" i="7"/>
  <c r="F282" i="7"/>
  <c r="G280" i="3"/>
  <c r="F280" i="3"/>
  <c r="H280" i="3"/>
  <c r="G17" i="17"/>
  <c r="F17" i="17"/>
  <c r="G281" i="7"/>
  <c r="F281" i="7"/>
  <c r="G279" i="3"/>
  <c r="F279" i="3"/>
  <c r="G16" i="17"/>
  <c r="F16" i="17"/>
  <c r="G280" i="7"/>
  <c r="F280" i="7"/>
  <c r="H280" i="7"/>
  <c r="G278" i="3"/>
  <c r="F278" i="3"/>
  <c r="G15" i="17"/>
  <c r="F15" i="17"/>
  <c r="G279" i="7"/>
  <c r="F279" i="7"/>
  <c r="G277" i="3"/>
  <c r="F277" i="3"/>
  <c r="H277" i="3" s="1"/>
  <c r="G14" i="17"/>
  <c r="F14" i="17"/>
  <c r="G278" i="7"/>
  <c r="F278" i="7"/>
  <c r="G276" i="3"/>
  <c r="F276" i="3"/>
  <c r="F298" i="12"/>
  <c r="G298" i="12"/>
  <c r="F299" i="12"/>
  <c r="G299" i="12"/>
  <c r="I299" i="12" s="1"/>
  <c r="F300" i="12"/>
  <c r="G300" i="12"/>
  <c r="I300" i="12" s="1"/>
  <c r="F301" i="12"/>
  <c r="G301" i="12"/>
  <c r="F302" i="12"/>
  <c r="G302" i="12"/>
  <c r="I302" i="12" s="1"/>
  <c r="G13" i="17"/>
  <c r="F13" i="17"/>
  <c r="F221" i="14"/>
  <c r="G221" i="14"/>
  <c r="F222" i="14"/>
  <c r="G222" i="14"/>
  <c r="H222" i="14" s="1"/>
  <c r="F223" i="14"/>
  <c r="G223" i="14"/>
  <c r="F224" i="14"/>
  <c r="G224" i="14"/>
  <c r="F225" i="14"/>
  <c r="G225" i="14"/>
  <c r="F226" i="14"/>
  <c r="G226" i="14"/>
  <c r="F227" i="14"/>
  <c r="G227" i="14"/>
  <c r="F228" i="14"/>
  <c r="G228" i="14"/>
  <c r="F229" i="14"/>
  <c r="G229" i="14"/>
  <c r="F230" i="14"/>
  <c r="G230" i="14"/>
  <c r="F231" i="14"/>
  <c r="G231" i="14"/>
  <c r="F232" i="14"/>
  <c r="H232" i="14" s="1"/>
  <c r="G232" i="14"/>
  <c r="F233" i="14"/>
  <c r="G233" i="14"/>
  <c r="F234" i="14"/>
  <c r="G234" i="14"/>
  <c r="F235" i="14"/>
  <c r="G235" i="14"/>
  <c r="F236" i="14"/>
  <c r="H236" i="14" s="1"/>
  <c r="G236" i="14"/>
  <c r="F237" i="14"/>
  <c r="G237" i="14"/>
  <c r="F238" i="14"/>
  <c r="H238" i="14" s="1"/>
  <c r="G238" i="14"/>
  <c r="F239" i="14"/>
  <c r="G239" i="14"/>
  <c r="F240" i="14"/>
  <c r="H240" i="14" s="1"/>
  <c r="G240" i="14"/>
  <c r="F241" i="14"/>
  <c r="G241" i="14"/>
  <c r="F242" i="14"/>
  <c r="H242" i="14" s="1"/>
  <c r="G242" i="14"/>
  <c r="F243" i="14"/>
  <c r="G243" i="14"/>
  <c r="F244" i="14"/>
  <c r="H244" i="14" s="1"/>
  <c r="G244" i="14"/>
  <c r="F245" i="14"/>
  <c r="G245" i="14"/>
  <c r="F246" i="14"/>
  <c r="H246" i="14" s="1"/>
  <c r="G246" i="14"/>
  <c r="F247" i="14"/>
  <c r="G247" i="14"/>
  <c r="F248" i="14"/>
  <c r="H248" i="14" s="1"/>
  <c r="G248" i="14"/>
  <c r="F249" i="14"/>
  <c r="H249" i="14" s="1"/>
  <c r="G249" i="14"/>
  <c r="F250" i="14"/>
  <c r="G250" i="14"/>
  <c r="F251" i="14"/>
  <c r="G251" i="14"/>
  <c r="F252" i="14"/>
  <c r="H252" i="14" s="1"/>
  <c r="G252" i="14"/>
  <c r="F253" i="14"/>
  <c r="H253" i="14" s="1"/>
  <c r="G253" i="14"/>
  <c r="F254" i="14"/>
  <c r="H254" i="14" s="1"/>
  <c r="G254" i="14"/>
  <c r="F255" i="14"/>
  <c r="G255" i="14"/>
  <c r="F256" i="14"/>
  <c r="H256" i="14" s="1"/>
  <c r="G256" i="14"/>
  <c r="F257" i="14"/>
  <c r="G257" i="14"/>
  <c r="F258" i="14"/>
  <c r="H258" i="14" s="1"/>
  <c r="G258" i="14"/>
  <c r="F259" i="14"/>
  <c r="G259" i="14"/>
  <c r="F260" i="14"/>
  <c r="G260" i="14"/>
  <c r="F261" i="14"/>
  <c r="H261" i="14" s="1"/>
  <c r="G261" i="14"/>
  <c r="F262" i="14"/>
  <c r="G262" i="14"/>
  <c r="F273" i="10"/>
  <c r="H273" i="10" s="1"/>
  <c r="G273" i="10"/>
  <c r="F274" i="10"/>
  <c r="G274" i="10"/>
  <c r="F275" i="10"/>
  <c r="G275" i="10"/>
  <c r="F276" i="10"/>
  <c r="H276" i="10" s="1"/>
  <c r="G276" i="10"/>
  <c r="F277" i="10"/>
  <c r="H277" i="10" s="1"/>
  <c r="G277" i="10"/>
  <c r="F278" i="10"/>
  <c r="G278" i="10"/>
  <c r="F279" i="10"/>
  <c r="H279" i="10" s="1"/>
  <c r="G279" i="10"/>
  <c r="F280" i="10"/>
  <c r="H280" i="10" s="1"/>
  <c r="G280" i="10"/>
  <c r="F281" i="10"/>
  <c r="G281" i="10"/>
  <c r="F282" i="10"/>
  <c r="G282" i="10"/>
  <c r="F283" i="10"/>
  <c r="H283" i="10" s="1"/>
  <c r="G283" i="10"/>
  <c r="F284" i="10"/>
  <c r="G284" i="10"/>
  <c r="F285" i="10"/>
  <c r="G285" i="10"/>
  <c r="F286" i="10"/>
  <c r="G286" i="10"/>
  <c r="F287" i="10"/>
  <c r="H287" i="10" s="1"/>
  <c r="G287" i="10"/>
  <c r="F288" i="10"/>
  <c r="H288" i="10" s="1"/>
  <c r="G288" i="10"/>
  <c r="F289" i="10"/>
  <c r="G289" i="10"/>
  <c r="F290" i="10"/>
  <c r="G290" i="10"/>
  <c r="F291" i="10"/>
  <c r="G291" i="10"/>
  <c r="F292" i="10"/>
  <c r="H292" i="10" s="1"/>
  <c r="G292" i="10"/>
  <c r="F293" i="10"/>
  <c r="G293" i="10"/>
  <c r="F294" i="10"/>
  <c r="G294" i="10"/>
  <c r="F295" i="10"/>
  <c r="G295" i="10"/>
  <c r="F296" i="10"/>
  <c r="G296" i="10"/>
  <c r="F297" i="10"/>
  <c r="G297" i="10"/>
  <c r="F298" i="10"/>
  <c r="G298" i="10"/>
  <c r="F299" i="10"/>
  <c r="G299" i="10"/>
  <c r="F300" i="10"/>
  <c r="G300" i="10"/>
  <c r="F301" i="10"/>
  <c r="H301" i="10"/>
  <c r="G301" i="10"/>
  <c r="F302" i="10"/>
  <c r="H302" i="10" s="1"/>
  <c r="G302" i="10"/>
  <c r="F303" i="10"/>
  <c r="G303" i="10"/>
  <c r="F304" i="10"/>
  <c r="G304" i="10"/>
  <c r="F305" i="10"/>
  <c r="G305" i="10"/>
  <c r="F306" i="10"/>
  <c r="H306" i="10" s="1"/>
  <c r="G306" i="10"/>
  <c r="F307" i="10"/>
  <c r="G307" i="10"/>
  <c r="F308" i="10"/>
  <c r="G308" i="10"/>
  <c r="F309" i="10"/>
  <c r="H309" i="10"/>
  <c r="G309" i="10"/>
  <c r="F310" i="10"/>
  <c r="H310" i="10" s="1"/>
  <c r="G310" i="10"/>
  <c r="F311" i="10"/>
  <c r="G311" i="10"/>
  <c r="F312" i="10"/>
  <c r="G312" i="10"/>
  <c r="F313" i="10"/>
  <c r="H313" i="10"/>
  <c r="G313" i="10"/>
  <c r="F314" i="10"/>
  <c r="G314" i="10"/>
  <c r="H314" i="10"/>
  <c r="F315" i="10"/>
  <c r="G315" i="10"/>
  <c r="F316" i="10"/>
  <c r="G316" i="10"/>
  <c r="F317" i="10"/>
  <c r="G317" i="10"/>
  <c r="F318" i="10"/>
  <c r="G318" i="10"/>
  <c r="F319" i="10"/>
  <c r="G319" i="10"/>
  <c r="F320" i="10"/>
  <c r="G320" i="10"/>
  <c r="F321" i="10"/>
  <c r="G321" i="10"/>
  <c r="F322" i="10"/>
  <c r="G322" i="10"/>
  <c r="F323" i="10"/>
  <c r="G323" i="10"/>
  <c r="H323" i="10" s="1"/>
  <c r="F324" i="10"/>
  <c r="H324" i="10" s="1"/>
  <c r="G324" i="10"/>
  <c r="F325" i="10"/>
  <c r="H325" i="10" s="1"/>
  <c r="G325" i="10"/>
  <c r="F326" i="10"/>
  <c r="G326" i="10"/>
  <c r="F327" i="10"/>
  <c r="H327" i="10" s="1"/>
  <c r="G327" i="10"/>
  <c r="F328" i="10"/>
  <c r="G328" i="10"/>
  <c r="F329" i="10"/>
  <c r="G329" i="10"/>
  <c r="H329" i="10"/>
  <c r="F330" i="10"/>
  <c r="G330" i="10"/>
  <c r="F331" i="10"/>
  <c r="G331" i="10"/>
  <c r="F332" i="10"/>
  <c r="H332" i="10"/>
  <c r="G332" i="10"/>
  <c r="F333" i="10"/>
  <c r="G333" i="10"/>
  <c r="F334" i="10"/>
  <c r="H334" i="10" s="1"/>
  <c r="G334" i="10"/>
  <c r="F335" i="10"/>
  <c r="G335" i="10"/>
  <c r="F336" i="10"/>
  <c r="H336" i="10" s="1"/>
  <c r="G336" i="10"/>
  <c r="F337" i="10"/>
  <c r="H337" i="10" s="1"/>
  <c r="G337" i="10"/>
  <c r="F338" i="10"/>
  <c r="H338" i="10" s="1"/>
  <c r="G338" i="10"/>
  <c r="F339" i="10"/>
  <c r="G339" i="10"/>
  <c r="F340" i="10"/>
  <c r="G340" i="10"/>
  <c r="F341" i="10"/>
  <c r="G341" i="10"/>
  <c r="F342" i="10"/>
  <c r="G342" i="10"/>
  <c r="F343" i="10"/>
  <c r="G343" i="10"/>
  <c r="F344" i="10"/>
  <c r="G344" i="10"/>
  <c r="H344" i="10" s="1"/>
  <c r="F345" i="10"/>
  <c r="G345" i="10"/>
  <c r="F346" i="10"/>
  <c r="G346" i="10"/>
  <c r="F347" i="10"/>
  <c r="G347" i="10"/>
  <c r="F348" i="10"/>
  <c r="G348" i="10"/>
  <c r="H348" i="10" s="1"/>
  <c r="F349" i="10"/>
  <c r="G349" i="10"/>
  <c r="F350" i="10"/>
  <c r="G350" i="10"/>
  <c r="F351" i="10"/>
  <c r="G351" i="10"/>
  <c r="F352" i="10"/>
  <c r="G352" i="10"/>
  <c r="F353" i="10"/>
  <c r="G353" i="10"/>
  <c r="F354" i="10"/>
  <c r="G354" i="10"/>
  <c r="H354" i="10" s="1"/>
  <c r="F355" i="10"/>
  <c r="G355" i="10"/>
  <c r="F356" i="10"/>
  <c r="G356" i="10"/>
  <c r="F357" i="10"/>
  <c r="G357" i="10"/>
  <c r="H357" i="10" s="1"/>
  <c r="F358" i="10"/>
  <c r="G358" i="10"/>
  <c r="F359" i="10"/>
  <c r="G359" i="10"/>
  <c r="F360" i="10"/>
  <c r="G360" i="10"/>
  <c r="H360" i="10" s="1"/>
  <c r="F361" i="10"/>
  <c r="G361" i="10"/>
  <c r="F362" i="10"/>
  <c r="G362" i="10"/>
  <c r="F363" i="10"/>
  <c r="H363" i="10"/>
  <c r="G363" i="10"/>
  <c r="F364" i="10"/>
  <c r="H364" i="10" s="1"/>
  <c r="G364" i="10"/>
  <c r="F365" i="10"/>
  <c r="H365" i="10" s="1"/>
  <c r="G365" i="10"/>
  <c r="F366" i="10"/>
  <c r="H366" i="10" s="1"/>
  <c r="G366" i="10"/>
  <c r="F367" i="10"/>
  <c r="H367" i="10" s="1"/>
  <c r="G367" i="10"/>
  <c r="F368" i="10"/>
  <c r="G368" i="10"/>
  <c r="H368" i="10" s="1"/>
  <c r="F369" i="10"/>
  <c r="G369" i="10"/>
  <c r="F370" i="10"/>
  <c r="H370" i="10" s="1"/>
  <c r="G370" i="10"/>
  <c r="F371" i="10"/>
  <c r="G371" i="10"/>
  <c r="F372" i="10"/>
  <c r="G372" i="10"/>
  <c r="F373" i="10"/>
  <c r="G373" i="10"/>
  <c r="F374" i="10"/>
  <c r="G374" i="10"/>
  <c r="F375" i="10"/>
  <c r="G375" i="10"/>
  <c r="F376" i="10"/>
  <c r="G376" i="10"/>
  <c r="F377" i="10"/>
  <c r="G377" i="10"/>
  <c r="F378" i="10"/>
  <c r="G378" i="10"/>
  <c r="F379" i="10"/>
  <c r="G379" i="10"/>
  <c r="F380" i="10"/>
  <c r="G380" i="10"/>
  <c r="F381" i="10"/>
  <c r="G381" i="10"/>
  <c r="F382" i="10"/>
  <c r="H382" i="10" s="1"/>
  <c r="G382" i="10"/>
  <c r="F383" i="10"/>
  <c r="H383" i="10" s="1"/>
  <c r="G383" i="10"/>
  <c r="F384" i="10"/>
  <c r="H384" i="10" s="1"/>
  <c r="G384" i="10"/>
  <c r="F385" i="10"/>
  <c r="G385" i="10"/>
  <c r="F386" i="10"/>
  <c r="H386" i="10" s="1"/>
  <c r="G386" i="10"/>
  <c r="F387" i="10"/>
  <c r="G387" i="10"/>
  <c r="F388" i="10"/>
  <c r="H388" i="10" s="1"/>
  <c r="G388" i="10"/>
  <c r="F389" i="10"/>
  <c r="G389" i="10"/>
  <c r="F390" i="10"/>
  <c r="G390" i="10"/>
  <c r="F391" i="10"/>
  <c r="G391" i="10"/>
  <c r="F392" i="10"/>
  <c r="H392" i="10"/>
  <c r="G392" i="10"/>
  <c r="F393" i="10"/>
  <c r="G393" i="10"/>
  <c r="F394" i="10"/>
  <c r="G394" i="10"/>
  <c r="F395" i="10"/>
  <c r="G395" i="10"/>
  <c r="F396" i="10"/>
  <c r="G396" i="10"/>
  <c r="F397" i="10"/>
  <c r="G397" i="10"/>
  <c r="F398" i="10"/>
  <c r="H398" i="10" s="1"/>
  <c r="G398" i="10"/>
  <c r="F399" i="10"/>
  <c r="H399" i="10" s="1"/>
  <c r="G399" i="10"/>
  <c r="F400" i="10"/>
  <c r="H400" i="10" s="1"/>
  <c r="G400" i="10"/>
  <c r="F401" i="10"/>
  <c r="G401" i="10"/>
  <c r="F402" i="10"/>
  <c r="G402" i="10"/>
  <c r="F403" i="10"/>
  <c r="G403" i="10"/>
  <c r="F404" i="10"/>
  <c r="G404" i="10"/>
  <c r="F405" i="10"/>
  <c r="H405" i="10" s="1"/>
  <c r="G405" i="10"/>
  <c r="F406" i="10"/>
  <c r="G406" i="10"/>
  <c r="F407" i="10"/>
  <c r="G407" i="10"/>
  <c r="F408" i="10"/>
  <c r="G408" i="10"/>
  <c r="F409" i="10"/>
  <c r="G409" i="10"/>
  <c r="H409" i="10"/>
  <c r="F410" i="10"/>
  <c r="G410" i="10"/>
  <c r="F411" i="10"/>
  <c r="G411" i="10"/>
  <c r="F412" i="10"/>
  <c r="G412" i="10"/>
  <c r="F413" i="10"/>
  <c r="G413" i="10"/>
  <c r="F414" i="10"/>
  <c r="G414" i="10"/>
  <c r="F415" i="10"/>
  <c r="G415" i="10"/>
  <c r="H415" i="10" s="1"/>
  <c r="F416" i="10"/>
  <c r="G416" i="10"/>
  <c r="F417" i="10"/>
  <c r="G417" i="10"/>
  <c r="F418" i="10"/>
  <c r="G418" i="10"/>
  <c r="F419" i="10"/>
  <c r="G419" i="10"/>
  <c r="F420" i="10"/>
  <c r="G420" i="10"/>
  <c r="H420" i="10" s="1"/>
  <c r="F421" i="10"/>
  <c r="H421" i="10" s="1"/>
  <c r="G421" i="10"/>
  <c r="F422" i="10"/>
  <c r="G422" i="10"/>
  <c r="F423" i="10"/>
  <c r="H423" i="10" s="1"/>
  <c r="G423" i="10"/>
  <c r="F424" i="10"/>
  <c r="G424" i="10"/>
  <c r="F425" i="10"/>
  <c r="G425" i="10"/>
  <c r="F426" i="10"/>
  <c r="G426" i="10"/>
  <c r="F427" i="10"/>
  <c r="G427" i="10"/>
  <c r="F428" i="10"/>
  <c r="G428" i="10"/>
  <c r="F429" i="10"/>
  <c r="G429" i="10"/>
  <c r="F430" i="10"/>
  <c r="H430" i="10" s="1"/>
  <c r="G430" i="10"/>
  <c r="F431" i="10"/>
  <c r="G431" i="10"/>
  <c r="F432" i="10"/>
  <c r="G432" i="10"/>
  <c r="F433" i="10"/>
  <c r="G433" i="10"/>
  <c r="F434" i="10"/>
  <c r="H434" i="10" s="1"/>
  <c r="G434" i="10"/>
  <c r="F435" i="10"/>
  <c r="H435" i="10" s="1"/>
  <c r="G435" i="10"/>
  <c r="F436" i="10"/>
  <c r="G436" i="10"/>
  <c r="F437" i="10"/>
  <c r="H437" i="10" s="1"/>
  <c r="G437" i="10"/>
  <c r="F438" i="10"/>
  <c r="G438" i="10"/>
  <c r="F439" i="10"/>
  <c r="G439" i="10"/>
  <c r="F440" i="10"/>
  <c r="G440" i="10"/>
  <c r="F441" i="10"/>
  <c r="G441" i="10"/>
  <c r="F442" i="10"/>
  <c r="H442" i="10"/>
  <c r="G442" i="10"/>
  <c r="F443" i="10"/>
  <c r="H443" i="10" s="1"/>
  <c r="G443" i="10"/>
  <c r="F444" i="10"/>
  <c r="H444" i="10" s="1"/>
  <c r="G444" i="10"/>
  <c r="F445" i="10"/>
  <c r="G445" i="10"/>
  <c r="F446" i="10"/>
  <c r="G446" i="10"/>
  <c r="F447" i="10"/>
  <c r="H447" i="10" s="1"/>
  <c r="G447" i="10"/>
  <c r="F448" i="10"/>
  <c r="H448" i="10" s="1"/>
  <c r="G448" i="10"/>
  <c r="F449" i="10"/>
  <c r="G449" i="10"/>
  <c r="G273" i="9"/>
  <c r="H273" i="9"/>
  <c r="G274" i="9"/>
  <c r="H274" i="9"/>
  <c r="G275" i="9"/>
  <c r="H275" i="9"/>
  <c r="G276" i="9"/>
  <c r="H276" i="9"/>
  <c r="G277" i="9"/>
  <c r="H277" i="9"/>
  <c r="G278" i="9"/>
  <c r="H278" i="9"/>
  <c r="G279" i="9"/>
  <c r="H279" i="9"/>
  <c r="G280" i="9"/>
  <c r="H280" i="9"/>
  <c r="G281" i="9"/>
  <c r="H281" i="9"/>
  <c r="G282" i="9"/>
  <c r="H282" i="9"/>
  <c r="G283" i="9"/>
  <c r="H283" i="9"/>
  <c r="G284" i="9"/>
  <c r="H284" i="9"/>
  <c r="G285" i="9"/>
  <c r="I285" i="9"/>
  <c r="H285" i="9"/>
  <c r="G286" i="9"/>
  <c r="I286" i="9" s="1"/>
  <c r="H286" i="9"/>
  <c r="G287" i="9"/>
  <c r="I287" i="9" s="1"/>
  <c r="H287" i="9"/>
  <c r="G288" i="9"/>
  <c r="H288" i="9"/>
  <c r="G289" i="9"/>
  <c r="H289" i="9"/>
  <c r="G290" i="9"/>
  <c r="H290" i="9"/>
  <c r="G291" i="9"/>
  <c r="I291" i="9" s="1"/>
  <c r="H291" i="9"/>
  <c r="G292" i="9"/>
  <c r="H292" i="9"/>
  <c r="G293" i="9"/>
  <c r="H293" i="9"/>
  <c r="G294" i="9"/>
  <c r="I294" i="9" s="1"/>
  <c r="H294" i="9"/>
  <c r="G295" i="9"/>
  <c r="H295" i="9"/>
  <c r="G296" i="9"/>
  <c r="H296" i="9"/>
  <c r="G297" i="9"/>
  <c r="I297" i="9" s="1"/>
  <c r="H297" i="9"/>
  <c r="G298" i="9"/>
  <c r="H298" i="9"/>
  <c r="G299" i="9"/>
  <c r="H299" i="9"/>
  <c r="G300" i="9"/>
  <c r="I300" i="9" s="1"/>
  <c r="H300" i="9"/>
  <c r="G301" i="9"/>
  <c r="H301" i="9"/>
  <c r="G302" i="9"/>
  <c r="H302" i="9"/>
  <c r="G303" i="9"/>
  <c r="I303" i="9"/>
  <c r="H303" i="9"/>
  <c r="G304" i="9"/>
  <c r="I304" i="9" s="1"/>
  <c r="H304" i="9"/>
  <c r="G305" i="9"/>
  <c r="I305" i="9" s="1"/>
  <c r="H305" i="9"/>
  <c r="G306" i="9"/>
  <c r="I306" i="9" s="1"/>
  <c r="H306" i="9"/>
  <c r="G307" i="9"/>
  <c r="H307" i="9"/>
  <c r="G308" i="9"/>
  <c r="I308" i="9" s="1"/>
  <c r="H308" i="9"/>
  <c r="G309" i="9"/>
  <c r="I309" i="9" s="1"/>
  <c r="H309" i="9"/>
  <c r="G310" i="9"/>
  <c r="H310" i="9"/>
  <c r="G311" i="9"/>
  <c r="H311" i="9"/>
  <c r="G312" i="9"/>
  <c r="H312" i="9"/>
  <c r="G313" i="9"/>
  <c r="H313" i="9"/>
  <c r="G277" i="7"/>
  <c r="F277" i="7"/>
  <c r="F275" i="6"/>
  <c r="G275" i="6"/>
  <c r="F276" i="6"/>
  <c r="G276" i="6"/>
  <c r="F277" i="6"/>
  <c r="G277" i="6"/>
  <c r="F278" i="6"/>
  <c r="G278" i="6"/>
  <c r="F279" i="6"/>
  <c r="G279" i="6"/>
  <c r="F280" i="6"/>
  <c r="G280" i="6"/>
  <c r="F281" i="6"/>
  <c r="G281" i="6"/>
  <c r="F282" i="6"/>
  <c r="G282" i="6"/>
  <c r="F283" i="6"/>
  <c r="G283" i="6"/>
  <c r="F284" i="6"/>
  <c r="G284" i="6"/>
  <c r="F285" i="6"/>
  <c r="G285" i="6"/>
  <c r="F286" i="6"/>
  <c r="G286" i="6"/>
  <c r="F287" i="6"/>
  <c r="G287" i="6"/>
  <c r="F288" i="6"/>
  <c r="G288" i="6"/>
  <c r="F289" i="6"/>
  <c r="G289" i="6"/>
  <c r="F290" i="6"/>
  <c r="G290" i="6"/>
  <c r="F291" i="6"/>
  <c r="G291" i="6"/>
  <c r="F292" i="6"/>
  <c r="G292" i="6"/>
  <c r="F293" i="6"/>
  <c r="G293" i="6"/>
  <c r="F294" i="6"/>
  <c r="G294" i="6"/>
  <c r="F295" i="6"/>
  <c r="G295" i="6"/>
  <c r="F296" i="6"/>
  <c r="G296" i="6"/>
  <c r="F297" i="6"/>
  <c r="G297" i="6"/>
  <c r="F298" i="6"/>
  <c r="G298" i="6"/>
  <c r="F299" i="6"/>
  <c r="G299" i="6"/>
  <c r="F300" i="6"/>
  <c r="G300" i="6"/>
  <c r="F301" i="6"/>
  <c r="G301" i="6"/>
  <c r="F302" i="6"/>
  <c r="G302" i="6"/>
  <c r="F303" i="6"/>
  <c r="G303" i="6"/>
  <c r="F304" i="6"/>
  <c r="G304" i="6"/>
  <c r="F305" i="6"/>
  <c r="G305" i="6"/>
  <c r="F306" i="6"/>
  <c r="G306" i="6"/>
  <c r="F307" i="6"/>
  <c r="G307" i="6"/>
  <c r="F308" i="6"/>
  <c r="G308" i="6"/>
  <c r="F309" i="6"/>
  <c r="G309" i="6"/>
  <c r="F310" i="6"/>
  <c r="G310" i="6"/>
  <c r="F311" i="6"/>
  <c r="G311" i="6"/>
  <c r="F275" i="11"/>
  <c r="G275" i="11"/>
  <c r="F276" i="11"/>
  <c r="G276" i="11"/>
  <c r="F277" i="11"/>
  <c r="G277" i="11"/>
  <c r="F278" i="11"/>
  <c r="G278" i="11"/>
  <c r="F279" i="11"/>
  <c r="G279" i="11"/>
  <c r="F280" i="11"/>
  <c r="G280" i="11"/>
  <c r="F281" i="11"/>
  <c r="G281" i="11"/>
  <c r="F282" i="11"/>
  <c r="G282" i="11"/>
  <c r="F283" i="11"/>
  <c r="G283" i="11"/>
  <c r="F284" i="11"/>
  <c r="H284" i="11" s="1"/>
  <c r="G284" i="11"/>
  <c r="F285" i="11"/>
  <c r="H285" i="11" s="1"/>
  <c r="G285" i="11"/>
  <c r="F286" i="11"/>
  <c r="H286" i="11" s="1"/>
  <c r="G286" i="11"/>
  <c r="F287" i="11"/>
  <c r="G287" i="11"/>
  <c r="F288" i="11"/>
  <c r="H288" i="11" s="1"/>
  <c r="G288" i="11"/>
  <c r="F289" i="11"/>
  <c r="G289" i="11"/>
  <c r="F290" i="11"/>
  <c r="G290" i="11"/>
  <c r="F291" i="11"/>
  <c r="G291" i="11"/>
  <c r="F292" i="11"/>
  <c r="G292" i="11"/>
  <c r="F293" i="11"/>
  <c r="G293" i="11"/>
  <c r="F294" i="11"/>
  <c r="G294" i="11"/>
  <c r="F295" i="11"/>
  <c r="G295" i="11"/>
  <c r="F296" i="11"/>
  <c r="H296" i="11" s="1"/>
  <c r="G296" i="11"/>
  <c r="F297" i="11"/>
  <c r="G297" i="11"/>
  <c r="F298" i="11"/>
  <c r="G298" i="11"/>
  <c r="F299" i="11"/>
  <c r="H299" i="11" s="1"/>
  <c r="G299" i="11"/>
  <c r="F300" i="11"/>
  <c r="H300" i="11" s="1"/>
  <c r="G300" i="11"/>
  <c r="F301" i="11"/>
  <c r="G301" i="11"/>
  <c r="F302" i="11"/>
  <c r="G302" i="11"/>
  <c r="F303" i="11"/>
  <c r="G303" i="11"/>
  <c r="F304" i="11"/>
  <c r="G304" i="11"/>
  <c r="F305" i="11"/>
  <c r="G305" i="11"/>
  <c r="F306" i="11"/>
  <c r="H306" i="11" s="1"/>
  <c r="G306" i="11"/>
  <c r="F307" i="11"/>
  <c r="H307" i="11" s="1"/>
  <c r="G307" i="11"/>
  <c r="F308" i="11"/>
  <c r="H308" i="11" s="1"/>
  <c r="G308" i="11"/>
  <c r="F309" i="11"/>
  <c r="G309" i="11"/>
  <c r="F310" i="11"/>
  <c r="G310" i="11"/>
  <c r="F311" i="11"/>
  <c r="H311" i="11" s="1"/>
  <c r="G311" i="11"/>
  <c r="F312" i="11"/>
  <c r="G312" i="11"/>
  <c r="F313" i="11"/>
  <c r="G313" i="11"/>
  <c r="F314" i="11"/>
  <c r="H314" i="11"/>
  <c r="G314" i="11"/>
  <c r="F315" i="11"/>
  <c r="H315" i="11" s="1"/>
  <c r="G315" i="11"/>
  <c r="F316" i="11"/>
  <c r="H316" i="11" s="1"/>
  <c r="G316" i="11"/>
  <c r="F317" i="11"/>
  <c r="H317" i="11" s="1"/>
  <c r="G317" i="11"/>
  <c r="G318" i="11"/>
  <c r="H318" i="11" s="1"/>
  <c r="F319" i="11"/>
  <c r="H319" i="11" s="1"/>
  <c r="G319" i="11"/>
  <c r="F320" i="11"/>
  <c r="H320" i="11" s="1"/>
  <c r="G320" i="11"/>
  <c r="F321" i="11"/>
  <c r="G321" i="11"/>
  <c r="F322" i="11"/>
  <c r="G322" i="11"/>
  <c r="F323" i="11"/>
  <c r="H323" i="11" s="1"/>
  <c r="G323" i="11"/>
  <c r="F276" i="4"/>
  <c r="G276" i="4"/>
  <c r="F277" i="4"/>
  <c r="G277" i="4"/>
  <c r="F278" i="4"/>
  <c r="H278" i="4"/>
  <c r="G278" i="4"/>
  <c r="F279" i="4"/>
  <c r="G279" i="4"/>
  <c r="F280" i="4"/>
  <c r="G280" i="4"/>
  <c r="F281" i="4"/>
  <c r="G281" i="4"/>
  <c r="F282" i="4"/>
  <c r="H282" i="4" s="1"/>
  <c r="G282" i="4"/>
  <c r="F283" i="4"/>
  <c r="G283" i="4"/>
  <c r="G284" i="4"/>
  <c r="F285" i="4"/>
  <c r="G285" i="4"/>
  <c r="F286" i="4"/>
  <c r="G286" i="4"/>
  <c r="F287" i="4"/>
  <c r="G287" i="4"/>
  <c r="F288" i="4"/>
  <c r="G288" i="4"/>
  <c r="F289" i="4"/>
  <c r="G289" i="4"/>
  <c r="F290" i="4"/>
  <c r="G290" i="4"/>
  <c r="F291" i="4"/>
  <c r="G291" i="4"/>
  <c r="F292" i="4"/>
  <c r="G292" i="4"/>
  <c r="F293" i="4"/>
  <c r="G293" i="4"/>
  <c r="F294" i="4"/>
  <c r="G294" i="4"/>
  <c r="F295" i="4"/>
  <c r="G295" i="4"/>
  <c r="F296" i="4"/>
  <c r="G296" i="4"/>
  <c r="F297" i="4"/>
  <c r="G297" i="4"/>
  <c r="F298" i="4"/>
  <c r="G298" i="4"/>
  <c r="F299" i="4"/>
  <c r="G299" i="4"/>
  <c r="F300" i="4"/>
  <c r="G300" i="4"/>
  <c r="F301" i="4"/>
  <c r="H301" i="4"/>
  <c r="G301" i="4"/>
  <c r="F302" i="4"/>
  <c r="H302" i="4" s="1"/>
  <c r="G302" i="4"/>
  <c r="F303" i="4"/>
  <c r="H303" i="4" s="1"/>
  <c r="G303" i="4"/>
  <c r="F304" i="4"/>
  <c r="H304" i="4" s="1"/>
  <c r="G304" i="4"/>
  <c r="F305" i="4"/>
  <c r="G305" i="4"/>
  <c r="F306" i="4"/>
  <c r="G306" i="4"/>
  <c r="F307" i="4"/>
  <c r="G307" i="4"/>
  <c r="F308" i="4"/>
  <c r="G308" i="4"/>
  <c r="F309" i="4"/>
  <c r="G309" i="4"/>
  <c r="F310" i="4"/>
  <c r="H310" i="4" s="1"/>
  <c r="G310" i="4"/>
  <c r="F311" i="4"/>
  <c r="H311" i="4" s="1"/>
  <c r="G311" i="4"/>
  <c r="F312" i="4"/>
  <c r="G312" i="4"/>
  <c r="F313" i="4"/>
  <c r="G313" i="4"/>
  <c r="F314" i="4"/>
  <c r="G314" i="4"/>
  <c r="F315" i="4"/>
  <c r="H315" i="4" s="1"/>
  <c r="G315" i="4"/>
  <c r="F316" i="4"/>
  <c r="H316" i="4" s="1"/>
  <c r="G316" i="4"/>
  <c r="F317" i="4"/>
  <c r="H317" i="4" s="1"/>
  <c r="G317" i="4"/>
  <c r="F318" i="4"/>
  <c r="G318" i="4"/>
  <c r="F319" i="4"/>
  <c r="G319" i="4"/>
  <c r="F320" i="4"/>
  <c r="H320" i="4"/>
  <c r="G320" i="4"/>
  <c r="F321" i="4"/>
  <c r="H321" i="4" s="1"/>
  <c r="G321" i="4"/>
  <c r="F322" i="4"/>
  <c r="H322" i="4" s="1"/>
  <c r="G322" i="4"/>
  <c r="F323" i="4"/>
  <c r="G323" i="4"/>
  <c r="F324" i="4"/>
  <c r="G324" i="4"/>
  <c r="F325" i="4"/>
  <c r="H325" i="4" s="1"/>
  <c r="G325" i="4"/>
  <c r="F326" i="4"/>
  <c r="H326" i="4" s="1"/>
  <c r="G326" i="4"/>
  <c r="F327" i="4"/>
  <c r="G327" i="4"/>
  <c r="F328" i="4"/>
  <c r="G328" i="4"/>
  <c r="F329" i="4"/>
  <c r="G329" i="4"/>
  <c r="F330" i="4"/>
  <c r="G330" i="4"/>
  <c r="F331" i="4"/>
  <c r="H331" i="4"/>
  <c r="G331" i="4"/>
  <c r="F332" i="4"/>
  <c r="G332" i="4"/>
  <c r="F333" i="4"/>
  <c r="H333" i="4" s="1"/>
  <c r="G333" i="4"/>
  <c r="G275" i="4"/>
  <c r="F275" i="4"/>
  <c r="F276" i="5"/>
  <c r="H276" i="5" s="1"/>
  <c r="G276" i="5"/>
  <c r="F277" i="5"/>
  <c r="G277" i="5"/>
  <c r="F278" i="5"/>
  <c r="G278" i="5"/>
  <c r="F279" i="5"/>
  <c r="H279" i="5" s="1"/>
  <c r="G279" i="5"/>
  <c r="F280" i="5"/>
  <c r="H280" i="5" s="1"/>
  <c r="G280" i="5"/>
  <c r="F281" i="5"/>
  <c r="G281" i="5"/>
  <c r="F282" i="5"/>
  <c r="G282" i="5"/>
  <c r="F283" i="5"/>
  <c r="G283" i="5"/>
  <c r="F284" i="5"/>
  <c r="G284" i="5"/>
  <c r="F285" i="5"/>
  <c r="H285" i="5"/>
  <c r="G285" i="5"/>
  <c r="F286" i="5"/>
  <c r="H286" i="5" s="1"/>
  <c r="G286" i="5"/>
  <c r="F287" i="5"/>
  <c r="H287" i="5" s="1"/>
  <c r="G287" i="5"/>
  <c r="F288" i="5"/>
  <c r="G288" i="5"/>
  <c r="F289" i="5"/>
  <c r="H289" i="5" s="1"/>
  <c r="G289" i="5"/>
  <c r="F290" i="5"/>
  <c r="G290" i="5"/>
  <c r="F291" i="5"/>
  <c r="H291" i="5" s="1"/>
  <c r="G291" i="5"/>
  <c r="F292" i="5"/>
  <c r="G292" i="5"/>
  <c r="F293" i="5"/>
  <c r="G293" i="5"/>
  <c r="F294" i="5"/>
  <c r="G294" i="5"/>
  <c r="F295" i="5"/>
  <c r="G295" i="5"/>
  <c r="F296" i="5"/>
  <c r="G296" i="5"/>
  <c r="F297" i="5"/>
  <c r="G297" i="5"/>
  <c r="F298" i="5"/>
  <c r="G298" i="5"/>
  <c r="F299" i="5"/>
  <c r="G299" i="5"/>
  <c r="F300" i="5"/>
  <c r="G300" i="5"/>
  <c r="G275" i="5"/>
  <c r="F275" i="5"/>
  <c r="G275" i="3"/>
  <c r="F275" i="3"/>
  <c r="H275" i="3" s="1"/>
  <c r="F275" i="2"/>
  <c r="H275" i="2"/>
  <c r="G275" i="2"/>
  <c r="F276" i="2"/>
  <c r="G276" i="2"/>
  <c r="F277" i="2"/>
  <c r="G277" i="2"/>
  <c r="F278" i="2"/>
  <c r="G278" i="2"/>
  <c r="F279" i="2"/>
  <c r="H279" i="2" s="1"/>
  <c r="G279" i="2"/>
  <c r="F280" i="2"/>
  <c r="G280" i="2"/>
  <c r="F281" i="2"/>
  <c r="G281" i="2"/>
  <c r="F282" i="2"/>
  <c r="H282" i="2" s="1"/>
  <c r="G282" i="2"/>
  <c r="F283" i="2"/>
  <c r="G283" i="2"/>
  <c r="F284" i="2"/>
  <c r="G284" i="2"/>
  <c r="F285" i="2"/>
  <c r="G285" i="2"/>
  <c r="F286" i="2"/>
  <c r="H286" i="2"/>
  <c r="G286" i="2"/>
  <c r="F287" i="2"/>
  <c r="H287" i="2" s="1"/>
  <c r="G287" i="2"/>
  <c r="F288" i="2"/>
  <c r="G288" i="2"/>
  <c r="F289" i="2"/>
  <c r="G289" i="2"/>
  <c r="F290" i="2"/>
  <c r="H290" i="2" s="1"/>
  <c r="G290" i="2"/>
  <c r="F291" i="2"/>
  <c r="G291" i="2"/>
  <c r="F292" i="2"/>
  <c r="H292" i="2" s="1"/>
  <c r="G292" i="2"/>
  <c r="F293" i="2"/>
  <c r="G293" i="2"/>
  <c r="F294" i="2"/>
  <c r="G294" i="2"/>
  <c r="F295" i="2"/>
  <c r="H295" i="2" s="1"/>
  <c r="G295" i="2"/>
  <c r="F296" i="2"/>
  <c r="G296" i="2"/>
  <c r="F297" i="2"/>
  <c r="H297" i="2" s="1"/>
  <c r="G297" i="2"/>
  <c r="F298" i="2"/>
  <c r="G298" i="2"/>
  <c r="F299" i="2"/>
  <c r="G299" i="2"/>
  <c r="F300" i="2"/>
  <c r="G300" i="2"/>
  <c r="F301" i="2"/>
  <c r="H301" i="2" s="1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H319" i="2"/>
  <c r="G319" i="2"/>
  <c r="F320" i="2"/>
  <c r="G320" i="2"/>
  <c r="F321" i="2"/>
  <c r="G321" i="2"/>
  <c r="F322" i="2"/>
  <c r="G322" i="2"/>
  <c r="F323" i="2"/>
  <c r="H323" i="2" s="1"/>
  <c r="G323" i="2"/>
  <c r="F324" i="2"/>
  <c r="H324" i="2" s="1"/>
  <c r="G324" i="2"/>
  <c r="F325" i="2"/>
  <c r="G325" i="2"/>
  <c r="F326" i="2"/>
  <c r="G326" i="2"/>
  <c r="F327" i="2"/>
  <c r="H327" i="2"/>
  <c r="G327" i="2"/>
  <c r="F328" i="2"/>
  <c r="G328" i="2"/>
  <c r="F329" i="2"/>
  <c r="H329" i="2" s="1"/>
  <c r="G329" i="2"/>
  <c r="F330" i="2"/>
  <c r="G330" i="2"/>
  <c r="F331" i="2"/>
  <c r="H331" i="2" s="1"/>
  <c r="G331" i="2"/>
  <c r="F332" i="2"/>
  <c r="G332" i="2"/>
  <c r="F333" i="2"/>
  <c r="G333" i="2"/>
  <c r="F334" i="2"/>
  <c r="G334" i="2"/>
  <c r="F335" i="2"/>
  <c r="G335" i="2"/>
  <c r="F336" i="2"/>
  <c r="G336" i="2"/>
  <c r="F337" i="2"/>
  <c r="H337" i="2" s="1"/>
  <c r="G337" i="2"/>
  <c r="F338" i="2"/>
  <c r="H338" i="2" s="1"/>
  <c r="G338" i="2"/>
  <c r="F339" i="2"/>
  <c r="G339" i="2"/>
  <c r="F340" i="2"/>
  <c r="G340" i="2"/>
  <c r="F341" i="2"/>
  <c r="G341" i="2"/>
  <c r="F342" i="2"/>
  <c r="H342" i="2" s="1"/>
  <c r="G342" i="2"/>
  <c r="F343" i="2"/>
  <c r="G343" i="2"/>
  <c r="F344" i="2"/>
  <c r="G344" i="2"/>
  <c r="F345" i="2"/>
  <c r="G345" i="2"/>
  <c r="F346" i="2"/>
  <c r="G346" i="2"/>
  <c r="F347" i="2"/>
  <c r="H347" i="2" s="1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H355" i="2" s="1"/>
  <c r="G355" i="2"/>
  <c r="F356" i="2"/>
  <c r="G356" i="2"/>
  <c r="F357" i="2"/>
  <c r="G357" i="2"/>
  <c r="F358" i="2"/>
  <c r="H358" i="2" s="1"/>
  <c r="G358" i="2"/>
  <c r="F359" i="2"/>
  <c r="G359" i="2"/>
  <c r="F360" i="2"/>
  <c r="G360" i="2"/>
  <c r="F361" i="2"/>
  <c r="G361" i="2"/>
  <c r="F362" i="2"/>
  <c r="G362" i="2"/>
  <c r="F363" i="2"/>
  <c r="G363" i="2"/>
  <c r="F364" i="2"/>
  <c r="H364" i="2" s="1"/>
  <c r="G364" i="2"/>
  <c r="F365" i="2"/>
  <c r="H365" i="2" s="1"/>
  <c r="G365" i="2"/>
  <c r="F366" i="2"/>
  <c r="G366" i="2"/>
  <c r="F367" i="2"/>
  <c r="G367" i="2"/>
  <c r="F368" i="2"/>
  <c r="H368" i="2"/>
  <c r="G368" i="2"/>
  <c r="F369" i="2"/>
  <c r="H369" i="2" s="1"/>
  <c r="G369" i="2"/>
  <c r="F370" i="2"/>
  <c r="G370" i="2"/>
  <c r="F371" i="2"/>
  <c r="G371" i="2"/>
  <c r="F372" i="2"/>
  <c r="G372" i="2"/>
  <c r="F373" i="2"/>
  <c r="G373" i="2"/>
  <c r="F376" i="2"/>
  <c r="G376" i="2"/>
  <c r="F377" i="2"/>
  <c r="H377" i="2" s="1"/>
  <c r="G377" i="2"/>
  <c r="F378" i="2"/>
  <c r="G378" i="2"/>
  <c r="F379" i="2"/>
  <c r="G379" i="2"/>
  <c r="F380" i="2"/>
  <c r="G380" i="2"/>
  <c r="F381" i="2"/>
  <c r="G381" i="2"/>
  <c r="F382" i="2"/>
  <c r="G382" i="2"/>
  <c r="F383" i="2"/>
  <c r="G383" i="2"/>
  <c r="F384" i="2"/>
  <c r="G384" i="2"/>
  <c r="F385" i="2"/>
  <c r="G385" i="2"/>
  <c r="F386" i="2"/>
  <c r="G386" i="2"/>
  <c r="F387" i="2"/>
  <c r="G387" i="2"/>
  <c r="F389" i="2"/>
  <c r="G389" i="2"/>
  <c r="F390" i="2"/>
  <c r="G390" i="2"/>
  <c r="F391" i="2"/>
  <c r="G391" i="2"/>
  <c r="F392" i="2"/>
  <c r="G392" i="2"/>
  <c r="F393" i="2"/>
  <c r="G393" i="2"/>
  <c r="F394" i="2"/>
  <c r="G394" i="2"/>
  <c r="F395" i="2"/>
  <c r="G395" i="2"/>
  <c r="F396" i="2"/>
  <c r="G396" i="2"/>
  <c r="F397" i="2"/>
  <c r="G397" i="2"/>
  <c r="F398" i="2"/>
  <c r="G398" i="2"/>
  <c r="F399" i="2"/>
  <c r="H399" i="2"/>
  <c r="G399" i="2"/>
  <c r="F400" i="2"/>
  <c r="G400" i="2"/>
  <c r="F401" i="2"/>
  <c r="G401" i="2"/>
  <c r="F402" i="2"/>
  <c r="H402" i="2" s="1"/>
  <c r="G402" i="2"/>
  <c r="F403" i="2"/>
  <c r="H403" i="2" s="1"/>
  <c r="G403" i="2"/>
  <c r="F404" i="2"/>
  <c r="H404" i="2" s="1"/>
  <c r="G404" i="2"/>
  <c r="F405" i="2"/>
  <c r="G405" i="2"/>
  <c r="F406" i="2"/>
  <c r="H406" i="2" s="1"/>
  <c r="G406" i="2"/>
  <c r="F407" i="2"/>
  <c r="G407" i="2"/>
  <c r="F408" i="2"/>
  <c r="G408" i="2"/>
  <c r="F409" i="2"/>
  <c r="G409" i="2"/>
  <c r="F410" i="2"/>
  <c r="G410" i="2"/>
  <c r="F411" i="2"/>
  <c r="G411" i="2"/>
  <c r="F412" i="2"/>
  <c r="H412" i="2" s="1"/>
  <c r="G412" i="2"/>
  <c r="F413" i="2"/>
  <c r="H413" i="2" s="1"/>
  <c r="G413" i="2"/>
  <c r="F414" i="2"/>
  <c r="H414" i="2" s="1"/>
  <c r="G414" i="2"/>
  <c r="F415" i="2"/>
  <c r="G415" i="2"/>
  <c r="F416" i="2"/>
  <c r="G416" i="2"/>
  <c r="F417" i="2"/>
  <c r="G417" i="2"/>
  <c r="F418" i="2"/>
  <c r="G418" i="2"/>
  <c r="F419" i="2"/>
  <c r="H419" i="2" s="1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28" i="2"/>
  <c r="H428" i="2"/>
  <c r="G428" i="2"/>
  <c r="F429" i="2"/>
  <c r="H429" i="2" s="1"/>
  <c r="G429" i="2"/>
  <c r="F430" i="2"/>
  <c r="G430" i="2"/>
  <c r="F431" i="2"/>
  <c r="H431" i="2" s="1"/>
  <c r="G431" i="2"/>
  <c r="F432" i="2"/>
  <c r="G432" i="2"/>
  <c r="F433" i="2"/>
  <c r="G433" i="2"/>
  <c r="F434" i="2"/>
  <c r="G434" i="2"/>
  <c r="F435" i="2"/>
  <c r="G435" i="2"/>
  <c r="F436" i="2"/>
  <c r="G436" i="2"/>
  <c r="F437" i="2"/>
  <c r="G437" i="2"/>
  <c r="F438" i="2"/>
  <c r="G438" i="2"/>
  <c r="F439" i="2"/>
  <c r="G439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46" i="2"/>
  <c r="G446" i="2"/>
  <c r="F447" i="2"/>
  <c r="G447" i="2"/>
  <c r="F448" i="2"/>
  <c r="G448" i="2"/>
  <c r="F449" i="2"/>
  <c r="G449" i="2"/>
  <c r="F450" i="2"/>
  <c r="G450" i="2"/>
  <c r="F451" i="2"/>
  <c r="G451" i="2"/>
  <c r="F452" i="2"/>
  <c r="G452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459" i="2"/>
  <c r="G459" i="2"/>
  <c r="F460" i="2"/>
  <c r="G460" i="2"/>
  <c r="F461" i="2"/>
  <c r="G461" i="2"/>
  <c r="F462" i="2"/>
  <c r="G462" i="2"/>
  <c r="F463" i="2"/>
  <c r="G463" i="2"/>
  <c r="F464" i="2"/>
  <c r="H464" i="2"/>
  <c r="G464" i="2"/>
  <c r="F465" i="2"/>
  <c r="G465" i="2"/>
  <c r="F466" i="2"/>
  <c r="H466" i="2" s="1"/>
  <c r="G466" i="2"/>
  <c r="F467" i="2"/>
  <c r="G467" i="2"/>
  <c r="F468" i="2"/>
  <c r="H468" i="2" s="1"/>
  <c r="G468" i="2"/>
  <c r="F469" i="2"/>
  <c r="G469" i="2"/>
  <c r="F470" i="2"/>
  <c r="H470" i="2" s="1"/>
  <c r="G470" i="2"/>
  <c r="F471" i="2"/>
  <c r="H471" i="2" s="1"/>
  <c r="G471" i="2"/>
  <c r="F472" i="2"/>
  <c r="G472" i="2"/>
  <c r="F473" i="2"/>
  <c r="H473" i="2" s="1"/>
  <c r="G473" i="2"/>
  <c r="F474" i="2"/>
  <c r="G474" i="2"/>
  <c r="F475" i="2"/>
  <c r="G475" i="2"/>
  <c r="F476" i="2"/>
  <c r="G476" i="2"/>
  <c r="F477" i="2"/>
  <c r="H477" i="2" s="1"/>
  <c r="G477" i="2"/>
  <c r="F478" i="2"/>
  <c r="G478" i="2"/>
  <c r="F275" i="8"/>
  <c r="G275" i="8"/>
  <c r="F276" i="8"/>
  <c r="H276" i="8"/>
  <c r="G276" i="8"/>
  <c r="F277" i="8"/>
  <c r="G277" i="8"/>
  <c r="F278" i="8"/>
  <c r="H278" i="8" s="1"/>
  <c r="G278" i="8"/>
  <c r="F279" i="8"/>
  <c r="G279" i="8"/>
  <c r="F280" i="8"/>
  <c r="G280" i="8"/>
  <c r="F281" i="8"/>
  <c r="G281" i="8"/>
  <c r="F282" i="8"/>
  <c r="G282" i="8"/>
  <c r="F283" i="8"/>
  <c r="H283" i="8" s="1"/>
  <c r="G283" i="8"/>
  <c r="F284" i="8"/>
  <c r="G284" i="8"/>
  <c r="F285" i="8"/>
  <c r="G285" i="8"/>
  <c r="F286" i="8"/>
  <c r="H286" i="8"/>
  <c r="G286" i="8"/>
  <c r="F287" i="8"/>
  <c r="G287" i="8"/>
  <c r="F288" i="8"/>
  <c r="H288" i="8" s="1"/>
  <c r="G288" i="8"/>
  <c r="F289" i="8"/>
  <c r="H289" i="8" s="1"/>
  <c r="G289" i="8"/>
  <c r="F290" i="8"/>
  <c r="G290" i="8"/>
  <c r="F291" i="8"/>
  <c r="G291" i="8"/>
  <c r="F292" i="8"/>
  <c r="G292" i="8"/>
  <c r="F293" i="8"/>
  <c r="G293" i="8"/>
  <c r="F294" i="8"/>
  <c r="G294" i="8"/>
  <c r="F295" i="8"/>
  <c r="G295" i="8"/>
  <c r="F296" i="8"/>
  <c r="H296" i="8"/>
  <c r="G296" i="8"/>
  <c r="F297" i="8"/>
  <c r="H297" i="8" s="1"/>
  <c r="G297" i="8"/>
  <c r="F298" i="8"/>
  <c r="H298" i="8" s="1"/>
  <c r="G298" i="8"/>
  <c r="F299" i="8"/>
  <c r="H299" i="8" s="1"/>
  <c r="G299" i="8"/>
  <c r="F300" i="8"/>
  <c r="G300" i="8"/>
  <c r="F301" i="8"/>
  <c r="G301" i="8"/>
  <c r="F302" i="8"/>
  <c r="H302" i="8" s="1"/>
  <c r="G302" i="8"/>
  <c r="F303" i="8"/>
  <c r="G303" i="8"/>
  <c r="F276" i="12"/>
  <c r="G276" i="12"/>
  <c r="I276" i="12" s="1"/>
  <c r="F277" i="12"/>
  <c r="G277" i="12"/>
  <c r="F278" i="12"/>
  <c r="G278" i="12"/>
  <c r="I278" i="12" s="1"/>
  <c r="F279" i="12"/>
  <c r="G279" i="12"/>
  <c r="F280" i="12"/>
  <c r="G280" i="12"/>
  <c r="I280" i="12" s="1"/>
  <c r="F281" i="12"/>
  <c r="H281" i="12"/>
  <c r="G281" i="12"/>
  <c r="F282" i="12"/>
  <c r="G282" i="12"/>
  <c r="I282" i="12" s="1"/>
  <c r="F283" i="12"/>
  <c r="G283" i="12"/>
  <c r="F284" i="12"/>
  <c r="H284" i="12" s="1"/>
  <c r="G284" i="12"/>
  <c r="I284" i="12" s="1"/>
  <c r="F285" i="12"/>
  <c r="H285" i="12" s="1"/>
  <c r="G285" i="12"/>
  <c r="F286" i="12"/>
  <c r="H286" i="12" s="1"/>
  <c r="G286" i="12"/>
  <c r="I286" i="12" s="1"/>
  <c r="F287" i="12"/>
  <c r="H287" i="12" s="1"/>
  <c r="G287" i="12"/>
  <c r="I287" i="12" s="1"/>
  <c r="F288" i="12"/>
  <c r="G288" i="12"/>
  <c r="F289" i="12"/>
  <c r="G289" i="12"/>
  <c r="I289" i="12" s="1"/>
  <c r="F290" i="12"/>
  <c r="G290" i="12"/>
  <c r="F291" i="12"/>
  <c r="F292" i="12"/>
  <c r="G292" i="12"/>
  <c r="I292" i="12" s="1"/>
  <c r="F293" i="12"/>
  <c r="H293" i="12" s="1"/>
  <c r="G293" i="12"/>
  <c r="F294" i="12"/>
  <c r="H294" i="12" s="1"/>
  <c r="G294" i="12"/>
  <c r="I294" i="12" s="1"/>
  <c r="F295" i="12"/>
  <c r="G295" i="12"/>
  <c r="I295" i="12" s="1"/>
  <c r="F296" i="12"/>
  <c r="G296" i="12"/>
  <c r="I296" i="12" s="1"/>
  <c r="F297" i="12"/>
  <c r="G297" i="12"/>
  <c r="I297" i="12" s="1"/>
  <c r="G275" i="12"/>
  <c r="I275" i="12" s="1"/>
  <c r="F275" i="12"/>
  <c r="G274" i="12"/>
  <c r="F274" i="12"/>
  <c r="G273" i="12"/>
  <c r="I273" i="12" s="1"/>
  <c r="F273" i="12"/>
  <c r="H273" i="12" s="1"/>
  <c r="G272" i="12"/>
  <c r="F272" i="12"/>
  <c r="H272" i="12" s="1"/>
  <c r="G271" i="12"/>
  <c r="I271" i="12" s="1"/>
  <c r="F271" i="12"/>
  <c r="G270" i="12"/>
  <c r="F270" i="12"/>
  <c r="G269" i="12"/>
  <c r="I269" i="12" s="1"/>
  <c r="F269" i="12"/>
  <c r="H269" i="12" s="1"/>
  <c r="G268" i="12"/>
  <c r="F268" i="12"/>
  <c r="G267" i="12"/>
  <c r="I267" i="12" s="1"/>
  <c r="F267" i="12"/>
  <c r="H267" i="12" s="1"/>
  <c r="G266" i="12"/>
  <c r="F266" i="12"/>
  <c r="G265" i="12"/>
  <c r="F265" i="12"/>
  <c r="H302" i="11"/>
  <c r="G12" i="17"/>
  <c r="F12" i="17"/>
  <c r="G220" i="14"/>
  <c r="F220" i="14"/>
  <c r="G272" i="10"/>
  <c r="F272" i="10"/>
  <c r="H272" i="9"/>
  <c r="G272" i="9"/>
  <c r="G276" i="7"/>
  <c r="F276" i="7"/>
  <c r="G274" i="6"/>
  <c r="F274" i="6"/>
  <c r="G274" i="11"/>
  <c r="F274" i="11"/>
  <c r="G274" i="4"/>
  <c r="F274" i="4"/>
  <c r="G274" i="5"/>
  <c r="F274" i="5"/>
  <c r="G274" i="3"/>
  <c r="F274" i="3"/>
  <c r="G274" i="2"/>
  <c r="H274" i="2" s="1"/>
  <c r="F274" i="2"/>
  <c r="G274" i="8"/>
  <c r="F274" i="8"/>
  <c r="G11" i="17"/>
  <c r="F11" i="17"/>
  <c r="G219" i="14"/>
  <c r="F219" i="14"/>
  <c r="G271" i="10"/>
  <c r="F271" i="10"/>
  <c r="H271" i="9"/>
  <c r="G271" i="9"/>
  <c r="G275" i="7"/>
  <c r="F275" i="7"/>
  <c r="G273" i="6"/>
  <c r="F273" i="6"/>
  <c r="G273" i="11"/>
  <c r="F273" i="11"/>
  <c r="G273" i="4"/>
  <c r="F273" i="4"/>
  <c r="G273" i="5"/>
  <c r="F273" i="5"/>
  <c r="G273" i="3"/>
  <c r="F273" i="3"/>
  <c r="G273" i="2"/>
  <c r="F273" i="2"/>
  <c r="G273" i="8"/>
  <c r="F273" i="8"/>
  <c r="G10" i="17"/>
  <c r="F10" i="17"/>
  <c r="G218" i="14"/>
  <c r="F218" i="14"/>
  <c r="G270" i="10"/>
  <c r="F270" i="10"/>
  <c r="H270" i="9"/>
  <c r="G270" i="9"/>
  <c r="G274" i="7"/>
  <c r="F274" i="7"/>
  <c r="G272" i="6"/>
  <c r="F272" i="6"/>
  <c r="G272" i="11"/>
  <c r="F272" i="11"/>
  <c r="G272" i="4"/>
  <c r="F272" i="4"/>
  <c r="G272" i="5"/>
  <c r="F272" i="5"/>
  <c r="G272" i="3"/>
  <c r="F272" i="3"/>
  <c r="G272" i="2"/>
  <c r="F272" i="2"/>
  <c r="G272" i="8"/>
  <c r="F272" i="8"/>
  <c r="G9" i="17"/>
  <c r="F9" i="17"/>
  <c r="G217" i="14"/>
  <c r="F217" i="14"/>
  <c r="G269" i="10"/>
  <c r="F269" i="10"/>
  <c r="H269" i="9"/>
  <c r="G269" i="9"/>
  <c r="G273" i="7"/>
  <c r="F273" i="7"/>
  <c r="G271" i="6"/>
  <c r="F271" i="6"/>
  <c r="G271" i="11"/>
  <c r="F271" i="11"/>
  <c r="G271" i="4"/>
  <c r="F271" i="4"/>
  <c r="G271" i="5"/>
  <c r="F271" i="5"/>
  <c r="G271" i="3"/>
  <c r="F271" i="3"/>
  <c r="G271" i="2"/>
  <c r="F271" i="2"/>
  <c r="G271" i="8"/>
  <c r="F271" i="8"/>
  <c r="G8" i="17"/>
  <c r="F8" i="17"/>
  <c r="G216" i="14"/>
  <c r="F216" i="14"/>
  <c r="G268" i="10"/>
  <c r="F268" i="10"/>
  <c r="H268" i="9"/>
  <c r="G268" i="9"/>
  <c r="G272" i="7"/>
  <c r="F272" i="7"/>
  <c r="G270" i="6"/>
  <c r="F270" i="6"/>
  <c r="G270" i="11"/>
  <c r="F270" i="11"/>
  <c r="G270" i="4"/>
  <c r="F270" i="4"/>
  <c r="G270" i="5"/>
  <c r="F270" i="5"/>
  <c r="G270" i="3"/>
  <c r="F270" i="3"/>
  <c r="G270" i="2"/>
  <c r="F270" i="2"/>
  <c r="G270" i="8"/>
  <c r="F270" i="8"/>
  <c r="F7" i="17"/>
  <c r="G7" i="17"/>
  <c r="G215" i="14"/>
  <c r="F215" i="14"/>
  <c r="G267" i="10"/>
  <c r="F267" i="10"/>
  <c r="H267" i="9"/>
  <c r="G267" i="9"/>
  <c r="G271" i="7"/>
  <c r="F271" i="7"/>
  <c r="G269" i="6"/>
  <c r="F269" i="6"/>
  <c r="G269" i="11"/>
  <c r="F269" i="11"/>
  <c r="G269" i="4"/>
  <c r="F269" i="4"/>
  <c r="G269" i="5"/>
  <c r="F269" i="5"/>
  <c r="G269" i="3"/>
  <c r="F269" i="3"/>
  <c r="G269" i="2"/>
  <c r="F269" i="2"/>
  <c r="G269" i="8"/>
  <c r="F269" i="8"/>
  <c r="F6" i="17"/>
  <c r="G6" i="17"/>
  <c r="G214" i="14"/>
  <c r="F214" i="14"/>
  <c r="G266" i="10"/>
  <c r="F266" i="10"/>
  <c r="H266" i="9"/>
  <c r="G266" i="9"/>
  <c r="G270" i="7"/>
  <c r="F270" i="7"/>
  <c r="G267" i="6"/>
  <c r="G268" i="6"/>
  <c r="F267" i="6"/>
  <c r="F268" i="6"/>
  <c r="F268" i="11"/>
  <c r="G268" i="11"/>
  <c r="G268" i="4"/>
  <c r="F268" i="4"/>
  <c r="A268" i="4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G268" i="5"/>
  <c r="F268" i="5"/>
  <c r="A268" i="5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G268" i="3"/>
  <c r="F268" i="3"/>
  <c r="H268" i="3" s="1"/>
  <c r="G268" i="2"/>
  <c r="F268" i="2"/>
  <c r="G268" i="8"/>
  <c r="F268" i="8"/>
  <c r="F5" i="17"/>
  <c r="G5" i="17"/>
  <c r="G213" i="14"/>
  <c r="F213" i="14"/>
  <c r="G265" i="10"/>
  <c r="F265" i="10"/>
  <c r="H265" i="9"/>
  <c r="G265" i="9"/>
  <c r="G269" i="7"/>
  <c r="F269" i="7"/>
  <c r="G266" i="11"/>
  <c r="G267" i="11"/>
  <c r="F267" i="11"/>
  <c r="H267" i="11" s="1"/>
  <c r="G267" i="4"/>
  <c r="F267" i="4"/>
  <c r="H267" i="4" s="1"/>
  <c r="G267" i="5"/>
  <c r="F267" i="5"/>
  <c r="H267" i="5" s="1"/>
  <c r="G267" i="3"/>
  <c r="F267" i="3"/>
  <c r="G267" i="2"/>
  <c r="F267" i="2"/>
  <c r="G267" i="8"/>
  <c r="F267" i="8"/>
  <c r="G4" i="17"/>
  <c r="F4" i="17"/>
  <c r="G212" i="14"/>
  <c r="F212" i="14"/>
  <c r="G264" i="10"/>
  <c r="F264" i="10"/>
  <c r="H264" i="9"/>
  <c r="G264" i="9"/>
  <c r="G268" i="7"/>
  <c r="F268" i="7"/>
  <c r="F266" i="11"/>
  <c r="H266" i="11" s="1"/>
  <c r="G266" i="4"/>
  <c r="F266" i="4"/>
  <c r="G266" i="5"/>
  <c r="F266" i="5"/>
  <c r="G266" i="3"/>
  <c r="F266" i="3"/>
  <c r="G266" i="2"/>
  <c r="F266" i="2"/>
  <c r="G266" i="8"/>
  <c r="F266" i="8"/>
  <c r="G211" i="14"/>
  <c r="F211" i="14"/>
  <c r="G263" i="10"/>
  <c r="F263" i="10"/>
  <c r="H263" i="9"/>
  <c r="G263" i="9"/>
  <c r="I263" i="9" s="1"/>
  <c r="G267" i="7"/>
  <c r="F267" i="7"/>
  <c r="G265" i="6"/>
  <c r="F265" i="6"/>
  <c r="H265" i="6" s="1"/>
  <c r="G265" i="11"/>
  <c r="F265" i="11"/>
  <c r="G265" i="4"/>
  <c r="F265" i="4"/>
  <c r="G265" i="5"/>
  <c r="H265" i="5" s="1"/>
  <c r="F265" i="5"/>
  <c r="G265" i="3"/>
  <c r="F265" i="3"/>
  <c r="G265" i="2"/>
  <c r="F265" i="2"/>
  <c r="G265" i="8"/>
  <c r="F265" i="8"/>
  <c r="H265" i="8" s="1"/>
  <c r="G210" i="14"/>
  <c r="F210" i="14"/>
  <c r="G262" i="10"/>
  <c r="F262" i="10"/>
  <c r="H262" i="9"/>
  <c r="G262" i="9"/>
  <c r="G266" i="7"/>
  <c r="F266" i="7"/>
  <c r="G264" i="6"/>
  <c r="F264" i="6"/>
  <c r="H264" i="6" s="1"/>
  <c r="G264" i="11"/>
  <c r="F264" i="11"/>
  <c r="G264" i="4"/>
  <c r="F264" i="4"/>
  <c r="H264" i="4" s="1"/>
  <c r="G264" i="5"/>
  <c r="F264" i="5"/>
  <c r="H264" i="5" s="1"/>
  <c r="G264" i="3"/>
  <c r="F264" i="3"/>
  <c r="H264" i="3"/>
  <c r="G264" i="2"/>
  <c r="F264" i="2"/>
  <c r="G264" i="8"/>
  <c r="F264" i="8"/>
  <c r="H264" i="8" s="1"/>
  <c r="G264" i="12"/>
  <c r="I264" i="12" s="1"/>
  <c r="F264" i="12"/>
  <c r="G209" i="14"/>
  <c r="F209" i="14"/>
  <c r="G261" i="10"/>
  <c r="F261" i="10"/>
  <c r="H261" i="10"/>
  <c r="H261" i="9"/>
  <c r="G261" i="9"/>
  <c r="G265" i="7"/>
  <c r="F265" i="7"/>
  <c r="H265" i="7" s="1"/>
  <c r="G263" i="6"/>
  <c r="F263" i="6"/>
  <c r="H263" i="6"/>
  <c r="G263" i="11"/>
  <c r="F263" i="11"/>
  <c r="G263" i="4"/>
  <c r="F263" i="4"/>
  <c r="H263" i="4" s="1"/>
  <c r="G263" i="5"/>
  <c r="F263" i="5"/>
  <c r="H263" i="5"/>
  <c r="G263" i="3"/>
  <c r="F263" i="3"/>
  <c r="G263" i="2"/>
  <c r="F263" i="2"/>
  <c r="H263" i="2" s="1"/>
  <c r="G263" i="8"/>
  <c r="F263" i="8"/>
  <c r="H263" i="8"/>
  <c r="G263" i="12"/>
  <c r="F263" i="12"/>
  <c r="G208" i="14"/>
  <c r="F208" i="14"/>
  <c r="G260" i="10"/>
  <c r="F260" i="10"/>
  <c r="H260" i="9"/>
  <c r="G260" i="9"/>
  <c r="G264" i="7"/>
  <c r="F264" i="7"/>
  <c r="H264" i="7" s="1"/>
  <c r="G262" i="6"/>
  <c r="H262" i="6" s="1"/>
  <c r="F262" i="6"/>
  <c r="G262" i="11"/>
  <c r="F262" i="11"/>
  <c r="G262" i="4"/>
  <c r="H262" i="4" s="1"/>
  <c r="F262" i="4"/>
  <c r="G262" i="5"/>
  <c r="F262" i="5"/>
  <c r="G262" i="3"/>
  <c r="F262" i="3"/>
  <c r="G262" i="2"/>
  <c r="F262" i="2"/>
  <c r="H262" i="2" s="1"/>
  <c r="G262" i="8"/>
  <c r="H262" i="8" s="1"/>
  <c r="F262" i="8"/>
  <c r="G262" i="12"/>
  <c r="I262" i="12" s="1"/>
  <c r="F262" i="12"/>
  <c r="G207" i="14"/>
  <c r="F207" i="14"/>
  <c r="G259" i="10"/>
  <c r="F259" i="10"/>
  <c r="H259" i="9"/>
  <c r="G259" i="9"/>
  <c r="G263" i="7"/>
  <c r="F263" i="7"/>
  <c r="G261" i="6"/>
  <c r="F261" i="6"/>
  <c r="H261" i="6"/>
  <c r="G261" i="11"/>
  <c r="F261" i="11"/>
  <c r="G261" i="4"/>
  <c r="F261" i="4"/>
  <c r="H261" i="4" s="1"/>
  <c r="G261" i="5"/>
  <c r="F261" i="5"/>
  <c r="H261" i="5" s="1"/>
  <c r="G261" i="3"/>
  <c r="F261" i="3"/>
  <c r="G261" i="2"/>
  <c r="F261" i="2"/>
  <c r="G261" i="8"/>
  <c r="F261" i="8"/>
  <c r="G261" i="12"/>
  <c r="I261" i="12" s="1"/>
  <c r="F261" i="12"/>
  <c r="G206" i="14"/>
  <c r="F206" i="14"/>
  <c r="F258" i="10"/>
  <c r="G258" i="10"/>
  <c r="H258" i="9"/>
  <c r="I258" i="9" s="1"/>
  <c r="G258" i="9"/>
  <c r="G262" i="7"/>
  <c r="F262" i="7"/>
  <c r="G260" i="6"/>
  <c r="F260" i="6"/>
  <c r="G260" i="11"/>
  <c r="F260" i="11"/>
  <c r="G260" i="4"/>
  <c r="F260" i="4"/>
  <c r="H260" i="4" s="1"/>
  <c r="G260" i="5"/>
  <c r="F260" i="5"/>
  <c r="H260" i="5" s="1"/>
  <c r="G260" i="3"/>
  <c r="F260" i="3"/>
  <c r="G260" i="2"/>
  <c r="F260" i="2"/>
  <c r="G260" i="8"/>
  <c r="F260" i="8"/>
  <c r="H260" i="8"/>
  <c r="G260" i="12"/>
  <c r="F260" i="12"/>
  <c r="H260" i="12" s="1"/>
  <c r="G205" i="14"/>
  <c r="F205" i="14"/>
  <c r="G257" i="10"/>
  <c r="F257" i="10"/>
  <c r="H257" i="10" s="1"/>
  <c r="H257" i="9"/>
  <c r="G257" i="9"/>
  <c r="G261" i="7"/>
  <c r="F261" i="7"/>
  <c r="G259" i="6"/>
  <c r="F259" i="6"/>
  <c r="G259" i="11"/>
  <c r="F259" i="11"/>
  <c r="G259" i="4"/>
  <c r="F259" i="4"/>
  <c r="F259" i="5"/>
  <c r="G259" i="5"/>
  <c r="H259" i="5" s="1"/>
  <c r="F259" i="3"/>
  <c r="G259" i="3"/>
  <c r="F259" i="2"/>
  <c r="G259" i="2"/>
  <c r="F259" i="8"/>
  <c r="G259" i="8"/>
  <c r="G259" i="12"/>
  <c r="F259" i="12"/>
  <c r="G204" i="14"/>
  <c r="F204" i="14"/>
  <c r="G256" i="10"/>
  <c r="F256" i="10"/>
  <c r="H256" i="10" s="1"/>
  <c r="G256" i="9"/>
  <c r="H256" i="9"/>
  <c r="F260" i="7"/>
  <c r="G260" i="7"/>
  <c r="F258" i="6"/>
  <c r="G258" i="6"/>
  <c r="G258" i="11"/>
  <c r="F258" i="11"/>
  <c r="G258" i="4"/>
  <c r="F258" i="4"/>
  <c r="G258" i="5"/>
  <c r="F258" i="5"/>
  <c r="G258" i="3"/>
  <c r="F258" i="3"/>
  <c r="H258" i="3" s="1"/>
  <c r="G258" i="2"/>
  <c r="F258" i="2"/>
  <c r="H258" i="2" s="1"/>
  <c r="G258" i="8"/>
  <c r="F258" i="8"/>
  <c r="G258" i="12"/>
  <c r="F258" i="12"/>
  <c r="G203" i="14"/>
  <c r="F203" i="14"/>
  <c r="G255" i="10"/>
  <c r="F255" i="10"/>
  <c r="H255" i="9"/>
  <c r="G255" i="9"/>
  <c r="G259" i="7"/>
  <c r="F259" i="7"/>
  <c r="G257" i="6"/>
  <c r="F257" i="6"/>
  <c r="G257" i="11"/>
  <c r="F257" i="11"/>
  <c r="H257" i="11"/>
  <c r="G257" i="4"/>
  <c r="F257" i="4"/>
  <c r="G257" i="5"/>
  <c r="F257" i="5"/>
  <c r="H257" i="5" s="1"/>
  <c r="G257" i="3"/>
  <c r="F257" i="3"/>
  <c r="G257" i="2"/>
  <c r="F257" i="2"/>
  <c r="G257" i="8"/>
  <c r="F257" i="8"/>
  <c r="H257" i="8" s="1"/>
  <c r="G257" i="12"/>
  <c r="I257" i="12" s="1"/>
  <c r="F257" i="12"/>
  <c r="G202" i="14"/>
  <c r="F202" i="14"/>
  <c r="G254" i="10"/>
  <c r="F254" i="10"/>
  <c r="H254" i="9"/>
  <c r="I254" i="9" s="1"/>
  <c r="G254" i="9"/>
  <c r="G258" i="7"/>
  <c r="F258" i="7"/>
  <c r="G256" i="6"/>
  <c r="F256" i="6"/>
  <c r="H256" i="6"/>
  <c r="G256" i="11"/>
  <c r="F256" i="11"/>
  <c r="G256" i="4"/>
  <c r="F256" i="4"/>
  <c r="H256" i="4" s="1"/>
  <c r="G256" i="5"/>
  <c r="F256" i="5"/>
  <c r="H256" i="5" s="1"/>
  <c r="G256" i="3"/>
  <c r="F256" i="3"/>
  <c r="G256" i="2"/>
  <c r="H256" i="2" s="1"/>
  <c r="F256" i="2"/>
  <c r="G256" i="8"/>
  <c r="F256" i="8"/>
  <c r="G256" i="12"/>
  <c r="F256" i="12"/>
  <c r="G201" i="14"/>
  <c r="F201" i="14"/>
  <c r="G253" i="10"/>
  <c r="F253" i="10"/>
  <c r="H253" i="9"/>
  <c r="I253" i="9" s="1"/>
  <c r="G253" i="9"/>
  <c r="G257" i="7"/>
  <c r="F257" i="7"/>
  <c r="G255" i="6"/>
  <c r="F255" i="6"/>
  <c r="G255" i="11"/>
  <c r="F255" i="11"/>
  <c r="G255" i="4"/>
  <c r="F255" i="4"/>
  <c r="G255" i="5"/>
  <c r="F255" i="5"/>
  <c r="G255" i="3"/>
  <c r="H255" i="3" s="1"/>
  <c r="F255" i="3"/>
  <c r="G255" i="2"/>
  <c r="F255" i="2"/>
  <c r="G255" i="8"/>
  <c r="F255" i="8"/>
  <c r="G255" i="12"/>
  <c r="F255" i="12"/>
  <c r="G200" i="14"/>
  <c r="F200" i="14"/>
  <c r="H200" i="14" s="1"/>
  <c r="G252" i="10"/>
  <c r="F252" i="10"/>
  <c r="H252" i="10" s="1"/>
  <c r="H252" i="9"/>
  <c r="G252" i="9"/>
  <c r="G256" i="7"/>
  <c r="F256" i="7"/>
  <c r="G254" i="6"/>
  <c r="F254" i="6"/>
  <c r="G254" i="11"/>
  <c r="F254" i="11"/>
  <c r="G254" i="4"/>
  <c r="F254" i="4"/>
  <c r="H254" i="4" s="1"/>
  <c r="G254" i="5"/>
  <c r="H254" i="5" s="1"/>
  <c r="F254" i="5"/>
  <c r="G254" i="3"/>
  <c r="F254" i="3"/>
  <c r="G254" i="2"/>
  <c r="F254" i="2"/>
  <c r="G254" i="8"/>
  <c r="F254" i="8"/>
  <c r="H254" i="8" s="1"/>
  <c r="G254" i="12"/>
  <c r="I254" i="12" s="1"/>
  <c r="F254" i="12"/>
  <c r="J254" i="12" s="1"/>
  <c r="G199" i="14"/>
  <c r="F199" i="14"/>
  <c r="G251" i="10"/>
  <c r="F251" i="10"/>
  <c r="H251" i="9"/>
  <c r="G251" i="9"/>
  <c r="I251" i="9" s="1"/>
  <c r="G255" i="7"/>
  <c r="F255" i="7"/>
  <c r="G253" i="6"/>
  <c r="F253" i="6"/>
  <c r="G253" i="11"/>
  <c r="F253" i="11"/>
  <c r="G253" i="4"/>
  <c r="H253" i="4" s="1"/>
  <c r="F253" i="4"/>
  <c r="G253" i="5"/>
  <c r="F253" i="5"/>
  <c r="H253" i="5" s="1"/>
  <c r="G253" i="3"/>
  <c r="F253" i="3"/>
  <c r="G253" i="2"/>
  <c r="F253" i="2"/>
  <c r="G253" i="8"/>
  <c r="F253" i="8"/>
  <c r="G253" i="12"/>
  <c r="F253" i="12"/>
  <c r="G198" i="14"/>
  <c r="F198" i="14"/>
  <c r="G250" i="10"/>
  <c r="F250" i="10"/>
  <c r="H250" i="9"/>
  <c r="G250" i="9"/>
  <c r="G254" i="7"/>
  <c r="F254" i="7"/>
  <c r="G252" i="6"/>
  <c r="F252" i="6"/>
  <c r="G252" i="11"/>
  <c r="F252" i="11"/>
  <c r="H252" i="11"/>
  <c r="G252" i="4"/>
  <c r="F252" i="4"/>
  <c r="G252" i="5"/>
  <c r="F252" i="5"/>
  <c r="G252" i="3"/>
  <c r="F252" i="3"/>
  <c r="H252" i="3" s="1"/>
  <c r="G252" i="2"/>
  <c r="F252" i="2"/>
  <c r="G252" i="8"/>
  <c r="F252" i="8"/>
  <c r="G252" i="12"/>
  <c r="F252" i="12"/>
  <c r="H252" i="12" s="1"/>
  <c r="G197" i="14"/>
  <c r="F197" i="14"/>
  <c r="H197" i="14" s="1"/>
  <c r="G249" i="10"/>
  <c r="F249" i="10"/>
  <c r="H249" i="10" s="1"/>
  <c r="H249" i="9"/>
  <c r="G249" i="9"/>
  <c r="G253" i="7"/>
  <c r="F253" i="7"/>
  <c r="G251" i="6"/>
  <c r="F251" i="6"/>
  <c r="G251" i="11"/>
  <c r="H251" i="11" s="1"/>
  <c r="F251" i="11"/>
  <c r="G251" i="4"/>
  <c r="F251" i="4"/>
  <c r="G251" i="5"/>
  <c r="F251" i="5"/>
  <c r="G251" i="3"/>
  <c r="F251" i="3"/>
  <c r="H251" i="3" s="1"/>
  <c r="G251" i="2"/>
  <c r="H251" i="2" s="1"/>
  <c r="F251" i="2"/>
  <c r="G251" i="8"/>
  <c r="F251" i="8"/>
  <c r="G251" i="12"/>
  <c r="F251" i="12"/>
  <c r="H251" i="12" s="1"/>
  <c r="G196" i="14"/>
  <c r="F196" i="14"/>
  <c r="H196" i="14" s="1"/>
  <c r="G248" i="10"/>
  <c r="F248" i="10"/>
  <c r="H248" i="9"/>
  <c r="G248" i="9"/>
  <c r="I248" i="9" s="1"/>
  <c r="G252" i="7"/>
  <c r="F252" i="7"/>
  <c r="G250" i="6"/>
  <c r="F250" i="6"/>
  <c r="G250" i="11"/>
  <c r="F250" i="11"/>
  <c r="G250" i="4"/>
  <c r="F250" i="4"/>
  <c r="H250" i="4" s="1"/>
  <c r="G250" i="5"/>
  <c r="F250" i="5"/>
  <c r="H250" i="5" s="1"/>
  <c r="G250" i="3"/>
  <c r="F250" i="3"/>
  <c r="G250" i="2"/>
  <c r="F250" i="2"/>
  <c r="G250" i="8"/>
  <c r="F250" i="8"/>
  <c r="G250" i="12"/>
  <c r="F250" i="12"/>
  <c r="G195" i="14"/>
  <c r="F195" i="14"/>
  <c r="G247" i="10"/>
  <c r="F247" i="10"/>
  <c r="H247" i="10" s="1"/>
  <c r="H247" i="9"/>
  <c r="G247" i="9"/>
  <c r="G251" i="7"/>
  <c r="F251" i="7"/>
  <c r="G249" i="6"/>
  <c r="F249" i="6"/>
  <c r="H249" i="6" s="1"/>
  <c r="G249" i="11"/>
  <c r="F249" i="11"/>
  <c r="H249" i="11" s="1"/>
  <c r="G249" i="4"/>
  <c r="F249" i="4"/>
  <c r="G249" i="5"/>
  <c r="F249" i="5"/>
  <c r="G249" i="3"/>
  <c r="F249" i="3"/>
  <c r="G249" i="2"/>
  <c r="F249" i="2"/>
  <c r="G249" i="8"/>
  <c r="F249" i="8"/>
  <c r="G249" i="12"/>
  <c r="F249" i="12"/>
  <c r="G194" i="14"/>
  <c r="F194" i="14"/>
  <c r="G246" i="10"/>
  <c r="F246" i="10"/>
  <c r="H246" i="9"/>
  <c r="G246" i="9"/>
  <c r="G250" i="7"/>
  <c r="F250" i="7"/>
  <c r="G248" i="6"/>
  <c r="F248" i="6"/>
  <c r="G248" i="11"/>
  <c r="F248" i="11"/>
  <c r="H248" i="11"/>
  <c r="G248" i="4"/>
  <c r="F248" i="4"/>
  <c r="H248" i="4" s="1"/>
  <c r="G248" i="5"/>
  <c r="F248" i="5"/>
  <c r="G248" i="3"/>
  <c r="F248" i="3"/>
  <c r="H248" i="3" s="1"/>
  <c r="G248" i="2"/>
  <c r="F248" i="2"/>
  <c r="G248" i="8"/>
  <c r="F248" i="8"/>
  <c r="G248" i="12"/>
  <c r="F248" i="12"/>
  <c r="G193" i="14"/>
  <c r="F193" i="14"/>
  <c r="G245" i="10"/>
  <c r="F245" i="10"/>
  <c r="H245" i="9"/>
  <c r="G245" i="9"/>
  <c r="G249" i="7"/>
  <c r="F249" i="7"/>
  <c r="G247" i="6"/>
  <c r="F247" i="6"/>
  <c r="H247" i="6" s="1"/>
  <c r="G247" i="11"/>
  <c r="F247" i="11"/>
  <c r="H247" i="11" s="1"/>
  <c r="G247" i="4"/>
  <c r="F247" i="4"/>
  <c r="H247" i="4" s="1"/>
  <c r="G247" i="5"/>
  <c r="F247" i="5"/>
  <c r="G247" i="3"/>
  <c r="F247" i="3"/>
  <c r="G247" i="2"/>
  <c r="F247" i="2"/>
  <c r="G247" i="8"/>
  <c r="F247" i="8"/>
  <c r="G247" i="12"/>
  <c r="I247" i="12" s="1"/>
  <c r="F247" i="12"/>
  <c r="G192" i="14"/>
  <c r="F192" i="14"/>
  <c r="G244" i="10"/>
  <c r="F244" i="10"/>
  <c r="H244" i="9"/>
  <c r="G244" i="9"/>
  <c r="G248" i="7"/>
  <c r="F248" i="7"/>
  <c r="G246" i="6"/>
  <c r="F246" i="6"/>
  <c r="G246" i="11"/>
  <c r="F246" i="11"/>
  <c r="G246" i="4"/>
  <c r="F246" i="4"/>
  <c r="H246" i="4"/>
  <c r="G246" i="5"/>
  <c r="F246" i="5"/>
  <c r="H246" i="5" s="1"/>
  <c r="G246" i="3"/>
  <c r="F246" i="3"/>
  <c r="G246" i="2"/>
  <c r="F246" i="2"/>
  <c r="G246" i="8"/>
  <c r="F246" i="8"/>
  <c r="G246" i="12"/>
  <c r="F246" i="12"/>
  <c r="G191" i="14"/>
  <c r="F191" i="14"/>
  <c r="G243" i="10"/>
  <c r="F243" i="10"/>
  <c r="H243" i="9"/>
  <c r="I243" i="9" s="1"/>
  <c r="G243" i="9"/>
  <c r="G247" i="7"/>
  <c r="F247" i="7"/>
  <c r="H247" i="7" s="1"/>
  <c r="G245" i="6"/>
  <c r="F245" i="6"/>
  <c r="H245" i="6" s="1"/>
  <c r="G245" i="11"/>
  <c r="F245" i="11"/>
  <c r="G245" i="4"/>
  <c r="F245" i="4"/>
  <c r="H245" i="4" s="1"/>
  <c r="G245" i="5"/>
  <c r="F245" i="5"/>
  <c r="G245" i="3"/>
  <c r="F245" i="3"/>
  <c r="G245" i="2"/>
  <c r="F245" i="2"/>
  <c r="G245" i="8"/>
  <c r="F245" i="8"/>
  <c r="H245" i="8" s="1"/>
  <c r="G245" i="12"/>
  <c r="F245" i="12"/>
  <c r="G190" i="14"/>
  <c r="F190" i="14"/>
  <c r="G242" i="10"/>
  <c r="H242" i="10" s="1"/>
  <c r="F242" i="10"/>
  <c r="H242" i="9"/>
  <c r="G242" i="9"/>
  <c r="G246" i="7"/>
  <c r="F246" i="7"/>
  <c r="G244" i="6"/>
  <c r="F244" i="6"/>
  <c r="G244" i="11"/>
  <c r="F244" i="11"/>
  <c r="H244" i="11" s="1"/>
  <c r="G244" i="4"/>
  <c r="H244" i="4" s="1"/>
  <c r="F244" i="4"/>
  <c r="G244" i="5"/>
  <c r="F244" i="5"/>
  <c r="G244" i="3"/>
  <c r="F244" i="3"/>
  <c r="G244" i="2"/>
  <c r="F244" i="2"/>
  <c r="G244" i="8"/>
  <c r="F244" i="8"/>
  <c r="H244" i="8" s="1"/>
  <c r="G244" i="12"/>
  <c r="I244" i="12" s="1"/>
  <c r="F244" i="12"/>
  <c r="J245" i="12"/>
  <c r="G189" i="14"/>
  <c r="F189" i="14"/>
  <c r="G241" i="10"/>
  <c r="F241" i="10"/>
  <c r="H241" i="10" s="1"/>
  <c r="H241" i="9"/>
  <c r="G241" i="9"/>
  <c r="G245" i="7"/>
  <c r="F245" i="7"/>
  <c r="G243" i="6"/>
  <c r="H243" i="6" s="1"/>
  <c r="F243" i="6"/>
  <c r="G243" i="11"/>
  <c r="F243" i="11"/>
  <c r="H243" i="11" s="1"/>
  <c r="G243" i="4"/>
  <c r="F243" i="4"/>
  <c r="G243" i="5"/>
  <c r="F243" i="5"/>
  <c r="H243" i="5" s="1"/>
  <c r="G243" i="3"/>
  <c r="F243" i="3"/>
  <c r="G243" i="2"/>
  <c r="F243" i="2"/>
  <c r="G243" i="8"/>
  <c r="F243" i="8"/>
  <c r="H243" i="8"/>
  <c r="G243" i="12"/>
  <c r="F243" i="12"/>
  <c r="J244" i="12" s="1"/>
  <c r="G188" i="14"/>
  <c r="F188" i="14"/>
  <c r="G240" i="10"/>
  <c r="F240" i="10"/>
  <c r="H240" i="10"/>
  <c r="H240" i="9"/>
  <c r="G240" i="9"/>
  <c r="I240" i="9" s="1"/>
  <c r="G244" i="7"/>
  <c r="F244" i="7"/>
  <c r="G242" i="6"/>
  <c r="F242" i="6"/>
  <c r="G242" i="11"/>
  <c r="F242" i="11"/>
  <c r="G242" i="4"/>
  <c r="F242" i="4"/>
  <c r="H242" i="4"/>
  <c r="G242" i="5"/>
  <c r="F242" i="5"/>
  <c r="G242" i="3"/>
  <c r="F242" i="3"/>
  <c r="H242" i="3" s="1"/>
  <c r="G242" i="2"/>
  <c r="F242" i="2"/>
  <c r="H242" i="2" s="1"/>
  <c r="G242" i="8"/>
  <c r="F242" i="8"/>
  <c r="G242" i="12"/>
  <c r="F242" i="12"/>
  <c r="G187" i="14"/>
  <c r="F187" i="14"/>
  <c r="G239" i="10"/>
  <c r="F239" i="10"/>
  <c r="H239" i="9"/>
  <c r="G239" i="9"/>
  <c r="G243" i="7"/>
  <c r="F243" i="7"/>
  <c r="G241" i="6"/>
  <c r="F241" i="6"/>
  <c r="G241" i="11"/>
  <c r="F241" i="11"/>
  <c r="H241" i="11"/>
  <c r="G241" i="4"/>
  <c r="F241" i="4"/>
  <c r="H241" i="4" s="1"/>
  <c r="G241" i="5"/>
  <c r="F241" i="5"/>
  <c r="G241" i="3"/>
  <c r="F241" i="3"/>
  <c r="H241" i="3" s="1"/>
  <c r="G241" i="2"/>
  <c r="F241" i="2"/>
  <c r="G241" i="8"/>
  <c r="F241" i="8"/>
  <c r="G241" i="12"/>
  <c r="I241" i="12" s="1"/>
  <c r="F241" i="12"/>
  <c r="G186" i="14"/>
  <c r="H186" i="14" s="1"/>
  <c r="F186" i="14"/>
  <c r="G238" i="10"/>
  <c r="F238" i="10"/>
  <c r="H238" i="9"/>
  <c r="G238" i="9"/>
  <c r="I238" i="9"/>
  <c r="G242" i="7"/>
  <c r="F242" i="7"/>
  <c r="G240" i="6"/>
  <c r="F240" i="6"/>
  <c r="H240" i="6" s="1"/>
  <c r="G240" i="11"/>
  <c r="F240" i="11"/>
  <c r="H240" i="11" s="1"/>
  <c r="G240" i="4"/>
  <c r="F240" i="4"/>
  <c r="G240" i="5"/>
  <c r="F240" i="5"/>
  <c r="G240" i="3"/>
  <c r="F240" i="3"/>
  <c r="G240" i="2"/>
  <c r="H240" i="2" s="1"/>
  <c r="F240" i="2"/>
  <c r="G240" i="8"/>
  <c r="F240" i="8"/>
  <c r="G240" i="12"/>
  <c r="F240" i="12"/>
  <c r="G185" i="14"/>
  <c r="F185" i="14"/>
  <c r="G237" i="10"/>
  <c r="F237" i="10"/>
  <c r="H237" i="10"/>
  <c r="H237" i="9"/>
  <c r="G237" i="9"/>
  <c r="I237" i="9" s="1"/>
  <c r="G241" i="7"/>
  <c r="F241" i="7"/>
  <c r="G239" i="6"/>
  <c r="F239" i="6"/>
  <c r="H239" i="6"/>
  <c r="G239" i="11"/>
  <c r="F239" i="11"/>
  <c r="H239" i="11" s="1"/>
  <c r="G239" i="4"/>
  <c r="H239" i="4" s="1"/>
  <c r="F239" i="4"/>
  <c r="G239" i="5"/>
  <c r="F239" i="5"/>
  <c r="G239" i="3"/>
  <c r="F239" i="3"/>
  <c r="G239" i="2"/>
  <c r="F239" i="2"/>
  <c r="G239" i="8"/>
  <c r="H239" i="8" s="1"/>
  <c r="F239" i="8"/>
  <c r="G239" i="12"/>
  <c r="I239" i="12" s="1"/>
  <c r="F239" i="12"/>
  <c r="G184" i="14"/>
  <c r="F184" i="14"/>
  <c r="G236" i="10"/>
  <c r="F236" i="10"/>
  <c r="H236" i="10" s="1"/>
  <c r="H236" i="9"/>
  <c r="G236" i="9"/>
  <c r="G240" i="7"/>
  <c r="F240" i="7"/>
  <c r="G238" i="6"/>
  <c r="F238" i="6"/>
  <c r="G238" i="11"/>
  <c r="H238" i="11" s="1"/>
  <c r="F238" i="11"/>
  <c r="G238" i="4"/>
  <c r="F238" i="4"/>
  <c r="G238" i="5"/>
  <c r="F238" i="5"/>
  <c r="G238" i="3"/>
  <c r="F238" i="3"/>
  <c r="G238" i="2"/>
  <c r="F238" i="2"/>
  <c r="G238" i="8"/>
  <c r="F238" i="8"/>
  <c r="H238" i="8" s="1"/>
  <c r="G238" i="12"/>
  <c r="F238" i="12"/>
  <c r="G183" i="14"/>
  <c r="F183" i="14"/>
  <c r="H183" i="14" s="1"/>
  <c r="G235" i="10"/>
  <c r="F235" i="10"/>
  <c r="H235" i="10" s="1"/>
  <c r="H235" i="9"/>
  <c r="G235" i="9"/>
  <c r="G239" i="7"/>
  <c r="F239" i="7"/>
  <c r="H239" i="7"/>
  <c r="G237" i="6"/>
  <c r="F237" i="6"/>
  <c r="G237" i="11"/>
  <c r="F237" i="11"/>
  <c r="H237" i="11" s="1"/>
  <c r="G237" i="4"/>
  <c r="F237" i="4"/>
  <c r="G237" i="5"/>
  <c r="F237" i="5"/>
  <c r="H237" i="5"/>
  <c r="G237" i="3"/>
  <c r="F237" i="3"/>
  <c r="G237" i="2"/>
  <c r="F237" i="2"/>
  <c r="G237" i="8"/>
  <c r="F237" i="8"/>
  <c r="G237" i="12"/>
  <c r="F237" i="12"/>
  <c r="H237" i="12" s="1"/>
  <c r="G182" i="14"/>
  <c r="F182" i="14"/>
  <c r="G234" i="10"/>
  <c r="F234" i="10"/>
  <c r="H234" i="9"/>
  <c r="G234" i="9"/>
  <c r="I234" i="9"/>
  <c r="G238" i="7"/>
  <c r="F238" i="7"/>
  <c r="G236" i="6"/>
  <c r="F236" i="6"/>
  <c r="G236" i="11"/>
  <c r="F236" i="11"/>
  <c r="G236" i="4"/>
  <c r="F236" i="4"/>
  <c r="H236" i="4" s="1"/>
  <c r="G236" i="5"/>
  <c r="F236" i="5"/>
  <c r="H236" i="5" s="1"/>
  <c r="G236" i="3"/>
  <c r="F236" i="3"/>
  <c r="H236" i="3" s="1"/>
  <c r="G236" i="2"/>
  <c r="F236" i="2"/>
  <c r="G236" i="8"/>
  <c r="F236" i="8"/>
  <c r="H236" i="8" s="1"/>
  <c r="G236" i="12"/>
  <c r="F236" i="12"/>
  <c r="G181" i="14"/>
  <c r="F181" i="14"/>
  <c r="G233" i="10"/>
  <c r="F233" i="10"/>
  <c r="H233" i="9"/>
  <c r="G233" i="9"/>
  <c r="G237" i="7"/>
  <c r="F237" i="7"/>
  <c r="G235" i="6"/>
  <c r="F235" i="6"/>
  <c r="G235" i="11"/>
  <c r="F235" i="11"/>
  <c r="H235" i="11"/>
  <c r="G235" i="4"/>
  <c r="F235" i="4"/>
  <c r="G235" i="5"/>
  <c r="F235" i="5"/>
  <c r="H235" i="5" s="1"/>
  <c r="G235" i="3"/>
  <c r="F235" i="3"/>
  <c r="H235" i="3" s="1"/>
  <c r="G235" i="2"/>
  <c r="F235" i="2"/>
  <c r="G235" i="8"/>
  <c r="F235" i="8"/>
  <c r="G235" i="12"/>
  <c r="F235" i="12"/>
  <c r="G180" i="14"/>
  <c r="F180" i="14"/>
  <c r="G232" i="10"/>
  <c r="F232" i="10"/>
  <c r="H232" i="9"/>
  <c r="G232" i="9"/>
  <c r="G236" i="7"/>
  <c r="F236" i="7"/>
  <c r="G234" i="6"/>
  <c r="F234" i="6"/>
  <c r="G234" i="11"/>
  <c r="F234" i="11"/>
  <c r="G234" i="4"/>
  <c r="F234" i="4"/>
  <c r="G234" i="5"/>
  <c r="F234" i="5"/>
  <c r="H234" i="5" s="1"/>
  <c r="G234" i="3"/>
  <c r="F234" i="3"/>
  <c r="H234" i="3" s="1"/>
  <c r="G234" i="2"/>
  <c r="F234" i="2"/>
  <c r="G234" i="8"/>
  <c r="F234" i="8"/>
  <c r="H234" i="8" s="1"/>
  <c r="G234" i="12"/>
  <c r="I234" i="12" s="1"/>
  <c r="F234" i="12"/>
  <c r="G179" i="14"/>
  <c r="F179" i="14"/>
  <c r="G231" i="10"/>
  <c r="F231" i="10"/>
  <c r="H231" i="9"/>
  <c r="G231" i="9"/>
  <c r="G235" i="7"/>
  <c r="F235" i="7"/>
  <c r="G233" i="6"/>
  <c r="F233" i="6"/>
  <c r="G233" i="11"/>
  <c r="F233" i="11"/>
  <c r="H233" i="11" s="1"/>
  <c r="G233" i="4"/>
  <c r="F233" i="4"/>
  <c r="H233" i="4" s="1"/>
  <c r="G233" i="5"/>
  <c r="H233" i="5" s="1"/>
  <c r="F233" i="5"/>
  <c r="G233" i="3"/>
  <c r="F233" i="3"/>
  <c r="G233" i="2"/>
  <c r="F233" i="2"/>
  <c r="H233" i="2"/>
  <c r="F233" i="8"/>
  <c r="G233" i="8"/>
  <c r="G233" i="12"/>
  <c r="F233" i="12"/>
  <c r="G178" i="14"/>
  <c r="F178" i="14"/>
  <c r="G230" i="10"/>
  <c r="F230" i="10"/>
  <c r="H230" i="10" s="1"/>
  <c r="H230" i="9"/>
  <c r="G230" i="9"/>
  <c r="G234" i="7"/>
  <c r="F234" i="7"/>
  <c r="G232" i="6"/>
  <c r="F232" i="6"/>
  <c r="G232" i="11"/>
  <c r="F232" i="11"/>
  <c r="G232" i="4"/>
  <c r="F232" i="4"/>
  <c r="H232" i="4" s="1"/>
  <c r="G232" i="5"/>
  <c r="F232" i="5"/>
  <c r="G232" i="3"/>
  <c r="F232" i="3"/>
  <c r="G232" i="2"/>
  <c r="F232" i="2"/>
  <c r="G232" i="8"/>
  <c r="F232" i="8"/>
  <c r="G232" i="12"/>
  <c r="I232" i="12" s="1"/>
  <c r="F232" i="12"/>
  <c r="F177" i="14"/>
  <c r="G177" i="14"/>
  <c r="G229" i="10"/>
  <c r="H229" i="10" s="1"/>
  <c r="F229" i="10"/>
  <c r="H229" i="9"/>
  <c r="G229" i="9"/>
  <c r="G233" i="7"/>
  <c r="F233" i="7"/>
  <c r="G231" i="6"/>
  <c r="F231" i="6"/>
  <c r="G231" i="11"/>
  <c r="F231" i="11"/>
  <c r="H231" i="11" s="1"/>
  <c r="G231" i="4"/>
  <c r="F231" i="4"/>
  <c r="G231" i="5"/>
  <c r="F231" i="5"/>
  <c r="G231" i="3"/>
  <c r="F231" i="3"/>
  <c r="H231" i="3" s="1"/>
  <c r="G231" i="2"/>
  <c r="F231" i="2"/>
  <c r="H231" i="2"/>
  <c r="G231" i="8"/>
  <c r="F231" i="8"/>
  <c r="G231" i="12"/>
  <c r="F231" i="12"/>
  <c r="G176" i="14"/>
  <c r="F176" i="14"/>
  <c r="G228" i="10"/>
  <c r="F228" i="10"/>
  <c r="H228" i="10" s="1"/>
  <c r="G228" i="9"/>
  <c r="H228" i="9"/>
  <c r="F232" i="7"/>
  <c r="G232" i="7"/>
  <c r="G230" i="6"/>
  <c r="F230" i="6"/>
  <c r="H230" i="6"/>
  <c r="G230" i="11"/>
  <c r="F230" i="11"/>
  <c r="G230" i="4"/>
  <c r="F230" i="4"/>
  <c r="H230" i="4" s="1"/>
  <c r="G230" i="5"/>
  <c r="F230" i="5"/>
  <c r="G230" i="3"/>
  <c r="F230" i="3"/>
  <c r="G230" i="2"/>
  <c r="F230" i="2"/>
  <c r="G230" i="8"/>
  <c r="F230" i="8"/>
  <c r="G230" i="12"/>
  <c r="F230" i="12"/>
  <c r="H230" i="12"/>
  <c r="G175" i="14"/>
  <c r="F175" i="14"/>
  <c r="G227" i="10"/>
  <c r="F227" i="10"/>
  <c r="H227" i="9"/>
  <c r="G227" i="9"/>
  <c r="G231" i="7"/>
  <c r="F231" i="7"/>
  <c r="G229" i="6"/>
  <c r="F229" i="6"/>
  <c r="G229" i="11"/>
  <c r="F229" i="11"/>
  <c r="G229" i="4"/>
  <c r="F229" i="4"/>
  <c r="G229" i="5"/>
  <c r="F229" i="5"/>
  <c r="G229" i="3"/>
  <c r="F229" i="3"/>
  <c r="G229" i="2"/>
  <c r="F229" i="2"/>
  <c r="G229" i="8"/>
  <c r="F229" i="8"/>
  <c r="G229" i="12"/>
  <c r="F229" i="12"/>
  <c r="H229" i="12" s="1"/>
  <c r="G174" i="14"/>
  <c r="F174" i="14"/>
  <c r="G226" i="10"/>
  <c r="F226" i="10"/>
  <c r="H226" i="9"/>
  <c r="G226" i="9"/>
  <c r="I226" i="9" s="1"/>
  <c r="G230" i="7"/>
  <c r="F230" i="7"/>
  <c r="G228" i="6"/>
  <c r="F228" i="6"/>
  <c r="G228" i="11"/>
  <c r="F228" i="11"/>
  <c r="H228" i="11" s="1"/>
  <c r="G228" i="4"/>
  <c r="F228" i="4"/>
  <c r="G228" i="5"/>
  <c r="F228" i="5"/>
  <c r="G228" i="3"/>
  <c r="F228" i="3"/>
  <c r="H228" i="3"/>
  <c r="G228" i="2"/>
  <c r="F228" i="2"/>
  <c r="G228" i="8"/>
  <c r="F228" i="8"/>
  <c r="G228" i="12"/>
  <c r="F228" i="12"/>
  <c r="G173" i="14"/>
  <c r="F173" i="14"/>
  <c r="G225" i="10"/>
  <c r="F225" i="10"/>
  <c r="H225" i="9"/>
  <c r="G225" i="9"/>
  <c r="I225" i="9" s="1"/>
  <c r="G229" i="7"/>
  <c r="F229" i="7"/>
  <c r="H229" i="7"/>
  <c r="G227" i="6"/>
  <c r="F227" i="6"/>
  <c r="G227" i="11"/>
  <c r="F227" i="11"/>
  <c r="H227" i="11" s="1"/>
  <c r="G227" i="4"/>
  <c r="H227" i="4" s="1"/>
  <c r="F227" i="4"/>
  <c r="G227" i="5"/>
  <c r="F227" i="5"/>
  <c r="G227" i="3"/>
  <c r="F227" i="3"/>
  <c r="G227" i="2"/>
  <c r="F227" i="2"/>
  <c r="G227" i="8"/>
  <c r="F227" i="8"/>
  <c r="G227" i="12"/>
  <c r="F227" i="12"/>
  <c r="G172" i="14"/>
  <c r="F172" i="14"/>
  <c r="G224" i="10"/>
  <c r="F224" i="10"/>
  <c r="H224" i="9"/>
  <c r="G224" i="9"/>
  <c r="G228" i="7"/>
  <c r="F228" i="7"/>
  <c r="H228" i="7" s="1"/>
  <c r="G226" i="6"/>
  <c r="F226" i="6"/>
  <c r="G226" i="11"/>
  <c r="H226" i="11" s="1"/>
  <c r="F226" i="11"/>
  <c r="G226" i="4"/>
  <c r="F226" i="4"/>
  <c r="G226" i="5"/>
  <c r="F226" i="5"/>
  <c r="H226" i="5" s="1"/>
  <c r="G226" i="3"/>
  <c r="F226" i="3"/>
  <c r="H226" i="3" s="1"/>
  <c r="G226" i="2"/>
  <c r="F226" i="2"/>
  <c r="G226" i="8"/>
  <c r="F226" i="8"/>
  <c r="K226" i="12"/>
  <c r="K225" i="12"/>
  <c r="K224" i="12"/>
  <c r="K223" i="12"/>
  <c r="G226" i="12"/>
  <c r="F226" i="12"/>
  <c r="G171" i="14"/>
  <c r="F171" i="14"/>
  <c r="G223" i="10"/>
  <c r="F223" i="10"/>
  <c r="H223" i="9"/>
  <c r="G223" i="9"/>
  <c r="G227" i="7"/>
  <c r="F227" i="7"/>
  <c r="G225" i="6"/>
  <c r="H225" i="6" s="1"/>
  <c r="F225" i="6"/>
  <c r="G225" i="11"/>
  <c r="F225" i="11"/>
  <c r="G225" i="4"/>
  <c r="H225" i="4" s="1"/>
  <c r="F225" i="4"/>
  <c r="G225" i="5"/>
  <c r="F225" i="5"/>
  <c r="G225" i="3"/>
  <c r="F225" i="3"/>
  <c r="H225" i="3"/>
  <c r="G225" i="2"/>
  <c r="H225" i="2" s="1"/>
  <c r="F225" i="2"/>
  <c r="G225" i="8"/>
  <c r="F225" i="8"/>
  <c r="G225" i="12"/>
  <c r="F225" i="12"/>
  <c r="G170" i="14"/>
  <c r="F170" i="14"/>
  <c r="G222" i="10"/>
  <c r="F222" i="10"/>
  <c r="H222" i="10"/>
  <c r="H222" i="9"/>
  <c r="G222" i="9"/>
  <c r="G226" i="7"/>
  <c r="F226" i="7"/>
  <c r="G224" i="6"/>
  <c r="H224" i="6" s="1"/>
  <c r="F224" i="6"/>
  <c r="G224" i="11"/>
  <c r="F224" i="11"/>
  <c r="G224" i="4"/>
  <c r="F224" i="4"/>
  <c r="H224" i="4" s="1"/>
  <c r="G224" i="5"/>
  <c r="F224" i="5"/>
  <c r="G224" i="3"/>
  <c r="F224" i="3"/>
  <c r="G224" i="2"/>
  <c r="F224" i="2"/>
  <c r="H224" i="2" s="1"/>
  <c r="G224" i="8"/>
  <c r="F224" i="8"/>
  <c r="H224" i="8"/>
  <c r="G224" i="12"/>
  <c r="F224" i="12"/>
  <c r="G169" i="14"/>
  <c r="F169" i="14"/>
  <c r="G221" i="10"/>
  <c r="F221" i="10"/>
  <c r="H221" i="9"/>
  <c r="G221" i="9"/>
  <c r="G225" i="7"/>
  <c r="F225" i="7"/>
  <c r="G223" i="6"/>
  <c r="F223" i="6"/>
  <c r="G223" i="11"/>
  <c r="F223" i="11"/>
  <c r="H223" i="11" s="1"/>
  <c r="G223" i="4"/>
  <c r="F223" i="4"/>
  <c r="G223" i="5"/>
  <c r="F223" i="5"/>
  <c r="G223" i="3"/>
  <c r="F223" i="3"/>
  <c r="G223" i="2"/>
  <c r="F223" i="2"/>
  <c r="H223" i="2" s="1"/>
  <c r="G223" i="8"/>
  <c r="F223" i="8"/>
  <c r="G223" i="12"/>
  <c r="F223" i="12"/>
  <c r="G168" i="14"/>
  <c r="F168" i="14"/>
  <c r="G220" i="10"/>
  <c r="F220" i="10"/>
  <c r="H220" i="10" s="1"/>
  <c r="H220" i="9"/>
  <c r="G220" i="9"/>
  <c r="I220" i="9" s="1"/>
  <c r="G224" i="7"/>
  <c r="F224" i="7"/>
  <c r="H224" i="7" s="1"/>
  <c r="G222" i="6"/>
  <c r="F222" i="6"/>
  <c r="H222" i="6" s="1"/>
  <c r="G222" i="11"/>
  <c r="F222" i="11"/>
  <c r="G222" i="4"/>
  <c r="F222" i="4"/>
  <c r="G222" i="5"/>
  <c r="F222" i="5"/>
  <c r="H222" i="5"/>
  <c r="G222" i="3"/>
  <c r="F222" i="3"/>
  <c r="G222" i="2"/>
  <c r="F222" i="2"/>
  <c r="G222" i="8"/>
  <c r="F222" i="8"/>
  <c r="G222" i="12"/>
  <c r="F222" i="12"/>
  <c r="F167" i="14"/>
  <c r="G167" i="14"/>
  <c r="H167" i="14" s="1"/>
  <c r="F219" i="10"/>
  <c r="G219" i="10"/>
  <c r="G219" i="9"/>
  <c r="H219" i="9"/>
  <c r="F223" i="7"/>
  <c r="G223" i="7"/>
  <c r="F221" i="6"/>
  <c r="G221" i="6"/>
  <c r="H221" i="6" s="1"/>
  <c r="F221" i="11"/>
  <c r="G221" i="11"/>
  <c r="F221" i="4"/>
  <c r="G221" i="4"/>
  <c r="F221" i="5"/>
  <c r="H221" i="5" s="1"/>
  <c r="G221" i="5"/>
  <c r="G221" i="3"/>
  <c r="F221" i="3"/>
  <c r="H221" i="3" s="1"/>
  <c r="G221" i="2"/>
  <c r="F221" i="2"/>
  <c r="G221" i="8"/>
  <c r="F221" i="8"/>
  <c r="G221" i="12"/>
  <c r="F221" i="12"/>
  <c r="H221" i="12"/>
  <c r="G166" i="14"/>
  <c r="F166" i="14"/>
  <c r="H166" i="14" s="1"/>
  <c r="G218" i="10"/>
  <c r="F218" i="10"/>
  <c r="H218" i="9"/>
  <c r="G218" i="9"/>
  <c r="G222" i="7"/>
  <c r="F222" i="7"/>
  <c r="G220" i="6"/>
  <c r="F220" i="6"/>
  <c r="G220" i="11"/>
  <c r="F220" i="11"/>
  <c r="H220" i="11" s="1"/>
  <c r="G220" i="4"/>
  <c r="F220" i="4"/>
  <c r="H220" i="4" s="1"/>
  <c r="G220" i="5"/>
  <c r="F220" i="5"/>
  <c r="G220" i="3"/>
  <c r="F220" i="3"/>
  <c r="G220" i="2"/>
  <c r="H220" i="2" s="1"/>
  <c r="F220" i="2"/>
  <c r="G220" i="8"/>
  <c r="F220" i="8"/>
  <c r="H220" i="8" s="1"/>
  <c r="G220" i="12"/>
  <c r="F220" i="12"/>
  <c r="H220" i="12" s="1"/>
  <c r="G165" i="14"/>
  <c r="F165" i="14"/>
  <c r="G217" i="10"/>
  <c r="F217" i="10"/>
  <c r="H217" i="10"/>
  <c r="H217" i="9"/>
  <c r="G217" i="9"/>
  <c r="I217" i="9" s="1"/>
  <c r="G221" i="7"/>
  <c r="F221" i="7"/>
  <c r="H221" i="7" s="1"/>
  <c r="G219" i="6"/>
  <c r="F219" i="6"/>
  <c r="H219" i="6" s="1"/>
  <c r="G219" i="11"/>
  <c r="H219" i="11" s="1"/>
  <c r="F219" i="11"/>
  <c r="G219" i="4"/>
  <c r="F219" i="4"/>
  <c r="G219" i="5"/>
  <c r="F219" i="5"/>
  <c r="H219" i="5" s="1"/>
  <c r="G219" i="3"/>
  <c r="H219" i="3" s="1"/>
  <c r="F219" i="3"/>
  <c r="G219" i="2"/>
  <c r="F219" i="2"/>
  <c r="G219" i="8"/>
  <c r="F219" i="8"/>
  <c r="G219" i="12"/>
  <c r="F219" i="12"/>
  <c r="J220" i="12" s="1"/>
  <c r="G164" i="14"/>
  <c r="F164" i="14"/>
  <c r="G216" i="10"/>
  <c r="H216" i="10" s="1"/>
  <c r="F216" i="10"/>
  <c r="H216" i="9"/>
  <c r="G216" i="9"/>
  <c r="G220" i="7"/>
  <c r="F220" i="7"/>
  <c r="H220" i="7" s="1"/>
  <c r="G218" i="6"/>
  <c r="F218" i="6"/>
  <c r="G218" i="11"/>
  <c r="F218" i="11"/>
  <c r="H218" i="11" s="1"/>
  <c r="G218" i="4"/>
  <c r="F218" i="4"/>
  <c r="G218" i="5"/>
  <c r="F218" i="5"/>
  <c r="G218" i="3"/>
  <c r="H218" i="3" s="1"/>
  <c r="F218" i="3"/>
  <c r="G218" i="2"/>
  <c r="F218" i="2"/>
  <c r="G218" i="8"/>
  <c r="F218" i="8"/>
  <c r="G218" i="12"/>
  <c r="F218" i="12"/>
  <c r="H218" i="12" s="1"/>
  <c r="G163" i="14"/>
  <c r="F163" i="14"/>
  <c r="G215" i="10"/>
  <c r="H215" i="10" s="1"/>
  <c r="F215" i="10"/>
  <c r="H215" i="9"/>
  <c r="G215" i="9"/>
  <c r="I215" i="9" s="1"/>
  <c r="G219" i="7"/>
  <c r="F219" i="7"/>
  <c r="G217" i="6"/>
  <c r="F217" i="6"/>
  <c r="H217" i="6" s="1"/>
  <c r="G217" i="11"/>
  <c r="F217" i="11"/>
  <c r="G217" i="4"/>
  <c r="F217" i="4"/>
  <c r="G217" i="5"/>
  <c r="F217" i="5"/>
  <c r="H217" i="5"/>
  <c r="G217" i="3"/>
  <c r="H217" i="3" s="1"/>
  <c r="F217" i="3"/>
  <c r="G217" i="2"/>
  <c r="F217" i="2"/>
  <c r="G217" i="8"/>
  <c r="H217" i="8" s="1"/>
  <c r="F217" i="8"/>
  <c r="G217" i="12"/>
  <c r="F217" i="12"/>
  <c r="G162" i="14"/>
  <c r="F162" i="14"/>
  <c r="H162" i="14" s="1"/>
  <c r="F214" i="10"/>
  <c r="G214" i="10"/>
  <c r="G214" i="9"/>
  <c r="H214" i="9"/>
  <c r="G218" i="7"/>
  <c r="F218" i="7"/>
  <c r="G216" i="6"/>
  <c r="F216" i="6"/>
  <c r="H216" i="6"/>
  <c r="G216" i="11"/>
  <c r="F216" i="11"/>
  <c r="G216" i="4"/>
  <c r="F216" i="4"/>
  <c r="H216" i="4" s="1"/>
  <c r="G216" i="5"/>
  <c r="F216" i="5"/>
  <c r="G216" i="3"/>
  <c r="F216" i="3"/>
  <c r="G216" i="2"/>
  <c r="F216" i="2"/>
  <c r="G216" i="8"/>
  <c r="F216" i="8"/>
  <c r="G216" i="12"/>
  <c r="I216" i="12" s="1"/>
  <c r="F216" i="12"/>
  <c r="G161" i="14"/>
  <c r="F161" i="14"/>
  <c r="G213" i="10"/>
  <c r="F213" i="10"/>
  <c r="H213" i="9"/>
  <c r="G213" i="9"/>
  <c r="G217" i="7"/>
  <c r="F217" i="7"/>
  <c r="G215" i="6"/>
  <c r="F215" i="6"/>
  <c r="H215" i="6" s="1"/>
  <c r="G214" i="6"/>
  <c r="H214" i="6" s="1"/>
  <c r="F214" i="6"/>
  <c r="G215" i="11"/>
  <c r="F215" i="11"/>
  <c r="G215" i="4"/>
  <c r="F215" i="4"/>
  <c r="H215" i="4" s="1"/>
  <c r="G215" i="5"/>
  <c r="F215" i="5"/>
  <c r="H215" i="5" s="1"/>
  <c r="G215" i="3"/>
  <c r="F215" i="3"/>
  <c r="G215" i="2"/>
  <c r="F215" i="2"/>
  <c r="G215" i="8"/>
  <c r="F215" i="8"/>
  <c r="G215" i="12"/>
  <c r="I215" i="12" s="1"/>
  <c r="F215" i="12"/>
  <c r="G160" i="14"/>
  <c r="F160" i="14"/>
  <c r="G212" i="10"/>
  <c r="H212" i="10" s="1"/>
  <c r="F212" i="10"/>
  <c r="H212" i="9"/>
  <c r="G212" i="9"/>
  <c r="G216" i="7"/>
  <c r="F216" i="7"/>
  <c r="H216" i="7" s="1"/>
  <c r="G214" i="11"/>
  <c r="F214" i="11"/>
  <c r="H214" i="11" s="1"/>
  <c r="G214" i="4"/>
  <c r="F214" i="4"/>
  <c r="G214" i="5"/>
  <c r="F214" i="5"/>
  <c r="G214" i="3"/>
  <c r="F214" i="3"/>
  <c r="H214" i="3" s="1"/>
  <c r="G214" i="2"/>
  <c r="F214" i="2"/>
  <c r="G214" i="8"/>
  <c r="F214" i="8"/>
  <c r="H214" i="8" s="1"/>
  <c r="G214" i="12"/>
  <c r="F214" i="12"/>
  <c r="G159" i="14"/>
  <c r="F159" i="14"/>
  <c r="H159" i="14" s="1"/>
  <c r="H211" i="9"/>
  <c r="G211" i="9"/>
  <c r="I211" i="9" s="1"/>
  <c r="G211" i="10"/>
  <c r="F211" i="10"/>
  <c r="G213" i="11"/>
  <c r="F213" i="11"/>
  <c r="H213" i="11" s="1"/>
  <c r="G213" i="4"/>
  <c r="F213" i="4"/>
  <c r="H213" i="4" s="1"/>
  <c r="G213" i="5"/>
  <c r="H213" i="5" s="1"/>
  <c r="F213" i="5"/>
  <c r="G214" i="7"/>
  <c r="F214" i="7"/>
  <c r="G213" i="6"/>
  <c r="F213" i="6"/>
  <c r="G213" i="3"/>
  <c r="F213" i="3"/>
  <c r="G213" i="2"/>
  <c r="F213" i="2"/>
  <c r="G213" i="8"/>
  <c r="F213" i="8"/>
  <c r="H213" i="8" s="1"/>
  <c r="G213" i="12"/>
  <c r="I213" i="12" s="1"/>
  <c r="F213" i="12"/>
  <c r="G158" i="14"/>
  <c r="F158" i="14"/>
  <c r="H210" i="9"/>
  <c r="G210" i="9"/>
  <c r="G210" i="10"/>
  <c r="F210" i="10"/>
  <c r="H210" i="10"/>
  <c r="G212" i="11"/>
  <c r="F212" i="11"/>
  <c r="G212" i="4"/>
  <c r="H212" i="4"/>
  <c r="F212" i="4"/>
  <c r="G212" i="5"/>
  <c r="F212" i="5"/>
  <c r="H212" i="5"/>
  <c r="G213" i="7"/>
  <c r="F213" i="7"/>
  <c r="H213" i="7" s="1"/>
  <c r="G212" i="6"/>
  <c r="F212" i="6"/>
  <c r="G212" i="3"/>
  <c r="F212" i="3"/>
  <c r="G212" i="2"/>
  <c r="F212" i="2"/>
  <c r="G212" i="8"/>
  <c r="F212" i="8"/>
  <c r="G212" i="12"/>
  <c r="F212" i="12"/>
  <c r="H212" i="12" s="1"/>
  <c r="G157" i="14"/>
  <c r="F157" i="14"/>
  <c r="H157" i="14" s="1"/>
  <c r="H209" i="9"/>
  <c r="G209" i="9"/>
  <c r="G209" i="10"/>
  <c r="F209" i="10"/>
  <c r="G211" i="11"/>
  <c r="F211" i="11"/>
  <c r="G211" i="4"/>
  <c r="F211" i="4"/>
  <c r="H211" i="4" s="1"/>
  <c r="G211" i="5"/>
  <c r="F211" i="5"/>
  <c r="H211" i="5" s="1"/>
  <c r="G212" i="7"/>
  <c r="F212" i="7"/>
  <c r="G211" i="6"/>
  <c r="F211" i="6"/>
  <c r="G211" i="3"/>
  <c r="F211" i="3"/>
  <c r="G211" i="2"/>
  <c r="F211" i="2"/>
  <c r="G211" i="8"/>
  <c r="F211" i="8"/>
  <c r="H211" i="8" s="1"/>
  <c r="G211" i="12"/>
  <c r="F211" i="12"/>
  <c r="G156" i="14"/>
  <c r="F156" i="14"/>
  <c r="H156" i="14" s="1"/>
  <c r="H208" i="9"/>
  <c r="G208" i="9"/>
  <c r="G208" i="10"/>
  <c r="G210" i="11"/>
  <c r="F210" i="11"/>
  <c r="G210" i="4"/>
  <c r="F210" i="4"/>
  <c r="G210" i="5"/>
  <c r="F210" i="5"/>
  <c r="F211" i="7"/>
  <c r="G211" i="7"/>
  <c r="G210" i="6"/>
  <c r="F210" i="6"/>
  <c r="H210" i="6" s="1"/>
  <c r="G210" i="3"/>
  <c r="H210" i="3" s="1"/>
  <c r="F210" i="3"/>
  <c r="G210" i="2"/>
  <c r="F210" i="2"/>
  <c r="H210" i="2" s="1"/>
  <c r="G210" i="8"/>
  <c r="F210" i="8"/>
  <c r="G210" i="12"/>
  <c r="F210" i="12"/>
  <c r="G155" i="14"/>
  <c r="F155" i="14"/>
  <c r="H207" i="9"/>
  <c r="G207" i="9"/>
  <c r="G207" i="10"/>
  <c r="F207" i="10"/>
  <c r="G209" i="11"/>
  <c r="F209" i="11"/>
  <c r="G209" i="4"/>
  <c r="F209" i="4"/>
  <c r="G209" i="5"/>
  <c r="F209" i="5"/>
  <c r="G210" i="7"/>
  <c r="F210" i="7"/>
  <c r="G209" i="6"/>
  <c r="F209" i="6"/>
  <c r="G209" i="3"/>
  <c r="H209" i="3" s="1"/>
  <c r="F209" i="3"/>
  <c r="G209" i="2"/>
  <c r="F209" i="2"/>
  <c r="G209" i="8"/>
  <c r="F209" i="8"/>
  <c r="G209" i="12"/>
  <c r="F209" i="12"/>
  <c r="G154" i="14"/>
  <c r="F154" i="14"/>
  <c r="H206" i="9"/>
  <c r="G206" i="9"/>
  <c r="I206" i="9"/>
  <c r="G206" i="10"/>
  <c r="F206" i="10"/>
  <c r="H206" i="10" s="1"/>
  <c r="G208" i="11"/>
  <c r="F208" i="11"/>
  <c r="G208" i="4"/>
  <c r="F208" i="4"/>
  <c r="G208" i="5"/>
  <c r="F208" i="5"/>
  <c r="H208" i="5" s="1"/>
  <c r="G209" i="7"/>
  <c r="F209" i="7"/>
  <c r="G208" i="6"/>
  <c r="F208" i="6"/>
  <c r="G208" i="3"/>
  <c r="F208" i="3"/>
  <c r="G208" i="2"/>
  <c r="F208" i="2"/>
  <c r="G208" i="8"/>
  <c r="F208" i="8"/>
  <c r="H208" i="8" s="1"/>
  <c r="G208" i="12"/>
  <c r="F208" i="12"/>
  <c r="G153" i="14"/>
  <c r="F153" i="14"/>
  <c r="H205" i="9"/>
  <c r="G205" i="9"/>
  <c r="I205" i="9" s="1"/>
  <c r="G205" i="10"/>
  <c r="F205" i="10"/>
  <c r="G207" i="11"/>
  <c r="F207" i="11"/>
  <c r="H207" i="11" s="1"/>
  <c r="G207" i="4"/>
  <c r="F207" i="4"/>
  <c r="G207" i="5"/>
  <c r="F207" i="5"/>
  <c r="G208" i="7"/>
  <c r="F208" i="7"/>
  <c r="G207" i="6"/>
  <c r="F207" i="6"/>
  <c r="H207" i="6" s="1"/>
  <c r="G207" i="3"/>
  <c r="F207" i="3"/>
  <c r="G207" i="2"/>
  <c r="F207" i="2"/>
  <c r="G207" i="8"/>
  <c r="F207" i="8"/>
  <c r="G207" i="12"/>
  <c r="I207" i="12" s="1"/>
  <c r="F207" i="12"/>
  <c r="G152" i="14"/>
  <c r="F152" i="14"/>
  <c r="H204" i="9"/>
  <c r="G204" i="9"/>
  <c r="G204" i="10"/>
  <c r="F204" i="10"/>
  <c r="H204" i="10"/>
  <c r="G206" i="11"/>
  <c r="F206" i="11"/>
  <c r="G206" i="4"/>
  <c r="H206" i="4"/>
  <c r="F206" i="4"/>
  <c r="G206" i="5"/>
  <c r="F206" i="5"/>
  <c r="H206" i="5"/>
  <c r="G207" i="7"/>
  <c r="F207" i="7"/>
  <c r="G206" i="6"/>
  <c r="F206" i="6"/>
  <c r="G206" i="3"/>
  <c r="F206" i="3"/>
  <c r="G206" i="2"/>
  <c r="F206" i="2"/>
  <c r="G206" i="8"/>
  <c r="F206" i="8"/>
  <c r="G206" i="12"/>
  <c r="F206" i="12"/>
  <c r="H203" i="9"/>
  <c r="G203" i="9"/>
  <c r="G151" i="14"/>
  <c r="F151" i="14"/>
  <c r="G203" i="10"/>
  <c r="F203" i="10"/>
  <c r="G205" i="11"/>
  <c r="F205" i="11"/>
  <c r="G205" i="4"/>
  <c r="F205" i="4"/>
  <c r="H205" i="4" s="1"/>
  <c r="G205" i="5"/>
  <c r="F205" i="5"/>
  <c r="G206" i="7"/>
  <c r="F206" i="7"/>
  <c r="G205" i="6"/>
  <c r="H205" i="6" s="1"/>
  <c r="F205" i="6"/>
  <c r="G205" i="3"/>
  <c r="F205" i="3"/>
  <c r="G205" i="2"/>
  <c r="F205" i="2"/>
  <c r="F205" i="8"/>
  <c r="G205" i="8"/>
  <c r="G205" i="12"/>
  <c r="I205" i="12" s="1"/>
  <c r="F205" i="12"/>
  <c r="H205" i="12"/>
  <c r="G150" i="14"/>
  <c r="F150" i="14"/>
  <c r="H202" i="9"/>
  <c r="I202" i="9"/>
  <c r="G202" i="9"/>
  <c r="G202" i="10"/>
  <c r="F202" i="10"/>
  <c r="G204" i="11"/>
  <c r="F204" i="11"/>
  <c r="G204" i="4"/>
  <c r="F204" i="4"/>
  <c r="H204" i="4" s="1"/>
  <c r="G204" i="5"/>
  <c r="F204" i="5"/>
  <c r="G205" i="7"/>
  <c r="F205" i="7"/>
  <c r="G204" i="6"/>
  <c r="F204" i="6"/>
  <c r="G204" i="3"/>
  <c r="F204" i="3"/>
  <c r="H204" i="3"/>
  <c r="G204" i="2"/>
  <c r="F204" i="2"/>
  <c r="G204" i="8"/>
  <c r="F204" i="8"/>
  <c r="G204" i="12"/>
  <c r="F204" i="12"/>
  <c r="H204" i="12"/>
  <c r="G149" i="14"/>
  <c r="F149" i="14"/>
  <c r="H201" i="9"/>
  <c r="G201" i="9"/>
  <c r="I201" i="9" s="1"/>
  <c r="G201" i="10"/>
  <c r="F201" i="10"/>
  <c r="H201" i="10"/>
  <c r="G203" i="11"/>
  <c r="H203" i="11" s="1"/>
  <c r="F203" i="11"/>
  <c r="G203" i="4"/>
  <c r="F203" i="4"/>
  <c r="H203" i="4" s="1"/>
  <c r="G203" i="5"/>
  <c r="F203" i="5"/>
  <c r="G204" i="7"/>
  <c r="F204" i="7"/>
  <c r="G203" i="6"/>
  <c r="F203" i="6"/>
  <c r="G203" i="3"/>
  <c r="F203" i="3"/>
  <c r="H203" i="3"/>
  <c r="G203" i="2"/>
  <c r="F203" i="2"/>
  <c r="G203" i="8"/>
  <c r="F203" i="8"/>
  <c r="G203" i="12"/>
  <c r="F203" i="12"/>
  <c r="G148" i="14"/>
  <c r="F148" i="14"/>
  <c r="H200" i="9"/>
  <c r="G200" i="9"/>
  <c r="I200" i="9"/>
  <c r="G200" i="10"/>
  <c r="F200" i="10"/>
  <c r="G202" i="11"/>
  <c r="F202" i="11"/>
  <c r="G202" i="4"/>
  <c r="F202" i="4"/>
  <c r="H202" i="4" s="1"/>
  <c r="G202" i="5"/>
  <c r="F202" i="5"/>
  <c r="G203" i="7"/>
  <c r="F203" i="7"/>
  <c r="G202" i="6"/>
  <c r="F202" i="6"/>
  <c r="H202" i="6" s="1"/>
  <c r="G202" i="3"/>
  <c r="F202" i="3"/>
  <c r="H202" i="3" s="1"/>
  <c r="G202" i="2"/>
  <c r="F202" i="2"/>
  <c r="G202" i="8"/>
  <c r="F202" i="8"/>
  <c r="G202" i="12"/>
  <c r="I202" i="12" s="1"/>
  <c r="F202" i="12"/>
  <c r="J203" i="12" s="1"/>
  <c r="G147" i="14"/>
  <c r="F147" i="14"/>
  <c r="H199" i="9"/>
  <c r="G199" i="9"/>
  <c r="G199" i="10"/>
  <c r="F199" i="10"/>
  <c r="H199" i="10"/>
  <c r="G201" i="11"/>
  <c r="F201" i="11"/>
  <c r="G201" i="4"/>
  <c r="F201" i="4"/>
  <c r="G201" i="5"/>
  <c r="H201" i="5" s="1"/>
  <c r="F201" i="5"/>
  <c r="G202" i="7"/>
  <c r="F202" i="7"/>
  <c r="G201" i="6"/>
  <c r="F201" i="6"/>
  <c r="H201" i="6"/>
  <c r="G201" i="3"/>
  <c r="H201" i="3" s="1"/>
  <c r="F201" i="3"/>
  <c r="G201" i="2"/>
  <c r="F201" i="2"/>
  <c r="G201" i="8"/>
  <c r="F201" i="8"/>
  <c r="G201" i="12"/>
  <c r="F201" i="12"/>
  <c r="G146" i="14"/>
  <c r="F146" i="14"/>
  <c r="H198" i="9"/>
  <c r="G198" i="9"/>
  <c r="I198" i="9" s="1"/>
  <c r="G198" i="10"/>
  <c r="F198" i="10"/>
  <c r="G200" i="11"/>
  <c r="F200" i="11"/>
  <c r="G200" i="4"/>
  <c r="F200" i="4"/>
  <c r="G200" i="5"/>
  <c r="F200" i="5"/>
  <c r="G201" i="7"/>
  <c r="F201" i="7"/>
  <c r="G200" i="6"/>
  <c r="F200" i="6"/>
  <c r="G200" i="3"/>
  <c r="H200" i="3" s="1"/>
  <c r="F200" i="3"/>
  <c r="G200" i="2"/>
  <c r="F200" i="2"/>
  <c r="H200" i="2" s="1"/>
  <c r="G200" i="8"/>
  <c r="H200" i="8" s="1"/>
  <c r="F200" i="8"/>
  <c r="G200" i="12"/>
  <c r="F200" i="12"/>
  <c r="H200" i="12" s="1"/>
  <c r="G145" i="14"/>
  <c r="F145" i="14"/>
  <c r="H197" i="9"/>
  <c r="I197" i="9" s="1"/>
  <c r="G197" i="9"/>
  <c r="G197" i="10"/>
  <c r="F197" i="10"/>
  <c r="G199" i="11"/>
  <c r="F199" i="11"/>
  <c r="G199" i="4"/>
  <c r="F199" i="4"/>
  <c r="H199" i="4" s="1"/>
  <c r="G199" i="5"/>
  <c r="F199" i="5"/>
  <c r="G200" i="7"/>
  <c r="H200" i="7" s="1"/>
  <c r="F200" i="7"/>
  <c r="G199" i="6"/>
  <c r="F199" i="6"/>
  <c r="H199" i="6" s="1"/>
  <c r="G199" i="3"/>
  <c r="F199" i="3"/>
  <c r="G199" i="2"/>
  <c r="F199" i="2"/>
  <c r="G199" i="8"/>
  <c r="F199" i="8"/>
  <c r="G199" i="12"/>
  <c r="F199" i="12"/>
  <c r="G144" i="14"/>
  <c r="F144" i="14"/>
  <c r="H196" i="9"/>
  <c r="G196" i="9"/>
  <c r="G196" i="10"/>
  <c r="F196" i="10"/>
  <c r="G198" i="11"/>
  <c r="F198" i="11"/>
  <c r="H198" i="11" s="1"/>
  <c r="G198" i="4"/>
  <c r="F198" i="4"/>
  <c r="G198" i="5"/>
  <c r="F198" i="5"/>
  <c r="G199" i="7"/>
  <c r="F199" i="7"/>
  <c r="G198" i="6"/>
  <c r="F198" i="6"/>
  <c r="G198" i="3"/>
  <c r="F198" i="3"/>
  <c r="G198" i="2"/>
  <c r="F198" i="2"/>
  <c r="G198" i="8"/>
  <c r="F198" i="8"/>
  <c r="H198" i="8" s="1"/>
  <c r="G198" i="12"/>
  <c r="F198" i="12"/>
  <c r="G143" i="14"/>
  <c r="F143" i="14"/>
  <c r="H195" i="9"/>
  <c r="G195" i="9"/>
  <c r="G195" i="10"/>
  <c r="H195" i="10" s="1"/>
  <c r="F195" i="10"/>
  <c r="G197" i="11"/>
  <c r="F197" i="11"/>
  <c r="H197" i="11" s="1"/>
  <c r="G197" i="4"/>
  <c r="F197" i="4"/>
  <c r="G197" i="5"/>
  <c r="F197" i="5"/>
  <c r="G198" i="7"/>
  <c r="F198" i="7"/>
  <c r="G197" i="6"/>
  <c r="F197" i="6"/>
  <c r="G197" i="3"/>
  <c r="F197" i="3"/>
  <c r="G197" i="2"/>
  <c r="H197" i="2" s="1"/>
  <c r="F197" i="2"/>
  <c r="G197" i="8"/>
  <c r="F197" i="8"/>
  <c r="H197" i="8" s="1"/>
  <c r="G197" i="12"/>
  <c r="I197" i="12" s="1"/>
  <c r="F197" i="12"/>
  <c r="G142" i="14"/>
  <c r="F142" i="14"/>
  <c r="H194" i="9"/>
  <c r="G194" i="9"/>
  <c r="G194" i="10"/>
  <c r="F194" i="10"/>
  <c r="G196" i="11"/>
  <c r="F196" i="11"/>
  <c r="G196" i="4"/>
  <c r="F196" i="4"/>
  <c r="H196" i="4"/>
  <c r="G196" i="5"/>
  <c r="F196" i="5"/>
  <c r="G197" i="7"/>
  <c r="F197" i="7"/>
  <c r="G196" i="6"/>
  <c r="F196" i="6"/>
  <c r="G196" i="3"/>
  <c r="H196" i="3"/>
  <c r="F196" i="3"/>
  <c r="G196" i="2"/>
  <c r="F196" i="2"/>
  <c r="G196" i="8"/>
  <c r="F196" i="8"/>
  <c r="G196" i="12"/>
  <c r="F196" i="12"/>
  <c r="G141" i="14"/>
  <c r="F141" i="14"/>
  <c r="H193" i="9"/>
  <c r="G193" i="9"/>
  <c r="I193" i="9" s="1"/>
  <c r="G193" i="10"/>
  <c r="F193" i="10"/>
  <c r="G195" i="11"/>
  <c r="F195" i="11"/>
  <c r="H195" i="11" s="1"/>
  <c r="G195" i="4"/>
  <c r="F195" i="4"/>
  <c r="G195" i="5"/>
  <c r="F195" i="5"/>
  <c r="G196" i="7"/>
  <c r="F196" i="7"/>
  <c r="G195" i="6"/>
  <c r="F195" i="6"/>
  <c r="G195" i="3"/>
  <c r="F195" i="3"/>
  <c r="H195" i="3" s="1"/>
  <c r="G195" i="2"/>
  <c r="F195" i="2"/>
  <c r="G195" i="8"/>
  <c r="F195" i="8"/>
  <c r="G195" i="12"/>
  <c r="I195" i="12" s="1"/>
  <c r="F195" i="12"/>
  <c r="G140" i="14"/>
  <c r="F140" i="14"/>
  <c r="H140" i="14" s="1"/>
  <c r="H192" i="9"/>
  <c r="G192" i="9"/>
  <c r="G192" i="10"/>
  <c r="F192" i="10"/>
  <c r="G194" i="11"/>
  <c r="F194" i="11"/>
  <c r="G194" i="4"/>
  <c r="F194" i="4"/>
  <c r="H194" i="4" s="1"/>
  <c r="G194" i="5"/>
  <c r="F194" i="5"/>
  <c r="H194" i="5" s="1"/>
  <c r="G195" i="7"/>
  <c r="F195" i="7"/>
  <c r="G194" i="6"/>
  <c r="F194" i="6"/>
  <c r="G194" i="3"/>
  <c r="F194" i="3"/>
  <c r="G194" i="2"/>
  <c r="F194" i="2"/>
  <c r="G194" i="8"/>
  <c r="F194" i="8"/>
  <c r="H194" i="8" s="1"/>
  <c r="G194" i="12"/>
  <c r="F194" i="12"/>
  <c r="A4" i="12"/>
  <c r="H3" i="12"/>
  <c r="F4" i="12"/>
  <c r="G4" i="12"/>
  <c r="G139" i="14"/>
  <c r="F139" i="14"/>
  <c r="H191" i="9"/>
  <c r="G191" i="9"/>
  <c r="G191" i="10"/>
  <c r="F191" i="10"/>
  <c r="G193" i="11"/>
  <c r="F193" i="11"/>
  <c r="G193" i="4"/>
  <c r="F193" i="4"/>
  <c r="G193" i="5"/>
  <c r="F193" i="5"/>
  <c r="G194" i="7"/>
  <c r="F194" i="7"/>
  <c r="G193" i="6"/>
  <c r="F193" i="6"/>
  <c r="H193" i="6" s="1"/>
  <c r="G193" i="3"/>
  <c r="F193" i="3"/>
  <c r="G193" i="2"/>
  <c r="F193" i="2"/>
  <c r="H193" i="2" s="1"/>
  <c r="G193" i="8"/>
  <c r="H193" i="8" s="1"/>
  <c r="F193" i="8"/>
  <c r="G193" i="12"/>
  <c r="F193" i="12"/>
  <c r="G138" i="14"/>
  <c r="F138" i="14"/>
  <c r="H190" i="9"/>
  <c r="G190" i="9"/>
  <c r="I190" i="9" s="1"/>
  <c r="G190" i="10"/>
  <c r="F190" i="10"/>
  <c r="G192" i="11"/>
  <c r="F192" i="11"/>
  <c r="G192" i="4"/>
  <c r="F192" i="4"/>
  <c r="H192" i="4"/>
  <c r="G192" i="5"/>
  <c r="H192" i="5" s="1"/>
  <c r="F192" i="5"/>
  <c r="G193" i="7"/>
  <c r="F193" i="7"/>
  <c r="G192" i="6"/>
  <c r="F192" i="6"/>
  <c r="H192" i="6"/>
  <c r="G192" i="3"/>
  <c r="H192" i="3" s="1"/>
  <c r="F192" i="3"/>
  <c r="G192" i="2"/>
  <c r="F192" i="2"/>
  <c r="H192" i="2" s="1"/>
  <c r="G192" i="8"/>
  <c r="H192" i="8" s="1"/>
  <c r="F192" i="8"/>
  <c r="G192" i="12"/>
  <c r="F192" i="12"/>
  <c r="G137" i="14"/>
  <c r="F137" i="14"/>
  <c r="H189" i="9"/>
  <c r="G189" i="9"/>
  <c r="I189" i="9" s="1"/>
  <c r="G189" i="10"/>
  <c r="F189" i="10"/>
  <c r="G191" i="11"/>
  <c r="H191" i="11" s="1"/>
  <c r="F191" i="11"/>
  <c r="G191" i="4"/>
  <c r="F191" i="4"/>
  <c r="H191" i="4" s="1"/>
  <c r="G191" i="5"/>
  <c r="F191" i="5"/>
  <c r="G192" i="7"/>
  <c r="F192" i="7"/>
  <c r="G191" i="6"/>
  <c r="F191" i="6"/>
  <c r="G191" i="3"/>
  <c r="F191" i="3"/>
  <c r="G191" i="2"/>
  <c r="F191" i="2"/>
  <c r="H191" i="2" s="1"/>
  <c r="G191" i="8"/>
  <c r="H191" i="8" s="1"/>
  <c r="F191" i="8"/>
  <c r="G191" i="12"/>
  <c r="I191" i="12" s="1"/>
  <c r="F191" i="12"/>
  <c r="H191" i="12" s="1"/>
  <c r="G136" i="14"/>
  <c r="F136" i="14"/>
  <c r="H188" i="9"/>
  <c r="I188" i="9" s="1"/>
  <c r="G188" i="9"/>
  <c r="G188" i="10"/>
  <c r="F188" i="10"/>
  <c r="H188" i="10" s="1"/>
  <c r="G190" i="11"/>
  <c r="F190" i="11"/>
  <c r="G190" i="4"/>
  <c r="H190" i="4" s="1"/>
  <c r="F190" i="4"/>
  <c r="G190" i="5"/>
  <c r="F190" i="5"/>
  <c r="H190" i="5" s="1"/>
  <c r="G191" i="7"/>
  <c r="F191" i="7"/>
  <c r="G190" i="6"/>
  <c r="H190" i="6" s="1"/>
  <c r="F190" i="6"/>
  <c r="G190" i="3"/>
  <c r="F190" i="3"/>
  <c r="G190" i="2"/>
  <c r="F190" i="2"/>
  <c r="G190" i="8"/>
  <c r="F190" i="8"/>
  <c r="H190" i="8" s="1"/>
  <c r="G190" i="12"/>
  <c r="F190" i="12"/>
  <c r="H190" i="12" s="1"/>
  <c r="G135" i="14"/>
  <c r="F135" i="14"/>
  <c r="H187" i="9"/>
  <c r="G187" i="9"/>
  <c r="I187" i="9"/>
  <c r="G187" i="10"/>
  <c r="H187" i="10" s="1"/>
  <c r="F187" i="10"/>
  <c r="G189" i="11"/>
  <c r="F189" i="11"/>
  <c r="H189" i="11" s="1"/>
  <c r="G189" i="4"/>
  <c r="F189" i="4"/>
  <c r="H189" i="4" s="1"/>
  <c r="G189" i="5"/>
  <c r="F189" i="5"/>
  <c r="H189" i="5" s="1"/>
  <c r="G190" i="7"/>
  <c r="F190" i="7"/>
  <c r="G189" i="6"/>
  <c r="F189" i="6"/>
  <c r="G189" i="3"/>
  <c r="H189" i="3"/>
  <c r="F189" i="3"/>
  <c r="G189" i="2"/>
  <c r="F189" i="2"/>
  <c r="H189" i="2"/>
  <c r="G189" i="8"/>
  <c r="F189" i="8"/>
  <c r="G189" i="12"/>
  <c r="I189" i="12" s="1"/>
  <c r="F189" i="12"/>
  <c r="H189" i="12" s="1"/>
  <c r="G134" i="14"/>
  <c r="F134" i="14"/>
  <c r="H186" i="9"/>
  <c r="G186" i="9"/>
  <c r="G186" i="10"/>
  <c r="F186" i="10"/>
  <c r="H186" i="10"/>
  <c r="G188" i="11"/>
  <c r="F188" i="11"/>
  <c r="G188" i="4"/>
  <c r="F188" i="4"/>
  <c r="G188" i="5"/>
  <c r="F188" i="5"/>
  <c r="H188" i="5" s="1"/>
  <c r="G189" i="7"/>
  <c r="F189" i="7"/>
  <c r="G188" i="6"/>
  <c r="F188" i="6"/>
  <c r="G188" i="3"/>
  <c r="F188" i="3"/>
  <c r="H188" i="3" s="1"/>
  <c r="G188" i="2"/>
  <c r="F188" i="2"/>
  <c r="G188" i="8"/>
  <c r="F188" i="8"/>
  <c r="H188" i="8" s="1"/>
  <c r="G188" i="12"/>
  <c r="F188" i="12"/>
  <c r="G133" i="14"/>
  <c r="F133" i="14"/>
  <c r="H185" i="9"/>
  <c r="G185" i="9"/>
  <c r="G185" i="10"/>
  <c r="H185" i="10" s="1"/>
  <c r="F185" i="10"/>
  <c r="G187" i="11"/>
  <c r="F187" i="11"/>
  <c r="H187" i="11" s="1"/>
  <c r="G187" i="4"/>
  <c r="F187" i="4"/>
  <c r="H187" i="4" s="1"/>
  <c r="G187" i="5"/>
  <c r="F187" i="5"/>
  <c r="G188" i="7"/>
  <c r="F188" i="7"/>
  <c r="G187" i="6"/>
  <c r="F187" i="6"/>
  <c r="G187" i="3"/>
  <c r="F187" i="3"/>
  <c r="G187" i="2"/>
  <c r="F187" i="2"/>
  <c r="G187" i="8"/>
  <c r="F187" i="8"/>
  <c r="G187" i="12"/>
  <c r="F187" i="12"/>
  <c r="J188" i="12" s="1"/>
  <c r="G132" i="14"/>
  <c r="F132" i="14"/>
  <c r="H184" i="9"/>
  <c r="G184" i="9"/>
  <c r="G184" i="10"/>
  <c r="F184" i="10"/>
  <c r="G186" i="11"/>
  <c r="F186" i="11"/>
  <c r="G186" i="4"/>
  <c r="F186" i="4"/>
  <c r="G186" i="5"/>
  <c r="F186" i="5"/>
  <c r="G187" i="7"/>
  <c r="F187" i="7"/>
  <c r="G186" i="6"/>
  <c r="F186" i="6"/>
  <c r="G186" i="3"/>
  <c r="F186" i="3"/>
  <c r="G186" i="2"/>
  <c r="F186" i="2"/>
  <c r="G186" i="8"/>
  <c r="H186" i="8" s="1"/>
  <c r="F186" i="8"/>
  <c r="G186" i="12"/>
  <c r="I186" i="12" s="1"/>
  <c r="F186" i="12"/>
  <c r="G131" i="14"/>
  <c r="F131" i="14"/>
  <c r="H183" i="9"/>
  <c r="G183" i="9"/>
  <c r="G183" i="10"/>
  <c r="F183" i="10"/>
  <c r="G185" i="11"/>
  <c r="F185" i="11"/>
  <c r="H185" i="11" s="1"/>
  <c r="G185" i="4"/>
  <c r="F185" i="4"/>
  <c r="G185" i="5"/>
  <c r="F185" i="5"/>
  <c r="G186" i="7"/>
  <c r="F186" i="7"/>
  <c r="H186" i="7"/>
  <c r="G185" i="6"/>
  <c r="F185" i="6"/>
  <c r="G185" i="3"/>
  <c r="F185" i="3"/>
  <c r="H185" i="3" s="1"/>
  <c r="G185" i="2"/>
  <c r="F185" i="2"/>
  <c r="H185" i="2"/>
  <c r="G185" i="8"/>
  <c r="H185" i="8" s="1"/>
  <c r="F185" i="8"/>
  <c r="G185" i="12"/>
  <c r="F185" i="12"/>
  <c r="G130" i="14"/>
  <c r="F130" i="14"/>
  <c r="H182" i="9"/>
  <c r="G182" i="9"/>
  <c r="G182" i="10"/>
  <c r="F182" i="10"/>
  <c r="G184" i="11"/>
  <c r="F184" i="11"/>
  <c r="H184" i="11" s="1"/>
  <c r="G184" i="4"/>
  <c r="F184" i="4"/>
  <c r="G184" i="5"/>
  <c r="F184" i="5"/>
  <c r="G185" i="7"/>
  <c r="H185" i="7" s="1"/>
  <c r="F185" i="7"/>
  <c r="G184" i="6"/>
  <c r="F184" i="6"/>
  <c r="G184" i="3"/>
  <c r="F184" i="3"/>
  <c r="G184" i="2"/>
  <c r="F184" i="2"/>
  <c r="G184" i="8"/>
  <c r="F184" i="8"/>
  <c r="G184" i="12"/>
  <c r="F184" i="12"/>
  <c r="G129" i="14"/>
  <c r="F129" i="14"/>
  <c r="H181" i="9"/>
  <c r="G181" i="9"/>
  <c r="G181" i="10"/>
  <c r="F181" i="10"/>
  <c r="G183" i="11"/>
  <c r="F183" i="11"/>
  <c r="H183" i="11" s="1"/>
  <c r="G183" i="4"/>
  <c r="F183" i="4"/>
  <c r="G183" i="5"/>
  <c r="F183" i="5"/>
  <c r="H183" i="5" s="1"/>
  <c r="G184" i="7"/>
  <c r="F184" i="7"/>
  <c r="G183" i="6"/>
  <c r="F183" i="6"/>
  <c r="G183" i="3"/>
  <c r="F183" i="3"/>
  <c r="H183" i="3" s="1"/>
  <c r="G183" i="2"/>
  <c r="F183" i="2"/>
  <c r="G183" i="8"/>
  <c r="F183" i="8"/>
  <c r="H183" i="8" s="1"/>
  <c r="G183" i="12"/>
  <c r="F183" i="12"/>
  <c r="H183" i="12" s="1"/>
  <c r="G128" i="14"/>
  <c r="F128" i="14"/>
  <c r="H180" i="9"/>
  <c r="G180" i="9"/>
  <c r="I180" i="9" s="1"/>
  <c r="G180" i="10"/>
  <c r="H180" i="10" s="1"/>
  <c r="F180" i="10"/>
  <c r="G182" i="11"/>
  <c r="F182" i="11"/>
  <c r="G182" i="4"/>
  <c r="F182" i="4"/>
  <c r="G182" i="5"/>
  <c r="F182" i="5"/>
  <c r="H182" i="5" s="1"/>
  <c r="G183" i="7"/>
  <c r="F183" i="7"/>
  <c r="G182" i="6"/>
  <c r="F182" i="6"/>
  <c r="G182" i="3"/>
  <c r="F182" i="3"/>
  <c r="G182" i="2"/>
  <c r="F182" i="2"/>
  <c r="G182" i="8"/>
  <c r="F182" i="8"/>
  <c r="G182" i="12"/>
  <c r="I182" i="12" s="1"/>
  <c r="F182" i="12"/>
  <c r="G127" i="14"/>
  <c r="F127" i="14"/>
  <c r="H127" i="14" s="1"/>
  <c r="H179" i="9"/>
  <c r="G179" i="9"/>
  <c r="G179" i="10"/>
  <c r="F179" i="10"/>
  <c r="G181" i="11"/>
  <c r="H181" i="11" s="1"/>
  <c r="F181" i="11"/>
  <c r="G181" i="4"/>
  <c r="F181" i="4"/>
  <c r="G181" i="5"/>
  <c r="F181" i="5"/>
  <c r="H181" i="5" s="1"/>
  <c r="G182" i="7"/>
  <c r="F182" i="7"/>
  <c r="G181" i="6"/>
  <c r="F181" i="6"/>
  <c r="G181" i="3"/>
  <c r="F181" i="3"/>
  <c r="G181" i="2"/>
  <c r="F181" i="2"/>
  <c r="G181" i="8"/>
  <c r="F181" i="8"/>
  <c r="H181" i="8" s="1"/>
  <c r="G181" i="12"/>
  <c r="F181" i="12"/>
  <c r="H181" i="12" s="1"/>
  <c r="G126" i="14"/>
  <c r="F126" i="14"/>
  <c r="H178" i="9"/>
  <c r="G178" i="9"/>
  <c r="I178" i="9" s="1"/>
  <c r="G178" i="10"/>
  <c r="H178" i="10" s="1"/>
  <c r="F178" i="10"/>
  <c r="G180" i="11"/>
  <c r="F180" i="11"/>
  <c r="G180" i="4"/>
  <c r="F180" i="4"/>
  <c r="G180" i="5"/>
  <c r="F180" i="5"/>
  <c r="H180" i="5" s="1"/>
  <c r="G181" i="7"/>
  <c r="F181" i="7"/>
  <c r="G180" i="6"/>
  <c r="F180" i="6"/>
  <c r="G180" i="3"/>
  <c r="F180" i="3"/>
  <c r="H180" i="3"/>
  <c r="G180" i="2"/>
  <c r="H180" i="2" s="1"/>
  <c r="F180" i="2"/>
  <c r="G180" i="8"/>
  <c r="F180" i="8"/>
  <c r="G180" i="12"/>
  <c r="I180" i="12" s="1"/>
  <c r="F180" i="12"/>
  <c r="G125" i="14"/>
  <c r="F125" i="14"/>
  <c r="H177" i="9"/>
  <c r="G177" i="9"/>
  <c r="I177" i="9" s="1"/>
  <c r="G177" i="10"/>
  <c r="F177" i="10"/>
  <c r="G179" i="11"/>
  <c r="F179" i="11"/>
  <c r="H179" i="11" s="1"/>
  <c r="G179" i="4"/>
  <c r="F179" i="4"/>
  <c r="H179" i="4" s="1"/>
  <c r="G179" i="5"/>
  <c r="F179" i="5"/>
  <c r="H179" i="5"/>
  <c r="G180" i="7"/>
  <c r="H180" i="7" s="1"/>
  <c r="F180" i="7"/>
  <c r="G179" i="6"/>
  <c r="F179" i="6"/>
  <c r="G179" i="3"/>
  <c r="F179" i="3"/>
  <c r="G179" i="2"/>
  <c r="F179" i="2"/>
  <c r="G179" i="8"/>
  <c r="H179" i="8" s="1"/>
  <c r="F179" i="8"/>
  <c r="G179" i="12"/>
  <c r="F179" i="12"/>
  <c r="G124" i="14"/>
  <c r="F124" i="14"/>
  <c r="H176" i="9"/>
  <c r="G176" i="9"/>
  <c r="G176" i="10"/>
  <c r="F176" i="10"/>
  <c r="H176" i="10" s="1"/>
  <c r="G178" i="11"/>
  <c r="F178" i="11"/>
  <c r="G178" i="4"/>
  <c r="F178" i="4"/>
  <c r="G178" i="5"/>
  <c r="F178" i="5"/>
  <c r="H178" i="5" s="1"/>
  <c r="G179" i="7"/>
  <c r="F179" i="7"/>
  <c r="G178" i="6"/>
  <c r="F178" i="6"/>
  <c r="G178" i="3"/>
  <c r="F178" i="3"/>
  <c r="H178" i="3" s="1"/>
  <c r="G178" i="2"/>
  <c r="H178" i="2"/>
  <c r="F178" i="2"/>
  <c r="G178" i="8"/>
  <c r="F178" i="8"/>
  <c r="G178" i="12"/>
  <c r="I178" i="12" s="1"/>
  <c r="F178" i="12"/>
  <c r="G123" i="14"/>
  <c r="F123" i="14"/>
  <c r="H175" i="9"/>
  <c r="G175" i="9"/>
  <c r="G175" i="10"/>
  <c r="F175" i="10"/>
  <c r="H175" i="10"/>
  <c r="G177" i="11"/>
  <c r="F177" i="11"/>
  <c r="H177" i="11" s="1"/>
  <c r="G177" i="4"/>
  <c r="F177" i="4"/>
  <c r="G177" i="5"/>
  <c r="F177" i="5"/>
  <c r="H177" i="5" s="1"/>
  <c r="G178" i="7"/>
  <c r="F178" i="7"/>
  <c r="G177" i="6"/>
  <c r="F177" i="6"/>
  <c r="H177" i="6" s="1"/>
  <c r="G177" i="3"/>
  <c r="F177" i="3"/>
  <c r="H177" i="3" s="1"/>
  <c r="G177" i="2"/>
  <c r="F177" i="2"/>
  <c r="G177" i="8"/>
  <c r="F177" i="8"/>
  <c r="H177" i="8" s="1"/>
  <c r="G177" i="12"/>
  <c r="F177" i="12"/>
  <c r="G122" i="14"/>
  <c r="F122" i="14"/>
  <c r="H174" i="9"/>
  <c r="G174" i="9"/>
  <c r="I174" i="9" s="1"/>
  <c r="G174" i="10"/>
  <c r="F174" i="10"/>
  <c r="H174" i="10" s="1"/>
  <c r="G176" i="11"/>
  <c r="F176" i="11"/>
  <c r="H176" i="11"/>
  <c r="G176" i="4"/>
  <c r="H176" i="4" s="1"/>
  <c r="F176" i="4"/>
  <c r="G176" i="5"/>
  <c r="F176" i="5"/>
  <c r="H176" i="5" s="1"/>
  <c r="G177" i="7"/>
  <c r="F177" i="7"/>
  <c r="G176" i="6"/>
  <c r="F176" i="6"/>
  <c r="H176" i="6" s="1"/>
  <c r="G176" i="3"/>
  <c r="F176" i="3"/>
  <c r="G176" i="2"/>
  <c r="F176" i="2"/>
  <c r="G176" i="8"/>
  <c r="H176" i="8" s="1"/>
  <c r="F176" i="8"/>
  <c r="G176" i="12"/>
  <c r="F176" i="12"/>
  <c r="F121" i="14"/>
  <c r="G121" i="14"/>
  <c r="G173" i="9"/>
  <c r="H173" i="9"/>
  <c r="F173" i="10"/>
  <c r="G173" i="10"/>
  <c r="F175" i="11"/>
  <c r="G175" i="11"/>
  <c r="H175" i="11" s="1"/>
  <c r="F175" i="4"/>
  <c r="H175" i="4" s="1"/>
  <c r="G175" i="4"/>
  <c r="F175" i="5"/>
  <c r="G175" i="5"/>
  <c r="F176" i="7"/>
  <c r="G176" i="7"/>
  <c r="F175" i="6"/>
  <c r="G175" i="6"/>
  <c r="F175" i="3"/>
  <c r="G175" i="3"/>
  <c r="F175" i="2"/>
  <c r="G175" i="2"/>
  <c r="F175" i="8"/>
  <c r="H175" i="8" s="1"/>
  <c r="G175" i="8"/>
  <c r="G175" i="12"/>
  <c r="F175" i="12"/>
  <c r="J175" i="12" s="1"/>
  <c r="G120" i="14"/>
  <c r="F120" i="14"/>
  <c r="H172" i="9"/>
  <c r="G172" i="9"/>
  <c r="I172" i="9" s="1"/>
  <c r="G172" i="10"/>
  <c r="F172" i="10"/>
  <c r="G174" i="11"/>
  <c r="F174" i="11"/>
  <c r="G174" i="4"/>
  <c r="F174" i="4"/>
  <c r="G174" i="5"/>
  <c r="F174" i="5"/>
  <c r="G175" i="7"/>
  <c r="F175" i="7"/>
  <c r="G174" i="6"/>
  <c r="F174" i="6"/>
  <c r="G174" i="3"/>
  <c r="F174" i="3"/>
  <c r="G174" i="2"/>
  <c r="F174" i="2"/>
  <c r="G174" i="8"/>
  <c r="F174" i="8"/>
  <c r="L174" i="12"/>
  <c r="K174" i="12"/>
  <c r="G174" i="12"/>
  <c r="I174" i="12" s="1"/>
  <c r="F174" i="12"/>
  <c r="G119" i="14"/>
  <c r="F119" i="14"/>
  <c r="H171" i="9"/>
  <c r="G171" i="9"/>
  <c r="G171" i="10"/>
  <c r="F171" i="10"/>
  <c r="H171" i="10"/>
  <c r="G173" i="11"/>
  <c r="F173" i="11"/>
  <c r="G173" i="4"/>
  <c r="F173" i="4"/>
  <c r="G173" i="5"/>
  <c r="F173" i="5"/>
  <c r="G174" i="7"/>
  <c r="F174" i="7"/>
  <c r="G173" i="6"/>
  <c r="F173" i="6"/>
  <c r="H173" i="6"/>
  <c r="G173" i="3"/>
  <c r="H173" i="3" s="1"/>
  <c r="F173" i="3"/>
  <c r="G173" i="2"/>
  <c r="F173" i="2"/>
  <c r="G173" i="8"/>
  <c r="H173" i="8" s="1"/>
  <c r="F173" i="8"/>
  <c r="L173" i="12"/>
  <c r="K173" i="12"/>
  <c r="G173" i="12"/>
  <c r="F173" i="12"/>
  <c r="G118" i="14"/>
  <c r="F118" i="14"/>
  <c r="H170" i="9"/>
  <c r="G170" i="9"/>
  <c r="I170" i="9" s="1"/>
  <c r="G170" i="10"/>
  <c r="F170" i="10"/>
  <c r="G172" i="11"/>
  <c r="F172" i="11"/>
  <c r="H172" i="11" s="1"/>
  <c r="G172" i="4"/>
  <c r="F172" i="4"/>
  <c r="G172" i="5"/>
  <c r="F172" i="5"/>
  <c r="G173" i="7"/>
  <c r="F173" i="7"/>
  <c r="H173" i="7" s="1"/>
  <c r="G172" i="6"/>
  <c r="F172" i="6"/>
  <c r="G172" i="3"/>
  <c r="F172" i="3"/>
  <c r="G172" i="2"/>
  <c r="F172" i="2"/>
  <c r="G172" i="8"/>
  <c r="F172" i="8"/>
  <c r="H172" i="8" s="1"/>
  <c r="L172" i="12"/>
  <c r="K172" i="12"/>
  <c r="G172" i="12"/>
  <c r="F172" i="12"/>
  <c r="G117" i="14"/>
  <c r="F117" i="14"/>
  <c r="H117" i="14" s="1"/>
  <c r="H169" i="9"/>
  <c r="G169" i="9"/>
  <c r="G169" i="10"/>
  <c r="F169" i="10"/>
  <c r="H169" i="10" s="1"/>
  <c r="G171" i="11"/>
  <c r="F171" i="11"/>
  <c r="H171" i="11" s="1"/>
  <c r="G171" i="4"/>
  <c r="F171" i="4"/>
  <c r="H171" i="4"/>
  <c r="G171" i="5"/>
  <c r="H171" i="5" s="1"/>
  <c r="F171" i="5"/>
  <c r="G172" i="7"/>
  <c r="F172" i="7"/>
  <c r="G171" i="6"/>
  <c r="H171" i="6" s="1"/>
  <c r="F171" i="6"/>
  <c r="G171" i="3"/>
  <c r="F171" i="3"/>
  <c r="G171" i="2"/>
  <c r="F171" i="2"/>
  <c r="H171" i="2" s="1"/>
  <c r="G171" i="8"/>
  <c r="F171" i="8"/>
  <c r="L171" i="12"/>
  <c r="K171" i="12"/>
  <c r="G171" i="12"/>
  <c r="I171" i="12" s="1"/>
  <c r="F171" i="12"/>
  <c r="G116" i="14"/>
  <c r="F116" i="14"/>
  <c r="H168" i="9"/>
  <c r="G168" i="9"/>
  <c r="G168" i="10"/>
  <c r="F168" i="10"/>
  <c r="G170" i="11"/>
  <c r="F170" i="11"/>
  <c r="H170" i="11" s="1"/>
  <c r="G170" i="4"/>
  <c r="F170" i="4"/>
  <c r="H170" i="4" s="1"/>
  <c r="G170" i="5"/>
  <c r="F170" i="5"/>
  <c r="H170" i="5" s="1"/>
  <c r="G171" i="7"/>
  <c r="F171" i="7"/>
  <c r="G170" i="6"/>
  <c r="F170" i="6"/>
  <c r="H170" i="6" s="1"/>
  <c r="G170" i="3"/>
  <c r="F170" i="3"/>
  <c r="H170" i="3" s="1"/>
  <c r="G170" i="2"/>
  <c r="F170" i="2"/>
  <c r="G170" i="8"/>
  <c r="F170" i="8"/>
  <c r="H170" i="8" s="1"/>
  <c r="L170" i="12"/>
  <c r="K170" i="12"/>
  <c r="G170" i="12"/>
  <c r="F170" i="12"/>
  <c r="G115" i="14"/>
  <c r="F115" i="14"/>
  <c r="H167" i="9"/>
  <c r="G167" i="9"/>
  <c r="G167" i="10"/>
  <c r="F167" i="10"/>
  <c r="H167" i="10" s="1"/>
  <c r="G169" i="11"/>
  <c r="F169" i="11"/>
  <c r="H169" i="11" s="1"/>
  <c r="G169" i="4"/>
  <c r="F169" i="4"/>
  <c r="H169" i="4" s="1"/>
  <c r="G169" i="5"/>
  <c r="F169" i="5"/>
  <c r="G170" i="7"/>
  <c r="F170" i="7"/>
  <c r="H170" i="7" s="1"/>
  <c r="G169" i="6"/>
  <c r="F169" i="6"/>
  <c r="H169" i="6" s="1"/>
  <c r="G169" i="3"/>
  <c r="F169" i="3"/>
  <c r="H169" i="3" s="1"/>
  <c r="G169" i="2"/>
  <c r="F169" i="2"/>
  <c r="G169" i="8"/>
  <c r="F169" i="8"/>
  <c r="L169" i="12"/>
  <c r="K169" i="12"/>
  <c r="G169" i="12"/>
  <c r="I169" i="12" s="1"/>
  <c r="F169" i="12"/>
  <c r="G114" i="14"/>
  <c r="F114" i="14"/>
  <c r="H166" i="9"/>
  <c r="G166" i="9"/>
  <c r="I166" i="9" s="1"/>
  <c r="G166" i="10"/>
  <c r="F166" i="10"/>
  <c r="G168" i="11"/>
  <c r="F168" i="11"/>
  <c r="H168" i="11" s="1"/>
  <c r="G168" i="4"/>
  <c r="F168" i="4"/>
  <c r="G168" i="5"/>
  <c r="F168" i="5"/>
  <c r="G169" i="7"/>
  <c r="F169" i="7"/>
  <c r="H169" i="7" s="1"/>
  <c r="G168" i="6"/>
  <c r="F168" i="6"/>
  <c r="G168" i="3"/>
  <c r="F168" i="3"/>
  <c r="G168" i="2"/>
  <c r="F168" i="2"/>
  <c r="H168" i="2" s="1"/>
  <c r="G168" i="8"/>
  <c r="F168" i="8"/>
  <c r="L168" i="12"/>
  <c r="K168" i="12"/>
  <c r="G168" i="12"/>
  <c r="F168" i="12"/>
  <c r="H168" i="12" s="1"/>
  <c r="F113" i="14"/>
  <c r="G113" i="14"/>
  <c r="G165" i="9"/>
  <c r="H165" i="9"/>
  <c r="F165" i="10"/>
  <c r="G165" i="10"/>
  <c r="F167" i="11"/>
  <c r="H167" i="11"/>
  <c r="G167" i="11"/>
  <c r="F167" i="4"/>
  <c r="G167" i="4"/>
  <c r="F167" i="5"/>
  <c r="H167" i="5" s="1"/>
  <c r="G167" i="5"/>
  <c r="F168" i="7"/>
  <c r="G168" i="7"/>
  <c r="F167" i="6"/>
  <c r="G167" i="6"/>
  <c r="F167" i="3"/>
  <c r="H167" i="3" s="1"/>
  <c r="G167" i="3"/>
  <c r="F167" i="2"/>
  <c r="G167" i="2"/>
  <c r="F167" i="8"/>
  <c r="G167" i="8"/>
  <c r="L167" i="12"/>
  <c r="K167" i="12"/>
  <c r="G167" i="12"/>
  <c r="I167" i="12" s="1"/>
  <c r="F167" i="12"/>
  <c r="G112" i="14"/>
  <c r="F112" i="14"/>
  <c r="H164" i="9"/>
  <c r="G164" i="9"/>
  <c r="G164" i="10"/>
  <c r="F164" i="10"/>
  <c r="G166" i="11"/>
  <c r="F166" i="11"/>
  <c r="G166" i="4"/>
  <c r="F166" i="4"/>
  <c r="G166" i="5"/>
  <c r="F166" i="5"/>
  <c r="G167" i="7"/>
  <c r="F167" i="7"/>
  <c r="G166" i="6"/>
  <c r="F166" i="6"/>
  <c r="G166" i="3"/>
  <c r="F166" i="3"/>
  <c r="G166" i="2"/>
  <c r="F166" i="2"/>
  <c r="G166" i="8"/>
  <c r="F166" i="8"/>
  <c r="L166" i="12"/>
  <c r="K166" i="12"/>
  <c r="L165" i="12"/>
  <c r="K165" i="12"/>
  <c r="L164" i="12"/>
  <c r="K164" i="12"/>
  <c r="G166" i="12"/>
  <c r="F166" i="12"/>
  <c r="G111" i="14"/>
  <c r="F111" i="14"/>
  <c r="H163" i="9"/>
  <c r="G163" i="9"/>
  <c r="G163" i="10"/>
  <c r="F163" i="10"/>
  <c r="G165" i="11"/>
  <c r="F165" i="11"/>
  <c r="G165" i="4"/>
  <c r="F165" i="4"/>
  <c r="G165" i="5"/>
  <c r="F165" i="5"/>
  <c r="G166" i="7"/>
  <c r="F166" i="7"/>
  <c r="H166" i="7" s="1"/>
  <c r="G165" i="6"/>
  <c r="F165" i="6"/>
  <c r="H165" i="6" s="1"/>
  <c r="G165" i="3"/>
  <c r="F165" i="3"/>
  <c r="G165" i="2"/>
  <c r="F165" i="2"/>
  <c r="G165" i="8"/>
  <c r="F165" i="8"/>
  <c r="G165" i="12"/>
  <c r="F165" i="12"/>
  <c r="J165" i="12" s="1"/>
  <c r="G110" i="14"/>
  <c r="F110" i="14"/>
  <c r="H162" i="9"/>
  <c r="G162" i="9"/>
  <c r="G162" i="10"/>
  <c r="F162" i="10"/>
  <c r="H162" i="10" s="1"/>
  <c r="G164" i="11"/>
  <c r="F164" i="11"/>
  <c r="G164" i="4"/>
  <c r="F164" i="4"/>
  <c r="G164" i="5"/>
  <c r="F164" i="5"/>
  <c r="G165" i="7"/>
  <c r="F165" i="7"/>
  <c r="G164" i="6"/>
  <c r="F164" i="6"/>
  <c r="G164" i="3"/>
  <c r="F164" i="3"/>
  <c r="G164" i="2"/>
  <c r="F164" i="2"/>
  <c r="G164" i="8"/>
  <c r="F164" i="8"/>
  <c r="H164" i="8" s="1"/>
  <c r="G164" i="12"/>
  <c r="I164" i="12" s="1"/>
  <c r="F164" i="12"/>
  <c r="G109" i="14"/>
  <c r="F109" i="14"/>
  <c r="H161" i="9"/>
  <c r="G161" i="9"/>
  <c r="G161" i="10"/>
  <c r="F161" i="10"/>
  <c r="A161" i="10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G163" i="11"/>
  <c r="F163" i="11"/>
  <c r="H163" i="11" s="1"/>
  <c r="G163" i="4"/>
  <c r="F163" i="4"/>
  <c r="H163" i="4" s="1"/>
  <c r="G163" i="5"/>
  <c r="F163" i="5"/>
  <c r="H163" i="5" s="1"/>
  <c r="G164" i="7"/>
  <c r="F164" i="7"/>
  <c r="H164" i="7" s="1"/>
  <c r="G163" i="6"/>
  <c r="F163" i="6"/>
  <c r="H163" i="6" s="1"/>
  <c r="G163" i="3"/>
  <c r="F163" i="3"/>
  <c r="G163" i="2"/>
  <c r="F163" i="2"/>
  <c r="F163" i="8"/>
  <c r="G163" i="8"/>
  <c r="L163" i="12"/>
  <c r="K163" i="12"/>
  <c r="G163" i="12"/>
  <c r="F163" i="12"/>
  <c r="J163" i="12" s="1"/>
  <c r="G108" i="14"/>
  <c r="F108" i="14"/>
  <c r="H160" i="9"/>
  <c r="G160" i="9"/>
  <c r="G160" i="10"/>
  <c r="F160" i="10"/>
  <c r="H160" i="10" s="1"/>
  <c r="G162" i="11"/>
  <c r="F162" i="11"/>
  <c r="H162" i="11" s="1"/>
  <c r="G162" i="4"/>
  <c r="F162" i="4"/>
  <c r="G162" i="5"/>
  <c r="F162" i="5"/>
  <c r="G163" i="7"/>
  <c r="F163" i="7"/>
  <c r="G162" i="6"/>
  <c r="F162" i="6"/>
  <c r="G162" i="3"/>
  <c r="F162" i="3"/>
  <c r="H162" i="3"/>
  <c r="G162" i="2"/>
  <c r="F162" i="2"/>
  <c r="F162" i="8"/>
  <c r="H162" i="8"/>
  <c r="G162" i="8"/>
  <c r="G162" i="12"/>
  <c r="F162" i="12"/>
  <c r="H162" i="12" s="1"/>
  <c r="G107" i="14"/>
  <c r="F107" i="14"/>
  <c r="H159" i="9"/>
  <c r="G159" i="9"/>
  <c r="G159" i="10"/>
  <c r="F159" i="10"/>
  <c r="G161" i="11"/>
  <c r="F161" i="11"/>
  <c r="G161" i="4"/>
  <c r="F161" i="4"/>
  <c r="G161" i="5"/>
  <c r="F161" i="5"/>
  <c r="G162" i="7"/>
  <c r="F162" i="7"/>
  <c r="G161" i="6"/>
  <c r="F161" i="6"/>
  <c r="G161" i="3"/>
  <c r="F161" i="3"/>
  <c r="G161" i="2"/>
  <c r="F161" i="2"/>
  <c r="G161" i="8"/>
  <c r="F161" i="8"/>
  <c r="L161" i="12"/>
  <c r="K161" i="12"/>
  <c r="G161" i="12"/>
  <c r="F161" i="12"/>
  <c r="G106" i="14"/>
  <c r="F106" i="14"/>
  <c r="H158" i="9"/>
  <c r="G158" i="9"/>
  <c r="G158" i="10"/>
  <c r="F158" i="10"/>
  <c r="G160" i="11"/>
  <c r="F160" i="11"/>
  <c r="G160" i="4"/>
  <c r="F160" i="4"/>
  <c r="G160" i="5"/>
  <c r="F160" i="5"/>
  <c r="G161" i="7"/>
  <c r="F161" i="7"/>
  <c r="G160" i="6"/>
  <c r="F160" i="6"/>
  <c r="F160" i="3"/>
  <c r="H160" i="3" s="1"/>
  <c r="G160" i="3"/>
  <c r="G160" i="2"/>
  <c r="F160" i="2"/>
  <c r="G160" i="8"/>
  <c r="F160" i="8"/>
  <c r="L160" i="12"/>
  <c r="K160" i="12"/>
  <c r="G160" i="12"/>
  <c r="I160" i="12" s="1"/>
  <c r="F160" i="12"/>
  <c r="G105" i="14"/>
  <c r="F105" i="14"/>
  <c r="H157" i="9"/>
  <c r="G157" i="9"/>
  <c r="G157" i="10"/>
  <c r="F157" i="10"/>
  <c r="G159" i="11"/>
  <c r="F159" i="11"/>
  <c r="G159" i="4"/>
  <c r="F159" i="4"/>
  <c r="G159" i="5"/>
  <c r="H159" i="5" s="1"/>
  <c r="F159" i="5"/>
  <c r="G160" i="7"/>
  <c r="F160" i="7"/>
  <c r="F159" i="6"/>
  <c r="G159" i="6"/>
  <c r="G159" i="3"/>
  <c r="F159" i="3"/>
  <c r="G159" i="2"/>
  <c r="F159" i="2"/>
  <c r="G159" i="8"/>
  <c r="F159" i="8"/>
  <c r="L159" i="12"/>
  <c r="K159" i="12"/>
  <c r="G159" i="12"/>
  <c r="F159" i="12"/>
  <c r="G104" i="14"/>
  <c r="F104" i="14"/>
  <c r="H156" i="9"/>
  <c r="G156" i="9"/>
  <c r="G156" i="10"/>
  <c r="F156" i="10"/>
  <c r="G158" i="11"/>
  <c r="F158" i="11"/>
  <c r="H158" i="11" s="1"/>
  <c r="G158" i="4"/>
  <c r="F158" i="4"/>
  <c r="G158" i="5"/>
  <c r="F158" i="5"/>
  <c r="H158" i="5" s="1"/>
  <c r="G159" i="7"/>
  <c r="F159" i="7"/>
  <c r="G158" i="6"/>
  <c r="F158" i="6"/>
  <c r="H158" i="6" s="1"/>
  <c r="G158" i="3"/>
  <c r="F158" i="3"/>
  <c r="G158" i="2"/>
  <c r="F158" i="2"/>
  <c r="G158" i="8"/>
  <c r="F158" i="8"/>
  <c r="L158" i="12"/>
  <c r="K158" i="12"/>
  <c r="G158" i="12"/>
  <c r="I158" i="12" s="1"/>
  <c r="F158" i="12"/>
  <c r="G103" i="14"/>
  <c r="F103" i="14"/>
  <c r="H155" i="9"/>
  <c r="G155" i="9"/>
  <c r="G155" i="10"/>
  <c r="F155" i="10"/>
  <c r="H155" i="10" s="1"/>
  <c r="G157" i="11"/>
  <c r="F157" i="11"/>
  <c r="G157" i="4"/>
  <c r="F157" i="4"/>
  <c r="H157" i="4" s="1"/>
  <c r="G157" i="5"/>
  <c r="F157" i="5"/>
  <c r="G158" i="7"/>
  <c r="F158" i="7"/>
  <c r="G157" i="6"/>
  <c r="F157" i="6"/>
  <c r="G157" i="3"/>
  <c r="F157" i="3"/>
  <c r="H157" i="3" s="1"/>
  <c r="G157" i="2"/>
  <c r="F157" i="2"/>
  <c r="G157" i="8"/>
  <c r="F157" i="8"/>
  <c r="H157" i="8"/>
  <c r="K157" i="12"/>
  <c r="L157" i="12"/>
  <c r="G157" i="12"/>
  <c r="F157" i="12"/>
  <c r="G102" i="14"/>
  <c r="F102" i="14"/>
  <c r="H154" i="9"/>
  <c r="G154" i="9"/>
  <c r="I154" i="9" s="1"/>
  <c r="G154" i="10"/>
  <c r="F154" i="10"/>
  <c r="G156" i="11"/>
  <c r="F156" i="11"/>
  <c r="G156" i="4"/>
  <c r="F156" i="4"/>
  <c r="H156" i="4" s="1"/>
  <c r="G156" i="5"/>
  <c r="F156" i="5"/>
  <c r="G157" i="7"/>
  <c r="F157" i="7"/>
  <c r="G156" i="6"/>
  <c r="F156" i="6"/>
  <c r="H156" i="6" s="1"/>
  <c r="G156" i="3"/>
  <c r="F156" i="3"/>
  <c r="H156" i="3" s="1"/>
  <c r="G156" i="2"/>
  <c r="F156" i="2"/>
  <c r="G156" i="8"/>
  <c r="F156" i="8"/>
  <c r="L156" i="12"/>
  <c r="K156" i="12"/>
  <c r="G156" i="12"/>
  <c r="F156" i="12"/>
  <c r="G101" i="14"/>
  <c r="F101" i="14"/>
  <c r="H153" i="9"/>
  <c r="G153" i="9"/>
  <c r="I153" i="9" s="1"/>
  <c r="G153" i="10"/>
  <c r="F153" i="10"/>
  <c r="G155" i="11"/>
  <c r="F155" i="11"/>
  <c r="G155" i="4"/>
  <c r="F155" i="4"/>
  <c r="G155" i="5"/>
  <c r="F155" i="5"/>
  <c r="G156" i="7"/>
  <c r="F156" i="7"/>
  <c r="G155" i="6"/>
  <c r="F155" i="6"/>
  <c r="F155" i="3"/>
  <c r="G155" i="3"/>
  <c r="G155" i="2"/>
  <c r="F155" i="2"/>
  <c r="H155" i="2" s="1"/>
  <c r="G155" i="8"/>
  <c r="F155" i="8"/>
  <c r="L155" i="12"/>
  <c r="K155" i="12"/>
  <c r="G155" i="12"/>
  <c r="I155" i="12" s="1"/>
  <c r="F155" i="12"/>
  <c r="G100" i="14"/>
  <c r="F100" i="14"/>
  <c r="H152" i="9"/>
  <c r="G152" i="9"/>
  <c r="G152" i="10"/>
  <c r="F152" i="10"/>
  <c r="G154" i="11"/>
  <c r="F154" i="11"/>
  <c r="G154" i="4"/>
  <c r="F154" i="4"/>
  <c r="H154" i="4" s="1"/>
  <c r="G154" i="5"/>
  <c r="F154" i="5"/>
  <c r="G155" i="7"/>
  <c r="F155" i="7"/>
  <c r="H155" i="7"/>
  <c r="G154" i="6"/>
  <c r="F154" i="6"/>
  <c r="H154" i="6" s="1"/>
  <c r="G154" i="3"/>
  <c r="F154" i="3"/>
  <c r="G154" i="2"/>
  <c r="F154" i="2"/>
  <c r="G154" i="8"/>
  <c r="F154" i="8"/>
  <c r="H154" i="8" s="1"/>
  <c r="L154" i="12"/>
  <c r="K154" i="12"/>
  <c r="G154" i="12"/>
  <c r="F154" i="12"/>
  <c r="G99" i="14"/>
  <c r="F99" i="14"/>
  <c r="H151" i="9"/>
  <c r="G151" i="9"/>
  <c r="I151" i="9" s="1"/>
  <c r="G151" i="10"/>
  <c r="F151" i="10"/>
  <c r="H151" i="10" s="1"/>
  <c r="G153" i="11"/>
  <c r="F153" i="11"/>
  <c r="G153" i="4"/>
  <c r="F153" i="4"/>
  <c r="H153" i="4" s="1"/>
  <c r="G153" i="5"/>
  <c r="F153" i="5"/>
  <c r="G154" i="7"/>
  <c r="F154" i="7"/>
  <c r="H154" i="7" s="1"/>
  <c r="G153" i="6"/>
  <c r="F153" i="6"/>
  <c r="H153" i="6" s="1"/>
  <c r="G153" i="3"/>
  <c r="F153" i="3"/>
  <c r="G153" i="2"/>
  <c r="F153" i="2"/>
  <c r="G153" i="8"/>
  <c r="F153" i="8"/>
  <c r="L153" i="12"/>
  <c r="K153" i="12"/>
  <c r="G153" i="12"/>
  <c r="F153" i="12"/>
  <c r="G98" i="14"/>
  <c r="F98" i="14"/>
  <c r="H150" i="9"/>
  <c r="G150" i="9"/>
  <c r="G150" i="10"/>
  <c r="F150" i="10"/>
  <c r="G152" i="11"/>
  <c r="F152" i="11"/>
  <c r="H152" i="11" s="1"/>
  <c r="G152" i="4"/>
  <c r="F152" i="4"/>
  <c r="G152" i="5"/>
  <c r="F152" i="5"/>
  <c r="H152" i="5" s="1"/>
  <c r="G153" i="7"/>
  <c r="F153" i="7"/>
  <c r="G152" i="6"/>
  <c r="F152" i="6"/>
  <c r="G152" i="3"/>
  <c r="F152" i="3"/>
  <c r="H152" i="3" s="1"/>
  <c r="G152" i="2"/>
  <c r="F152" i="2"/>
  <c r="H152" i="2" s="1"/>
  <c r="G152" i="8"/>
  <c r="F152" i="8"/>
  <c r="L152" i="12"/>
  <c r="K152" i="12"/>
  <c r="G152" i="12"/>
  <c r="F152" i="12"/>
  <c r="G97" i="14"/>
  <c r="F97" i="14"/>
  <c r="H149" i="9"/>
  <c r="G149" i="9"/>
  <c r="G149" i="10"/>
  <c r="F149" i="10"/>
  <c r="G151" i="11"/>
  <c r="F151" i="11"/>
  <c r="G151" i="4"/>
  <c r="F151" i="4"/>
  <c r="G151" i="5"/>
  <c r="F151" i="5"/>
  <c r="G152" i="7"/>
  <c r="F152" i="7"/>
  <c r="G151" i="6"/>
  <c r="F151" i="6"/>
  <c r="G151" i="3"/>
  <c r="F151" i="3"/>
  <c r="G151" i="2"/>
  <c r="F151" i="2"/>
  <c r="G151" i="8"/>
  <c r="F151" i="8"/>
  <c r="L151" i="12"/>
  <c r="K151" i="12"/>
  <c r="G151" i="12"/>
  <c r="F151" i="12"/>
  <c r="G96" i="14"/>
  <c r="F96" i="14"/>
  <c r="H148" i="9"/>
  <c r="G148" i="9"/>
  <c r="G148" i="10"/>
  <c r="F148" i="10"/>
  <c r="G150" i="11"/>
  <c r="F150" i="11"/>
  <c r="G150" i="4"/>
  <c r="F150" i="4"/>
  <c r="H150" i="4"/>
  <c r="G150" i="5"/>
  <c r="F150" i="5"/>
  <c r="G151" i="7"/>
  <c r="F151" i="7"/>
  <c r="G150" i="6"/>
  <c r="F150" i="6"/>
  <c r="H150" i="6" s="1"/>
  <c r="G150" i="3"/>
  <c r="F150" i="3"/>
  <c r="G150" i="2"/>
  <c r="F150" i="2"/>
  <c r="G150" i="8"/>
  <c r="F150" i="8"/>
  <c r="L150" i="12"/>
  <c r="K150" i="12"/>
  <c r="G150" i="12"/>
  <c r="I150" i="12" s="1"/>
  <c r="F150" i="12"/>
  <c r="G147" i="9"/>
  <c r="I147" i="9" s="1"/>
  <c r="H147" i="9"/>
  <c r="F147" i="10"/>
  <c r="H147" i="10" s="1"/>
  <c r="G147" i="10"/>
  <c r="F149" i="11"/>
  <c r="G149" i="11"/>
  <c r="H149" i="11" s="1"/>
  <c r="F149" i="4"/>
  <c r="G149" i="4"/>
  <c r="F149" i="5"/>
  <c r="H149" i="5"/>
  <c r="G149" i="5"/>
  <c r="F150" i="7"/>
  <c r="G150" i="7"/>
  <c r="F149" i="6"/>
  <c r="H149" i="6" s="1"/>
  <c r="G149" i="6"/>
  <c r="F149" i="3"/>
  <c r="H149" i="3" s="1"/>
  <c r="G149" i="3"/>
  <c r="F149" i="2"/>
  <c r="G149" i="2"/>
  <c r="F149" i="8"/>
  <c r="G149" i="8"/>
  <c r="L149" i="12"/>
  <c r="K149" i="12"/>
  <c r="G149" i="12"/>
  <c r="F149" i="12"/>
  <c r="G94" i="14"/>
  <c r="F94" i="14"/>
  <c r="H146" i="9"/>
  <c r="G146" i="9"/>
  <c r="I146" i="9"/>
  <c r="G146" i="10"/>
  <c r="F146" i="10"/>
  <c r="G148" i="11"/>
  <c r="F148" i="11"/>
  <c r="H148" i="11" s="1"/>
  <c r="G148" i="4"/>
  <c r="F148" i="4"/>
  <c r="G148" i="5"/>
  <c r="F148" i="5"/>
  <c r="H148" i="5" s="1"/>
  <c r="G149" i="7"/>
  <c r="F149" i="7"/>
  <c r="H149" i="7" s="1"/>
  <c r="G148" i="6"/>
  <c r="F148" i="6"/>
  <c r="G148" i="3"/>
  <c r="F148" i="3"/>
  <c r="G148" i="2"/>
  <c r="F148" i="2"/>
  <c r="H148" i="2" s="1"/>
  <c r="G148" i="8"/>
  <c r="F148" i="8"/>
  <c r="L148" i="12"/>
  <c r="K148" i="12"/>
  <c r="G148" i="12"/>
  <c r="F148" i="12"/>
  <c r="G93" i="14"/>
  <c r="F93" i="14"/>
  <c r="H145" i="9"/>
  <c r="G145" i="9"/>
  <c r="G145" i="10"/>
  <c r="F145" i="10"/>
  <c r="H145" i="10" s="1"/>
  <c r="G147" i="11"/>
  <c r="F147" i="11"/>
  <c r="G147" i="4"/>
  <c r="F147" i="4"/>
  <c r="H147" i="4" s="1"/>
  <c r="G147" i="5"/>
  <c r="F147" i="5"/>
  <c r="G148" i="7"/>
  <c r="F148" i="7"/>
  <c r="G147" i="6"/>
  <c r="F147" i="6"/>
  <c r="H147" i="6"/>
  <c r="G147" i="3"/>
  <c r="F147" i="3"/>
  <c r="H147" i="3" s="1"/>
  <c r="G147" i="2"/>
  <c r="F147" i="2"/>
  <c r="G147" i="8"/>
  <c r="F147" i="8"/>
  <c r="H147" i="8" s="1"/>
  <c r="L147" i="12"/>
  <c r="K147" i="12"/>
  <c r="G147" i="12"/>
  <c r="F147" i="12"/>
  <c r="G92" i="14"/>
  <c r="F92" i="14"/>
  <c r="H144" i="9"/>
  <c r="G144" i="9"/>
  <c r="G144" i="10"/>
  <c r="H144" i="10" s="1"/>
  <c r="F144" i="10"/>
  <c r="G146" i="11"/>
  <c r="F146" i="11"/>
  <c r="G146" i="4"/>
  <c r="H146" i="4" s="1"/>
  <c r="F146" i="4"/>
  <c r="G146" i="5"/>
  <c r="F146" i="5"/>
  <c r="H146" i="5" s="1"/>
  <c r="G147" i="7"/>
  <c r="F147" i="7"/>
  <c r="G146" i="6"/>
  <c r="F146" i="6"/>
  <c r="H146" i="6" s="1"/>
  <c r="G146" i="3"/>
  <c r="F146" i="3"/>
  <c r="G146" i="2"/>
  <c r="F146" i="2"/>
  <c r="G146" i="8"/>
  <c r="F146" i="8"/>
  <c r="H146" i="8"/>
  <c r="L146" i="12"/>
  <c r="K146" i="12"/>
  <c r="G146" i="12"/>
  <c r="M146" i="12"/>
  <c r="F146" i="12"/>
  <c r="G91" i="14"/>
  <c r="F91" i="14"/>
  <c r="H143" i="9"/>
  <c r="I143" i="9" s="1"/>
  <c r="G143" i="9"/>
  <c r="G143" i="10"/>
  <c r="F143" i="10"/>
  <c r="G145" i="11"/>
  <c r="F145" i="11"/>
  <c r="G145" i="4"/>
  <c r="F145" i="4"/>
  <c r="G145" i="5"/>
  <c r="F145" i="5"/>
  <c r="G146" i="7"/>
  <c r="F146" i="7"/>
  <c r="G145" i="6"/>
  <c r="F145" i="6"/>
  <c r="G145" i="3"/>
  <c r="F145" i="3"/>
  <c r="G145" i="2"/>
  <c r="F145" i="2"/>
  <c r="G145" i="8"/>
  <c r="F145" i="8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K145" i="12"/>
  <c r="K144" i="12"/>
  <c r="G145" i="12"/>
  <c r="F145" i="12"/>
  <c r="G90" i="14"/>
  <c r="F90" i="14"/>
  <c r="H142" i="9"/>
  <c r="G142" i="9"/>
  <c r="G142" i="10"/>
  <c r="F142" i="10"/>
  <c r="G144" i="11"/>
  <c r="F144" i="11"/>
  <c r="G144" i="4"/>
  <c r="F144" i="4"/>
  <c r="G144" i="5"/>
  <c r="H144" i="5" s="1"/>
  <c r="F144" i="5"/>
  <c r="G145" i="7"/>
  <c r="F145" i="7"/>
  <c r="G144" i="6"/>
  <c r="F144" i="6"/>
  <c r="G144" i="3"/>
  <c r="F144" i="3"/>
  <c r="G144" i="2"/>
  <c r="F144" i="2"/>
  <c r="H144" i="2"/>
  <c r="G144" i="12"/>
  <c r="F144" i="12"/>
  <c r="G144" i="8"/>
  <c r="F144" i="8"/>
  <c r="G89" i="14"/>
  <c r="F89" i="14"/>
  <c r="H141" i="9"/>
  <c r="G141" i="9"/>
  <c r="I141" i="9" s="1"/>
  <c r="G141" i="10"/>
  <c r="F141" i="10"/>
  <c r="H141" i="10" s="1"/>
  <c r="G143" i="11"/>
  <c r="H143" i="11" s="1"/>
  <c r="F143" i="11"/>
  <c r="G143" i="4"/>
  <c r="H143" i="4" s="1"/>
  <c r="F143" i="4"/>
  <c r="G143" i="5"/>
  <c r="F143" i="5"/>
  <c r="G144" i="7"/>
  <c r="F144" i="7"/>
  <c r="G143" i="6"/>
  <c r="F143" i="6"/>
  <c r="G143" i="3"/>
  <c r="H143" i="3" s="1"/>
  <c r="F143" i="3"/>
  <c r="G143" i="2"/>
  <c r="F143" i="2"/>
  <c r="G143" i="8"/>
  <c r="F143" i="8"/>
  <c r="H143" i="8"/>
  <c r="K143" i="12"/>
  <c r="G143" i="12"/>
  <c r="F143" i="12"/>
  <c r="J144" i="12" s="1"/>
  <c r="G88" i="14"/>
  <c r="H88" i="14" s="1"/>
  <c r="F88" i="14"/>
  <c r="H140" i="9"/>
  <c r="G140" i="9"/>
  <c r="G140" i="10"/>
  <c r="H140" i="10" s="1"/>
  <c r="F140" i="10"/>
  <c r="G142" i="11"/>
  <c r="F142" i="11"/>
  <c r="G142" i="4"/>
  <c r="F142" i="4"/>
  <c r="G142" i="5"/>
  <c r="H142" i="5" s="1"/>
  <c r="F142" i="5"/>
  <c r="G143" i="7"/>
  <c r="F143" i="7"/>
  <c r="G142" i="6"/>
  <c r="F142" i="6"/>
  <c r="G142" i="3"/>
  <c r="F142" i="3"/>
  <c r="G142" i="2"/>
  <c r="F142" i="2"/>
  <c r="G142" i="8"/>
  <c r="H142" i="8" s="1"/>
  <c r="F142" i="8"/>
  <c r="K142" i="12"/>
  <c r="K141" i="12"/>
  <c r="K140" i="12"/>
  <c r="K139" i="12"/>
  <c r="G142" i="12"/>
  <c r="F142" i="12"/>
  <c r="G87" i="14"/>
  <c r="F87" i="14"/>
  <c r="H87" i="14" s="1"/>
  <c r="H139" i="9"/>
  <c r="G139" i="9"/>
  <c r="I139" i="9" s="1"/>
  <c r="G139" i="10"/>
  <c r="H139" i="10" s="1"/>
  <c r="F139" i="10"/>
  <c r="G141" i="11"/>
  <c r="F141" i="11"/>
  <c r="G141" i="4"/>
  <c r="F141" i="4"/>
  <c r="G141" i="5"/>
  <c r="F141" i="5"/>
  <c r="G142" i="7"/>
  <c r="F142" i="7"/>
  <c r="G141" i="6"/>
  <c r="F141" i="6"/>
  <c r="G141" i="3"/>
  <c r="F141" i="3"/>
  <c r="G141" i="2"/>
  <c r="F141" i="2"/>
  <c r="G141" i="8"/>
  <c r="F141" i="8"/>
  <c r="G141" i="12"/>
  <c r="I141" i="12" s="1"/>
  <c r="G140" i="12"/>
  <c r="G139" i="12"/>
  <c r="G138" i="12"/>
  <c r="G137" i="12"/>
  <c r="I137" i="12" s="1"/>
  <c r="G136" i="12"/>
  <c r="G135" i="12"/>
  <c r="I135" i="12" s="1"/>
  <c r="G134" i="12"/>
  <c r="G133" i="12"/>
  <c r="I133" i="12" s="1"/>
  <c r="G132" i="12"/>
  <c r="G131" i="12"/>
  <c r="I131" i="12" s="1"/>
  <c r="G130" i="12"/>
  <c r="G129" i="12"/>
  <c r="I129" i="12" s="1"/>
  <c r="G128" i="12"/>
  <c r="G127" i="12"/>
  <c r="I127" i="12" s="1"/>
  <c r="G126" i="12"/>
  <c r="G125" i="12"/>
  <c r="I125" i="12" s="1"/>
  <c r="G124" i="12"/>
  <c r="G123" i="12"/>
  <c r="I123" i="12" s="1"/>
  <c r="G122" i="12"/>
  <c r="G121" i="12"/>
  <c r="G120" i="12"/>
  <c r="G119" i="12"/>
  <c r="I119" i="12" s="1"/>
  <c r="G118" i="12"/>
  <c r="I118" i="12" s="1"/>
  <c r="M118" i="12"/>
  <c r="G117" i="12"/>
  <c r="G116" i="12"/>
  <c r="I116" i="12" s="1"/>
  <c r="G115" i="12"/>
  <c r="G114" i="12"/>
  <c r="G113" i="12"/>
  <c r="G112" i="12"/>
  <c r="I112" i="12" s="1"/>
  <c r="G111" i="12"/>
  <c r="G110" i="12"/>
  <c r="I110" i="12" s="1"/>
  <c r="G109" i="12"/>
  <c r="G108" i="12"/>
  <c r="I108" i="12" s="1"/>
  <c r="G107" i="12"/>
  <c r="G106" i="12"/>
  <c r="G105" i="12"/>
  <c r="G104" i="12"/>
  <c r="I104" i="12" s="1"/>
  <c r="G103" i="12"/>
  <c r="G102" i="12"/>
  <c r="G101" i="12"/>
  <c r="G100" i="12"/>
  <c r="I100" i="12" s="1"/>
  <c r="G99" i="12"/>
  <c r="G98" i="12"/>
  <c r="G97" i="12"/>
  <c r="G96" i="12"/>
  <c r="I96" i="12" s="1"/>
  <c r="G95" i="12"/>
  <c r="G94" i="12"/>
  <c r="G93" i="12"/>
  <c r="G92" i="12"/>
  <c r="G91" i="12"/>
  <c r="G90" i="12"/>
  <c r="G89" i="12"/>
  <c r="G88" i="12"/>
  <c r="I88" i="12" s="1"/>
  <c r="G87" i="12"/>
  <c r="G86" i="12"/>
  <c r="G85" i="12"/>
  <c r="G84" i="12"/>
  <c r="I84" i="12" s="1"/>
  <c r="G83" i="12"/>
  <c r="G82" i="12"/>
  <c r="I82" i="12" s="1"/>
  <c r="G81" i="12"/>
  <c r="G80" i="12"/>
  <c r="I80" i="12" s="1"/>
  <c r="G79" i="12"/>
  <c r="G78" i="12"/>
  <c r="I78" i="12" s="1"/>
  <c r="G77" i="12"/>
  <c r="G76" i="12"/>
  <c r="I76" i="12" s="1"/>
  <c r="G75" i="12"/>
  <c r="F141" i="12"/>
  <c r="J141" i="12" s="1"/>
  <c r="G86" i="14"/>
  <c r="F86" i="14"/>
  <c r="H138" i="9"/>
  <c r="G138" i="9"/>
  <c r="I138" i="9" s="1"/>
  <c r="G138" i="10"/>
  <c r="F138" i="10"/>
  <c r="H138" i="10" s="1"/>
  <c r="G140" i="11"/>
  <c r="F140" i="11"/>
  <c r="G140" i="4"/>
  <c r="F140" i="4"/>
  <c r="G140" i="5"/>
  <c r="H140" i="5" s="1"/>
  <c r="F140" i="5"/>
  <c r="G141" i="7"/>
  <c r="F141" i="7"/>
  <c r="H141" i="7" s="1"/>
  <c r="G140" i="6"/>
  <c r="F140" i="6"/>
  <c r="G140" i="3"/>
  <c r="F140" i="3"/>
  <c r="H140" i="3" s="1"/>
  <c r="G140" i="2"/>
  <c r="F140" i="2"/>
  <c r="G140" i="8"/>
  <c r="F140" i="8"/>
  <c r="F140" i="12"/>
  <c r="G85" i="14"/>
  <c r="F85" i="14"/>
  <c r="H85" i="14" s="1"/>
  <c r="H137" i="9"/>
  <c r="G137" i="9"/>
  <c r="I137" i="9" s="1"/>
  <c r="G137" i="10"/>
  <c r="F137" i="10"/>
  <c r="G139" i="11"/>
  <c r="F139" i="11"/>
  <c r="H139" i="11" s="1"/>
  <c r="G139" i="4"/>
  <c r="F139" i="4"/>
  <c r="G139" i="5"/>
  <c r="F139" i="5"/>
  <c r="G140" i="7"/>
  <c r="F140" i="7"/>
  <c r="G139" i="6"/>
  <c r="F139" i="6"/>
  <c r="H139" i="6" s="1"/>
  <c r="G139" i="3"/>
  <c r="H139" i="3" s="1"/>
  <c r="F139" i="3"/>
  <c r="G139" i="2"/>
  <c r="F139" i="2"/>
  <c r="G139" i="8"/>
  <c r="F139" i="8"/>
  <c r="F139" i="12"/>
  <c r="G84" i="14"/>
  <c r="F84" i="14"/>
  <c r="H136" i="9"/>
  <c r="G136" i="9"/>
  <c r="G136" i="10"/>
  <c r="F136" i="10"/>
  <c r="H136" i="10" s="1"/>
  <c r="G138" i="11"/>
  <c r="F138" i="11"/>
  <c r="H138" i="11" s="1"/>
  <c r="G138" i="4"/>
  <c r="H138" i="4" s="1"/>
  <c r="F138" i="4"/>
  <c r="G138" i="5"/>
  <c r="F138" i="5"/>
  <c r="H138" i="5" s="1"/>
  <c r="G139" i="7"/>
  <c r="F139" i="7"/>
  <c r="H139" i="7"/>
  <c r="G138" i="6"/>
  <c r="F138" i="6"/>
  <c r="G138" i="3"/>
  <c r="F138" i="3"/>
  <c r="G138" i="2"/>
  <c r="F138" i="2"/>
  <c r="G138" i="8"/>
  <c r="F138" i="8"/>
  <c r="H138" i="8"/>
  <c r="K138" i="12"/>
  <c r="K137" i="12"/>
  <c r="K136" i="12"/>
  <c r="K135" i="12"/>
  <c r="K134" i="12"/>
  <c r="K133" i="12"/>
  <c r="K132" i="12"/>
  <c r="K131" i="12"/>
  <c r="K130" i="12"/>
  <c r="K129" i="12"/>
  <c r="K128" i="12"/>
  <c r="K127" i="12"/>
  <c r="K126" i="12"/>
  <c r="F138" i="12"/>
  <c r="G83" i="14"/>
  <c r="F83" i="14"/>
  <c r="H83" i="14" s="1"/>
  <c r="H135" i="9"/>
  <c r="G135" i="9"/>
  <c r="G135" i="10"/>
  <c r="F135" i="10"/>
  <c r="G137" i="11"/>
  <c r="F137" i="11"/>
  <c r="H137" i="11"/>
  <c r="G137" i="4"/>
  <c r="F137" i="4"/>
  <c r="G137" i="5"/>
  <c r="F137" i="5"/>
  <c r="H137" i="5" s="1"/>
  <c r="G138" i="7"/>
  <c r="H138" i="7" s="1"/>
  <c r="F138" i="7"/>
  <c r="G137" i="6"/>
  <c r="F137" i="6"/>
  <c r="H137" i="6" s="1"/>
  <c r="G137" i="3"/>
  <c r="F137" i="3"/>
  <c r="G137" i="2"/>
  <c r="F137" i="2"/>
  <c r="G137" i="8"/>
  <c r="F137" i="8"/>
  <c r="F137" i="12"/>
  <c r="G82" i="14"/>
  <c r="H82" i="14" s="1"/>
  <c r="F82" i="14"/>
  <c r="H134" i="9"/>
  <c r="G134" i="9"/>
  <c r="G134" i="10"/>
  <c r="F134" i="10"/>
  <c r="G136" i="11"/>
  <c r="F136" i="11"/>
  <c r="H136" i="11"/>
  <c r="G136" i="4"/>
  <c r="F136" i="4"/>
  <c r="H136" i="4" s="1"/>
  <c r="F136" i="5"/>
  <c r="G136" i="5"/>
  <c r="G137" i="7"/>
  <c r="F137" i="7"/>
  <c r="H137" i="7"/>
  <c r="G136" i="6"/>
  <c r="F136" i="6"/>
  <c r="F136" i="3"/>
  <c r="G136" i="3"/>
  <c r="G136" i="2"/>
  <c r="H136" i="2" s="1"/>
  <c r="F136" i="2"/>
  <c r="G136" i="8"/>
  <c r="F136" i="8"/>
  <c r="F136" i="12"/>
  <c r="G81" i="14"/>
  <c r="F81" i="14"/>
  <c r="H81" i="14" s="1"/>
  <c r="H133" i="9"/>
  <c r="G133" i="9"/>
  <c r="G133" i="10"/>
  <c r="F133" i="10"/>
  <c r="H133" i="10" s="1"/>
  <c r="G135" i="11"/>
  <c r="F135" i="11"/>
  <c r="G135" i="4"/>
  <c r="F135" i="4"/>
  <c r="G135" i="5"/>
  <c r="F135" i="5"/>
  <c r="H135" i="5"/>
  <c r="G136" i="7"/>
  <c r="F136" i="7"/>
  <c r="G135" i="6"/>
  <c r="F135" i="6"/>
  <c r="H135" i="6" s="1"/>
  <c r="G135" i="3"/>
  <c r="F135" i="3"/>
  <c r="H135" i="3"/>
  <c r="G135" i="2"/>
  <c r="F135" i="2"/>
  <c r="G135" i="8"/>
  <c r="F135" i="8"/>
  <c r="H135" i="8" s="1"/>
  <c r="F135" i="12"/>
  <c r="F80" i="14"/>
  <c r="G80" i="14"/>
  <c r="G132" i="9"/>
  <c r="H132" i="9"/>
  <c r="F132" i="10"/>
  <c r="G132" i="10"/>
  <c r="F134" i="11"/>
  <c r="G134" i="11"/>
  <c r="F134" i="4"/>
  <c r="G134" i="4"/>
  <c r="H134" i="4" s="1"/>
  <c r="F134" i="5"/>
  <c r="G134" i="5"/>
  <c r="F135" i="7"/>
  <c r="G135" i="7"/>
  <c r="F134" i="6"/>
  <c r="G134" i="6"/>
  <c r="F134" i="3"/>
  <c r="G134" i="3"/>
  <c r="F134" i="2"/>
  <c r="G134" i="2"/>
  <c r="H134" i="2" s="1"/>
  <c r="F134" i="8"/>
  <c r="G134" i="8"/>
  <c r="F134" i="12"/>
  <c r="F79" i="14"/>
  <c r="G79" i="14"/>
  <c r="G131" i="9"/>
  <c r="I131" i="9" s="1"/>
  <c r="H131" i="9"/>
  <c r="F131" i="10"/>
  <c r="G131" i="10"/>
  <c r="F133" i="11"/>
  <c r="H133" i="11" s="1"/>
  <c r="G133" i="11"/>
  <c r="F133" i="4"/>
  <c r="G133" i="4"/>
  <c r="F133" i="5"/>
  <c r="G133" i="5"/>
  <c r="F134" i="7"/>
  <c r="G134" i="7"/>
  <c r="F133" i="6"/>
  <c r="G133" i="6"/>
  <c r="F133" i="3"/>
  <c r="G133" i="3"/>
  <c r="F133" i="2"/>
  <c r="G133" i="2"/>
  <c r="F133" i="8"/>
  <c r="G133" i="8"/>
  <c r="F133" i="12"/>
  <c r="F78" i="14"/>
  <c r="G78" i="14"/>
  <c r="G130" i="9"/>
  <c r="H130" i="9"/>
  <c r="F130" i="10"/>
  <c r="G130" i="10"/>
  <c r="H130" i="10" s="1"/>
  <c r="F132" i="11"/>
  <c r="G132" i="11"/>
  <c r="F132" i="4"/>
  <c r="G132" i="4"/>
  <c r="F132" i="5"/>
  <c r="G132" i="5"/>
  <c r="F133" i="7"/>
  <c r="G133" i="7"/>
  <c r="F132" i="6"/>
  <c r="G132" i="6"/>
  <c r="F132" i="3"/>
  <c r="G132" i="3"/>
  <c r="F132" i="2"/>
  <c r="G132" i="2"/>
  <c r="F132" i="8"/>
  <c r="G132" i="8"/>
  <c r="F132" i="12"/>
  <c r="F131" i="2"/>
  <c r="G131" i="2"/>
  <c r="F77" i="14"/>
  <c r="H77" i="14"/>
  <c r="G77" i="14"/>
  <c r="G129" i="9"/>
  <c r="H129" i="9"/>
  <c r="F129" i="10"/>
  <c r="G129" i="10"/>
  <c r="F131" i="11"/>
  <c r="G131" i="11"/>
  <c r="H131" i="11" s="1"/>
  <c r="F131" i="4"/>
  <c r="G131" i="4"/>
  <c r="F131" i="5"/>
  <c r="G131" i="5"/>
  <c r="F132" i="7"/>
  <c r="G132" i="7"/>
  <c r="F131" i="6"/>
  <c r="G131" i="6"/>
  <c r="F131" i="3"/>
  <c r="G131" i="3"/>
  <c r="F131" i="8"/>
  <c r="G131" i="8"/>
  <c r="F131" i="12"/>
  <c r="F76" i="14"/>
  <c r="G76" i="14"/>
  <c r="G128" i="9"/>
  <c r="H128" i="9"/>
  <c r="F128" i="10"/>
  <c r="G128" i="10"/>
  <c r="F130" i="11"/>
  <c r="G130" i="11"/>
  <c r="F130" i="4"/>
  <c r="G130" i="4"/>
  <c r="F130" i="5"/>
  <c r="H130" i="5" s="1"/>
  <c r="G130" i="5"/>
  <c r="F131" i="7"/>
  <c r="G131" i="7"/>
  <c r="F130" i="6"/>
  <c r="G130" i="6"/>
  <c r="F130" i="3"/>
  <c r="G130" i="3"/>
  <c r="F130" i="2"/>
  <c r="H130" i="2" s="1"/>
  <c r="G130" i="2"/>
  <c r="F130" i="8"/>
  <c r="G130" i="8"/>
  <c r="F130" i="12"/>
  <c r="F75" i="14"/>
  <c r="G75" i="14"/>
  <c r="G127" i="9"/>
  <c r="I127" i="9" s="1"/>
  <c r="H127" i="9"/>
  <c r="F127" i="10"/>
  <c r="G127" i="10"/>
  <c r="H127" i="10" s="1"/>
  <c r="F129" i="11"/>
  <c r="G129" i="11"/>
  <c r="F129" i="4"/>
  <c r="G129" i="4"/>
  <c r="F129" i="5"/>
  <c r="G129" i="5"/>
  <c r="F130" i="7"/>
  <c r="G130" i="7"/>
  <c r="F129" i="6"/>
  <c r="G129" i="6"/>
  <c r="F129" i="3"/>
  <c r="G129" i="3"/>
  <c r="F129" i="2"/>
  <c r="G129" i="2"/>
  <c r="F129" i="8"/>
  <c r="G129" i="8"/>
  <c r="F129" i="12"/>
  <c r="F74" i="14"/>
  <c r="G74" i="14"/>
  <c r="G126" i="9"/>
  <c r="H126" i="9"/>
  <c r="F126" i="10"/>
  <c r="G126" i="10"/>
  <c r="F128" i="11"/>
  <c r="G128" i="11"/>
  <c r="F128" i="4"/>
  <c r="G128" i="4"/>
  <c r="F128" i="5"/>
  <c r="G128" i="5"/>
  <c r="F129" i="7"/>
  <c r="G129" i="7"/>
  <c r="F128" i="6"/>
  <c r="G128" i="6"/>
  <c r="F128" i="3"/>
  <c r="G128" i="3"/>
  <c r="H128" i="3"/>
  <c r="F128" i="2"/>
  <c r="G128" i="2"/>
  <c r="F128" i="8"/>
  <c r="G128" i="8"/>
  <c r="F128" i="12"/>
  <c r="F73" i="14"/>
  <c r="G73" i="14"/>
  <c r="G125" i="9"/>
  <c r="H125" i="9"/>
  <c r="F125" i="10"/>
  <c r="G125" i="10"/>
  <c r="H125" i="10"/>
  <c r="F127" i="11"/>
  <c r="G127" i="11"/>
  <c r="F127" i="4"/>
  <c r="G127" i="4"/>
  <c r="F127" i="5"/>
  <c r="G127" i="5"/>
  <c r="F128" i="7"/>
  <c r="G128" i="7"/>
  <c r="F127" i="6"/>
  <c r="G127" i="6"/>
  <c r="F127" i="3"/>
  <c r="G127" i="3"/>
  <c r="F127" i="2"/>
  <c r="G127" i="2"/>
  <c r="H127" i="2"/>
  <c r="F127" i="8"/>
  <c r="G127" i="8"/>
  <c r="F127" i="12"/>
  <c r="F72" i="14"/>
  <c r="G72" i="14"/>
  <c r="G124" i="9"/>
  <c r="H124" i="9"/>
  <c r="F124" i="10"/>
  <c r="G124" i="10"/>
  <c r="F126" i="11"/>
  <c r="G126" i="11"/>
  <c r="F126" i="4"/>
  <c r="G126" i="4"/>
  <c r="F126" i="5"/>
  <c r="G126" i="5"/>
  <c r="H126" i="5" s="1"/>
  <c r="F127" i="7"/>
  <c r="G127" i="7"/>
  <c r="F126" i="6"/>
  <c r="G126" i="6"/>
  <c r="F126" i="3"/>
  <c r="G126" i="3"/>
  <c r="F126" i="2"/>
  <c r="G126" i="2"/>
  <c r="F126" i="8"/>
  <c r="H126" i="8" s="1"/>
  <c r="G126" i="8"/>
  <c r="F126" i="12"/>
  <c r="F71" i="14"/>
  <c r="G71" i="14"/>
  <c r="G123" i="9"/>
  <c r="H123" i="9"/>
  <c r="F123" i="10"/>
  <c r="H123" i="10" s="1"/>
  <c r="G123" i="10"/>
  <c r="F125" i="11"/>
  <c r="G125" i="11"/>
  <c r="H125" i="11" s="1"/>
  <c r="F125" i="4"/>
  <c r="G125" i="4"/>
  <c r="F125" i="5"/>
  <c r="G125" i="5"/>
  <c r="F126" i="7"/>
  <c r="G126" i="7"/>
  <c r="H126" i="7" s="1"/>
  <c r="F125" i="6"/>
  <c r="G125" i="6"/>
  <c r="F125" i="3"/>
  <c r="G125" i="3"/>
  <c r="H125" i="3" s="1"/>
  <c r="F125" i="2"/>
  <c r="G125" i="2"/>
  <c r="F125" i="8"/>
  <c r="G125" i="8"/>
  <c r="K125" i="12"/>
  <c r="K124" i="12"/>
  <c r="K123" i="12"/>
  <c r="K122" i="12"/>
  <c r="F125" i="12"/>
  <c r="F70" i="14"/>
  <c r="G70" i="14"/>
  <c r="G122" i="9"/>
  <c r="H122" i="9"/>
  <c r="F122" i="10"/>
  <c r="G122" i="10"/>
  <c r="F124" i="11"/>
  <c r="H124" i="11"/>
  <c r="G124" i="11"/>
  <c r="F124" i="4"/>
  <c r="G124" i="4"/>
  <c r="F124" i="5"/>
  <c r="G124" i="5"/>
  <c r="F125" i="7"/>
  <c r="G125" i="7"/>
  <c r="H125" i="7" s="1"/>
  <c r="F124" i="6"/>
  <c r="G124" i="6"/>
  <c r="F124" i="3"/>
  <c r="G124" i="3"/>
  <c r="F124" i="2"/>
  <c r="G124" i="2"/>
  <c r="F124" i="8"/>
  <c r="G124" i="8"/>
  <c r="F124" i="12"/>
  <c r="H124" i="12" s="1"/>
  <c r="F69" i="14"/>
  <c r="G69" i="14"/>
  <c r="H69" i="14" s="1"/>
  <c r="G121" i="9"/>
  <c r="H121" i="9"/>
  <c r="I121" i="9"/>
  <c r="F121" i="10"/>
  <c r="G121" i="10"/>
  <c r="F123" i="11"/>
  <c r="G123" i="11"/>
  <c r="F123" i="4"/>
  <c r="G123" i="4"/>
  <c r="F123" i="5"/>
  <c r="G123" i="5"/>
  <c r="F124" i="7"/>
  <c r="H124" i="7" s="1"/>
  <c r="G124" i="7"/>
  <c r="F123" i="6"/>
  <c r="G123" i="6"/>
  <c r="F123" i="3"/>
  <c r="G123" i="3"/>
  <c r="F123" i="2"/>
  <c r="G123" i="2"/>
  <c r="F123" i="8"/>
  <c r="H123" i="8" s="1"/>
  <c r="G123" i="8"/>
  <c r="F123" i="12"/>
  <c r="F68" i="14"/>
  <c r="G68" i="14"/>
  <c r="G120" i="9"/>
  <c r="H120" i="9"/>
  <c r="F120" i="10"/>
  <c r="G120" i="10"/>
  <c r="F122" i="11"/>
  <c r="G122" i="11"/>
  <c r="F122" i="4"/>
  <c r="H122" i="4" s="1"/>
  <c r="G122" i="4"/>
  <c r="F122" i="5"/>
  <c r="G122" i="5"/>
  <c r="F123" i="7"/>
  <c r="G123" i="7"/>
  <c r="F122" i="6"/>
  <c r="H122" i="6" s="1"/>
  <c r="G122" i="6"/>
  <c r="F122" i="3"/>
  <c r="G122" i="3"/>
  <c r="H122" i="3" s="1"/>
  <c r="F122" i="2"/>
  <c r="G122" i="2"/>
  <c r="F122" i="8"/>
  <c r="H122" i="8" s="1"/>
  <c r="G122" i="8"/>
  <c r="F122" i="12"/>
  <c r="H122" i="12"/>
  <c r="F52" i="14"/>
  <c r="G52" i="14"/>
  <c r="F67" i="14"/>
  <c r="G67" i="14"/>
  <c r="G119" i="9"/>
  <c r="H119" i="9"/>
  <c r="F119" i="10"/>
  <c r="G119" i="10"/>
  <c r="H119" i="10" s="1"/>
  <c r="F121" i="11"/>
  <c r="G121" i="11"/>
  <c r="F121" i="4"/>
  <c r="G121" i="4"/>
  <c r="F121" i="5"/>
  <c r="G121" i="5"/>
  <c r="F122" i="7"/>
  <c r="G122" i="7"/>
  <c r="F121" i="6"/>
  <c r="H121" i="6" s="1"/>
  <c r="G121" i="6"/>
  <c r="F121" i="3"/>
  <c r="H121" i="3" s="1"/>
  <c r="G121" i="3"/>
  <c r="F121" i="2"/>
  <c r="G121" i="2"/>
  <c r="F121" i="8"/>
  <c r="H121" i="8" s="1"/>
  <c r="G121" i="8"/>
  <c r="L121" i="12"/>
  <c r="K121" i="12"/>
  <c r="F121" i="12"/>
  <c r="K56" i="12"/>
  <c r="K120" i="12"/>
  <c r="L120" i="12"/>
  <c r="F66" i="14"/>
  <c r="G66" i="14"/>
  <c r="F51" i="14"/>
  <c r="G51" i="14"/>
  <c r="G118" i="9"/>
  <c r="H118" i="9"/>
  <c r="F118" i="10"/>
  <c r="H118" i="10" s="1"/>
  <c r="G118" i="10"/>
  <c r="F120" i="11"/>
  <c r="G120" i="11"/>
  <c r="F120" i="4"/>
  <c r="G120" i="4"/>
  <c r="F120" i="5"/>
  <c r="H120" i="5"/>
  <c r="G120" i="5"/>
  <c r="F121" i="7"/>
  <c r="G121" i="7"/>
  <c r="F120" i="6"/>
  <c r="G120" i="6"/>
  <c r="F120" i="3"/>
  <c r="G120" i="3"/>
  <c r="F120" i="2"/>
  <c r="G120" i="2"/>
  <c r="F120" i="8"/>
  <c r="G120" i="8"/>
  <c r="F120" i="12"/>
  <c r="J121" i="12" s="1"/>
  <c r="G65" i="14"/>
  <c r="F65" i="14"/>
  <c r="F50" i="14"/>
  <c r="G50" i="14"/>
  <c r="A57" i="14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4" i="14"/>
  <c r="G117" i="9"/>
  <c r="H117" i="9"/>
  <c r="F117" i="10"/>
  <c r="G117" i="10"/>
  <c r="F119" i="11"/>
  <c r="G119" i="11"/>
  <c r="F119" i="4"/>
  <c r="H119" i="4" s="1"/>
  <c r="G119" i="4"/>
  <c r="F119" i="5"/>
  <c r="G119" i="5"/>
  <c r="F120" i="7"/>
  <c r="G120" i="7"/>
  <c r="F119" i="6"/>
  <c r="G119" i="6"/>
  <c r="F119" i="3"/>
  <c r="H119" i="3" s="1"/>
  <c r="G119" i="3"/>
  <c r="F119" i="2"/>
  <c r="G119" i="2"/>
  <c r="F119" i="8"/>
  <c r="G119" i="8"/>
  <c r="L119" i="12"/>
  <c r="K119" i="12"/>
  <c r="L118" i="12"/>
  <c r="K118" i="12"/>
  <c r="F119" i="12"/>
  <c r="H119" i="12" s="1"/>
  <c r="F64" i="14"/>
  <c r="G64" i="14"/>
  <c r="G116" i="9"/>
  <c r="H116" i="9"/>
  <c r="F116" i="10"/>
  <c r="G116" i="10"/>
  <c r="F115" i="10"/>
  <c r="G115" i="10"/>
  <c r="F118" i="11"/>
  <c r="G118" i="11"/>
  <c r="F118" i="4"/>
  <c r="G118" i="4"/>
  <c r="F118" i="5"/>
  <c r="G118" i="5"/>
  <c r="F119" i="7"/>
  <c r="G119" i="7"/>
  <c r="F118" i="6"/>
  <c r="G118" i="6"/>
  <c r="F118" i="3"/>
  <c r="G118" i="3"/>
  <c r="F118" i="2"/>
  <c r="G118" i="2"/>
  <c r="F118" i="8"/>
  <c r="G118" i="8"/>
  <c r="F118" i="12"/>
  <c r="H118" i="12" s="1"/>
  <c r="F48" i="14"/>
  <c r="G48" i="14"/>
  <c r="F63" i="14"/>
  <c r="G63" i="14"/>
  <c r="H63" i="14" s="1"/>
  <c r="G115" i="9"/>
  <c r="H115" i="9"/>
  <c r="F117" i="11"/>
  <c r="G117" i="11"/>
  <c r="H117" i="11" s="1"/>
  <c r="F117" i="4"/>
  <c r="G117" i="4"/>
  <c r="H117" i="4" s="1"/>
  <c r="F117" i="5"/>
  <c r="G117" i="5"/>
  <c r="F118" i="7"/>
  <c r="G118" i="7"/>
  <c r="F117" i="6"/>
  <c r="H117" i="6"/>
  <c r="G117" i="6"/>
  <c r="F117" i="3"/>
  <c r="G117" i="3"/>
  <c r="F117" i="2"/>
  <c r="G117" i="2"/>
  <c r="F117" i="8"/>
  <c r="G117" i="8"/>
  <c r="L117" i="12"/>
  <c r="K117" i="12"/>
  <c r="F117" i="12"/>
  <c r="J117" i="12"/>
  <c r="F46" i="14"/>
  <c r="G46" i="14"/>
  <c r="F45" i="14"/>
  <c r="G45" i="14"/>
  <c r="H45" i="14" s="1"/>
  <c r="F62" i="14"/>
  <c r="G62" i="14"/>
  <c r="G114" i="9"/>
  <c r="H114" i="9"/>
  <c r="F114" i="10"/>
  <c r="G114" i="10"/>
  <c r="F116" i="11"/>
  <c r="G116" i="11"/>
  <c r="F116" i="4"/>
  <c r="G116" i="4"/>
  <c r="F116" i="5"/>
  <c r="G116" i="5"/>
  <c r="F117" i="7"/>
  <c r="G117" i="7"/>
  <c r="F116" i="6"/>
  <c r="H116" i="6" s="1"/>
  <c r="G116" i="6"/>
  <c r="F116" i="3"/>
  <c r="G116" i="3"/>
  <c r="F116" i="2"/>
  <c r="H116" i="2" s="1"/>
  <c r="G116" i="2"/>
  <c r="F116" i="8"/>
  <c r="G116" i="8"/>
  <c r="L116" i="12"/>
  <c r="K116" i="12"/>
  <c r="F116" i="12"/>
  <c r="F61" i="14"/>
  <c r="G61" i="14"/>
  <c r="G113" i="9"/>
  <c r="H113" i="9"/>
  <c r="F113" i="10"/>
  <c r="G113" i="10"/>
  <c r="F115" i="11"/>
  <c r="G115" i="11"/>
  <c r="F115" i="4"/>
  <c r="G115" i="4"/>
  <c r="H115" i="4" s="1"/>
  <c r="F115" i="5"/>
  <c r="G115" i="5"/>
  <c r="F116" i="7"/>
  <c r="G116" i="7"/>
  <c r="F115" i="6"/>
  <c r="G115" i="6"/>
  <c r="F115" i="3"/>
  <c r="G115" i="3"/>
  <c r="F115" i="2"/>
  <c r="G115" i="2"/>
  <c r="F115" i="8"/>
  <c r="H115" i="8"/>
  <c r="G115" i="8"/>
  <c r="L115" i="12"/>
  <c r="K115" i="12"/>
  <c r="F114" i="12"/>
  <c r="F115" i="12"/>
  <c r="H115" i="12" s="1"/>
  <c r="F113" i="12"/>
  <c r="H113" i="12" s="1"/>
  <c r="F60" i="14"/>
  <c r="G60" i="14"/>
  <c r="G112" i="9"/>
  <c r="H112" i="9"/>
  <c r="F112" i="10"/>
  <c r="G112" i="10"/>
  <c r="F114" i="11"/>
  <c r="G114" i="11"/>
  <c r="H114" i="11" s="1"/>
  <c r="F114" i="4"/>
  <c r="G114" i="4"/>
  <c r="F114" i="5"/>
  <c r="G114" i="5"/>
  <c r="H114" i="5" s="1"/>
  <c r="F115" i="7"/>
  <c r="G115" i="7"/>
  <c r="F114" i="6"/>
  <c r="G114" i="6"/>
  <c r="F114" i="3"/>
  <c r="H114" i="3" s="1"/>
  <c r="G114" i="3"/>
  <c r="F114" i="2"/>
  <c r="G114" i="2"/>
  <c r="F114" i="8"/>
  <c r="G114" i="8"/>
  <c r="L114" i="12"/>
  <c r="K114" i="12"/>
  <c r="F44" i="14"/>
  <c r="G44" i="14"/>
  <c r="F59" i="14"/>
  <c r="G59" i="14"/>
  <c r="G111" i="9"/>
  <c r="H111" i="9"/>
  <c r="F111" i="10"/>
  <c r="G111" i="10"/>
  <c r="F113" i="11"/>
  <c r="H113" i="11" s="1"/>
  <c r="G113" i="11"/>
  <c r="F113" i="4"/>
  <c r="G113" i="4"/>
  <c r="F113" i="5"/>
  <c r="G113" i="5"/>
  <c r="F114" i="7"/>
  <c r="G114" i="7"/>
  <c r="F113" i="6"/>
  <c r="G113" i="6"/>
  <c r="F113" i="3"/>
  <c r="G113" i="3"/>
  <c r="F113" i="2"/>
  <c r="G113" i="2"/>
  <c r="F113" i="8"/>
  <c r="G113" i="8"/>
  <c r="L113" i="12"/>
  <c r="K113" i="12"/>
  <c r="F112" i="12"/>
  <c r="F43" i="14"/>
  <c r="G43" i="14"/>
  <c r="G110" i="9"/>
  <c r="H110" i="9"/>
  <c r="F110" i="10"/>
  <c r="G110" i="10"/>
  <c r="F112" i="11"/>
  <c r="G112" i="11"/>
  <c r="F112" i="4"/>
  <c r="G112" i="4"/>
  <c r="F112" i="5"/>
  <c r="G112" i="5"/>
  <c r="F113" i="7"/>
  <c r="G113" i="7"/>
  <c r="F112" i="6"/>
  <c r="G112" i="6"/>
  <c r="F112" i="3"/>
  <c r="G112" i="3"/>
  <c r="F112" i="2"/>
  <c r="G112" i="2"/>
  <c r="F112" i="8"/>
  <c r="G112" i="8"/>
  <c r="L112" i="12"/>
  <c r="K112" i="12"/>
  <c r="F111" i="12"/>
  <c r="F42" i="14"/>
  <c r="G42" i="14"/>
  <c r="F41" i="14"/>
  <c r="G41" i="14"/>
  <c r="F57" i="14"/>
  <c r="G57" i="14"/>
  <c r="G109" i="9"/>
  <c r="H109" i="9"/>
  <c r="F109" i="10"/>
  <c r="G109" i="10"/>
  <c r="F111" i="11"/>
  <c r="G111" i="11"/>
  <c r="H111" i="11" s="1"/>
  <c r="F111" i="4"/>
  <c r="G111" i="4"/>
  <c r="F111" i="5"/>
  <c r="G111" i="5"/>
  <c r="H111" i="5" s="1"/>
  <c r="F112" i="7"/>
  <c r="G112" i="7"/>
  <c r="F111" i="6"/>
  <c r="G111" i="6"/>
  <c r="F111" i="3"/>
  <c r="G111" i="3"/>
  <c r="H111" i="3" s="1"/>
  <c r="F111" i="2"/>
  <c r="G111" i="2"/>
  <c r="F111" i="8"/>
  <c r="G111" i="8"/>
  <c r="L111" i="12"/>
  <c r="K111" i="12"/>
  <c r="F110" i="2"/>
  <c r="G110" i="2"/>
  <c r="F56" i="14"/>
  <c r="G56" i="14"/>
  <c r="G108" i="9"/>
  <c r="H108" i="9"/>
  <c r="F108" i="10"/>
  <c r="G108" i="10"/>
  <c r="F110" i="11"/>
  <c r="G110" i="11"/>
  <c r="F110" i="4"/>
  <c r="G110" i="4"/>
  <c r="F110" i="5"/>
  <c r="G110" i="5"/>
  <c r="F111" i="7"/>
  <c r="H111" i="7" s="1"/>
  <c r="G111" i="7"/>
  <c r="F110" i="6"/>
  <c r="G110" i="6"/>
  <c r="F110" i="3"/>
  <c r="G110" i="3"/>
  <c r="F110" i="8"/>
  <c r="G110" i="8"/>
  <c r="F110" i="12"/>
  <c r="F40" i="14"/>
  <c r="G40" i="14"/>
  <c r="G107" i="9"/>
  <c r="H107" i="9"/>
  <c r="F107" i="10"/>
  <c r="G107" i="10"/>
  <c r="F109" i="11"/>
  <c r="G109" i="11"/>
  <c r="F109" i="4"/>
  <c r="G109" i="4"/>
  <c r="H109" i="4" s="1"/>
  <c r="F109" i="5"/>
  <c r="G109" i="5"/>
  <c r="F110" i="7"/>
  <c r="G110" i="7"/>
  <c r="F109" i="6"/>
  <c r="H109" i="6" s="1"/>
  <c r="G109" i="6"/>
  <c r="F109" i="3"/>
  <c r="G109" i="3"/>
  <c r="F109" i="2"/>
  <c r="G109" i="2"/>
  <c r="F109" i="8"/>
  <c r="G109" i="8"/>
  <c r="L109" i="12"/>
  <c r="K109" i="12"/>
  <c r="F109" i="12"/>
  <c r="F107" i="12"/>
  <c r="K107" i="12"/>
  <c r="F39" i="14"/>
  <c r="G39" i="14"/>
  <c r="G106" i="9"/>
  <c r="H106" i="9"/>
  <c r="F106" i="10"/>
  <c r="G106" i="10"/>
  <c r="F108" i="11"/>
  <c r="H108" i="11" s="1"/>
  <c r="G108" i="11"/>
  <c r="F108" i="4"/>
  <c r="G108" i="4"/>
  <c r="F108" i="5"/>
  <c r="G108" i="5"/>
  <c r="F109" i="7"/>
  <c r="G109" i="7"/>
  <c r="F108" i="6"/>
  <c r="G108" i="6"/>
  <c r="F108" i="3"/>
  <c r="G108" i="3"/>
  <c r="F108" i="2"/>
  <c r="G108" i="2"/>
  <c r="F108" i="8"/>
  <c r="H108" i="8"/>
  <c r="G108" i="8"/>
  <c r="L108" i="12"/>
  <c r="K108" i="12"/>
  <c r="F108" i="12"/>
  <c r="H108" i="12" s="1"/>
  <c r="F38" i="14"/>
  <c r="G38" i="14"/>
  <c r="G105" i="9"/>
  <c r="H105" i="9"/>
  <c r="G104" i="9"/>
  <c r="F105" i="10"/>
  <c r="G105" i="10"/>
  <c r="F107" i="11"/>
  <c r="G107" i="11"/>
  <c r="F107" i="4"/>
  <c r="G107" i="4"/>
  <c r="F107" i="5"/>
  <c r="H107" i="5" s="1"/>
  <c r="G107" i="5"/>
  <c r="F108" i="7"/>
  <c r="G108" i="7"/>
  <c r="F107" i="6"/>
  <c r="G107" i="6"/>
  <c r="F107" i="3"/>
  <c r="G107" i="3"/>
  <c r="F107" i="2"/>
  <c r="G107" i="2"/>
  <c r="H107" i="2" s="1"/>
  <c r="F107" i="8"/>
  <c r="H107" i="8" s="1"/>
  <c r="G107" i="8"/>
  <c r="L107" i="12"/>
  <c r="F37" i="14"/>
  <c r="G37" i="14"/>
  <c r="H104" i="9"/>
  <c r="F104" i="10"/>
  <c r="G104" i="10"/>
  <c r="H104" i="10" s="1"/>
  <c r="F106" i="11"/>
  <c r="G106" i="11"/>
  <c r="F106" i="4"/>
  <c r="G106" i="4"/>
  <c r="F106" i="5"/>
  <c r="G106" i="5"/>
  <c r="H106" i="5" s="1"/>
  <c r="F107" i="7"/>
  <c r="G107" i="7"/>
  <c r="F106" i="6"/>
  <c r="G106" i="6"/>
  <c r="F106" i="3"/>
  <c r="H106" i="3" s="1"/>
  <c r="G106" i="3"/>
  <c r="F106" i="2"/>
  <c r="G106" i="2"/>
  <c r="F106" i="8"/>
  <c r="G106" i="8"/>
  <c r="L106" i="12"/>
  <c r="K106" i="12"/>
  <c r="F106" i="12"/>
  <c r="F36" i="14"/>
  <c r="G36" i="14"/>
  <c r="G103" i="9"/>
  <c r="I103" i="9" s="1"/>
  <c r="H103" i="9"/>
  <c r="F103" i="10"/>
  <c r="G103" i="10"/>
  <c r="G105" i="11"/>
  <c r="F105" i="11"/>
  <c r="F105" i="4"/>
  <c r="G105" i="4"/>
  <c r="H105" i="4" s="1"/>
  <c r="F105" i="5"/>
  <c r="H105" i="5" s="1"/>
  <c r="G105" i="5"/>
  <c r="F106" i="7"/>
  <c r="G106" i="7"/>
  <c r="F105" i="6"/>
  <c r="G105" i="6"/>
  <c r="F105" i="3"/>
  <c r="G105" i="3"/>
  <c r="F105" i="2"/>
  <c r="G105" i="2"/>
  <c r="F105" i="8"/>
  <c r="H105" i="8" s="1"/>
  <c r="G105" i="8"/>
  <c r="F104" i="8"/>
  <c r="L105" i="12"/>
  <c r="K105" i="12"/>
  <c r="F105" i="12"/>
  <c r="H105" i="12" s="1"/>
  <c r="F35" i="14"/>
  <c r="G35" i="14"/>
  <c r="G102" i="9"/>
  <c r="I102" i="9" s="1"/>
  <c r="H102" i="9"/>
  <c r="F102" i="10"/>
  <c r="H102" i="10" s="1"/>
  <c r="G102" i="10"/>
  <c r="F104" i="11"/>
  <c r="G104" i="11"/>
  <c r="F104" i="4"/>
  <c r="H104" i="4" s="1"/>
  <c r="G104" i="4"/>
  <c r="F104" i="5"/>
  <c r="G104" i="5"/>
  <c r="F105" i="7"/>
  <c r="G105" i="7"/>
  <c r="F104" i="6"/>
  <c r="G104" i="6"/>
  <c r="F104" i="3"/>
  <c r="G104" i="3"/>
  <c r="F104" i="2"/>
  <c r="H104" i="2" s="1"/>
  <c r="G104" i="2"/>
  <c r="G104" i="8"/>
  <c r="L104" i="12"/>
  <c r="K104" i="12"/>
  <c r="F104" i="12"/>
  <c r="F34" i="14"/>
  <c r="H34" i="14" s="1"/>
  <c r="G34" i="14"/>
  <c r="G101" i="9"/>
  <c r="H101" i="9"/>
  <c r="I101" i="9" s="1"/>
  <c r="F101" i="10"/>
  <c r="G101" i="10"/>
  <c r="F103" i="11"/>
  <c r="G103" i="11"/>
  <c r="F103" i="4"/>
  <c r="G103" i="4"/>
  <c r="F103" i="5"/>
  <c r="G103" i="5"/>
  <c r="F104" i="7"/>
  <c r="G104" i="7"/>
  <c r="F103" i="6"/>
  <c r="H103" i="6"/>
  <c r="G103" i="6"/>
  <c r="F103" i="3"/>
  <c r="G103" i="3"/>
  <c r="H103" i="3" s="1"/>
  <c r="F103" i="2"/>
  <c r="H103" i="2" s="1"/>
  <c r="G103" i="2"/>
  <c r="F103" i="8"/>
  <c r="G103" i="8"/>
  <c r="L103" i="12"/>
  <c r="K103" i="12"/>
  <c r="F103" i="12"/>
  <c r="H103" i="12" s="1"/>
  <c r="F33" i="14"/>
  <c r="G33" i="14"/>
  <c r="H33" i="14" s="1"/>
  <c r="G100" i="9"/>
  <c r="H100" i="9"/>
  <c r="F100" i="10"/>
  <c r="G100" i="10"/>
  <c r="F102" i="11"/>
  <c r="G102" i="11"/>
  <c r="H102" i="11" s="1"/>
  <c r="F102" i="4"/>
  <c r="G102" i="4"/>
  <c r="F102" i="5"/>
  <c r="G102" i="5"/>
  <c r="F103" i="7"/>
  <c r="H103" i="7" s="1"/>
  <c r="G103" i="7"/>
  <c r="F102" i="6"/>
  <c r="G102" i="6"/>
  <c r="F102" i="3"/>
  <c r="G102" i="3"/>
  <c r="F102" i="2"/>
  <c r="G102" i="2"/>
  <c r="F102" i="8"/>
  <c r="G102" i="8"/>
  <c r="F102" i="12"/>
  <c r="L102" i="12"/>
  <c r="K102" i="12"/>
  <c r="F32" i="14"/>
  <c r="H32" i="14" s="1"/>
  <c r="G32" i="14"/>
  <c r="G99" i="9"/>
  <c r="I99" i="9" s="1"/>
  <c r="H99" i="9"/>
  <c r="F99" i="10"/>
  <c r="G99" i="10"/>
  <c r="F101" i="11"/>
  <c r="G101" i="11"/>
  <c r="F101" i="4"/>
  <c r="G101" i="4"/>
  <c r="H101" i="4" s="1"/>
  <c r="F101" i="5"/>
  <c r="G101" i="5"/>
  <c r="F102" i="7"/>
  <c r="G102" i="7"/>
  <c r="F101" i="6"/>
  <c r="G101" i="6"/>
  <c r="F101" i="3"/>
  <c r="G101" i="3"/>
  <c r="F101" i="2"/>
  <c r="G101" i="2"/>
  <c r="F101" i="8"/>
  <c r="G101" i="8"/>
  <c r="L101" i="12"/>
  <c r="K101" i="12"/>
  <c r="F101" i="12"/>
  <c r="H101" i="12" s="1"/>
  <c r="F31" i="14"/>
  <c r="G31" i="14"/>
  <c r="G98" i="9"/>
  <c r="H98" i="9"/>
  <c r="F98" i="10"/>
  <c r="H98" i="10" s="1"/>
  <c r="G98" i="10"/>
  <c r="F100" i="11"/>
  <c r="H100" i="11" s="1"/>
  <c r="G100" i="11"/>
  <c r="F100" i="4"/>
  <c r="G100" i="4"/>
  <c r="H100" i="4" s="1"/>
  <c r="F100" i="5"/>
  <c r="G100" i="5"/>
  <c r="F101" i="7"/>
  <c r="H101" i="7"/>
  <c r="G101" i="7"/>
  <c r="F100" i="6"/>
  <c r="G100" i="6"/>
  <c r="F100" i="3"/>
  <c r="G100" i="3"/>
  <c r="F100" i="2"/>
  <c r="G100" i="2"/>
  <c r="F100" i="8"/>
  <c r="G100" i="8"/>
  <c r="L100" i="12"/>
  <c r="K100" i="12"/>
  <c r="F100" i="12"/>
  <c r="F3" i="14"/>
  <c r="G3" i="14"/>
  <c r="F4" i="14"/>
  <c r="G4" i="14"/>
  <c r="F5" i="14"/>
  <c r="G5" i="14"/>
  <c r="F6" i="14"/>
  <c r="G6" i="14"/>
  <c r="H6" i="14" s="1"/>
  <c r="F7" i="14"/>
  <c r="G7" i="14"/>
  <c r="F8" i="14"/>
  <c r="G8" i="14"/>
  <c r="H8" i="14" s="1"/>
  <c r="F9" i="14"/>
  <c r="G9" i="14"/>
  <c r="F10" i="14"/>
  <c r="G10" i="14"/>
  <c r="F11" i="14"/>
  <c r="G11" i="14"/>
  <c r="F12" i="14"/>
  <c r="G12" i="14"/>
  <c r="H12" i="14" s="1"/>
  <c r="F13" i="14"/>
  <c r="G13" i="14"/>
  <c r="F14" i="14"/>
  <c r="G14" i="14"/>
  <c r="H14" i="14" s="1"/>
  <c r="F15" i="14"/>
  <c r="H15" i="14"/>
  <c r="G15" i="14"/>
  <c r="F16" i="14"/>
  <c r="G16" i="14"/>
  <c r="F17" i="14"/>
  <c r="G17" i="14"/>
  <c r="F18" i="14"/>
  <c r="H18" i="14" s="1"/>
  <c r="G18" i="14"/>
  <c r="F19" i="14"/>
  <c r="H19" i="14" s="1"/>
  <c r="G19" i="14"/>
  <c r="F20" i="14"/>
  <c r="H20" i="14" s="1"/>
  <c r="G20" i="14"/>
  <c r="F21" i="14"/>
  <c r="G21" i="14"/>
  <c r="F22" i="14"/>
  <c r="H22" i="14" s="1"/>
  <c r="G22" i="14"/>
  <c r="F23" i="14"/>
  <c r="G23" i="14"/>
  <c r="F24" i="14"/>
  <c r="G24" i="14"/>
  <c r="F25" i="14"/>
  <c r="H25" i="14" s="1"/>
  <c r="G25" i="14"/>
  <c r="F26" i="14"/>
  <c r="G26" i="14"/>
  <c r="F27" i="14"/>
  <c r="G27" i="14"/>
  <c r="F28" i="14"/>
  <c r="G28" i="14"/>
  <c r="F29" i="14"/>
  <c r="G29" i="14"/>
  <c r="F30" i="14"/>
  <c r="G30" i="14"/>
  <c r="G3" i="9"/>
  <c r="I3" i="9"/>
  <c r="H3" i="9"/>
  <c r="G4" i="9"/>
  <c r="H4" i="9"/>
  <c r="G5" i="9"/>
  <c r="I5" i="9" s="1"/>
  <c r="H5" i="9"/>
  <c r="G6" i="9"/>
  <c r="H6" i="9"/>
  <c r="G7" i="9"/>
  <c r="H7" i="9"/>
  <c r="G8" i="9"/>
  <c r="I8" i="9" s="1"/>
  <c r="H8" i="9"/>
  <c r="G9" i="9"/>
  <c r="H9" i="9"/>
  <c r="I9" i="9" s="1"/>
  <c r="G10" i="9"/>
  <c r="H10" i="9"/>
  <c r="G11" i="9"/>
  <c r="H11" i="9"/>
  <c r="G12" i="9"/>
  <c r="H12" i="9"/>
  <c r="G13" i="9"/>
  <c r="H13" i="9"/>
  <c r="G14" i="9"/>
  <c r="I14" i="9"/>
  <c r="H14" i="9"/>
  <c r="G15" i="9"/>
  <c r="H15" i="9"/>
  <c r="G16" i="9"/>
  <c r="I16" i="9" s="1"/>
  <c r="H16" i="9"/>
  <c r="G17" i="9"/>
  <c r="H17" i="9"/>
  <c r="G18" i="9"/>
  <c r="H18" i="9"/>
  <c r="G19" i="9"/>
  <c r="I19" i="9" s="1"/>
  <c r="H19" i="9"/>
  <c r="G20" i="9"/>
  <c r="I20" i="9" s="1"/>
  <c r="H20" i="9"/>
  <c r="G21" i="9"/>
  <c r="I21" i="9" s="1"/>
  <c r="H21" i="9"/>
  <c r="G22" i="9"/>
  <c r="H22" i="9"/>
  <c r="I22" i="9" s="1"/>
  <c r="G23" i="9"/>
  <c r="H23" i="9"/>
  <c r="G24" i="9"/>
  <c r="I24" i="9"/>
  <c r="H24" i="9"/>
  <c r="G25" i="9"/>
  <c r="H25" i="9"/>
  <c r="G26" i="9"/>
  <c r="H26" i="9"/>
  <c r="G27" i="9"/>
  <c r="I27" i="9" s="1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I33" i="9" s="1"/>
  <c r="G34" i="9"/>
  <c r="H34" i="9"/>
  <c r="G35" i="9"/>
  <c r="H35" i="9"/>
  <c r="G36" i="9"/>
  <c r="H36" i="9"/>
  <c r="G37" i="9"/>
  <c r="H37" i="9"/>
  <c r="G38" i="9"/>
  <c r="I38" i="9" s="1"/>
  <c r="H38" i="9"/>
  <c r="G39" i="9"/>
  <c r="H39" i="9"/>
  <c r="G40" i="9"/>
  <c r="H40" i="9"/>
  <c r="G41" i="9"/>
  <c r="H41" i="9"/>
  <c r="G42" i="9"/>
  <c r="H42" i="9"/>
  <c r="G43" i="9"/>
  <c r="I43" i="9"/>
  <c r="H43" i="9"/>
  <c r="G44" i="9"/>
  <c r="H44" i="9"/>
  <c r="G45" i="9"/>
  <c r="I45" i="9" s="1"/>
  <c r="H45" i="9"/>
  <c r="G46" i="9"/>
  <c r="H46" i="9"/>
  <c r="I46" i="9" s="1"/>
  <c r="G47" i="9"/>
  <c r="H47" i="9"/>
  <c r="G48" i="9"/>
  <c r="H48" i="9"/>
  <c r="G49" i="9"/>
  <c r="I49" i="9" s="1"/>
  <c r="H49" i="9"/>
  <c r="G50" i="9"/>
  <c r="H50" i="9"/>
  <c r="G51" i="9"/>
  <c r="H51" i="9"/>
  <c r="G52" i="9"/>
  <c r="I52" i="9" s="1"/>
  <c r="H52" i="9"/>
  <c r="G53" i="9"/>
  <c r="H53" i="9"/>
  <c r="I53" i="9" s="1"/>
  <c r="G54" i="9"/>
  <c r="H54" i="9"/>
  <c r="C55" i="9"/>
  <c r="I55" i="9"/>
  <c r="G56" i="9"/>
  <c r="H56" i="9"/>
  <c r="G57" i="9"/>
  <c r="H57" i="9"/>
  <c r="G58" i="9"/>
  <c r="H58" i="9"/>
  <c r="I58" i="9" s="1"/>
  <c r="G59" i="9"/>
  <c r="H59" i="9"/>
  <c r="G60" i="9"/>
  <c r="H60" i="9"/>
  <c r="G61" i="9"/>
  <c r="I61" i="9"/>
  <c r="H61" i="9"/>
  <c r="G62" i="9"/>
  <c r="H62" i="9"/>
  <c r="G63" i="9"/>
  <c r="I63" i="9" s="1"/>
  <c r="H63" i="9"/>
  <c r="G64" i="9"/>
  <c r="H64" i="9"/>
  <c r="G65" i="9"/>
  <c r="H65" i="9"/>
  <c r="G66" i="9"/>
  <c r="H66" i="9"/>
  <c r="G67" i="9"/>
  <c r="I67" i="9" s="1"/>
  <c r="H67" i="9"/>
  <c r="G68" i="9"/>
  <c r="H68" i="9"/>
  <c r="G69" i="9"/>
  <c r="H69" i="9"/>
  <c r="G70" i="9"/>
  <c r="H70" i="9"/>
  <c r="G71" i="9"/>
  <c r="H71" i="9"/>
  <c r="G72" i="9"/>
  <c r="H72" i="9"/>
  <c r="G73" i="9"/>
  <c r="I73" i="9" s="1"/>
  <c r="H73" i="9"/>
  <c r="G74" i="9"/>
  <c r="I74" i="9" s="1"/>
  <c r="H74" i="9"/>
  <c r="G75" i="9"/>
  <c r="H75" i="9"/>
  <c r="I75" i="9" s="1"/>
  <c r="G76" i="9"/>
  <c r="H76" i="9"/>
  <c r="G77" i="9"/>
  <c r="H77" i="9"/>
  <c r="G78" i="9"/>
  <c r="H78" i="9"/>
  <c r="I78" i="9" s="1"/>
  <c r="G79" i="9"/>
  <c r="H79" i="9"/>
  <c r="G80" i="9"/>
  <c r="I80" i="9"/>
  <c r="H80" i="9"/>
  <c r="G81" i="9"/>
  <c r="H81" i="9"/>
  <c r="G82" i="9"/>
  <c r="H82" i="9"/>
  <c r="G83" i="9"/>
  <c r="H83" i="9"/>
  <c r="I83" i="9" s="1"/>
  <c r="G84" i="9"/>
  <c r="I84" i="9" s="1"/>
  <c r="H84" i="9"/>
  <c r="G85" i="9"/>
  <c r="H85" i="9"/>
  <c r="G86" i="9"/>
  <c r="H86" i="9"/>
  <c r="G87" i="9"/>
  <c r="I87" i="9" s="1"/>
  <c r="H87" i="9"/>
  <c r="G88" i="9"/>
  <c r="I88" i="9" s="1"/>
  <c r="H88" i="9"/>
  <c r="G89" i="9"/>
  <c r="H89" i="9"/>
  <c r="G90" i="9"/>
  <c r="I90" i="9" s="1"/>
  <c r="H90" i="9"/>
  <c r="G91" i="9"/>
  <c r="I91" i="9" s="1"/>
  <c r="H91" i="9"/>
  <c r="G92" i="9"/>
  <c r="H92" i="9"/>
  <c r="G93" i="9"/>
  <c r="I93" i="9" s="1"/>
  <c r="H93" i="9"/>
  <c r="G94" i="9"/>
  <c r="I94" i="9" s="1"/>
  <c r="H94" i="9"/>
  <c r="G95" i="9"/>
  <c r="I95" i="9" s="1"/>
  <c r="H95" i="9"/>
  <c r="G96" i="9"/>
  <c r="H96" i="9"/>
  <c r="I96" i="9" s="1"/>
  <c r="G97" i="9"/>
  <c r="H97" i="9"/>
  <c r="F3" i="10"/>
  <c r="G3" i="10"/>
  <c r="F4" i="10"/>
  <c r="H4" i="10"/>
  <c r="G4" i="10"/>
  <c r="F5" i="10"/>
  <c r="G5" i="10"/>
  <c r="F6" i="10"/>
  <c r="H6" i="10" s="1"/>
  <c r="G6" i="10"/>
  <c r="F7" i="10"/>
  <c r="H7" i="10" s="1"/>
  <c r="G7" i="10"/>
  <c r="F8" i="10"/>
  <c r="G8" i="10"/>
  <c r="H8" i="10" s="1"/>
  <c r="F9" i="10"/>
  <c r="G9" i="10"/>
  <c r="F10" i="10"/>
  <c r="G10" i="10"/>
  <c r="F11" i="10"/>
  <c r="G11" i="10"/>
  <c r="F12" i="10"/>
  <c r="G12" i="10"/>
  <c r="F13" i="10"/>
  <c r="G13" i="10"/>
  <c r="F14" i="10"/>
  <c r="G14" i="10"/>
  <c r="F15" i="10"/>
  <c r="G15" i="10"/>
  <c r="F16" i="10"/>
  <c r="H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H22" i="10" s="1"/>
  <c r="G22" i="10"/>
  <c r="F23" i="10"/>
  <c r="G23" i="10"/>
  <c r="F24" i="10"/>
  <c r="G24" i="10"/>
  <c r="F25" i="10"/>
  <c r="H25" i="10" s="1"/>
  <c r="G25" i="10"/>
  <c r="F26" i="10"/>
  <c r="G26" i="10"/>
  <c r="F27" i="10"/>
  <c r="G27" i="10"/>
  <c r="F28" i="10"/>
  <c r="H28" i="10" s="1"/>
  <c r="G28" i="10"/>
  <c r="F29" i="10"/>
  <c r="G29" i="10"/>
  <c r="F30" i="10"/>
  <c r="G30" i="10"/>
  <c r="F31" i="10"/>
  <c r="H31" i="10"/>
  <c r="G31" i="10"/>
  <c r="F32" i="10"/>
  <c r="G32" i="10"/>
  <c r="F33" i="10"/>
  <c r="H33" i="10" s="1"/>
  <c r="G33" i="10"/>
  <c r="F34" i="10"/>
  <c r="H34" i="10" s="1"/>
  <c r="G34" i="10"/>
  <c r="F35" i="10"/>
  <c r="G35" i="10"/>
  <c r="H35" i="10" s="1"/>
  <c r="F36" i="10"/>
  <c r="G36" i="10"/>
  <c r="F37" i="10"/>
  <c r="G37" i="10"/>
  <c r="F38" i="10"/>
  <c r="G38" i="10"/>
  <c r="F39" i="10"/>
  <c r="H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H46" i="10" s="1"/>
  <c r="G46" i="10"/>
  <c r="F47" i="10"/>
  <c r="G47" i="10"/>
  <c r="F48" i="10"/>
  <c r="G48" i="10"/>
  <c r="F49" i="10"/>
  <c r="G49" i="10"/>
  <c r="F50" i="10"/>
  <c r="G50" i="10"/>
  <c r="F51" i="10"/>
  <c r="H51" i="10"/>
  <c r="G51" i="10"/>
  <c r="F52" i="10"/>
  <c r="G52" i="10"/>
  <c r="F53" i="10"/>
  <c r="G53" i="10"/>
  <c r="F54" i="10"/>
  <c r="H54" i="10" s="1"/>
  <c r="G54" i="10"/>
  <c r="B55" i="10"/>
  <c r="H55" i="10"/>
  <c r="F56" i="10"/>
  <c r="G56" i="10"/>
  <c r="F57" i="10"/>
  <c r="G57" i="10"/>
  <c r="F58" i="10"/>
  <c r="G58" i="10"/>
  <c r="H58" i="10"/>
  <c r="F59" i="10"/>
  <c r="G59" i="10"/>
  <c r="F60" i="10"/>
  <c r="G60" i="10"/>
  <c r="F61" i="10"/>
  <c r="H61" i="10" s="1"/>
  <c r="G61" i="10"/>
  <c r="F62" i="10"/>
  <c r="G62" i="10"/>
  <c r="F63" i="10"/>
  <c r="H63" i="10" s="1"/>
  <c r="G63" i="10"/>
  <c r="F64" i="10"/>
  <c r="G64" i="10"/>
  <c r="F65" i="10"/>
  <c r="G65" i="10"/>
  <c r="H65" i="10" s="1"/>
  <c r="F66" i="10"/>
  <c r="G66" i="10"/>
  <c r="F67" i="10"/>
  <c r="G67" i="10"/>
  <c r="H67" i="10"/>
  <c r="F68" i="10"/>
  <c r="G68" i="10"/>
  <c r="F69" i="10"/>
  <c r="G69" i="10"/>
  <c r="F70" i="10"/>
  <c r="G70" i="10"/>
  <c r="F71" i="10"/>
  <c r="H71" i="10"/>
  <c r="G71" i="10"/>
  <c r="F72" i="10"/>
  <c r="G72" i="10"/>
  <c r="F73" i="10"/>
  <c r="H73" i="10" s="1"/>
  <c r="G73" i="10"/>
  <c r="F74" i="10"/>
  <c r="G74" i="10"/>
  <c r="H74" i="10" s="1"/>
  <c r="F75" i="10"/>
  <c r="G75" i="10"/>
  <c r="H75" i="10" s="1"/>
  <c r="F76" i="10"/>
  <c r="H76" i="10" s="1"/>
  <c r="G76" i="10"/>
  <c r="F77" i="10"/>
  <c r="G77" i="10"/>
  <c r="F78" i="10"/>
  <c r="G78" i="10"/>
  <c r="F79" i="10"/>
  <c r="G79" i="10"/>
  <c r="F80" i="10"/>
  <c r="H80" i="10" s="1"/>
  <c r="G80" i="10"/>
  <c r="F81" i="10"/>
  <c r="G81" i="10"/>
  <c r="F82" i="10"/>
  <c r="G82" i="10"/>
  <c r="F83" i="10"/>
  <c r="H83" i="10"/>
  <c r="G83" i="10"/>
  <c r="F84" i="10"/>
  <c r="G84" i="10"/>
  <c r="F85" i="10"/>
  <c r="H85" i="10" s="1"/>
  <c r="G85" i="10"/>
  <c r="F86" i="10"/>
  <c r="G86" i="10"/>
  <c r="H86" i="10" s="1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H93" i="10" s="1"/>
  <c r="F94" i="10"/>
  <c r="G94" i="10"/>
  <c r="F95" i="10"/>
  <c r="G95" i="10"/>
  <c r="F96" i="10"/>
  <c r="G96" i="10"/>
  <c r="F97" i="10"/>
  <c r="G97" i="10"/>
  <c r="H97" i="10" s="1"/>
  <c r="F3" i="11"/>
  <c r="G3" i="11"/>
  <c r="F4" i="11"/>
  <c r="G4" i="11"/>
  <c r="H4" i="11"/>
  <c r="F5" i="11"/>
  <c r="G5" i="11"/>
  <c r="F6" i="11"/>
  <c r="G6" i="11"/>
  <c r="H6" i="11" s="1"/>
  <c r="F7" i="11"/>
  <c r="G7" i="11"/>
  <c r="F8" i="11"/>
  <c r="H8" i="11"/>
  <c r="G8" i="11"/>
  <c r="F9" i="11"/>
  <c r="G9" i="11"/>
  <c r="F10" i="11"/>
  <c r="G10" i="11"/>
  <c r="F11" i="11"/>
  <c r="G11" i="11"/>
  <c r="H11" i="11" s="1"/>
  <c r="F12" i="11"/>
  <c r="H12" i="11" s="1"/>
  <c r="G12" i="11"/>
  <c r="F13" i="11"/>
  <c r="G13" i="11"/>
  <c r="F14" i="11"/>
  <c r="H14" i="11" s="1"/>
  <c r="G14" i="11"/>
  <c r="F15" i="11"/>
  <c r="G15" i="11"/>
  <c r="H15" i="11" s="1"/>
  <c r="F16" i="11"/>
  <c r="G16" i="11"/>
  <c r="F17" i="11"/>
  <c r="G17" i="11"/>
  <c r="F18" i="11"/>
  <c r="G18" i="11"/>
  <c r="F19" i="11"/>
  <c r="G19" i="11"/>
  <c r="F20" i="11"/>
  <c r="G20" i="11"/>
  <c r="H20" i="11" s="1"/>
  <c r="F21" i="11"/>
  <c r="G21" i="11"/>
  <c r="F22" i="11"/>
  <c r="G22" i="11"/>
  <c r="F23" i="11"/>
  <c r="H23" i="11" s="1"/>
  <c r="G23" i="11"/>
  <c r="F24" i="11"/>
  <c r="G24" i="11"/>
  <c r="H24" i="11" s="1"/>
  <c r="F25" i="11"/>
  <c r="G25" i="11"/>
  <c r="F26" i="11"/>
  <c r="G26" i="11"/>
  <c r="F27" i="11"/>
  <c r="G27" i="11"/>
  <c r="F28" i="11"/>
  <c r="G28" i="11"/>
  <c r="H28" i="11" s="1"/>
  <c r="F29" i="11"/>
  <c r="G29" i="11"/>
  <c r="F30" i="11"/>
  <c r="G30" i="11"/>
  <c r="F31" i="11"/>
  <c r="G31" i="11"/>
  <c r="H31" i="11" s="1"/>
  <c r="F32" i="11"/>
  <c r="G32" i="11"/>
  <c r="F33" i="11"/>
  <c r="G33" i="11"/>
  <c r="F34" i="11"/>
  <c r="G34" i="11"/>
  <c r="F35" i="11"/>
  <c r="G35" i="11"/>
  <c r="F36" i="11"/>
  <c r="G36" i="11"/>
  <c r="F37" i="11"/>
  <c r="G37" i="11"/>
  <c r="H37" i="11" s="1"/>
  <c r="F38" i="11"/>
  <c r="G38" i="11"/>
  <c r="F39" i="11"/>
  <c r="G39" i="11"/>
  <c r="H39" i="11" s="1"/>
  <c r="F40" i="11"/>
  <c r="H40" i="11" s="1"/>
  <c r="G40" i="11"/>
  <c r="F41" i="11"/>
  <c r="G41" i="11"/>
  <c r="H41" i="11" s="1"/>
  <c r="F42" i="11"/>
  <c r="G42" i="11"/>
  <c r="F43" i="11"/>
  <c r="G43" i="11"/>
  <c r="F44" i="11"/>
  <c r="G44" i="11"/>
  <c r="H44" i="11" s="1"/>
  <c r="F45" i="11"/>
  <c r="G45" i="11"/>
  <c r="F46" i="11"/>
  <c r="G46" i="11"/>
  <c r="H46" i="11" s="1"/>
  <c r="F47" i="11"/>
  <c r="H47" i="11" s="1"/>
  <c r="G47" i="11"/>
  <c r="F48" i="11"/>
  <c r="G48" i="11"/>
  <c r="H48" i="11" s="1"/>
  <c r="F49" i="11"/>
  <c r="G49" i="11"/>
  <c r="H49" i="11" s="1"/>
  <c r="F50" i="11"/>
  <c r="G50" i="11"/>
  <c r="H50" i="11" s="1"/>
  <c r="F51" i="11"/>
  <c r="G51" i="11"/>
  <c r="F52" i="11"/>
  <c r="G52" i="11"/>
  <c r="H52" i="11" s="1"/>
  <c r="F53" i="11"/>
  <c r="G53" i="11"/>
  <c r="H53" i="11" s="1"/>
  <c r="F54" i="11"/>
  <c r="G54" i="11"/>
  <c r="F55" i="11"/>
  <c r="G55" i="11"/>
  <c r="H55" i="11" s="1"/>
  <c r="F56" i="11"/>
  <c r="G56" i="11"/>
  <c r="H57" i="11"/>
  <c r="F58" i="11"/>
  <c r="G58" i="11"/>
  <c r="F59" i="11"/>
  <c r="G59" i="11"/>
  <c r="F60" i="11"/>
  <c r="G60" i="11"/>
  <c r="H60" i="11" s="1"/>
  <c r="F61" i="11"/>
  <c r="G61" i="11"/>
  <c r="F62" i="11"/>
  <c r="G62" i="11"/>
  <c r="F63" i="11"/>
  <c r="G63" i="11"/>
  <c r="F64" i="11"/>
  <c r="G64" i="11"/>
  <c r="H64" i="11" s="1"/>
  <c r="F65" i="11"/>
  <c r="H65" i="11" s="1"/>
  <c r="G65" i="11"/>
  <c r="F66" i="11"/>
  <c r="G66" i="11"/>
  <c r="F67" i="11"/>
  <c r="G67" i="11"/>
  <c r="F68" i="11"/>
  <c r="G68" i="11"/>
  <c r="F69" i="11"/>
  <c r="G69" i="11"/>
  <c r="F70" i="11"/>
  <c r="G70" i="11"/>
  <c r="F71" i="11"/>
  <c r="G71" i="11"/>
  <c r="F72" i="11"/>
  <c r="G72" i="11"/>
  <c r="H72" i="11" s="1"/>
  <c r="F73" i="11"/>
  <c r="G73" i="11"/>
  <c r="F74" i="11"/>
  <c r="G74" i="11"/>
  <c r="F75" i="11"/>
  <c r="G75" i="11"/>
  <c r="F76" i="11"/>
  <c r="G76" i="11"/>
  <c r="F77" i="11"/>
  <c r="H77" i="11" s="1"/>
  <c r="G77" i="11"/>
  <c r="F78" i="11"/>
  <c r="G78" i="11"/>
  <c r="F79" i="11"/>
  <c r="G79" i="11"/>
  <c r="F80" i="11"/>
  <c r="G80" i="11"/>
  <c r="F81" i="11"/>
  <c r="G81" i="11"/>
  <c r="H81" i="11" s="1"/>
  <c r="F82" i="11"/>
  <c r="G82" i="11"/>
  <c r="F83" i="11"/>
  <c r="G83" i="11"/>
  <c r="F84" i="11"/>
  <c r="G84" i="11"/>
  <c r="F85" i="11"/>
  <c r="G85" i="11"/>
  <c r="H85" i="11" s="1"/>
  <c r="F86" i="11"/>
  <c r="G86" i="11"/>
  <c r="F87" i="11"/>
  <c r="G87" i="11"/>
  <c r="F88" i="11"/>
  <c r="G88" i="11"/>
  <c r="F89" i="11"/>
  <c r="G89" i="11"/>
  <c r="F90" i="11"/>
  <c r="G90" i="11"/>
  <c r="F91" i="11"/>
  <c r="G91" i="11"/>
  <c r="F92" i="11"/>
  <c r="G92" i="11"/>
  <c r="F93" i="11"/>
  <c r="G93" i="11"/>
  <c r="H93" i="11"/>
  <c r="F94" i="11"/>
  <c r="G94" i="11"/>
  <c r="F95" i="11"/>
  <c r="G95" i="11"/>
  <c r="F96" i="11"/>
  <c r="G96" i="11"/>
  <c r="H96" i="11"/>
  <c r="F97" i="11"/>
  <c r="H97" i="11" s="1"/>
  <c r="G97" i="11"/>
  <c r="F98" i="11"/>
  <c r="G98" i="11"/>
  <c r="H98" i="11" s="1"/>
  <c r="F99" i="11"/>
  <c r="G99" i="11"/>
  <c r="H99" i="11" s="1"/>
  <c r="F3" i="4"/>
  <c r="G3" i="4"/>
  <c r="F4" i="4"/>
  <c r="G4" i="4"/>
  <c r="H4" i="4" s="1"/>
  <c r="F5" i="4"/>
  <c r="G5" i="4"/>
  <c r="F6" i="4"/>
  <c r="G6" i="4"/>
  <c r="F7" i="4"/>
  <c r="G7" i="4"/>
  <c r="F8" i="4"/>
  <c r="G8" i="4"/>
  <c r="H8" i="4" s="1"/>
  <c r="F9" i="4"/>
  <c r="G9" i="4"/>
  <c r="F10" i="4"/>
  <c r="G10" i="4"/>
  <c r="F11" i="4"/>
  <c r="H11" i="4" s="1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H18" i="4" s="1"/>
  <c r="F19" i="4"/>
  <c r="H19" i="4" s="1"/>
  <c r="G19" i="4"/>
  <c r="F20" i="4"/>
  <c r="G20" i="4"/>
  <c r="H20" i="4" s="1"/>
  <c r="F21" i="4"/>
  <c r="G21" i="4"/>
  <c r="F22" i="4"/>
  <c r="G22" i="4"/>
  <c r="F23" i="4"/>
  <c r="G23" i="4"/>
  <c r="F24" i="4"/>
  <c r="G24" i="4"/>
  <c r="H24" i="4" s="1"/>
  <c r="F25" i="4"/>
  <c r="G25" i="4"/>
  <c r="F26" i="4"/>
  <c r="G26" i="4"/>
  <c r="H26" i="4" s="1"/>
  <c r="F27" i="4"/>
  <c r="G27" i="4"/>
  <c r="F28" i="4"/>
  <c r="H28" i="4"/>
  <c r="G28" i="4"/>
  <c r="F29" i="4"/>
  <c r="G29" i="4"/>
  <c r="F30" i="4"/>
  <c r="H30" i="4" s="1"/>
  <c r="G30" i="4"/>
  <c r="F31" i="4"/>
  <c r="G31" i="4"/>
  <c r="H31" i="4" s="1"/>
  <c r="F32" i="4"/>
  <c r="G32" i="4"/>
  <c r="H32" i="4" s="1"/>
  <c r="F33" i="4"/>
  <c r="G33" i="4"/>
  <c r="H33" i="4" s="1"/>
  <c r="F34" i="4"/>
  <c r="G34" i="4"/>
  <c r="F35" i="4"/>
  <c r="H35" i="4"/>
  <c r="G35" i="4"/>
  <c r="F36" i="4"/>
  <c r="G36" i="4"/>
  <c r="F37" i="4"/>
  <c r="H37" i="4" s="1"/>
  <c r="G37" i="4"/>
  <c r="F38" i="4"/>
  <c r="G38" i="4"/>
  <c r="F39" i="4"/>
  <c r="G39" i="4"/>
  <c r="F40" i="4"/>
  <c r="G40" i="4"/>
  <c r="H40" i="4" s="1"/>
  <c r="F41" i="4"/>
  <c r="G41" i="4"/>
  <c r="F42" i="4"/>
  <c r="G42" i="4"/>
  <c r="F43" i="4"/>
  <c r="G43" i="4"/>
  <c r="H43" i="4" s="1"/>
  <c r="F44" i="4"/>
  <c r="G44" i="4"/>
  <c r="F45" i="4"/>
  <c r="G45" i="4"/>
  <c r="H45" i="4" s="1"/>
  <c r="F46" i="4"/>
  <c r="G46" i="4"/>
  <c r="F47" i="4"/>
  <c r="G47" i="4"/>
  <c r="H47" i="4" s="1"/>
  <c r="F48" i="4"/>
  <c r="G48" i="4"/>
  <c r="F49" i="4"/>
  <c r="G49" i="4"/>
  <c r="F50" i="4"/>
  <c r="G50" i="4"/>
  <c r="F51" i="4"/>
  <c r="G51" i="4"/>
  <c r="H51" i="4" s="1"/>
  <c r="F52" i="4"/>
  <c r="H52" i="4" s="1"/>
  <c r="G52" i="4"/>
  <c r="F53" i="4"/>
  <c r="G53" i="4"/>
  <c r="F54" i="4"/>
  <c r="G54" i="4"/>
  <c r="F55" i="4"/>
  <c r="G55" i="4"/>
  <c r="F56" i="4"/>
  <c r="H56" i="4" s="1"/>
  <c r="G56" i="4"/>
  <c r="H57" i="4"/>
  <c r="F58" i="4"/>
  <c r="H58" i="4" s="1"/>
  <c r="G58" i="4"/>
  <c r="F59" i="4"/>
  <c r="G59" i="4"/>
  <c r="F60" i="4"/>
  <c r="G60" i="4"/>
  <c r="F61" i="4"/>
  <c r="H61" i="4"/>
  <c r="G61" i="4"/>
  <c r="F62" i="4"/>
  <c r="G62" i="4"/>
  <c r="F63" i="4"/>
  <c r="H63" i="4" s="1"/>
  <c r="G63" i="4"/>
  <c r="F64" i="4"/>
  <c r="G64" i="4"/>
  <c r="H64" i="4" s="1"/>
  <c r="F65" i="4"/>
  <c r="G65" i="4"/>
  <c r="H65" i="4" s="1"/>
  <c r="F66" i="4"/>
  <c r="G66" i="4"/>
  <c r="H66" i="4" s="1"/>
  <c r="F67" i="4"/>
  <c r="G67" i="4"/>
  <c r="G68" i="4"/>
  <c r="H68" i="4"/>
  <c r="F69" i="4"/>
  <c r="G69" i="4"/>
  <c r="F70" i="4"/>
  <c r="G70" i="4"/>
  <c r="F71" i="4"/>
  <c r="G71" i="4"/>
  <c r="H71" i="4" s="1"/>
  <c r="F72" i="4"/>
  <c r="G72" i="4"/>
  <c r="F73" i="4"/>
  <c r="G73" i="4"/>
  <c r="H73" i="4" s="1"/>
  <c r="F74" i="4"/>
  <c r="G74" i="4"/>
  <c r="H74" i="4" s="1"/>
  <c r="F75" i="4"/>
  <c r="G75" i="4"/>
  <c r="F76" i="4"/>
  <c r="G76" i="4"/>
  <c r="F77" i="4"/>
  <c r="G77" i="4"/>
  <c r="H77" i="4" s="1"/>
  <c r="F78" i="4"/>
  <c r="G78" i="4"/>
  <c r="F79" i="4"/>
  <c r="G79" i="4"/>
  <c r="F80" i="4"/>
  <c r="G80" i="4"/>
  <c r="F81" i="4"/>
  <c r="G81" i="4"/>
  <c r="H81" i="4" s="1"/>
  <c r="F82" i="4"/>
  <c r="G82" i="4"/>
  <c r="F83" i="4"/>
  <c r="G83" i="4"/>
  <c r="F84" i="4"/>
  <c r="G84" i="4"/>
  <c r="F85" i="4"/>
  <c r="G85" i="4"/>
  <c r="F86" i="4"/>
  <c r="G86" i="4"/>
  <c r="F87" i="4"/>
  <c r="G87" i="4"/>
  <c r="F88" i="4"/>
  <c r="H88" i="4" s="1"/>
  <c r="G88" i="4"/>
  <c r="F89" i="4"/>
  <c r="G89" i="4"/>
  <c r="F90" i="4"/>
  <c r="G90" i="4"/>
  <c r="F91" i="4"/>
  <c r="H91" i="4"/>
  <c r="G91" i="4"/>
  <c r="F92" i="4"/>
  <c r="G92" i="4"/>
  <c r="H92" i="4" s="1"/>
  <c r="F93" i="4"/>
  <c r="G93" i="4"/>
  <c r="F94" i="4"/>
  <c r="G94" i="4"/>
  <c r="H94" i="4" s="1"/>
  <c r="F95" i="4"/>
  <c r="G95" i="4"/>
  <c r="F96" i="4"/>
  <c r="G96" i="4"/>
  <c r="F97" i="4"/>
  <c r="G97" i="4"/>
  <c r="H97" i="4" s="1"/>
  <c r="F98" i="4"/>
  <c r="G98" i="4"/>
  <c r="H98" i="4" s="1"/>
  <c r="F99" i="4"/>
  <c r="G99" i="4"/>
  <c r="F3" i="5"/>
  <c r="G3" i="5"/>
  <c r="F4" i="5"/>
  <c r="G4" i="5"/>
  <c r="F5" i="5"/>
  <c r="G5" i="5"/>
  <c r="F6" i="5"/>
  <c r="G6" i="5"/>
  <c r="H6" i="5" s="1"/>
  <c r="F7" i="5"/>
  <c r="G7" i="5"/>
  <c r="F8" i="5"/>
  <c r="G8" i="5"/>
  <c r="H8" i="5" s="1"/>
  <c r="F9" i="5"/>
  <c r="G9" i="5"/>
  <c r="F10" i="5"/>
  <c r="G10" i="5"/>
  <c r="F11" i="5"/>
  <c r="G11" i="5"/>
  <c r="F12" i="5"/>
  <c r="G12" i="5"/>
  <c r="H12" i="5" s="1"/>
  <c r="F13" i="5"/>
  <c r="H13" i="5" s="1"/>
  <c r="G13" i="5"/>
  <c r="F14" i="5"/>
  <c r="G14" i="5"/>
  <c r="H14" i="5" s="1"/>
  <c r="F15" i="5"/>
  <c r="G15" i="5"/>
  <c r="F16" i="5"/>
  <c r="G16" i="5"/>
  <c r="F17" i="5"/>
  <c r="G17" i="5"/>
  <c r="F18" i="5"/>
  <c r="G18" i="5"/>
  <c r="F19" i="5"/>
  <c r="G19" i="5"/>
  <c r="H19" i="5" s="1"/>
  <c r="F20" i="5"/>
  <c r="G20" i="5"/>
  <c r="F21" i="5"/>
  <c r="G21" i="5"/>
  <c r="H21" i="5" s="1"/>
  <c r="F22" i="5"/>
  <c r="H22" i="5" s="1"/>
  <c r="G22" i="5"/>
  <c r="F23" i="5"/>
  <c r="G23" i="5"/>
  <c r="H23" i="5" s="1"/>
  <c r="F24" i="5"/>
  <c r="G24" i="5"/>
  <c r="F25" i="5"/>
  <c r="G25" i="5"/>
  <c r="F26" i="5"/>
  <c r="G26" i="5"/>
  <c r="H26" i="5" s="1"/>
  <c r="F27" i="5"/>
  <c r="G27" i="5"/>
  <c r="F28" i="5"/>
  <c r="G28" i="5"/>
  <c r="F29" i="5"/>
  <c r="G29" i="5"/>
  <c r="F30" i="5"/>
  <c r="G30" i="5"/>
  <c r="F31" i="5"/>
  <c r="H31" i="5" s="1"/>
  <c r="G31" i="5"/>
  <c r="F32" i="5"/>
  <c r="G32" i="5"/>
  <c r="F33" i="5"/>
  <c r="G33" i="5"/>
  <c r="F34" i="5"/>
  <c r="H34" i="5"/>
  <c r="G34" i="5"/>
  <c r="F35" i="5"/>
  <c r="G35" i="5"/>
  <c r="F36" i="5"/>
  <c r="H36" i="5" s="1"/>
  <c r="G36" i="5"/>
  <c r="F37" i="5"/>
  <c r="G37" i="5"/>
  <c r="F38" i="5"/>
  <c r="G38" i="5"/>
  <c r="F39" i="5"/>
  <c r="G39" i="5"/>
  <c r="F40" i="5"/>
  <c r="G40" i="5"/>
  <c r="F41" i="5"/>
  <c r="G41" i="5"/>
  <c r="F42" i="5"/>
  <c r="H42" i="5" s="1"/>
  <c r="G42" i="5"/>
  <c r="F43" i="5"/>
  <c r="G43" i="5"/>
  <c r="H43" i="5" s="1"/>
  <c r="F44" i="5"/>
  <c r="G44" i="5"/>
  <c r="H44" i="5" s="1"/>
  <c r="F45" i="5"/>
  <c r="G45" i="5"/>
  <c r="F46" i="5"/>
  <c r="G46" i="5"/>
  <c r="F47" i="5"/>
  <c r="G47" i="5"/>
  <c r="H47" i="5" s="1"/>
  <c r="F48" i="5"/>
  <c r="G48" i="5"/>
  <c r="F49" i="5"/>
  <c r="H49" i="5"/>
  <c r="G49" i="5"/>
  <c r="F50" i="5"/>
  <c r="G50" i="5"/>
  <c r="F51" i="5"/>
  <c r="H51" i="5" s="1"/>
  <c r="G51" i="5"/>
  <c r="F52" i="5"/>
  <c r="G52" i="5"/>
  <c r="H52" i="5" s="1"/>
  <c r="F53" i="5"/>
  <c r="G53" i="5"/>
  <c r="H53" i="5" s="1"/>
  <c r="F54" i="5"/>
  <c r="G54" i="5"/>
  <c r="H54" i="5" s="1"/>
  <c r="F55" i="5"/>
  <c r="G55" i="5"/>
  <c r="F56" i="5"/>
  <c r="H56" i="5"/>
  <c r="G56" i="5"/>
  <c r="F58" i="5"/>
  <c r="G58" i="5"/>
  <c r="H58" i="5" s="1"/>
  <c r="F59" i="5"/>
  <c r="H59" i="5" s="1"/>
  <c r="G59" i="5"/>
  <c r="F60" i="5"/>
  <c r="G60" i="5"/>
  <c r="F61" i="5"/>
  <c r="G61" i="5"/>
  <c r="H61" i="5" s="1"/>
  <c r="F62" i="5"/>
  <c r="G62" i="5"/>
  <c r="H62" i="5" s="1"/>
  <c r="F63" i="5"/>
  <c r="G63" i="5"/>
  <c r="F64" i="5"/>
  <c r="G64" i="5"/>
  <c r="F65" i="5"/>
  <c r="G65" i="5"/>
  <c r="F66" i="5"/>
  <c r="H66" i="5"/>
  <c r="G66" i="5"/>
  <c r="F67" i="5"/>
  <c r="G67" i="5"/>
  <c r="H67" i="5" s="1"/>
  <c r="F68" i="5"/>
  <c r="G68" i="5"/>
  <c r="F69" i="5"/>
  <c r="G69" i="5"/>
  <c r="F70" i="5"/>
  <c r="G70" i="5"/>
  <c r="F71" i="5"/>
  <c r="G71" i="5"/>
  <c r="H71" i="5" s="1"/>
  <c r="F72" i="5"/>
  <c r="H72" i="5" s="1"/>
  <c r="G72" i="5"/>
  <c r="F73" i="5"/>
  <c r="G73" i="5"/>
  <c r="H73" i="5" s="1"/>
  <c r="F74" i="5"/>
  <c r="G74" i="5"/>
  <c r="H74" i="5" s="1"/>
  <c r="F75" i="5"/>
  <c r="G75" i="5"/>
  <c r="H75" i="5" s="1"/>
  <c r="F76" i="5"/>
  <c r="G76" i="5"/>
  <c r="F77" i="5"/>
  <c r="H77" i="5"/>
  <c r="G77" i="5"/>
  <c r="F78" i="5"/>
  <c r="G78" i="5"/>
  <c r="H78" i="5" s="1"/>
  <c r="F79" i="5"/>
  <c r="G79" i="5"/>
  <c r="F80" i="5"/>
  <c r="G80" i="5"/>
  <c r="H80" i="5" s="1"/>
  <c r="F81" i="5"/>
  <c r="G81" i="5"/>
  <c r="F82" i="5"/>
  <c r="G82" i="5"/>
  <c r="F83" i="5"/>
  <c r="G83" i="5"/>
  <c r="H83" i="5" s="1"/>
  <c r="F84" i="5"/>
  <c r="G84" i="5"/>
  <c r="H84" i="5" s="1"/>
  <c r="F85" i="5"/>
  <c r="G85" i="5"/>
  <c r="F86" i="5"/>
  <c r="G86" i="5"/>
  <c r="H86" i="5" s="1"/>
  <c r="F87" i="5"/>
  <c r="G87" i="5"/>
  <c r="H87" i="5" s="1"/>
  <c r="F88" i="5"/>
  <c r="G88" i="5"/>
  <c r="F89" i="5"/>
  <c r="G89" i="5"/>
  <c r="H89" i="5" s="1"/>
  <c r="F90" i="5"/>
  <c r="G90" i="5"/>
  <c r="F91" i="5"/>
  <c r="G91" i="5"/>
  <c r="F92" i="5"/>
  <c r="G92" i="5"/>
  <c r="F93" i="5"/>
  <c r="G93" i="5"/>
  <c r="F94" i="5"/>
  <c r="H94" i="5" s="1"/>
  <c r="G94" i="5"/>
  <c r="F95" i="5"/>
  <c r="G95" i="5"/>
  <c r="F96" i="5"/>
  <c r="G96" i="5"/>
  <c r="F97" i="5"/>
  <c r="H97" i="5"/>
  <c r="G97" i="5"/>
  <c r="F98" i="5"/>
  <c r="G98" i="5"/>
  <c r="F99" i="5"/>
  <c r="H99" i="5" s="1"/>
  <c r="G99" i="5"/>
  <c r="F6" i="7"/>
  <c r="G6" i="7"/>
  <c r="H6" i="7" s="1"/>
  <c r="F7" i="7"/>
  <c r="G7" i="7"/>
  <c r="F8" i="7"/>
  <c r="G8" i="7"/>
  <c r="F9" i="7"/>
  <c r="G9" i="7"/>
  <c r="H9" i="7" s="1"/>
  <c r="F10" i="7"/>
  <c r="G10" i="7"/>
  <c r="F11" i="7"/>
  <c r="G11" i="7"/>
  <c r="F12" i="7"/>
  <c r="H12" i="7" s="1"/>
  <c r="G12" i="7"/>
  <c r="F13" i="7"/>
  <c r="G13" i="7"/>
  <c r="H13" i="7" s="1"/>
  <c r="F14" i="7"/>
  <c r="G14" i="7"/>
  <c r="F15" i="7"/>
  <c r="G15" i="7"/>
  <c r="F16" i="7"/>
  <c r="G16" i="7"/>
  <c r="H16" i="7"/>
  <c r="F17" i="7"/>
  <c r="G17" i="7"/>
  <c r="F18" i="7"/>
  <c r="G18" i="7"/>
  <c r="H18" i="7" s="1"/>
  <c r="F19" i="7"/>
  <c r="G19" i="7"/>
  <c r="F20" i="7"/>
  <c r="G20" i="7"/>
  <c r="F21" i="7"/>
  <c r="G21" i="7"/>
  <c r="F22" i="7"/>
  <c r="G22" i="7"/>
  <c r="F23" i="7"/>
  <c r="H23" i="7" s="1"/>
  <c r="G23" i="7"/>
  <c r="F24" i="7"/>
  <c r="G24" i="7"/>
  <c r="H24" i="7" s="1"/>
  <c r="F25" i="7"/>
  <c r="G25" i="7"/>
  <c r="H25" i="7" s="1"/>
  <c r="F26" i="7"/>
  <c r="G26" i="7"/>
  <c r="F27" i="7"/>
  <c r="G27" i="7"/>
  <c r="H27" i="7" s="1"/>
  <c r="F28" i="7"/>
  <c r="G28" i="7"/>
  <c r="F29" i="7"/>
  <c r="G29" i="7"/>
  <c r="H29" i="7" s="1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H36" i="7" s="1"/>
  <c r="G36" i="7"/>
  <c r="F37" i="7"/>
  <c r="G37" i="7"/>
  <c r="H37" i="7" s="1"/>
  <c r="F38" i="7"/>
  <c r="G38" i="7"/>
  <c r="H38" i="7" s="1"/>
  <c r="F39" i="7"/>
  <c r="G39" i="7"/>
  <c r="F40" i="7"/>
  <c r="G40" i="7"/>
  <c r="H40" i="7" s="1"/>
  <c r="F41" i="7"/>
  <c r="G41" i="7"/>
  <c r="F42" i="7"/>
  <c r="G42" i="7"/>
  <c r="F43" i="7"/>
  <c r="H43" i="7" s="1"/>
  <c r="G43" i="7"/>
  <c r="F44" i="7"/>
  <c r="G44" i="7"/>
  <c r="H44" i="7" s="1"/>
  <c r="F45" i="7"/>
  <c r="G45" i="7"/>
  <c r="H45" i="7" s="1"/>
  <c r="F46" i="7"/>
  <c r="G46" i="7"/>
  <c r="F47" i="7"/>
  <c r="G47" i="7"/>
  <c r="H47" i="7" s="1"/>
  <c r="F48" i="7"/>
  <c r="G48" i="7"/>
  <c r="F49" i="7"/>
  <c r="G49" i="7"/>
  <c r="F50" i="7"/>
  <c r="G50" i="7"/>
  <c r="F51" i="7"/>
  <c r="G51" i="7"/>
  <c r="F52" i="7"/>
  <c r="H52" i="7" s="1"/>
  <c r="G52" i="7"/>
  <c r="F53" i="7"/>
  <c r="G53" i="7"/>
  <c r="F54" i="7"/>
  <c r="G54" i="7"/>
  <c r="F55" i="7"/>
  <c r="H55" i="7"/>
  <c r="G55" i="7"/>
  <c r="F56" i="7"/>
  <c r="G56" i="7"/>
  <c r="H56" i="7" s="1"/>
  <c r="F57" i="7"/>
  <c r="G57" i="7"/>
  <c r="B58" i="7"/>
  <c r="H58" i="7"/>
  <c r="F59" i="7"/>
  <c r="G59" i="7"/>
  <c r="F60" i="7"/>
  <c r="G60" i="7"/>
  <c r="F61" i="7"/>
  <c r="G61" i="7"/>
  <c r="F62" i="7"/>
  <c r="G62" i="7"/>
  <c r="F63" i="7"/>
  <c r="G63" i="7"/>
  <c r="F64" i="7"/>
  <c r="G64" i="7"/>
  <c r="F65" i="7"/>
  <c r="G65" i="7"/>
  <c r="F66" i="7"/>
  <c r="G66" i="7"/>
  <c r="F67" i="7"/>
  <c r="G67" i="7"/>
  <c r="F68" i="7"/>
  <c r="G68" i="7"/>
  <c r="F69" i="7"/>
  <c r="G69" i="7"/>
  <c r="F70" i="7"/>
  <c r="G70" i="7"/>
  <c r="F71" i="7"/>
  <c r="G71" i="7"/>
  <c r="F72" i="7"/>
  <c r="G72" i="7"/>
  <c r="F73" i="7"/>
  <c r="G73" i="7"/>
  <c r="F74" i="7"/>
  <c r="G74" i="7"/>
  <c r="F75" i="7"/>
  <c r="G75" i="7"/>
  <c r="F76" i="7"/>
  <c r="G76" i="7"/>
  <c r="F77" i="7"/>
  <c r="G77" i="7"/>
  <c r="F78" i="7"/>
  <c r="G78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F88" i="7"/>
  <c r="G88" i="7"/>
  <c r="F89" i="7"/>
  <c r="G89" i="7"/>
  <c r="F90" i="7"/>
  <c r="G90" i="7"/>
  <c r="F91" i="7"/>
  <c r="G91" i="7"/>
  <c r="F92" i="7"/>
  <c r="G92" i="7"/>
  <c r="F93" i="7"/>
  <c r="G93" i="7"/>
  <c r="F94" i="7"/>
  <c r="G94" i="7"/>
  <c r="F95" i="7"/>
  <c r="H95" i="7" s="1"/>
  <c r="G95" i="7"/>
  <c r="F96" i="7"/>
  <c r="G96" i="7"/>
  <c r="H96" i="7" s="1"/>
  <c r="F97" i="7"/>
  <c r="G97" i="7"/>
  <c r="H97" i="7" s="1"/>
  <c r="F98" i="7"/>
  <c r="G98" i="7"/>
  <c r="F99" i="7"/>
  <c r="G99" i="7"/>
  <c r="H99" i="7" s="1"/>
  <c r="F100" i="7"/>
  <c r="G100" i="7"/>
  <c r="F3" i="6"/>
  <c r="G3" i="6"/>
  <c r="H3" i="6" s="1"/>
  <c r="F4" i="6"/>
  <c r="H4" i="6" s="1"/>
  <c r="G4" i="6"/>
  <c r="F5" i="6"/>
  <c r="G5" i="6"/>
  <c r="H5" i="6" s="1"/>
  <c r="F6" i="6"/>
  <c r="G6" i="6"/>
  <c r="H6" i="6" s="1"/>
  <c r="F7" i="6"/>
  <c r="H7" i="6" s="1"/>
  <c r="G7" i="6"/>
  <c r="F8" i="6"/>
  <c r="G8" i="6"/>
  <c r="F9" i="6"/>
  <c r="H9" i="6" s="1"/>
  <c r="G9" i="6"/>
  <c r="F10" i="6"/>
  <c r="G10" i="6"/>
  <c r="H10" i="6" s="1"/>
  <c r="F11" i="6"/>
  <c r="G11" i="6"/>
  <c r="F12" i="6"/>
  <c r="H12" i="6"/>
  <c r="G12" i="6"/>
  <c r="F13" i="6"/>
  <c r="G13" i="6"/>
  <c r="H13" i="6" s="1"/>
  <c r="F14" i="6"/>
  <c r="G14" i="6"/>
  <c r="F15" i="6"/>
  <c r="G15" i="6"/>
  <c r="F16" i="6"/>
  <c r="G16" i="6"/>
  <c r="F17" i="6"/>
  <c r="G17" i="6"/>
  <c r="H17" i="6" s="1"/>
  <c r="F18" i="6"/>
  <c r="H18" i="6" s="1"/>
  <c r="G18" i="6"/>
  <c r="F19" i="6"/>
  <c r="G19" i="6"/>
  <c r="H19" i="6" s="1"/>
  <c r="F20" i="6"/>
  <c r="G20" i="6"/>
  <c r="F21" i="6"/>
  <c r="G21" i="6"/>
  <c r="F22" i="6"/>
  <c r="G22" i="6"/>
  <c r="F23" i="6"/>
  <c r="G23" i="6"/>
  <c r="F24" i="6"/>
  <c r="G24" i="6"/>
  <c r="F25" i="6"/>
  <c r="G25" i="6"/>
  <c r="H25" i="6" s="1"/>
  <c r="F26" i="6"/>
  <c r="G26" i="6"/>
  <c r="F27" i="6"/>
  <c r="G27" i="6"/>
  <c r="F28" i="6"/>
  <c r="G28" i="6"/>
  <c r="H28" i="6" s="1"/>
  <c r="F29" i="6"/>
  <c r="G29" i="6"/>
  <c r="F30" i="6"/>
  <c r="G30" i="6"/>
  <c r="F31" i="6"/>
  <c r="G31" i="6"/>
  <c r="F32" i="6"/>
  <c r="G32" i="6"/>
  <c r="F33" i="6"/>
  <c r="G33" i="6"/>
  <c r="H33" i="6" s="1"/>
  <c r="F34" i="6"/>
  <c r="G34" i="6"/>
  <c r="F35" i="6"/>
  <c r="H35" i="6"/>
  <c r="G35" i="6"/>
  <c r="F36" i="6"/>
  <c r="G36" i="6"/>
  <c r="F37" i="6"/>
  <c r="H37" i="6" s="1"/>
  <c r="G37" i="6"/>
  <c r="F38" i="6"/>
  <c r="G38" i="6"/>
  <c r="H38" i="6" s="1"/>
  <c r="F39" i="6"/>
  <c r="G39" i="6"/>
  <c r="H39" i="6" s="1"/>
  <c r="F40" i="6"/>
  <c r="G40" i="6"/>
  <c r="F41" i="6"/>
  <c r="G41" i="6"/>
  <c r="H41" i="6" s="1"/>
  <c r="F42" i="6"/>
  <c r="G42" i="6"/>
  <c r="F43" i="6"/>
  <c r="G43" i="6"/>
  <c r="F44" i="6"/>
  <c r="G44" i="6"/>
  <c r="F45" i="6"/>
  <c r="G45" i="6"/>
  <c r="F46" i="6"/>
  <c r="H46" i="6" s="1"/>
  <c r="G46" i="6"/>
  <c r="F47" i="6"/>
  <c r="G47" i="6"/>
  <c r="F48" i="6"/>
  <c r="G48" i="6"/>
  <c r="F49" i="6"/>
  <c r="G49" i="6"/>
  <c r="F50" i="6"/>
  <c r="G50" i="6"/>
  <c r="F51" i="6"/>
  <c r="H51" i="6"/>
  <c r="G51" i="6"/>
  <c r="F52" i="6"/>
  <c r="G52" i="6"/>
  <c r="F53" i="6"/>
  <c r="G53" i="6"/>
  <c r="F54" i="6"/>
  <c r="G54" i="6"/>
  <c r="F55" i="6"/>
  <c r="G55" i="6"/>
  <c r="F56" i="6"/>
  <c r="G56" i="6"/>
  <c r="H57" i="6"/>
  <c r="F58" i="6"/>
  <c r="G58" i="6"/>
  <c r="H58" i="6" s="1"/>
  <c r="F59" i="6"/>
  <c r="G59" i="6"/>
  <c r="F60" i="6"/>
  <c r="G60" i="6"/>
  <c r="F61" i="6"/>
  <c r="G61" i="6"/>
  <c r="F62" i="6"/>
  <c r="G62" i="6"/>
  <c r="F63" i="6"/>
  <c r="H63" i="6" s="1"/>
  <c r="G63" i="6"/>
  <c r="F64" i="6"/>
  <c r="G64" i="6"/>
  <c r="F65" i="6"/>
  <c r="H65" i="6" s="1"/>
  <c r="G65" i="6"/>
  <c r="F66" i="6"/>
  <c r="G66" i="6"/>
  <c r="H66" i="6" s="1"/>
  <c r="F67" i="6"/>
  <c r="G67" i="6"/>
  <c r="H67" i="6"/>
  <c r="F68" i="6"/>
  <c r="G68" i="6"/>
  <c r="F69" i="6"/>
  <c r="G69" i="6"/>
  <c r="F70" i="6"/>
  <c r="H70" i="6" s="1"/>
  <c r="G70" i="6"/>
  <c r="F71" i="6"/>
  <c r="G71" i="6"/>
  <c r="F72" i="6"/>
  <c r="H72" i="6" s="1"/>
  <c r="G72" i="6"/>
  <c r="F73" i="6"/>
  <c r="G73" i="6"/>
  <c r="F74" i="6"/>
  <c r="G74" i="6"/>
  <c r="H74" i="6" s="1"/>
  <c r="F75" i="6"/>
  <c r="G75" i="6"/>
  <c r="F76" i="6"/>
  <c r="G76" i="6"/>
  <c r="H76" i="6" s="1"/>
  <c r="F77" i="6"/>
  <c r="H77" i="6" s="1"/>
  <c r="G77" i="6"/>
  <c r="F78" i="6"/>
  <c r="G78" i="6"/>
  <c r="H78" i="6" s="1"/>
  <c r="F79" i="6"/>
  <c r="G79" i="6"/>
  <c r="F80" i="6"/>
  <c r="G80" i="6"/>
  <c r="F81" i="6"/>
  <c r="G81" i="6"/>
  <c r="F82" i="6"/>
  <c r="G82" i="6"/>
  <c r="F83" i="6"/>
  <c r="G83" i="6"/>
  <c r="H83" i="6" s="1"/>
  <c r="F84" i="6"/>
  <c r="G84" i="6"/>
  <c r="F85" i="6"/>
  <c r="G85" i="6"/>
  <c r="F86" i="6"/>
  <c r="H86" i="6" s="1"/>
  <c r="G86" i="6"/>
  <c r="F87" i="6"/>
  <c r="G87" i="6"/>
  <c r="H87" i="6" s="1"/>
  <c r="F88" i="6"/>
  <c r="G88" i="6"/>
  <c r="H88" i="6" s="1"/>
  <c r="F89" i="6"/>
  <c r="G89" i="6"/>
  <c r="F90" i="6"/>
  <c r="G90" i="6"/>
  <c r="H90" i="6" s="1"/>
  <c r="F91" i="6"/>
  <c r="G91" i="6"/>
  <c r="H91" i="6" s="1"/>
  <c r="F92" i="6"/>
  <c r="G92" i="6"/>
  <c r="F93" i="6"/>
  <c r="G93" i="6"/>
  <c r="F94" i="6"/>
  <c r="G94" i="6"/>
  <c r="H94" i="6" s="1"/>
  <c r="F95" i="6"/>
  <c r="G95" i="6"/>
  <c r="F96" i="6"/>
  <c r="G96" i="6"/>
  <c r="H96" i="6" s="1"/>
  <c r="F97" i="6"/>
  <c r="G97" i="6"/>
  <c r="H97" i="6" s="1"/>
  <c r="F98" i="6"/>
  <c r="G98" i="6"/>
  <c r="F99" i="6"/>
  <c r="G99" i="6"/>
  <c r="F3" i="3"/>
  <c r="G3" i="3"/>
  <c r="H3" i="3" s="1"/>
  <c r="F4" i="3"/>
  <c r="G4" i="3"/>
  <c r="F5" i="3"/>
  <c r="G5" i="3"/>
  <c r="H5" i="3" s="1"/>
  <c r="F6" i="3"/>
  <c r="G6" i="3"/>
  <c r="F7" i="3"/>
  <c r="G7" i="3"/>
  <c r="H7" i="3" s="1"/>
  <c r="F8" i="3"/>
  <c r="H8" i="3" s="1"/>
  <c r="G8" i="3"/>
  <c r="F9" i="3"/>
  <c r="G9" i="3"/>
  <c r="H9" i="3" s="1"/>
  <c r="F10" i="3"/>
  <c r="G10" i="3"/>
  <c r="H10" i="3" s="1"/>
  <c r="F11" i="3"/>
  <c r="G11" i="3"/>
  <c r="H11" i="3" s="1"/>
  <c r="F12" i="3"/>
  <c r="G12" i="3"/>
  <c r="F13" i="3"/>
  <c r="G13" i="3"/>
  <c r="F14" i="3"/>
  <c r="G14" i="3"/>
  <c r="H14" i="3" s="1"/>
  <c r="F15" i="3"/>
  <c r="G15" i="3"/>
  <c r="F16" i="3"/>
  <c r="G16" i="3"/>
  <c r="H16" i="3" s="1"/>
  <c r="F17" i="3"/>
  <c r="G17" i="3"/>
  <c r="F18" i="3"/>
  <c r="G18" i="3"/>
  <c r="F19" i="3"/>
  <c r="H19" i="3" s="1"/>
  <c r="G19" i="3"/>
  <c r="F20" i="3"/>
  <c r="G20" i="3"/>
  <c r="H20" i="3" s="1"/>
  <c r="F21" i="3"/>
  <c r="G21" i="3"/>
  <c r="F22" i="3"/>
  <c r="H22" i="3"/>
  <c r="G22" i="3"/>
  <c r="F23" i="3"/>
  <c r="G23" i="3"/>
  <c r="H23" i="3" s="1"/>
  <c r="F24" i="3"/>
  <c r="H24" i="3" s="1"/>
  <c r="G24" i="3"/>
  <c r="F25" i="3"/>
  <c r="G25" i="3"/>
  <c r="F26" i="3"/>
  <c r="G26" i="3"/>
  <c r="H26" i="3" s="1"/>
  <c r="F27" i="3"/>
  <c r="H27" i="3" s="1"/>
  <c r="G27" i="3"/>
  <c r="F28" i="3"/>
  <c r="G28" i="3"/>
  <c r="H28" i="3" s="1"/>
  <c r="F29" i="3"/>
  <c r="G29" i="3"/>
  <c r="F30" i="3"/>
  <c r="H30" i="3"/>
  <c r="G30" i="3"/>
  <c r="F31" i="3"/>
  <c r="G31" i="3"/>
  <c r="F32" i="3"/>
  <c r="H32" i="3" s="1"/>
  <c r="G32" i="3"/>
  <c r="F33" i="3"/>
  <c r="G33" i="3"/>
  <c r="H33" i="3" s="1"/>
  <c r="F34" i="3"/>
  <c r="G34" i="3"/>
  <c r="H34" i="3" s="1"/>
  <c r="F35" i="3"/>
  <c r="G35" i="3"/>
  <c r="F36" i="3"/>
  <c r="G36" i="3"/>
  <c r="H36" i="3" s="1"/>
  <c r="F37" i="3"/>
  <c r="H37" i="3" s="1"/>
  <c r="G37" i="3"/>
  <c r="F38" i="3"/>
  <c r="G38" i="3"/>
  <c r="H38" i="3" s="1"/>
  <c r="F39" i="3"/>
  <c r="G39" i="3"/>
  <c r="F40" i="3"/>
  <c r="G40" i="3"/>
  <c r="F41" i="3"/>
  <c r="G41" i="3"/>
  <c r="F42" i="3"/>
  <c r="G42" i="3"/>
  <c r="H42" i="3" s="1"/>
  <c r="F43" i="3"/>
  <c r="G43" i="3"/>
  <c r="F44" i="3"/>
  <c r="G44" i="3"/>
  <c r="F45" i="3"/>
  <c r="G45" i="3"/>
  <c r="H45" i="3" s="1"/>
  <c r="F46" i="3"/>
  <c r="H46" i="3" s="1"/>
  <c r="G46" i="3"/>
  <c r="F47" i="3"/>
  <c r="G47" i="3"/>
  <c r="H47" i="3" s="1"/>
  <c r="F48" i="3"/>
  <c r="G48" i="3"/>
  <c r="F49" i="3"/>
  <c r="G49" i="3"/>
  <c r="F50" i="3"/>
  <c r="G50" i="3"/>
  <c r="H50" i="3" s="1"/>
  <c r="F51" i="3"/>
  <c r="H51" i="3" s="1"/>
  <c r="G51" i="3"/>
  <c r="F52" i="3"/>
  <c r="G52" i="3"/>
  <c r="H52" i="3" s="1"/>
  <c r="F53" i="3"/>
  <c r="G53" i="3"/>
  <c r="F54" i="3"/>
  <c r="H54" i="3"/>
  <c r="G54" i="3"/>
  <c r="F55" i="3"/>
  <c r="G55" i="3"/>
  <c r="F56" i="3"/>
  <c r="H56" i="3" s="1"/>
  <c r="G56" i="3"/>
  <c r="H57" i="3"/>
  <c r="F58" i="3"/>
  <c r="G58" i="3"/>
  <c r="F59" i="3"/>
  <c r="G59" i="3"/>
  <c r="F60" i="3"/>
  <c r="H60" i="3" s="1"/>
  <c r="G60" i="3"/>
  <c r="F61" i="3"/>
  <c r="G61" i="3"/>
  <c r="F62" i="3"/>
  <c r="G62" i="3"/>
  <c r="H62" i="3" s="1"/>
  <c r="F63" i="3"/>
  <c r="H63" i="3" s="1"/>
  <c r="G63" i="3"/>
  <c r="F64" i="3"/>
  <c r="G64" i="3"/>
  <c r="H64" i="3" s="1"/>
  <c r="F65" i="3"/>
  <c r="G65" i="3"/>
  <c r="F66" i="3"/>
  <c r="G66" i="3"/>
  <c r="F67" i="3"/>
  <c r="G67" i="3"/>
  <c r="F68" i="3"/>
  <c r="G68" i="3"/>
  <c r="F69" i="3"/>
  <c r="G69" i="3"/>
  <c r="H69" i="3" s="1"/>
  <c r="F70" i="3"/>
  <c r="H70" i="3" s="1"/>
  <c r="G70" i="3"/>
  <c r="F71" i="3"/>
  <c r="G71" i="3"/>
  <c r="H71" i="3" s="1"/>
  <c r="F72" i="3"/>
  <c r="G72" i="3"/>
  <c r="F73" i="3"/>
  <c r="H73" i="3"/>
  <c r="G73" i="3"/>
  <c r="F74" i="3"/>
  <c r="G74" i="3"/>
  <c r="F75" i="3"/>
  <c r="H75" i="3" s="1"/>
  <c r="G75" i="3"/>
  <c r="F76" i="3"/>
  <c r="G76" i="3"/>
  <c r="H76" i="3" s="1"/>
  <c r="F77" i="3"/>
  <c r="G77" i="3"/>
  <c r="F78" i="3"/>
  <c r="G78" i="3"/>
  <c r="F79" i="3"/>
  <c r="G79" i="3"/>
  <c r="H79" i="3" s="1"/>
  <c r="F80" i="3"/>
  <c r="G80" i="3"/>
  <c r="F81" i="3"/>
  <c r="G81" i="3"/>
  <c r="F82" i="3"/>
  <c r="G82" i="3"/>
  <c r="F83" i="3"/>
  <c r="G83" i="3"/>
  <c r="F84" i="3"/>
  <c r="H84" i="3" s="1"/>
  <c r="G84" i="3"/>
  <c r="F85" i="3"/>
  <c r="G85" i="3"/>
  <c r="H85" i="3" s="1"/>
  <c r="F86" i="3"/>
  <c r="G86" i="3"/>
  <c r="F87" i="3"/>
  <c r="H87" i="3"/>
  <c r="G87" i="3"/>
  <c r="F88" i="3"/>
  <c r="G88" i="3"/>
  <c r="F89" i="3"/>
  <c r="G89" i="3"/>
  <c r="F90" i="3"/>
  <c r="G90" i="3"/>
  <c r="F91" i="3"/>
  <c r="H91" i="3" s="1"/>
  <c r="G91" i="3"/>
  <c r="F92" i="3"/>
  <c r="G92" i="3"/>
  <c r="F93" i="3"/>
  <c r="G93" i="3"/>
  <c r="H93" i="3" s="1"/>
  <c r="F94" i="3"/>
  <c r="H94" i="3" s="1"/>
  <c r="G94" i="3"/>
  <c r="F95" i="3"/>
  <c r="G95" i="3"/>
  <c r="H95" i="3" s="1"/>
  <c r="F96" i="3"/>
  <c r="G96" i="3"/>
  <c r="F97" i="3"/>
  <c r="G97" i="3"/>
  <c r="F98" i="3"/>
  <c r="G98" i="3"/>
  <c r="F99" i="3"/>
  <c r="H99" i="3"/>
  <c r="G99" i="3"/>
  <c r="F3" i="2"/>
  <c r="G3" i="2"/>
  <c r="F4" i="2"/>
  <c r="G4" i="2"/>
  <c r="F5" i="2"/>
  <c r="G5" i="2"/>
  <c r="F6" i="2"/>
  <c r="G6" i="2"/>
  <c r="F7" i="2"/>
  <c r="G7" i="2"/>
  <c r="F8" i="2"/>
  <c r="H8" i="2" s="1"/>
  <c r="G8" i="2"/>
  <c r="F9" i="2"/>
  <c r="G9" i="2"/>
  <c r="F10" i="2"/>
  <c r="G10" i="2"/>
  <c r="F11" i="2"/>
  <c r="G11" i="2"/>
  <c r="F12" i="2"/>
  <c r="G12" i="2"/>
  <c r="F13" i="2"/>
  <c r="H13" i="2"/>
  <c r="G13" i="2"/>
  <c r="F14" i="2"/>
  <c r="G14" i="2"/>
  <c r="F15" i="2"/>
  <c r="H15" i="2" s="1"/>
  <c r="G15" i="2"/>
  <c r="F16" i="2"/>
  <c r="G16" i="2"/>
  <c r="H16" i="2" s="1"/>
  <c r="F17" i="2"/>
  <c r="G17" i="2"/>
  <c r="F18" i="2"/>
  <c r="G18" i="2"/>
  <c r="F19" i="2"/>
  <c r="G19" i="2"/>
  <c r="H19" i="2" s="1"/>
  <c r="F20" i="2"/>
  <c r="H20" i="2" s="1"/>
  <c r="G20" i="2"/>
  <c r="F21" i="2"/>
  <c r="G21" i="2"/>
  <c r="F22" i="2"/>
  <c r="G22" i="2"/>
  <c r="F23" i="2"/>
  <c r="G23" i="2"/>
  <c r="F24" i="2"/>
  <c r="G24" i="2"/>
  <c r="F25" i="2"/>
  <c r="G25" i="2"/>
  <c r="H25" i="2" s="1"/>
  <c r="F26" i="2"/>
  <c r="G26" i="2"/>
  <c r="F27" i="2"/>
  <c r="G27" i="2"/>
  <c r="F28" i="2"/>
  <c r="G28" i="2"/>
  <c r="F29" i="2"/>
  <c r="H29" i="2"/>
  <c r="G29" i="2"/>
  <c r="F30" i="2"/>
  <c r="G30" i="2"/>
  <c r="F31" i="2"/>
  <c r="G31" i="2"/>
  <c r="F32" i="2"/>
  <c r="G32" i="2"/>
  <c r="F33" i="2"/>
  <c r="G33" i="2"/>
  <c r="F34" i="2"/>
  <c r="G34" i="2"/>
  <c r="H34" i="2"/>
  <c r="F35" i="2"/>
  <c r="G35" i="2"/>
  <c r="F36" i="2"/>
  <c r="H36" i="2"/>
  <c r="G36" i="2"/>
  <c r="F37" i="2"/>
  <c r="G37" i="2"/>
  <c r="F38" i="2"/>
  <c r="G38" i="2"/>
  <c r="F39" i="2"/>
  <c r="G39" i="2"/>
  <c r="F40" i="2"/>
  <c r="H40" i="2" s="1"/>
  <c r="G40" i="2"/>
  <c r="F41" i="2"/>
  <c r="G41" i="2"/>
  <c r="F42" i="2"/>
  <c r="G42" i="2"/>
  <c r="F43" i="2"/>
  <c r="G43" i="2"/>
  <c r="F44" i="2"/>
  <c r="G44" i="2"/>
  <c r="H44" i="2" s="1"/>
  <c r="F45" i="2"/>
  <c r="H45" i="2" s="1"/>
  <c r="G45" i="2"/>
  <c r="F46" i="2"/>
  <c r="G46" i="2"/>
  <c r="F47" i="2"/>
  <c r="G47" i="2"/>
  <c r="F48" i="2"/>
  <c r="G48" i="2"/>
  <c r="H48" i="2" s="1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H57" i="2"/>
  <c r="F58" i="2"/>
  <c r="G58" i="2"/>
  <c r="F59" i="2"/>
  <c r="G59" i="2"/>
  <c r="F60" i="2"/>
  <c r="G60" i="2"/>
  <c r="H60" i="2" s="1"/>
  <c r="F61" i="2"/>
  <c r="G61" i="2"/>
  <c r="F62" i="2"/>
  <c r="G62" i="2"/>
  <c r="F63" i="2"/>
  <c r="G63" i="2"/>
  <c r="H63" i="2" s="1"/>
  <c r="F64" i="2"/>
  <c r="H64" i="2" s="1"/>
  <c r="G64" i="2"/>
  <c r="F65" i="2"/>
  <c r="G65" i="2"/>
  <c r="F66" i="2"/>
  <c r="H66" i="2" s="1"/>
  <c r="G66" i="2"/>
  <c r="F67" i="2"/>
  <c r="G67" i="2"/>
  <c r="F68" i="2"/>
  <c r="G68" i="2"/>
  <c r="H68" i="2" s="1"/>
  <c r="F69" i="2"/>
  <c r="G69" i="2"/>
  <c r="F70" i="2"/>
  <c r="G70" i="2"/>
  <c r="F71" i="2"/>
  <c r="G71" i="2"/>
  <c r="F72" i="2"/>
  <c r="G72" i="2"/>
  <c r="H72" i="2" s="1"/>
  <c r="F73" i="2"/>
  <c r="G73" i="2"/>
  <c r="F74" i="2"/>
  <c r="G74" i="2"/>
  <c r="F75" i="2"/>
  <c r="G75" i="2"/>
  <c r="F76" i="2"/>
  <c r="H76" i="2"/>
  <c r="G76" i="2"/>
  <c r="F77" i="2"/>
  <c r="G77" i="2"/>
  <c r="F78" i="2"/>
  <c r="H78" i="2" s="1"/>
  <c r="G78" i="2"/>
  <c r="F79" i="2"/>
  <c r="G79" i="2"/>
  <c r="F80" i="2"/>
  <c r="G80" i="2"/>
  <c r="F81" i="2"/>
  <c r="G81" i="2"/>
  <c r="F82" i="2"/>
  <c r="G82" i="2"/>
  <c r="H82" i="2" s="1"/>
  <c r="F83" i="2"/>
  <c r="H83" i="2" s="1"/>
  <c r="G83" i="2"/>
  <c r="F84" i="2"/>
  <c r="G84" i="2"/>
  <c r="H84" i="2" s="1"/>
  <c r="F85" i="2"/>
  <c r="G85" i="2"/>
  <c r="F86" i="2"/>
  <c r="G86" i="2"/>
  <c r="F87" i="2"/>
  <c r="G87" i="2"/>
  <c r="H87" i="2" s="1"/>
  <c r="F88" i="2"/>
  <c r="H88" i="2" s="1"/>
  <c r="G88" i="2"/>
  <c r="F89" i="2"/>
  <c r="G89" i="2"/>
  <c r="F90" i="2"/>
  <c r="G90" i="2"/>
  <c r="F91" i="2"/>
  <c r="G91" i="2"/>
  <c r="F92" i="2"/>
  <c r="H92" i="2" s="1"/>
  <c r="G92" i="2"/>
  <c r="F93" i="2"/>
  <c r="G93" i="2"/>
  <c r="F94" i="2"/>
  <c r="G94" i="2"/>
  <c r="F95" i="2"/>
  <c r="H95" i="2"/>
  <c r="G95" i="2"/>
  <c r="F96" i="2"/>
  <c r="G96" i="2"/>
  <c r="F97" i="2"/>
  <c r="H97" i="2" s="1"/>
  <c r="G97" i="2"/>
  <c r="F98" i="2"/>
  <c r="G98" i="2"/>
  <c r="F99" i="2"/>
  <c r="G99" i="2"/>
  <c r="F3" i="8"/>
  <c r="G3" i="8"/>
  <c r="H3" i="8" s="1"/>
  <c r="F4" i="8"/>
  <c r="G4" i="8"/>
  <c r="F5" i="8"/>
  <c r="G5" i="8"/>
  <c r="F6" i="8"/>
  <c r="G6" i="8"/>
  <c r="F7" i="8"/>
  <c r="G7" i="8"/>
  <c r="F8" i="8"/>
  <c r="G8" i="8"/>
  <c r="H8" i="8" s="1"/>
  <c r="F9" i="8"/>
  <c r="G9" i="8"/>
  <c r="F10" i="8"/>
  <c r="G10" i="8"/>
  <c r="F11" i="8"/>
  <c r="H11" i="8" s="1"/>
  <c r="G11" i="8"/>
  <c r="F12" i="8"/>
  <c r="G12" i="8"/>
  <c r="F13" i="8"/>
  <c r="G13" i="8"/>
  <c r="F14" i="8"/>
  <c r="G14" i="8"/>
  <c r="H14" i="8" s="1"/>
  <c r="F15" i="8"/>
  <c r="G15" i="8"/>
  <c r="F16" i="8"/>
  <c r="G16" i="8"/>
  <c r="F17" i="8"/>
  <c r="G17" i="8"/>
  <c r="F18" i="8"/>
  <c r="G18" i="8"/>
  <c r="F19" i="8"/>
  <c r="G19" i="8"/>
  <c r="F20" i="8"/>
  <c r="G20" i="8"/>
  <c r="F21" i="8"/>
  <c r="G21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H37" i="8" s="1"/>
  <c r="F38" i="8"/>
  <c r="H38" i="8" s="1"/>
  <c r="G38" i="8"/>
  <c r="F39" i="8"/>
  <c r="G39" i="8"/>
  <c r="F40" i="8"/>
  <c r="H40" i="8" s="1"/>
  <c r="G40" i="8"/>
  <c r="F41" i="8"/>
  <c r="G41" i="8"/>
  <c r="F42" i="8"/>
  <c r="G42" i="8"/>
  <c r="F43" i="8"/>
  <c r="G43" i="8"/>
  <c r="F44" i="8"/>
  <c r="G44" i="8"/>
  <c r="H44" i="8" s="1"/>
  <c r="F45" i="8"/>
  <c r="G45" i="8"/>
  <c r="F46" i="8"/>
  <c r="G46" i="8"/>
  <c r="F47" i="8"/>
  <c r="H47" i="8" s="1"/>
  <c r="G47" i="8"/>
  <c r="F48" i="8"/>
  <c r="G48" i="8"/>
  <c r="F49" i="8"/>
  <c r="G49" i="8"/>
  <c r="F50" i="8"/>
  <c r="H50" i="8"/>
  <c r="G50" i="8"/>
  <c r="F51" i="8"/>
  <c r="G51" i="8"/>
  <c r="F52" i="8"/>
  <c r="H52" i="8" s="1"/>
  <c r="G52" i="8"/>
  <c r="F53" i="8"/>
  <c r="G53" i="8"/>
  <c r="F54" i="8"/>
  <c r="H54" i="8" s="1"/>
  <c r="G54" i="8"/>
  <c r="F55" i="8"/>
  <c r="G55" i="8"/>
  <c r="F56" i="8"/>
  <c r="G56" i="8"/>
  <c r="H57" i="8"/>
  <c r="F58" i="8"/>
  <c r="G58" i="8"/>
  <c r="F59" i="8"/>
  <c r="G59" i="8"/>
  <c r="F60" i="8"/>
  <c r="G60" i="8"/>
  <c r="F61" i="8"/>
  <c r="G61" i="8"/>
  <c r="F62" i="8"/>
  <c r="H62" i="8" s="1"/>
  <c r="G62" i="8"/>
  <c r="F63" i="8"/>
  <c r="G63" i="8"/>
  <c r="F64" i="8"/>
  <c r="H64" i="8" s="1"/>
  <c r="G64" i="8"/>
  <c r="F65" i="8"/>
  <c r="G65" i="8"/>
  <c r="F66" i="8"/>
  <c r="G66" i="8"/>
  <c r="F67" i="8"/>
  <c r="G67" i="8"/>
  <c r="H67" i="8" s="1"/>
  <c r="F68" i="8"/>
  <c r="G68" i="8"/>
  <c r="F69" i="8"/>
  <c r="G69" i="8"/>
  <c r="F70" i="8"/>
  <c r="G70" i="8"/>
  <c r="F71" i="8"/>
  <c r="H71" i="8"/>
  <c r="G71" i="8"/>
  <c r="F72" i="8"/>
  <c r="G72" i="8"/>
  <c r="F73" i="8"/>
  <c r="H73" i="8" s="1"/>
  <c r="G73" i="8"/>
  <c r="F74" i="8"/>
  <c r="G74" i="8"/>
  <c r="H74" i="8" s="1"/>
  <c r="F75" i="8"/>
  <c r="G75" i="8"/>
  <c r="F76" i="8"/>
  <c r="G76" i="8"/>
  <c r="F77" i="8"/>
  <c r="G77" i="8"/>
  <c r="F78" i="8"/>
  <c r="H78" i="8"/>
  <c r="G78" i="8"/>
  <c r="F79" i="8"/>
  <c r="G79" i="8"/>
  <c r="F80" i="8"/>
  <c r="H80" i="8" s="1"/>
  <c r="G80" i="8"/>
  <c r="F81" i="8"/>
  <c r="G81" i="8"/>
  <c r="F82" i="8"/>
  <c r="G82" i="8"/>
  <c r="H82" i="8" s="1"/>
  <c r="F83" i="8"/>
  <c r="G83" i="8"/>
  <c r="F84" i="8"/>
  <c r="G84" i="8"/>
  <c r="F85" i="8"/>
  <c r="G85" i="8"/>
  <c r="F86" i="8"/>
  <c r="G86" i="8"/>
  <c r="F87" i="8"/>
  <c r="H87" i="8" s="1"/>
  <c r="G87" i="8"/>
  <c r="F88" i="8"/>
  <c r="G88" i="8"/>
  <c r="F89" i="8"/>
  <c r="H89" i="8" s="1"/>
  <c r="G89" i="8"/>
  <c r="F90" i="8"/>
  <c r="G90" i="8"/>
  <c r="F91" i="8"/>
  <c r="G91" i="8"/>
  <c r="F92" i="8"/>
  <c r="G92" i="8"/>
  <c r="F93" i="8"/>
  <c r="G93" i="8"/>
  <c r="F94" i="8"/>
  <c r="G94" i="8"/>
  <c r="H94" i="8" s="1"/>
  <c r="F95" i="8"/>
  <c r="G95" i="8"/>
  <c r="F96" i="8"/>
  <c r="G96" i="8"/>
  <c r="F97" i="8"/>
  <c r="G97" i="8"/>
  <c r="F98" i="8"/>
  <c r="H98" i="8"/>
  <c r="G98" i="8"/>
  <c r="F99" i="8"/>
  <c r="G99" i="8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F5" i="12"/>
  <c r="G5" i="12"/>
  <c r="F6" i="12"/>
  <c r="G6" i="12"/>
  <c r="F7" i="12"/>
  <c r="G7" i="12"/>
  <c r="F8" i="12"/>
  <c r="G8" i="12"/>
  <c r="F9" i="12"/>
  <c r="G9" i="12"/>
  <c r="F10" i="12"/>
  <c r="G10" i="12"/>
  <c r="F11" i="12"/>
  <c r="G11" i="12"/>
  <c r="F12" i="12"/>
  <c r="N12" i="12" s="1"/>
  <c r="G12" i="12"/>
  <c r="O12" i="12" s="1"/>
  <c r="F13" i="12"/>
  <c r="G13" i="12"/>
  <c r="F14" i="12"/>
  <c r="G14" i="12"/>
  <c r="F15" i="12"/>
  <c r="G15" i="12"/>
  <c r="F16" i="12"/>
  <c r="L56" i="12" s="1"/>
  <c r="M56" i="12" s="1"/>
  <c r="G16" i="12"/>
  <c r="F17" i="12"/>
  <c r="G17" i="12"/>
  <c r="F18" i="12"/>
  <c r="N18" i="12" s="1"/>
  <c r="G18" i="12"/>
  <c r="F19" i="12"/>
  <c r="G19" i="12"/>
  <c r="F20" i="12"/>
  <c r="G20" i="12"/>
  <c r="F21" i="12"/>
  <c r="G21" i="12"/>
  <c r="F22" i="12"/>
  <c r="G22" i="12"/>
  <c r="F23" i="12"/>
  <c r="K23" i="12"/>
  <c r="L24" i="12" s="1"/>
  <c r="G23" i="12"/>
  <c r="F24" i="12"/>
  <c r="G24" i="12"/>
  <c r="F25" i="12"/>
  <c r="G25" i="12"/>
  <c r="F26" i="12"/>
  <c r="G26" i="12"/>
  <c r="F27" i="12"/>
  <c r="G27" i="12"/>
  <c r="F28" i="12"/>
  <c r="H28" i="12" s="1"/>
  <c r="G28" i="12"/>
  <c r="F29" i="12"/>
  <c r="G29" i="12"/>
  <c r="F30" i="12"/>
  <c r="G30" i="12"/>
  <c r="F31" i="12"/>
  <c r="G31" i="12"/>
  <c r="L31" i="12"/>
  <c r="F32" i="12"/>
  <c r="G32" i="12"/>
  <c r="F33" i="12"/>
  <c r="G33" i="12"/>
  <c r="F34" i="12"/>
  <c r="G34" i="12"/>
  <c r="F35" i="12"/>
  <c r="G35" i="12"/>
  <c r="O36" i="12" s="1"/>
  <c r="F36" i="12"/>
  <c r="G36" i="12"/>
  <c r="F37" i="12"/>
  <c r="G37" i="12"/>
  <c r="H37" i="12" s="1"/>
  <c r="K37" i="12"/>
  <c r="F38" i="12"/>
  <c r="G38" i="12"/>
  <c r="F39" i="12"/>
  <c r="N40" i="12" s="1"/>
  <c r="G39" i="12"/>
  <c r="F40" i="12"/>
  <c r="G40" i="12"/>
  <c r="F41" i="12"/>
  <c r="N42" i="12" s="1"/>
  <c r="G41" i="12"/>
  <c r="F42" i="12"/>
  <c r="G42" i="12"/>
  <c r="F43" i="12"/>
  <c r="N44" i="12" s="1"/>
  <c r="G43" i="12"/>
  <c r="F44" i="12"/>
  <c r="G44" i="12"/>
  <c r="F45" i="12"/>
  <c r="N45" i="12" s="1"/>
  <c r="P45" i="12" s="1"/>
  <c r="G45" i="12"/>
  <c r="F46" i="12"/>
  <c r="G46" i="12"/>
  <c r="F47" i="12"/>
  <c r="H47" i="12" s="1"/>
  <c r="G47" i="12"/>
  <c r="F48" i="12"/>
  <c r="G48" i="12"/>
  <c r="F49" i="12"/>
  <c r="N49" i="12" s="1"/>
  <c r="G49" i="12"/>
  <c r="F50" i="12"/>
  <c r="G50" i="12"/>
  <c r="O50" i="12" s="1"/>
  <c r="F51" i="12"/>
  <c r="G51" i="12"/>
  <c r="F52" i="12"/>
  <c r="G52" i="12"/>
  <c r="F53" i="12"/>
  <c r="G53" i="12"/>
  <c r="F54" i="12"/>
  <c r="G54" i="12"/>
  <c r="O55" i="12" s="1"/>
  <c r="F55" i="12"/>
  <c r="N55" i="12" s="1"/>
  <c r="G55" i="12"/>
  <c r="F56" i="12"/>
  <c r="G56" i="12"/>
  <c r="H56" i="12" s="1"/>
  <c r="F58" i="12"/>
  <c r="G58" i="12"/>
  <c r="F59" i="12"/>
  <c r="G59" i="12"/>
  <c r="L59" i="12"/>
  <c r="L60" i="12" s="1"/>
  <c r="L61" i="12" s="1"/>
  <c r="L62" i="12" s="1"/>
  <c r="L63" i="12" s="1"/>
  <c r="L64" i="12" s="1"/>
  <c r="L65" i="12" s="1"/>
  <c r="L66" i="12" s="1"/>
  <c r="L67" i="12" s="1"/>
  <c r="L68" i="12" s="1"/>
  <c r="L69" i="12" s="1"/>
  <c r="L70" i="12" s="1"/>
  <c r="L71" i="12" s="1"/>
  <c r="L72" i="12" s="1"/>
  <c r="L73" i="12" s="1"/>
  <c r="L74" i="12" s="1"/>
  <c r="L75" i="12" s="1"/>
  <c r="L76" i="12" s="1"/>
  <c r="L77" i="12" s="1"/>
  <c r="L78" i="12" s="1"/>
  <c r="L79" i="12" s="1"/>
  <c r="L80" i="12" s="1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P68" i="12"/>
  <c r="Q68" i="12"/>
  <c r="F69" i="12"/>
  <c r="G69" i="12"/>
  <c r="I69" i="12" s="1"/>
  <c r="P69" i="12"/>
  <c r="Q69" i="12"/>
  <c r="F70" i="12"/>
  <c r="G70" i="12"/>
  <c r="F71" i="12"/>
  <c r="G71" i="12"/>
  <c r="F72" i="12"/>
  <c r="G72" i="12"/>
  <c r="I72" i="12" s="1"/>
  <c r="F73" i="12"/>
  <c r="G73" i="12"/>
  <c r="F74" i="12"/>
  <c r="H126" i="12"/>
  <c r="G74" i="12"/>
  <c r="F75" i="12"/>
  <c r="H75" i="12"/>
  <c r="F76" i="12"/>
  <c r="H76" i="12" s="1"/>
  <c r="F77" i="12"/>
  <c r="F78" i="12"/>
  <c r="F79" i="12"/>
  <c r="F80" i="12"/>
  <c r="F81" i="12"/>
  <c r="H81" i="12" s="1"/>
  <c r="F82" i="12"/>
  <c r="F83" i="12"/>
  <c r="H83" i="12" s="1"/>
  <c r="F84" i="12"/>
  <c r="H84" i="12" s="1"/>
  <c r="F85" i="12"/>
  <c r="F86" i="12"/>
  <c r="K86" i="12"/>
  <c r="L86" i="12"/>
  <c r="F87" i="12"/>
  <c r="K87" i="12"/>
  <c r="L87" i="12"/>
  <c r="F88" i="12"/>
  <c r="K88" i="12"/>
  <c r="L88" i="12"/>
  <c r="F89" i="12"/>
  <c r="K89" i="12"/>
  <c r="L89" i="12"/>
  <c r="F90" i="12"/>
  <c r="K90" i="12"/>
  <c r="L90" i="12"/>
  <c r="F91" i="12"/>
  <c r="K91" i="12"/>
  <c r="L91" i="12"/>
  <c r="F92" i="12"/>
  <c r="K92" i="12"/>
  <c r="L92" i="12"/>
  <c r="F93" i="12"/>
  <c r="K93" i="12"/>
  <c r="L93" i="12"/>
  <c r="F94" i="12"/>
  <c r="J94" i="12"/>
  <c r="K94" i="12"/>
  <c r="L94" i="12"/>
  <c r="F95" i="12"/>
  <c r="K95" i="12"/>
  <c r="L95" i="12"/>
  <c r="F96" i="12"/>
  <c r="K96" i="12"/>
  <c r="L96" i="12"/>
  <c r="F97" i="12"/>
  <c r="H97" i="12" s="1"/>
  <c r="K97" i="12"/>
  <c r="L97" i="12"/>
  <c r="F98" i="12"/>
  <c r="H98" i="12" s="1"/>
  <c r="K98" i="12"/>
  <c r="L98" i="12"/>
  <c r="F99" i="12"/>
  <c r="K99" i="12"/>
  <c r="L99" i="12"/>
  <c r="H134" i="12"/>
  <c r="M97" i="12"/>
  <c r="J127" i="12"/>
  <c r="A4" i="2"/>
  <c r="A3" i="11"/>
  <c r="A3" i="8"/>
  <c r="A3" i="5"/>
  <c r="H44" i="3"/>
  <c r="H41" i="4"/>
  <c r="I4" i="9"/>
  <c r="H142" i="3"/>
  <c r="H64" i="5"/>
  <c r="H56" i="11"/>
  <c r="H101" i="5"/>
  <c r="H106" i="6"/>
  <c r="H109" i="5"/>
  <c r="H112" i="5"/>
  <c r="H112" i="4"/>
  <c r="H113" i="8"/>
  <c r="H113" i="4"/>
  <c r="H117" i="3"/>
  <c r="H126" i="4"/>
  <c r="H132" i="3"/>
  <c r="H147" i="11"/>
  <c r="H140" i="8"/>
  <c r="H141" i="8"/>
  <c r="H141" i="3"/>
  <c r="H143" i="5"/>
  <c r="H85" i="4"/>
  <c r="H27" i="4"/>
  <c r="H16" i="11"/>
  <c r="H141" i="11"/>
  <c r="H155" i="4"/>
  <c r="H132" i="10"/>
  <c r="H142" i="4"/>
  <c r="H148" i="4"/>
  <c r="H81" i="3"/>
  <c r="H39" i="3"/>
  <c r="H93" i="5"/>
  <c r="H92" i="5"/>
  <c r="H30" i="5"/>
  <c r="H82" i="4"/>
  <c r="H80" i="11"/>
  <c r="I11" i="9"/>
  <c r="H105" i="6"/>
  <c r="H109" i="11"/>
  <c r="H113" i="6"/>
  <c r="H119" i="8"/>
  <c r="H119" i="5"/>
  <c r="H120" i="8"/>
  <c r="H133" i="8"/>
  <c r="H137" i="4"/>
  <c r="I135" i="9"/>
  <c r="H145" i="4"/>
  <c r="H157" i="10"/>
  <c r="I157" i="9"/>
  <c r="H126" i="11"/>
  <c r="H127" i="5"/>
  <c r="H139" i="5"/>
  <c r="I140" i="9"/>
  <c r="I150" i="9"/>
  <c r="H143" i="10"/>
  <c r="H109" i="10"/>
  <c r="H152" i="10"/>
  <c r="H27" i="11"/>
  <c r="H7" i="11"/>
  <c r="H110" i="11"/>
  <c r="H134" i="11"/>
  <c r="H78" i="11"/>
  <c r="H153" i="11"/>
  <c r="H155" i="11"/>
  <c r="H157" i="11"/>
  <c r="H96" i="4"/>
  <c r="H36" i="4"/>
  <c r="H12" i="4"/>
  <c r="H111" i="4"/>
  <c r="H132" i="4"/>
  <c r="H144" i="4"/>
  <c r="H152" i="4"/>
  <c r="H15" i="5"/>
  <c r="H11" i="5"/>
  <c r="H115" i="5"/>
  <c r="H128" i="5"/>
  <c r="H132" i="5"/>
  <c r="H134" i="5"/>
  <c r="H136" i="5"/>
  <c r="H151" i="5"/>
  <c r="H155" i="5"/>
  <c r="H156" i="5"/>
  <c r="H120" i="6"/>
  <c r="H125" i="6"/>
  <c r="H141" i="6"/>
  <c r="H148" i="6"/>
  <c r="H159" i="6"/>
  <c r="H13" i="3"/>
  <c r="H104" i="3"/>
  <c r="H109" i="3"/>
  <c r="H127" i="3"/>
  <c r="H145" i="3"/>
  <c r="H155" i="3"/>
  <c r="H159" i="3"/>
  <c r="H111" i="2"/>
  <c r="B3" i="9"/>
  <c r="B4" i="9" s="1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B486" i="9" s="1"/>
  <c r="B487" i="9" s="1"/>
  <c r="B488" i="9" s="1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B506" i="9" s="1"/>
  <c r="B507" i="9" s="1"/>
  <c r="B508" i="9" s="1"/>
  <c r="B509" i="9" s="1"/>
  <c r="B510" i="9" s="1"/>
  <c r="B511" i="9" s="1"/>
  <c r="B512" i="9" s="1"/>
  <c r="B513" i="9" s="1"/>
  <c r="B514" i="9" s="1"/>
  <c r="B515" i="9" s="1"/>
  <c r="B516" i="9" s="1"/>
  <c r="B517" i="9" s="1"/>
  <c r="B518" i="9" s="1"/>
  <c r="B519" i="9" s="1"/>
  <c r="B520" i="9" s="1"/>
  <c r="B521" i="9" s="1"/>
  <c r="B522" i="9" s="1"/>
  <c r="B523" i="9" s="1"/>
  <c r="B524" i="9" s="1"/>
  <c r="B525" i="9" s="1"/>
  <c r="B526" i="9" s="1"/>
  <c r="B527" i="9" s="1"/>
  <c r="B528" i="9" s="1"/>
  <c r="B529" i="9" s="1"/>
  <c r="B530" i="9" s="1"/>
  <c r="B531" i="9" s="1"/>
  <c r="B532" i="9" s="1"/>
  <c r="B533" i="9" s="1"/>
  <c r="B534" i="9" s="1"/>
  <c r="B535" i="9" s="1"/>
  <c r="B536" i="9" s="1"/>
  <c r="B537" i="9" s="1"/>
  <c r="B538" i="9" s="1"/>
  <c r="B539" i="9" s="1"/>
  <c r="B540" i="9" s="1"/>
  <c r="B541" i="9" s="1"/>
  <c r="B542" i="9" s="1"/>
  <c r="B543" i="9" s="1"/>
  <c r="B544" i="9" s="1"/>
  <c r="B545" i="9" s="1"/>
  <c r="B546" i="9" s="1"/>
  <c r="B547" i="9" s="1"/>
  <c r="B548" i="9" s="1"/>
  <c r="B549" i="9" s="1"/>
  <c r="B550" i="9" s="1"/>
  <c r="B551" i="9" s="1"/>
  <c r="B552" i="9" s="1"/>
  <c r="B553" i="9" s="1"/>
  <c r="B554" i="9" s="1"/>
  <c r="B555" i="9" s="1"/>
  <c r="B556" i="9" s="1"/>
  <c r="B557" i="9" s="1"/>
  <c r="B558" i="9" s="1"/>
  <c r="B559" i="9" s="1"/>
  <c r="B560" i="9" s="1"/>
  <c r="B561" i="9" s="1"/>
  <c r="B562" i="9" s="1"/>
  <c r="B563" i="9" s="1"/>
  <c r="B564" i="9" s="1"/>
  <c r="B565" i="9" s="1"/>
  <c r="B566" i="9" s="1"/>
  <c r="B567" i="9" s="1"/>
  <c r="B568" i="9" s="1"/>
  <c r="B569" i="9" s="1"/>
  <c r="B570" i="9" s="1"/>
  <c r="B571" i="9" s="1"/>
  <c r="B572" i="9" s="1"/>
  <c r="B573" i="9" s="1"/>
  <c r="B574" i="9" s="1"/>
  <c r="B575" i="9" s="1"/>
  <c r="B576" i="9" s="1"/>
  <c r="B577" i="9" s="1"/>
  <c r="B578" i="9" s="1"/>
  <c r="B579" i="9" s="1"/>
  <c r="B580" i="9" s="1"/>
  <c r="B581" i="9" s="1"/>
  <c r="B582" i="9" s="1"/>
  <c r="B583" i="9" s="1"/>
  <c r="B584" i="9" s="1"/>
  <c r="B585" i="9" s="1"/>
  <c r="B586" i="9" s="1"/>
  <c r="B587" i="9" s="1"/>
  <c r="B588" i="9" s="1"/>
  <c r="B589" i="9" s="1"/>
  <c r="B590" i="9" s="1"/>
  <c r="B591" i="9" s="1"/>
  <c r="B592" i="9" s="1"/>
  <c r="B593" i="9" s="1"/>
  <c r="B594" i="9" s="1"/>
  <c r="B595" i="9" s="1"/>
  <c r="B596" i="9" s="1"/>
  <c r="B597" i="9" s="1"/>
  <c r="B598" i="9" s="1"/>
  <c r="B599" i="9" s="1"/>
  <c r="B600" i="9" s="1"/>
  <c r="B601" i="9" s="1"/>
  <c r="B602" i="9" s="1"/>
  <c r="B603" i="9" s="1"/>
  <c r="B604" i="9" s="1"/>
  <c r="B605" i="9" s="1"/>
  <c r="B606" i="9" s="1"/>
  <c r="B607" i="9" s="1"/>
  <c r="B608" i="9" s="1"/>
  <c r="B609" i="9" s="1"/>
  <c r="B610" i="9" s="1"/>
  <c r="B611" i="9" s="1"/>
  <c r="B612" i="9" s="1"/>
  <c r="B613" i="9" s="1"/>
  <c r="B614" i="9" s="1"/>
  <c r="B615" i="9" s="1"/>
  <c r="B616" i="9" s="1"/>
  <c r="B617" i="9" s="1"/>
  <c r="B618" i="9" s="1"/>
  <c r="B619" i="9" s="1"/>
  <c r="B620" i="9" s="1"/>
  <c r="B621" i="9" s="1"/>
  <c r="B622" i="9" s="1"/>
  <c r="B623" i="9" s="1"/>
  <c r="B624" i="9" s="1"/>
  <c r="B625" i="9" s="1"/>
  <c r="B626" i="9" s="1"/>
  <c r="B627" i="9" s="1"/>
  <c r="B628" i="9" s="1"/>
  <c r="B629" i="9" s="1"/>
  <c r="B630" i="9" s="1"/>
  <c r="B631" i="9" s="1"/>
  <c r="B632" i="9" s="1"/>
  <c r="B633" i="9" s="1"/>
  <c r="B634" i="9" s="1"/>
  <c r="B635" i="9" s="1"/>
  <c r="B636" i="9" s="1"/>
  <c r="B637" i="9" s="1"/>
  <c r="B638" i="9" s="1"/>
  <c r="B639" i="9" s="1"/>
  <c r="B640" i="9" s="1"/>
  <c r="B641" i="9" s="1"/>
  <c r="B642" i="9" s="1"/>
  <c r="B643" i="9" s="1"/>
  <c r="B644" i="9" s="1"/>
  <c r="B645" i="9" s="1"/>
  <c r="B646" i="9" s="1"/>
  <c r="B647" i="9" s="1"/>
  <c r="B648" i="9" s="1"/>
  <c r="B649" i="9" s="1"/>
  <c r="B650" i="9" s="1"/>
  <c r="B651" i="9" s="1"/>
  <c r="B652" i="9" s="1"/>
  <c r="B653" i="9" s="1"/>
  <c r="B654" i="9" s="1"/>
  <c r="B655" i="9" s="1"/>
  <c r="B656" i="9" s="1"/>
  <c r="B657" i="9" s="1"/>
  <c r="B658" i="9" s="1"/>
  <c r="B659" i="9" s="1"/>
  <c r="B660" i="9" s="1"/>
  <c r="B661" i="9" s="1"/>
  <c r="B662" i="9" s="1"/>
  <c r="B663" i="9" s="1"/>
  <c r="B664" i="9" s="1"/>
  <c r="B665" i="9" s="1"/>
  <c r="B666" i="9" s="1"/>
  <c r="B667" i="9" s="1"/>
  <c r="B668" i="9" s="1"/>
  <c r="B669" i="9" s="1"/>
  <c r="B670" i="9" s="1"/>
  <c r="B671" i="9" s="1"/>
  <c r="B672" i="9" s="1"/>
  <c r="B673" i="9" s="1"/>
  <c r="B674" i="9" s="1"/>
  <c r="B675" i="9" s="1"/>
  <c r="B676" i="9" s="1"/>
  <c r="B677" i="9" s="1"/>
  <c r="B678" i="9" s="1"/>
  <c r="B679" i="9" s="1"/>
  <c r="B680" i="9" s="1"/>
  <c r="B681" i="9" s="1"/>
  <c r="B682" i="9" s="1"/>
  <c r="B683" i="9" s="1"/>
  <c r="B684" i="9" s="1"/>
  <c r="B685" i="9" s="1"/>
  <c r="B686" i="9" s="1"/>
  <c r="B687" i="9" s="1"/>
  <c r="B688" i="9" s="1"/>
  <c r="B689" i="9" s="1"/>
  <c r="B690" i="9" s="1"/>
  <c r="B691" i="9" s="1"/>
  <c r="B692" i="9" s="1"/>
  <c r="B693" i="9" s="1"/>
  <c r="B694" i="9" s="1"/>
  <c r="B695" i="9" s="1"/>
  <c r="B696" i="9" s="1"/>
  <c r="B697" i="9" s="1"/>
  <c r="B698" i="9" s="1"/>
  <c r="B699" i="9" s="1"/>
  <c r="B700" i="9" s="1"/>
  <c r="B701" i="9" s="1"/>
  <c r="B702" i="9" s="1"/>
  <c r="B703" i="9" s="1"/>
  <c r="B704" i="9" s="1"/>
  <c r="B705" i="9" s="1"/>
  <c r="B706" i="9" s="1"/>
  <c r="B707" i="9" s="1"/>
  <c r="B708" i="9" s="1"/>
  <c r="B709" i="9" s="1"/>
  <c r="B710" i="9" s="1"/>
  <c r="B711" i="9" s="1"/>
  <c r="B712" i="9" s="1"/>
  <c r="B713" i="9" s="1"/>
  <c r="B714" i="9" s="1"/>
  <c r="B715" i="9" s="1"/>
  <c r="B716" i="9" s="1"/>
  <c r="B717" i="9" s="1"/>
  <c r="B718" i="9" s="1"/>
  <c r="B719" i="9" s="1"/>
  <c r="B720" i="9" s="1"/>
  <c r="B721" i="9" s="1"/>
  <c r="B722" i="9" s="1"/>
  <c r="B723" i="9" s="1"/>
  <c r="B724" i="9" s="1"/>
  <c r="B725" i="9" s="1"/>
  <c r="B726" i="9" s="1"/>
  <c r="B727" i="9" s="1"/>
  <c r="B728" i="9" s="1"/>
  <c r="B729" i="9" s="1"/>
  <c r="B730" i="9" s="1"/>
  <c r="B731" i="9" s="1"/>
  <c r="B732" i="9" s="1"/>
  <c r="B733" i="9" s="1"/>
  <c r="B734" i="9" s="1"/>
  <c r="B735" i="9" s="1"/>
  <c r="B736" i="9" s="1"/>
  <c r="B737" i="9" s="1"/>
  <c r="B738" i="9" s="1"/>
  <c r="B739" i="9" s="1"/>
  <c r="B740" i="9" s="1"/>
  <c r="B741" i="9" s="1"/>
  <c r="B742" i="9" s="1"/>
  <c r="B743" i="9" s="1"/>
  <c r="B744" i="9" s="1"/>
  <c r="B745" i="9" s="1"/>
  <c r="B746" i="9" s="1"/>
  <c r="B747" i="9" s="1"/>
  <c r="B748" i="9" s="1"/>
  <c r="B749" i="9" s="1"/>
  <c r="B750" i="9" s="1"/>
  <c r="B751" i="9" s="1"/>
  <c r="B752" i="9" s="1"/>
  <c r="B753" i="9" s="1"/>
  <c r="B754" i="9" s="1"/>
  <c r="B755" i="9" s="1"/>
  <c r="B756" i="9" s="1"/>
  <c r="B757" i="9" s="1"/>
  <c r="B758" i="9" s="1"/>
  <c r="B759" i="9" s="1"/>
  <c r="B760" i="9" s="1"/>
  <c r="B761" i="9" s="1"/>
  <c r="B762" i="9" s="1"/>
  <c r="B763" i="9" s="1"/>
  <c r="B764" i="9" s="1"/>
  <c r="B765" i="9" s="1"/>
  <c r="B766" i="9" s="1"/>
  <c r="B767" i="9" s="1"/>
  <c r="B768" i="9" s="1"/>
  <c r="B769" i="9" s="1"/>
  <c r="B770" i="9" s="1"/>
  <c r="B771" i="9" s="1"/>
  <c r="B772" i="9" s="1"/>
  <c r="B773" i="9" s="1"/>
  <c r="B774" i="9" s="1"/>
  <c r="B775" i="9" s="1"/>
  <c r="B776" i="9" s="1"/>
  <c r="B777" i="9" s="1"/>
  <c r="B778" i="9" s="1"/>
  <c r="B779" i="9" s="1"/>
  <c r="B780" i="9" s="1"/>
  <c r="B781" i="9" s="1"/>
  <c r="H118" i="2"/>
  <c r="H141" i="2"/>
  <c r="H151" i="2"/>
  <c r="A3" i="4"/>
  <c r="A4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H49" i="8"/>
  <c r="H33" i="8"/>
  <c r="H29" i="8"/>
  <c r="H13" i="8"/>
  <c r="H118" i="8"/>
  <c r="H139" i="8"/>
  <c r="H145" i="8"/>
  <c r="H148" i="8"/>
  <c r="H151" i="8"/>
  <c r="H153" i="8"/>
  <c r="H159" i="8"/>
  <c r="H152" i="8"/>
  <c r="H156" i="8"/>
  <c r="M127" i="12"/>
  <c r="J136" i="12"/>
  <c r="M124" i="12"/>
  <c r="M155" i="12"/>
  <c r="F208" i="10"/>
  <c r="H208" i="10" s="1"/>
  <c r="I279" i="9"/>
  <c r="H281" i="4"/>
  <c r="H282" i="11"/>
  <c r="H282" i="8"/>
  <c r="H283" i="5"/>
  <c r="H281" i="10"/>
  <c r="H283" i="4"/>
  <c r="I282" i="9"/>
  <c r="H285" i="4"/>
  <c r="H285" i="10"/>
  <c r="H287" i="8"/>
  <c r="H287" i="4"/>
  <c r="H286" i="10"/>
  <c r="H288" i="5"/>
  <c r="H290" i="8"/>
  <c r="H289" i="10"/>
  <c r="H291" i="8"/>
  <c r="H291" i="11"/>
  <c r="I290" i="9"/>
  <c r="H293" i="8"/>
  <c r="H293" i="4"/>
  <c r="H293" i="11"/>
  <c r="H295" i="5"/>
  <c r="H295" i="11"/>
  <c r="H371" i="10"/>
  <c r="H358" i="10"/>
  <c r="H332" i="4"/>
  <c r="H324" i="4"/>
  <c r="H314" i="4"/>
  <c r="H313" i="4"/>
  <c r="H309" i="4"/>
  <c r="H305" i="11"/>
  <c r="H305" i="4"/>
  <c r="H21" i="6"/>
  <c r="H140" i="6"/>
  <c r="H198" i="6"/>
  <c r="H236" i="6"/>
  <c r="H123" i="6"/>
  <c r="H134" i="6"/>
  <c r="H110" i="6"/>
  <c r="H133" i="6"/>
  <c r="H160" i="6"/>
  <c r="H258" i="6"/>
  <c r="H132" i="6"/>
  <c r="H49" i="6"/>
  <c r="H385" i="10"/>
  <c r="H389" i="10"/>
  <c r="H391" i="10"/>
  <c r="H395" i="10"/>
  <c r="H397" i="10"/>
  <c r="H401" i="10"/>
  <c r="H403" i="10"/>
  <c r="H405" i="5"/>
  <c r="H404" i="10"/>
  <c r="H406" i="10"/>
  <c r="H408" i="10"/>
  <c r="H410" i="10"/>
  <c r="H412" i="10"/>
  <c r="H413" i="10"/>
  <c r="H414" i="10"/>
  <c r="H425" i="10"/>
  <c r="H496" i="12"/>
  <c r="M161" i="12"/>
  <c r="H57" i="10"/>
  <c r="H53" i="10"/>
  <c r="H49" i="10"/>
  <c r="H149" i="12"/>
  <c r="H223" i="4"/>
  <c r="H227" i="8"/>
  <c r="H241" i="5"/>
  <c r="H91" i="11"/>
  <c r="H21" i="11"/>
  <c r="H17" i="11"/>
  <c r="H9" i="11"/>
  <c r="H5" i="11"/>
  <c r="H119" i="11"/>
  <c r="I120" i="9"/>
  <c r="H165" i="5"/>
  <c r="I163" i="9"/>
  <c r="H166" i="3"/>
  <c r="H166" i="4"/>
  <c r="H187" i="7"/>
  <c r="J221" i="12"/>
  <c r="H79" i="5"/>
  <c r="J128" i="12"/>
  <c r="H50" i="5"/>
  <c r="H126" i="6"/>
  <c r="H320" i="12"/>
  <c r="H127" i="8"/>
  <c r="H127" i="11"/>
  <c r="H93" i="6"/>
  <c r="H82" i="5"/>
  <c r="H69" i="4"/>
  <c r="H103" i="4"/>
  <c r="H128" i="6"/>
  <c r="J168" i="12"/>
  <c r="H179" i="3"/>
  <c r="J189" i="12"/>
  <c r="H196" i="5"/>
  <c r="H209" i="11"/>
  <c r="H301" i="8"/>
  <c r="H41" i="3"/>
  <c r="H41" i="5"/>
  <c r="H37" i="5"/>
  <c r="H17" i="5"/>
  <c r="H83" i="11"/>
  <c r="H71" i="11"/>
  <c r="H67" i="11"/>
  <c r="I106" i="9"/>
  <c r="H193" i="11"/>
  <c r="H215" i="11"/>
  <c r="J234" i="12"/>
  <c r="J233" i="12"/>
  <c r="H244" i="6"/>
  <c r="J249" i="12"/>
  <c r="H248" i="12"/>
  <c r="J260" i="12"/>
  <c r="J196" i="12"/>
  <c r="H5" i="8"/>
  <c r="H95" i="6"/>
  <c r="H15" i="4"/>
  <c r="H3" i="4"/>
  <c r="H42" i="10"/>
  <c r="I100" i="9"/>
  <c r="H156" i="10"/>
  <c r="H208" i="6"/>
  <c r="H212" i="8"/>
  <c r="H213" i="12"/>
  <c r="H254" i="12"/>
  <c r="H174" i="6"/>
  <c r="H174" i="11"/>
  <c r="H175" i="3"/>
  <c r="H184" i="6"/>
  <c r="H185" i="12"/>
  <c r="H226" i="6"/>
  <c r="H237" i="4"/>
  <c r="I236" i="9"/>
  <c r="H240" i="5"/>
  <c r="I249" i="9"/>
  <c r="H252" i="6"/>
  <c r="H436" i="10"/>
  <c r="H312" i="12"/>
  <c r="H162" i="6"/>
  <c r="I175" i="9"/>
  <c r="H180" i="6"/>
  <c r="H180" i="11"/>
  <c r="H184" i="8"/>
  <c r="H204" i="6"/>
  <c r="H215" i="8"/>
  <c r="H232" i="7"/>
  <c r="H232" i="5"/>
  <c r="H246" i="11"/>
  <c r="H250" i="8"/>
  <c r="H265" i="3"/>
  <c r="H161" i="8"/>
  <c r="I168" i="9"/>
  <c r="H171" i="8"/>
  <c r="H180" i="8"/>
  <c r="H200" i="6"/>
  <c r="H218" i="6"/>
  <c r="H227" i="12"/>
  <c r="H227" i="6"/>
  <c r="H229" i="4"/>
  <c r="H233" i="3"/>
  <c r="H231" i="10"/>
  <c r="J238" i="12"/>
  <c r="H263" i="3"/>
  <c r="J237" i="12"/>
  <c r="H236" i="12"/>
  <c r="H252" i="8"/>
  <c r="H252" i="4"/>
  <c r="I255" i="9"/>
  <c r="H259" i="8"/>
  <c r="I260" i="9"/>
  <c r="H474" i="2"/>
  <c r="H449" i="10"/>
  <c r="H321" i="10"/>
  <c r="H317" i="10"/>
  <c r="H491" i="2"/>
  <c r="H249" i="3"/>
  <c r="H250" i="6"/>
  <c r="H265" i="11"/>
  <c r="H268" i="5"/>
  <c r="I266" i="9"/>
  <c r="H293" i="10"/>
  <c r="H316" i="3"/>
  <c r="H342" i="5"/>
  <c r="H298" i="5"/>
  <c r="H287" i="11"/>
  <c r="H439" i="10"/>
  <c r="G28" i="18"/>
  <c r="I28" i="18" s="1"/>
  <c r="H334" i="12"/>
  <c r="H252" i="5"/>
  <c r="H199" i="14"/>
  <c r="H256" i="8"/>
  <c r="H258" i="11"/>
  <c r="H259" i="6"/>
  <c r="I262" i="9"/>
  <c r="H362" i="10"/>
  <c r="H301" i="5"/>
  <c r="H340" i="4"/>
  <c r="H263" i="10"/>
  <c r="H269" i="8"/>
  <c r="J269" i="12"/>
  <c r="H280" i="8"/>
  <c r="H307" i="4"/>
  <c r="H281" i="11"/>
  <c r="H277" i="11"/>
  <c r="I301" i="9"/>
  <c r="H351" i="10"/>
  <c r="H341" i="10"/>
  <c r="H284" i="10"/>
  <c r="I319" i="9"/>
  <c r="H326" i="11"/>
  <c r="H345" i="12"/>
  <c r="G39" i="18"/>
  <c r="I39" i="18" s="1"/>
  <c r="J270" i="12"/>
  <c r="J349" i="12"/>
  <c r="H279" i="8"/>
  <c r="H359" i="2"/>
  <c r="H306" i="4"/>
  <c r="H297" i="11"/>
  <c r="I313" i="9"/>
  <c r="H432" i="10"/>
  <c r="H333" i="10"/>
  <c r="H305" i="10"/>
  <c r="H291" i="10"/>
  <c r="J362" i="12"/>
  <c r="H266" i="8"/>
  <c r="H270" i="11"/>
  <c r="H281" i="7"/>
  <c r="H392" i="12"/>
  <c r="H323" i="5"/>
  <c r="H346" i="8"/>
  <c r="H311" i="3"/>
  <c r="H319" i="5"/>
  <c r="H318" i="3"/>
  <c r="H324" i="8"/>
  <c r="H324" i="11"/>
  <c r="I328" i="9"/>
  <c r="H336" i="4"/>
  <c r="H339" i="4"/>
  <c r="H347" i="4"/>
  <c r="H348" i="12"/>
  <c r="H352" i="11"/>
  <c r="H367" i="12"/>
  <c r="H306" i="5"/>
  <c r="H309" i="3"/>
  <c r="G33" i="18"/>
  <c r="I33" i="18" s="1"/>
  <c r="H349" i="12"/>
  <c r="G43" i="18"/>
  <c r="I43" i="18"/>
  <c r="H396" i="12"/>
  <c r="J396" i="12"/>
  <c r="H423" i="5"/>
  <c r="H338" i="12"/>
  <c r="H334" i="3"/>
  <c r="H335" i="4"/>
  <c r="H349" i="8"/>
  <c r="H350" i="4"/>
  <c r="I358" i="9"/>
  <c r="G30" i="18"/>
  <c r="I30" i="18" s="1"/>
  <c r="H353" i="5"/>
  <c r="H354" i="11"/>
  <c r="I354" i="9"/>
  <c r="H357" i="3"/>
  <c r="H362" i="3"/>
  <c r="H373" i="4"/>
  <c r="H380" i="4"/>
  <c r="J395" i="12"/>
  <c r="H395" i="12"/>
  <c r="H399" i="3"/>
  <c r="H448" i="4"/>
  <c r="G41" i="18"/>
  <c r="I41" i="18" s="1"/>
  <c r="H353" i="4"/>
  <c r="H359" i="8"/>
  <c r="H394" i="12"/>
  <c r="H398" i="4"/>
  <c r="H399" i="8"/>
  <c r="J403" i="12"/>
  <c r="G20" i="18"/>
  <c r="G34" i="18"/>
  <c r="I34" i="18" s="1"/>
  <c r="J357" i="12"/>
  <c r="H357" i="4"/>
  <c r="H359" i="11"/>
  <c r="I370" i="9"/>
  <c r="H383" i="4"/>
  <c r="H392" i="8"/>
  <c r="H430" i="8"/>
  <c r="J438" i="12"/>
  <c r="H352" i="12"/>
  <c r="H370" i="3"/>
  <c r="H385" i="5"/>
  <c r="H387" i="3"/>
  <c r="H388" i="3"/>
  <c r="H391" i="4"/>
  <c r="H397" i="8"/>
  <c r="H405" i="3"/>
  <c r="H434" i="3"/>
  <c r="J387" i="12"/>
  <c r="H387" i="12"/>
  <c r="I392" i="9"/>
  <c r="H401" i="3"/>
  <c r="H414" i="8"/>
  <c r="H420" i="5"/>
  <c r="H366" i="12"/>
  <c r="H375" i="3"/>
  <c r="I375" i="9"/>
  <c r="I391" i="9"/>
  <c r="H401" i="8"/>
  <c r="H404" i="5"/>
  <c r="J384" i="12"/>
  <c r="H431" i="5"/>
  <c r="H366" i="3"/>
  <c r="H380" i="8"/>
  <c r="H382" i="3"/>
  <c r="H384" i="8"/>
  <c r="J397" i="12"/>
  <c r="H398" i="3"/>
  <c r="H418" i="5"/>
  <c r="I417" i="9"/>
  <c r="J421" i="12"/>
  <c r="J420" i="12"/>
  <c r="J437" i="12"/>
  <c r="H437" i="4"/>
  <c r="H472" i="12"/>
  <c r="J473" i="12"/>
  <c r="J398" i="12"/>
  <c r="I409" i="9"/>
  <c r="H414" i="4"/>
  <c r="H415" i="3"/>
  <c r="H440" i="7"/>
  <c r="J441" i="12"/>
  <c r="H440" i="12"/>
  <c r="H457" i="4"/>
  <c r="H463" i="4"/>
  <c r="I487" i="9"/>
  <c r="J372" i="12"/>
  <c r="H415" i="4"/>
  <c r="H420" i="8"/>
  <c r="H423" i="8"/>
  <c r="I421" i="9"/>
  <c r="H424" i="8"/>
  <c r="H429" i="8"/>
  <c r="J440" i="12"/>
  <c r="J454" i="12"/>
  <c r="J385" i="12"/>
  <c r="J409" i="12"/>
  <c r="J400" i="12"/>
  <c r="H385" i="12"/>
  <c r="J405" i="12"/>
  <c r="I408" i="9"/>
  <c r="H416" i="3"/>
  <c r="H423" i="3"/>
  <c r="H426" i="4"/>
  <c r="H430" i="4"/>
  <c r="H434" i="8"/>
  <c r="H442" i="5"/>
  <c r="I456" i="9"/>
  <c r="H405" i="12"/>
  <c r="J435" i="12"/>
  <c r="H440" i="3"/>
  <c r="H455" i="3"/>
  <c r="H464" i="3"/>
  <c r="H465" i="12"/>
  <c r="J466" i="12"/>
  <c r="H389" i="3"/>
  <c r="H439" i="3"/>
  <c r="H444" i="8"/>
  <c r="H450" i="7"/>
  <c r="H457" i="8"/>
  <c r="H456" i="4"/>
  <c r="H442" i="8"/>
  <c r="H453" i="3"/>
  <c r="I451" i="9"/>
  <c r="H460" i="10"/>
  <c r="I467" i="9"/>
  <c r="H474" i="3"/>
  <c r="H495" i="5"/>
  <c r="H467" i="5"/>
  <c r="H477" i="10"/>
  <c r="J467" i="12"/>
  <c r="H476" i="7"/>
  <c r="H465" i="8"/>
  <c r="I475" i="9"/>
  <c r="H483" i="5"/>
  <c r="H487" i="3"/>
  <c r="H491" i="4"/>
  <c r="H486" i="5"/>
  <c r="H488" i="8"/>
  <c r="H492" i="5"/>
  <c r="H484" i="8"/>
  <c r="H493" i="8"/>
  <c r="I476" i="9"/>
  <c r="I493" i="9"/>
  <c r="H486" i="12"/>
  <c r="H487" i="4"/>
  <c r="H494" i="5"/>
  <c r="J485" i="12"/>
  <c r="H112" i="14"/>
  <c r="H147" i="14"/>
  <c r="H206" i="14"/>
  <c r="H208" i="14"/>
  <c r="H230" i="14"/>
  <c r="H340" i="14"/>
  <c r="H394" i="14"/>
  <c r="H425" i="14"/>
  <c r="H128" i="14"/>
  <c r="H145" i="14"/>
  <c r="H198" i="14"/>
  <c r="H241" i="14"/>
  <c r="H221" i="14"/>
  <c r="H328" i="14"/>
  <c r="H424" i="14"/>
  <c r="H426" i="14"/>
  <c r="H60" i="14"/>
  <c r="H189" i="14"/>
  <c r="H306" i="14"/>
  <c r="H337" i="14"/>
  <c r="H243" i="14"/>
  <c r="H223" i="14"/>
  <c r="H397" i="14"/>
  <c r="H103" i="14"/>
  <c r="H142" i="14"/>
  <c r="H152" i="14"/>
  <c r="H181" i="14"/>
  <c r="H201" i="14"/>
  <c r="H217" i="14"/>
  <c r="H268" i="14"/>
  <c r="H354" i="14"/>
  <c r="H413" i="14"/>
  <c r="H314" i="14"/>
  <c r="H348" i="14"/>
  <c r="H351" i="14"/>
  <c r="H361" i="14"/>
  <c r="H107" i="14"/>
  <c r="H296" i="14"/>
  <c r="H303" i="14"/>
  <c r="H311" i="14"/>
  <c r="H342" i="14"/>
  <c r="H124" i="14"/>
  <c r="H170" i="14"/>
  <c r="H178" i="14"/>
  <c r="H263" i="14"/>
  <c r="H297" i="14"/>
  <c r="H358" i="14"/>
  <c r="H359" i="14"/>
  <c r="H391" i="14"/>
  <c r="H403" i="14"/>
  <c r="H111" i="14"/>
  <c r="H144" i="14"/>
  <c r="H207" i="14"/>
  <c r="H282" i="14"/>
  <c r="H324" i="14"/>
  <c r="H355" i="14"/>
  <c r="H407" i="14"/>
  <c r="H153" i="14"/>
  <c r="H176" i="14"/>
  <c r="H304" i="14"/>
  <c r="H308" i="14"/>
  <c r="H338" i="14"/>
  <c r="H357" i="14"/>
  <c r="H393" i="14"/>
  <c r="H7" i="14"/>
  <c r="H31" i="14"/>
  <c r="H114" i="14"/>
  <c r="H121" i="14"/>
  <c r="H174" i="14"/>
  <c r="H209" i="14"/>
  <c r="H262" i="14"/>
  <c r="H278" i="14"/>
  <c r="H300" i="14"/>
  <c r="H320" i="14"/>
  <c r="H344" i="14"/>
  <c r="H356" i="14"/>
  <c r="H387" i="14"/>
  <c r="H390" i="14"/>
  <c r="H399" i="14"/>
  <c r="H441" i="14"/>
  <c r="H16" i="14"/>
  <c r="H26" i="14"/>
  <c r="H101" i="14"/>
  <c r="H213" i="14"/>
  <c r="H423" i="14"/>
  <c r="H42" i="14"/>
  <c r="H134" i="14"/>
  <c r="H239" i="14"/>
  <c r="H231" i="14"/>
  <c r="H227" i="14"/>
  <c r="H109" i="14"/>
  <c r="H276" i="14"/>
  <c r="H294" i="14"/>
  <c r="H299" i="14"/>
  <c r="H316" i="14"/>
  <c r="H405" i="14"/>
  <c r="H68" i="14"/>
  <c r="H76" i="14"/>
  <c r="H353" i="14"/>
  <c r="H365" i="14"/>
  <c r="H11" i="14"/>
  <c r="H44" i="14"/>
  <c r="H67" i="14"/>
  <c r="H105" i="14"/>
  <c r="H126" i="14"/>
  <c r="H148" i="14"/>
  <c r="H160" i="14"/>
  <c r="H165" i="14"/>
  <c r="H168" i="14"/>
  <c r="H245" i="14"/>
  <c r="H327" i="14"/>
  <c r="H332" i="14"/>
  <c r="H369" i="14"/>
  <c r="H410" i="14"/>
  <c r="H422" i="14"/>
  <c r="H427" i="14"/>
  <c r="H120" i="14"/>
  <c r="H237" i="14"/>
  <c r="H229" i="14"/>
  <c r="H281" i="14"/>
  <c r="H388" i="14"/>
  <c r="H21" i="14"/>
  <c r="H129" i="14"/>
  <c r="H175" i="14"/>
  <c r="H190" i="14"/>
  <c r="H275" i="14"/>
  <c r="H291" i="14"/>
  <c r="H330" i="14"/>
  <c r="H71" i="14"/>
  <c r="H73" i="14"/>
  <c r="H195" i="14"/>
  <c r="H233" i="14"/>
  <c r="H284" i="14"/>
  <c r="H295" i="14"/>
  <c r="H317" i="14"/>
  <c r="H383" i="14"/>
  <c r="H433" i="14"/>
  <c r="H150" i="14"/>
  <c r="H216" i="14"/>
  <c r="H257" i="14"/>
  <c r="H247" i="14"/>
  <c r="H228" i="14"/>
  <c r="H264" i="14"/>
  <c r="H283" i="14"/>
  <c r="H289" i="14"/>
  <c r="H293" i="14"/>
  <c r="H329" i="14"/>
  <c r="H379" i="14"/>
  <c r="H431" i="14"/>
  <c r="H286" i="14"/>
  <c r="H430" i="14"/>
  <c r="H445" i="14"/>
  <c r="H28" i="14"/>
  <c r="H269" i="14"/>
  <c r="H288" i="14"/>
  <c r="H350" i="14"/>
  <c r="H398" i="14"/>
  <c r="H118" i="14"/>
  <c r="H182" i="14"/>
  <c r="H270" i="14"/>
  <c r="H313" i="14"/>
  <c r="H386" i="14"/>
  <c r="H251" i="14"/>
  <c r="H287" i="14"/>
  <c r="H343" i="14"/>
  <c r="H132" i="14"/>
  <c r="H260" i="14"/>
  <c r="H234" i="14"/>
  <c r="H285" i="14"/>
  <c r="H298" i="14"/>
  <c r="H319" i="14"/>
  <c r="H349" i="14"/>
  <c r="H364" i="14"/>
  <c r="H378" i="14"/>
  <c r="H446" i="14"/>
  <c r="I293" i="9"/>
  <c r="I32" i="9"/>
  <c r="I298" i="9"/>
  <c r="I383" i="9"/>
  <c r="I434" i="9"/>
  <c r="I115" i="9"/>
  <c r="I186" i="9"/>
  <c r="I329" i="9"/>
  <c r="I379" i="9"/>
  <c r="I425" i="9"/>
  <c r="I453" i="9"/>
  <c r="I461" i="9"/>
  <c r="I72" i="9"/>
  <c r="I57" i="9"/>
  <c r="I68" i="9"/>
  <c r="I64" i="9"/>
  <c r="I295" i="9"/>
  <c r="I361" i="9"/>
  <c r="I376" i="9"/>
  <c r="I377" i="9"/>
  <c r="I422" i="9"/>
  <c r="I466" i="9"/>
  <c r="I479" i="9"/>
  <c r="I28" i="9"/>
  <c r="I213" i="9"/>
  <c r="I257" i="9"/>
  <c r="I261" i="9"/>
  <c r="I366" i="9"/>
  <c r="I111" i="9"/>
  <c r="I132" i="9"/>
  <c r="I271" i="9"/>
  <c r="I416" i="9"/>
  <c r="H106" i="7"/>
  <c r="H219" i="7"/>
  <c r="H382" i="7"/>
  <c r="H384" i="7"/>
  <c r="H396" i="7"/>
  <c r="H441" i="7"/>
  <c r="H132" i="7"/>
  <c r="H151" i="7"/>
  <c r="H260" i="7"/>
  <c r="H301" i="7"/>
  <c r="H359" i="7"/>
  <c r="H395" i="7"/>
  <c r="H398" i="7"/>
  <c r="H481" i="7"/>
  <c r="H121" i="7"/>
  <c r="H202" i="7"/>
  <c r="H222" i="7"/>
  <c r="H381" i="7"/>
  <c r="H118" i="7"/>
  <c r="H158" i="7"/>
  <c r="H231" i="7"/>
  <c r="H254" i="7"/>
  <c r="H257" i="7"/>
  <c r="H271" i="7"/>
  <c r="H282" i="7"/>
  <c r="H310" i="7"/>
  <c r="H327" i="7"/>
  <c r="H347" i="7"/>
  <c r="H374" i="7"/>
  <c r="H376" i="7"/>
  <c r="H378" i="7"/>
  <c r="H415" i="7"/>
  <c r="H420" i="7"/>
  <c r="H421" i="7"/>
  <c r="H444" i="7"/>
  <c r="H445" i="7"/>
  <c r="H447" i="7"/>
  <c r="H464" i="7"/>
  <c r="H480" i="7"/>
  <c r="H485" i="7"/>
  <c r="H490" i="7"/>
  <c r="H135" i="7"/>
  <c r="H144" i="7"/>
  <c r="H198" i="7"/>
  <c r="H344" i="7"/>
  <c r="H467" i="7"/>
  <c r="H105" i="7"/>
  <c r="H128" i="7"/>
  <c r="H143" i="7"/>
  <c r="H152" i="7"/>
  <c r="H157" i="7"/>
  <c r="H203" i="7"/>
  <c r="H204" i="7"/>
  <c r="H214" i="7"/>
  <c r="H234" i="7"/>
  <c r="H242" i="7"/>
  <c r="H268" i="7"/>
  <c r="H291" i="7"/>
  <c r="H313" i="7"/>
  <c r="H332" i="7"/>
  <c r="H357" i="7"/>
  <c r="H389" i="7"/>
  <c r="H390" i="7"/>
  <c r="H397" i="7"/>
  <c r="H403" i="7"/>
  <c r="H412" i="7"/>
  <c r="H17" i="7"/>
  <c r="H211" i="7"/>
  <c r="H279" i="7"/>
  <c r="H288" i="7"/>
  <c r="H411" i="7"/>
  <c r="H196" i="7"/>
  <c r="H197" i="7"/>
  <c r="H336" i="7"/>
  <c r="H414" i="7"/>
  <c r="H433" i="7"/>
  <c r="H14" i="7"/>
  <c r="H109" i="7"/>
  <c r="H114" i="7"/>
  <c r="H156" i="7"/>
  <c r="H245" i="7"/>
  <c r="H462" i="7"/>
  <c r="H466" i="7"/>
  <c r="H468" i="7"/>
  <c r="H227" i="7"/>
  <c r="H319" i="7"/>
  <c r="H341" i="7"/>
  <c r="H387" i="7"/>
  <c r="H455" i="7"/>
  <c r="H488" i="7"/>
  <c r="H49" i="7"/>
  <c r="H113" i="7"/>
  <c r="H160" i="7"/>
  <c r="H235" i="7"/>
  <c r="H252" i="7"/>
  <c r="H386" i="7"/>
  <c r="H41" i="7"/>
  <c r="H30" i="7"/>
  <c r="H147" i="7"/>
  <c r="H194" i="7"/>
  <c r="H217" i="7"/>
  <c r="H218" i="7"/>
  <c r="H236" i="7"/>
  <c r="H249" i="7"/>
  <c r="H263" i="7"/>
  <c r="H269" i="7"/>
  <c r="H290" i="7"/>
  <c r="H293" i="7"/>
  <c r="H294" i="7"/>
  <c r="H303" i="7"/>
  <c r="H317" i="7"/>
  <c r="H321" i="7"/>
  <c r="H338" i="7"/>
  <c r="H339" i="7"/>
  <c r="H352" i="7"/>
  <c r="H371" i="7"/>
  <c r="H375" i="7"/>
  <c r="H385" i="7"/>
  <c r="H399" i="7"/>
  <c r="H426" i="7"/>
  <c r="H449" i="7"/>
  <c r="H502" i="7"/>
  <c r="H312" i="7"/>
  <c r="H322" i="7"/>
  <c r="H146" i="7"/>
  <c r="H168" i="7"/>
  <c r="H201" i="7"/>
  <c r="H243" i="7"/>
  <c r="H295" i="7"/>
  <c r="H311" i="7"/>
  <c r="H308" i="7"/>
  <c r="H315" i="7"/>
  <c r="H323" i="7"/>
  <c r="H358" i="7"/>
  <c r="H383" i="7"/>
  <c r="H394" i="7"/>
  <c r="H429" i="7"/>
  <c r="H461" i="7"/>
  <c r="H314" i="7"/>
  <c r="H167" i="7"/>
  <c r="H195" i="7"/>
  <c r="H199" i="7"/>
  <c r="H212" i="7"/>
  <c r="H304" i="7"/>
  <c r="H309" i="7"/>
  <c r="H316" i="7"/>
  <c r="H331" i="7"/>
  <c r="H354" i="7"/>
  <c r="H365" i="7"/>
  <c r="H368" i="7"/>
  <c r="H370" i="7"/>
  <c r="H379" i="7"/>
  <c r="H388" i="7"/>
  <c r="H400" i="7"/>
  <c r="H474" i="7"/>
  <c r="H494" i="7"/>
  <c r="H497" i="7"/>
  <c r="H377" i="7"/>
  <c r="H498" i="7"/>
  <c r="H145" i="7"/>
  <c r="H233" i="7"/>
  <c r="H361" i="7"/>
  <c r="H102" i="7"/>
  <c r="H112" i="7"/>
  <c r="H50" i="7"/>
  <c r="H430" i="7"/>
  <c r="H431" i="7"/>
  <c r="H120" i="7"/>
  <c r="H356" i="7"/>
  <c r="H503" i="7"/>
  <c r="H507" i="8"/>
  <c r="J507" i="12"/>
  <c r="H10" i="2"/>
  <c r="H444" i="2"/>
  <c r="H367" i="2"/>
  <c r="H363" i="2"/>
  <c r="H129" i="2"/>
  <c r="H143" i="2"/>
  <c r="H235" i="2"/>
  <c r="H436" i="2"/>
  <c r="H432" i="2"/>
  <c r="H417" i="2"/>
  <c r="H316" i="2"/>
  <c r="H374" i="2"/>
  <c r="H147" i="2"/>
  <c r="H167" i="2"/>
  <c r="H221" i="2"/>
  <c r="H80" i="2"/>
  <c r="H156" i="2"/>
  <c r="H203" i="2"/>
  <c r="H230" i="2"/>
  <c r="H236" i="2"/>
  <c r="H478" i="2"/>
  <c r="H450" i="2"/>
  <c r="H446" i="2"/>
  <c r="H434" i="2"/>
  <c r="H383" i="2"/>
  <c r="H379" i="2"/>
  <c r="H484" i="2"/>
  <c r="H114" i="2"/>
  <c r="H120" i="2"/>
  <c r="H272" i="2"/>
  <c r="H482" i="2"/>
  <c r="H23" i="2"/>
  <c r="H441" i="2"/>
  <c r="H386" i="2"/>
  <c r="H493" i="2"/>
  <c r="H348" i="2"/>
  <c r="H497" i="2"/>
  <c r="H476" i="2"/>
  <c r="H123" i="2"/>
  <c r="H7" i="2"/>
  <c r="H472" i="2"/>
  <c r="H351" i="2"/>
  <c r="H294" i="2"/>
  <c r="H98" i="2"/>
  <c r="H86" i="2"/>
  <c r="H38" i="2"/>
  <c r="H137" i="2"/>
  <c r="H163" i="2"/>
  <c r="H165" i="2"/>
  <c r="H182" i="2"/>
  <c r="H183" i="2"/>
  <c r="H217" i="2"/>
  <c r="H246" i="2"/>
  <c r="H248" i="2"/>
  <c r="H252" i="2"/>
  <c r="H452" i="2"/>
  <c r="H448" i="2"/>
  <c r="H411" i="2"/>
  <c r="H387" i="2"/>
  <c r="H370" i="2"/>
  <c r="H339" i="2"/>
  <c r="H335" i="2"/>
  <c r="H328" i="2"/>
  <c r="H309" i="2"/>
  <c r="H69" i="2"/>
  <c r="H33" i="2"/>
  <c r="H21" i="2"/>
  <c r="H128" i="2"/>
  <c r="H234" i="2"/>
  <c r="H467" i="2"/>
  <c r="H451" i="2"/>
  <c r="H418" i="2"/>
  <c r="H312" i="2"/>
  <c r="H304" i="2"/>
  <c r="H507" i="2"/>
  <c r="H28" i="2"/>
  <c r="H170" i="2"/>
  <c r="H187" i="2"/>
  <c r="H202" i="2"/>
  <c r="H206" i="2"/>
  <c r="H222" i="2"/>
  <c r="H267" i="2"/>
  <c r="H462" i="2"/>
  <c r="H425" i="2"/>
  <c r="H421" i="2"/>
  <c r="H349" i="2"/>
  <c r="H330" i="2"/>
  <c r="H322" i="2"/>
  <c r="H300" i="2"/>
  <c r="H289" i="2"/>
  <c r="H278" i="2"/>
  <c r="H480" i="2"/>
  <c r="H487" i="2"/>
  <c r="H495" i="2"/>
  <c r="H506" i="2"/>
  <c r="H509" i="2"/>
  <c r="H91" i="2"/>
  <c r="H71" i="2"/>
  <c r="H43" i="2"/>
  <c r="H12" i="2"/>
  <c r="H125" i="2"/>
  <c r="H131" i="2"/>
  <c r="H177" i="2"/>
  <c r="H196" i="2"/>
  <c r="H201" i="2"/>
  <c r="H232" i="2"/>
  <c r="H238" i="2"/>
  <c r="H244" i="2"/>
  <c r="H255" i="2"/>
  <c r="H469" i="2"/>
  <c r="H442" i="2"/>
  <c r="H416" i="2"/>
  <c r="H405" i="2"/>
  <c r="H401" i="2"/>
  <c r="H393" i="2"/>
  <c r="H389" i="2"/>
  <c r="H299" i="2"/>
  <c r="H288" i="2"/>
  <c r="H281" i="2"/>
  <c r="H277" i="2"/>
  <c r="H494" i="2"/>
  <c r="H501" i="2"/>
  <c r="H503" i="2"/>
  <c r="H463" i="2"/>
  <c r="H22" i="2"/>
  <c r="H105" i="2"/>
  <c r="H145" i="2"/>
  <c r="H154" i="2"/>
  <c r="H455" i="2"/>
  <c r="H430" i="2"/>
  <c r="H350" i="2"/>
  <c r="H343" i="2"/>
  <c r="H315" i="2"/>
  <c r="H276" i="2"/>
  <c r="H510" i="2"/>
  <c r="H115" i="2"/>
  <c r="H117" i="2"/>
  <c r="H139" i="2"/>
  <c r="H175" i="2"/>
  <c r="H209" i="2"/>
  <c r="H214" i="2"/>
  <c r="H218" i="2"/>
  <c r="H228" i="2"/>
  <c r="H229" i="2"/>
  <c r="H443" i="2"/>
  <c r="H400" i="2"/>
  <c r="H384" i="2"/>
  <c r="H372" i="2"/>
  <c r="H356" i="2"/>
  <c r="H336" i="2"/>
  <c r="H332" i="2"/>
  <c r="H314" i="2"/>
  <c r="H303" i="2"/>
  <c r="H298" i="2"/>
  <c r="H96" i="2"/>
  <c r="H89" i="2"/>
  <c r="H133" i="2"/>
  <c r="H265" i="2"/>
  <c r="H465" i="2"/>
  <c r="H461" i="2"/>
  <c r="H457" i="2"/>
  <c r="H380" i="2"/>
  <c r="H371" i="2"/>
  <c r="H352" i="2"/>
  <c r="H320" i="2"/>
  <c r="H296" i="2"/>
  <c r="H483" i="2"/>
  <c r="H488" i="2"/>
  <c r="H500" i="2"/>
  <c r="H26" i="2"/>
  <c r="H112" i="2"/>
  <c r="H149" i="2"/>
  <c r="H243" i="2"/>
  <c r="H291" i="2"/>
  <c r="H24" i="2"/>
  <c r="H126" i="2"/>
  <c r="H186" i="2"/>
  <c r="H239" i="2"/>
  <c r="H259" i="2"/>
  <c r="H459" i="2"/>
  <c r="H373" i="2"/>
  <c r="A4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H99" i="2"/>
  <c r="H135" i="2"/>
  <c r="H162" i="2"/>
  <c r="H198" i="2"/>
  <c r="H270" i="2"/>
  <c r="H273" i="2"/>
  <c r="H424" i="2"/>
  <c r="H410" i="2"/>
  <c r="H382" i="2"/>
  <c r="H334" i="2"/>
  <c r="H502" i="2"/>
  <c r="H423" i="2"/>
  <c r="H318" i="2"/>
  <c r="H376" i="2"/>
  <c r="H194" i="2"/>
  <c r="H397" i="2"/>
  <c r="H361" i="2"/>
  <c r="H344" i="2"/>
  <c r="H37" i="2"/>
  <c r="H266" i="2"/>
  <c r="H353" i="2"/>
  <c r="H479" i="2"/>
  <c r="H122" i="2"/>
  <c r="H160" i="2"/>
  <c r="H184" i="2"/>
  <c r="H216" i="2"/>
  <c r="H385" i="2"/>
  <c r="H280" i="2"/>
  <c r="H486" i="2"/>
  <c r="H496" i="2"/>
  <c r="H81" i="2"/>
  <c r="H109" i="2"/>
  <c r="H110" i="2"/>
  <c r="H227" i="2"/>
  <c r="H499" i="2"/>
  <c r="H195" i="2"/>
  <c r="H237" i="2"/>
  <c r="H420" i="2"/>
  <c r="H326" i="2"/>
  <c r="H481" i="2"/>
  <c r="H498" i="2"/>
  <c r="H458" i="14"/>
  <c r="H466" i="14"/>
  <c r="I521" i="9"/>
  <c r="J474" i="12"/>
  <c r="J487" i="12"/>
  <c r="H487" i="12"/>
  <c r="J501" i="12"/>
  <c r="O57" i="12"/>
  <c r="M156" i="12"/>
  <c r="M96" i="12"/>
  <c r="H136" i="12"/>
  <c r="H154" i="12"/>
  <c r="J159" i="12"/>
  <c r="J250" i="12"/>
  <c r="J407" i="12"/>
  <c r="J406" i="12"/>
  <c r="J425" i="12"/>
  <c r="J530" i="12"/>
  <c r="O14" i="12"/>
  <c r="O10" i="12"/>
  <c r="H457" i="12"/>
  <c r="M145" i="12"/>
  <c r="J157" i="12"/>
  <c r="J161" i="12"/>
  <c r="J247" i="12"/>
  <c r="J248" i="12"/>
  <c r="H271" i="12"/>
  <c r="J272" i="12"/>
  <c r="J426" i="12"/>
  <c r="J427" i="12"/>
  <c r="J428" i="12"/>
  <c r="H427" i="12"/>
  <c r="J531" i="12"/>
  <c r="H531" i="12"/>
  <c r="J271" i="12"/>
  <c r="H30" i="12"/>
  <c r="J416" i="12"/>
  <c r="G22" i="18"/>
  <c r="I22" i="18" s="1"/>
  <c r="H339" i="12"/>
  <c r="I16" i="18"/>
  <c r="J518" i="12"/>
  <c r="H4" i="12"/>
  <c r="J493" i="12"/>
  <c r="J494" i="12"/>
  <c r="H523" i="12"/>
  <c r="J429" i="12"/>
  <c r="H19" i="12"/>
  <c r="H109" i="12"/>
  <c r="H141" i="12"/>
  <c r="M131" i="12"/>
  <c r="H450" i="12"/>
  <c r="J502" i="12"/>
  <c r="H502" i="12"/>
  <c r="J503" i="12"/>
  <c r="J228" i="12"/>
  <c r="H340" i="12"/>
  <c r="I20" i="18"/>
  <c r="H354" i="12"/>
  <c r="M159" i="12"/>
  <c r="O58" i="12"/>
  <c r="Q58" i="12" s="1"/>
  <c r="O59" i="12"/>
  <c r="Q59" i="12" s="1"/>
  <c r="H357" i="12"/>
  <c r="J500" i="12"/>
  <c r="H253" i="12"/>
  <c r="H295" i="12"/>
  <c r="J410" i="12"/>
  <c r="H410" i="12"/>
  <c r="J511" i="12"/>
  <c r="H216" i="12"/>
  <c r="J231" i="12"/>
  <c r="H231" i="12"/>
  <c r="I32" i="18"/>
  <c r="J404" i="12"/>
  <c r="H404" i="12"/>
  <c r="H509" i="12"/>
  <c r="J251" i="12"/>
  <c r="J370" i="12"/>
  <c r="H481" i="12"/>
  <c r="J483" i="12"/>
  <c r="J497" i="12"/>
  <c r="H513" i="12"/>
  <c r="J524" i="12"/>
  <c r="J232" i="12"/>
  <c r="J490" i="12"/>
  <c r="I534" i="9"/>
  <c r="H203" i="12"/>
  <c r="H498" i="12"/>
  <c r="J499" i="12"/>
  <c r="J351" i="12"/>
  <c r="H82" i="12"/>
  <c r="H44" i="12"/>
  <c r="O31" i="12"/>
  <c r="O7" i="12"/>
  <c r="H373" i="12"/>
  <c r="J373" i="12"/>
  <c r="H376" i="12"/>
  <c r="H388" i="12"/>
  <c r="J388" i="12"/>
  <c r="M142" i="12"/>
  <c r="H173" i="12"/>
  <c r="J192" i="12"/>
  <c r="H447" i="12"/>
  <c r="J447" i="12"/>
  <c r="J101" i="12"/>
  <c r="H207" i="12"/>
  <c r="N38" i="12"/>
  <c r="H89" i="12"/>
  <c r="O48" i="12"/>
  <c r="O47" i="12"/>
  <c r="H157" i="12"/>
  <c r="M115" i="12"/>
  <c r="J448" i="12"/>
  <c r="H123" i="12"/>
  <c r="H130" i="12"/>
  <c r="H10" i="12"/>
  <c r="J115" i="12"/>
  <c r="J504" i="12"/>
  <c r="J517" i="12"/>
  <c r="J415" i="12"/>
  <c r="H482" i="12"/>
  <c r="J482" i="12"/>
  <c r="H158" i="12"/>
  <c r="H55" i="12"/>
  <c r="O52" i="12"/>
  <c r="J430" i="12"/>
  <c r="H429" i="12"/>
  <c r="J484" i="12"/>
  <c r="G18" i="18"/>
  <c r="I18" i="18" s="1"/>
  <c r="G40" i="18"/>
  <c r="I40" i="18" s="1"/>
  <c r="J393" i="12"/>
  <c r="H393" i="12"/>
  <c r="J394" i="12"/>
  <c r="J449" i="12"/>
  <c r="J469" i="12"/>
  <c r="H476" i="12"/>
  <c r="H506" i="12"/>
  <c r="J506" i="12"/>
  <c r="J510" i="12"/>
  <c r="J116" i="12"/>
  <c r="H164" i="12"/>
  <c r="J164" i="12"/>
  <c r="J204" i="12"/>
  <c r="H226" i="12"/>
  <c r="J226" i="12"/>
  <c r="J227" i="12"/>
  <c r="J243" i="12"/>
  <c r="J242" i="12"/>
  <c r="H242" i="12"/>
  <c r="H329" i="12"/>
  <c r="J363" i="12"/>
  <c r="J369" i="12"/>
  <c r="H423" i="12"/>
  <c r="H92" i="12"/>
  <c r="O29" i="12"/>
  <c r="H128" i="12"/>
  <c r="M128" i="12"/>
  <c r="M160" i="12"/>
  <c r="H257" i="12"/>
  <c r="J258" i="12"/>
  <c r="J408" i="12"/>
  <c r="J419" i="12"/>
  <c r="J463" i="12"/>
  <c r="H462" i="12"/>
  <c r="H464" i="12"/>
  <c r="J464" i="12"/>
  <c r="N51" i="12"/>
  <c r="O30" i="12"/>
  <c r="H106" i="12"/>
  <c r="J107" i="12"/>
  <c r="H215" i="12"/>
  <c r="J216" i="12"/>
  <c r="H355" i="12"/>
  <c r="J358" i="12"/>
  <c r="H360" i="12"/>
  <c r="J83" i="12"/>
  <c r="N56" i="12"/>
  <c r="P56" i="12" s="1"/>
  <c r="M135" i="12"/>
  <c r="H135" i="12"/>
  <c r="M149" i="12"/>
  <c r="M150" i="12"/>
  <c r="H186" i="12"/>
  <c r="J186" i="12"/>
  <c r="J187" i="12"/>
  <c r="J205" i="12"/>
  <c r="J259" i="12"/>
  <c r="H259" i="12"/>
  <c r="J355" i="12"/>
  <c r="J399" i="12"/>
  <c r="J93" i="12"/>
  <c r="H43" i="12"/>
  <c r="H234" i="12"/>
  <c r="H298" i="12"/>
  <c r="G21" i="18"/>
  <c r="H540" i="12"/>
  <c r="O34" i="12"/>
  <c r="M95" i="12"/>
  <c r="H214" i="12"/>
  <c r="H265" i="12"/>
  <c r="H301" i="12"/>
  <c r="H343" i="12"/>
  <c r="J126" i="12"/>
  <c r="H369" i="12"/>
  <c r="H416" i="12"/>
  <c r="H441" i="12"/>
  <c r="H477" i="12"/>
  <c r="H495" i="12"/>
  <c r="J169" i="12"/>
  <c r="H194" i="12"/>
  <c r="J236" i="12"/>
  <c r="H362" i="12"/>
  <c r="J457" i="12"/>
  <c r="H246" i="12"/>
  <c r="J273" i="12"/>
  <c r="H277" i="12"/>
  <c r="J381" i="12"/>
  <c r="H403" i="12"/>
  <c r="H422" i="12"/>
  <c r="J422" i="12"/>
  <c r="H529" i="12"/>
  <c r="J535" i="12"/>
  <c r="J536" i="12"/>
  <c r="H471" i="12"/>
  <c r="H541" i="12"/>
  <c r="O8" i="12"/>
  <c r="H8" i="12"/>
  <c r="N6" i="12"/>
  <c r="H491" i="12"/>
  <c r="J491" i="12"/>
  <c r="M87" i="12"/>
  <c r="J143" i="12"/>
  <c r="H143" i="12"/>
  <c r="H144" i="12"/>
  <c r="G29" i="18"/>
  <c r="I29" i="18" s="1"/>
  <c r="H335" i="12"/>
  <c r="H337" i="12"/>
  <c r="G31" i="18"/>
  <c r="I31" i="18" s="1"/>
  <c r="H359" i="12"/>
  <c r="J359" i="12"/>
  <c r="N20" i="12"/>
  <c r="J105" i="12"/>
  <c r="J104" i="12"/>
  <c r="H104" i="12"/>
  <c r="J132" i="12"/>
  <c r="H132" i="12"/>
  <c r="H88" i="12"/>
  <c r="J156" i="12"/>
  <c r="H156" i="12"/>
  <c r="J61" i="12"/>
  <c r="O53" i="12"/>
  <c r="M137" i="12"/>
  <c r="M138" i="12"/>
  <c r="H137" i="12"/>
  <c r="H146" i="12"/>
  <c r="J439" i="12"/>
  <c r="H439" i="12"/>
  <c r="H442" i="12"/>
  <c r="N61" i="12"/>
  <c r="J124" i="12"/>
  <c r="J125" i="12"/>
  <c r="M104" i="12"/>
  <c r="M105" i="12"/>
  <c r="J199" i="12"/>
  <c r="J81" i="12"/>
  <c r="H95" i="12"/>
  <c r="J90" i="12"/>
  <c r="H192" i="12"/>
  <c r="H249" i="12"/>
  <c r="J263" i="12"/>
  <c r="H263" i="12"/>
  <c r="J477" i="12"/>
  <c r="J476" i="12"/>
  <c r="H478" i="12"/>
  <c r="J478" i="12"/>
  <c r="J479" i="12"/>
  <c r="N57" i="12"/>
  <c r="P57" i="12" s="1"/>
  <c r="G25" i="18"/>
  <c r="I25" i="18" s="1"/>
  <c r="H331" i="12"/>
  <c r="H480" i="12"/>
  <c r="J480" i="12"/>
  <c r="J489" i="12"/>
  <c r="J488" i="12"/>
  <c r="J424" i="12"/>
  <c r="J452" i="12"/>
  <c r="J100" i="12"/>
  <c r="J99" i="12"/>
  <c r="J84" i="12"/>
  <c r="H13" i="12"/>
  <c r="M152" i="12"/>
  <c r="M157" i="12"/>
  <c r="M158" i="12"/>
  <c r="H163" i="12"/>
  <c r="J197" i="12"/>
  <c r="H196" i="12"/>
  <c r="H470" i="12"/>
  <c r="J470" i="12"/>
  <c r="J138" i="12"/>
  <c r="M154" i="12"/>
  <c r="M153" i="12"/>
  <c r="H368" i="12"/>
  <c r="H131" i="12"/>
  <c r="M132" i="12"/>
  <c r="H71" i="12"/>
  <c r="J190" i="12"/>
  <c r="J111" i="12"/>
  <c r="H111" i="12"/>
  <c r="H117" i="12"/>
  <c r="M101" i="12"/>
  <c r="H100" i="12"/>
  <c r="M100" i="12"/>
  <c r="H165" i="12"/>
  <c r="J230" i="12"/>
  <c r="J229" i="12"/>
  <c r="J253" i="12"/>
  <c r="J255" i="12"/>
  <c r="H255" i="12"/>
  <c r="J365" i="12"/>
  <c r="H365" i="12"/>
  <c r="J366" i="12"/>
  <c r="J98" i="12"/>
  <c r="J85" i="12"/>
  <c r="M130" i="12"/>
  <c r="J147" i="12"/>
  <c r="J148" i="12"/>
  <c r="H148" i="12"/>
  <c r="J149" i="12"/>
  <c r="H282" i="12"/>
  <c r="H538" i="12"/>
  <c r="J539" i="12"/>
  <c r="H58" i="12"/>
  <c r="H288" i="12"/>
  <c r="G27" i="18"/>
  <c r="I27" i="18" s="1"/>
  <c r="G35" i="18"/>
  <c r="I35" i="18" s="1"/>
  <c r="J412" i="12"/>
  <c r="H412" i="12"/>
  <c r="J417" i="12"/>
  <c r="J418" i="12"/>
  <c r="H417" i="12"/>
  <c r="J492" i="12"/>
  <c r="J521" i="12"/>
  <c r="O45" i="12"/>
  <c r="O46" i="12"/>
  <c r="O35" i="12"/>
  <c r="Q35" i="12" s="1"/>
  <c r="H268" i="12"/>
  <c r="J268" i="12"/>
  <c r="H398" i="12"/>
  <c r="H407" i="12"/>
  <c r="H411" i="12"/>
  <c r="H425" i="12"/>
  <c r="H384" i="12"/>
  <c r="J173" i="12"/>
  <c r="J481" i="12"/>
  <c r="H33" i="12"/>
  <c r="J212" i="12"/>
  <c r="H372" i="12"/>
  <c r="M92" i="12"/>
  <c r="J431" i="12"/>
  <c r="J443" i="12"/>
  <c r="H444" i="12"/>
  <c r="J453" i="12"/>
  <c r="J533" i="12"/>
  <c r="H67" i="12"/>
  <c r="O17" i="12"/>
  <c r="H159" i="12"/>
  <c r="J534" i="12"/>
  <c r="H151" i="12"/>
  <c r="H332" i="12"/>
  <c r="H336" i="12"/>
  <c r="H532" i="12"/>
  <c r="J545" i="12"/>
  <c r="H544" i="12"/>
  <c r="H558" i="8"/>
  <c r="H4" i="85"/>
  <c r="H3" i="85"/>
  <c r="J548" i="12"/>
  <c r="N29" i="12"/>
  <c r="H22" i="12"/>
  <c r="H15" i="12"/>
  <c r="J109" i="12"/>
  <c r="J108" i="12"/>
  <c r="H129" i="12"/>
  <c r="J130" i="12"/>
  <c r="J129" i="12"/>
  <c r="H133" i="12"/>
  <c r="J134" i="12"/>
  <c r="J133" i="12"/>
  <c r="M113" i="12"/>
  <c r="M112" i="12"/>
  <c r="H319" i="12"/>
  <c r="G13" i="18"/>
  <c r="E13" i="18"/>
  <c r="G15" i="18"/>
  <c r="I15" i="18"/>
  <c r="H321" i="12"/>
  <c r="G24" i="18"/>
  <c r="I24" i="18" s="1"/>
  <c r="H330" i="12"/>
  <c r="G36" i="18"/>
  <c r="I36" i="18" s="1"/>
  <c r="H342" i="12"/>
  <c r="J382" i="12"/>
  <c r="H382" i="12"/>
  <c r="J383" i="12"/>
  <c r="J391" i="12"/>
  <c r="H391" i="12"/>
  <c r="J392" i="12"/>
  <c r="J401" i="12"/>
  <c r="J402" i="12"/>
  <c r="H401" i="12"/>
  <c r="J446" i="12"/>
  <c r="H445" i="12"/>
  <c r="J445" i="12"/>
  <c r="H461" i="12"/>
  <c r="J462" i="12"/>
  <c r="J461" i="12"/>
  <c r="J264" i="12"/>
  <c r="J265" i="12"/>
  <c r="H264" i="12"/>
  <c r="H525" i="12"/>
  <c r="J525" i="12"/>
  <c r="J526" i="12"/>
  <c r="J528" i="12"/>
  <c r="J529" i="12"/>
  <c r="H528" i="12"/>
  <c r="M134" i="12"/>
  <c r="M133" i="12"/>
  <c r="M141" i="12"/>
  <c r="M140" i="12"/>
  <c r="H140" i="12"/>
  <c r="J146" i="12"/>
  <c r="H145" i="12"/>
  <c r="J145" i="12"/>
  <c r="J170" i="12"/>
  <c r="H170" i="12"/>
  <c r="H209" i="12"/>
  <c r="J209" i="12"/>
  <c r="H210" i="12"/>
  <c r="J211" i="12"/>
  <c r="J210" i="12"/>
  <c r="H256" i="12"/>
  <c r="J257" i="12"/>
  <c r="J256" i="12"/>
  <c r="H515" i="12"/>
  <c r="J515" i="12"/>
  <c r="J516" i="12"/>
  <c r="M120" i="12"/>
  <c r="M119" i="12"/>
  <c r="J508" i="12"/>
  <c r="H508" i="12"/>
  <c r="J509" i="12"/>
  <c r="J276" i="12"/>
  <c r="H276" i="12"/>
  <c r="H377" i="12"/>
  <c r="J377" i="12"/>
  <c r="J544" i="12"/>
  <c r="J543" i="12"/>
  <c r="J552" i="12"/>
  <c r="H552" i="12"/>
  <c r="H61" i="12"/>
  <c r="H374" i="12"/>
  <c r="J261" i="12"/>
  <c r="H52" i="12"/>
  <c r="H99" i="12"/>
  <c r="H107" i="12"/>
  <c r="M108" i="12"/>
  <c r="H153" i="12"/>
  <c r="J154" i="12"/>
  <c r="H179" i="12"/>
  <c r="J180" i="12"/>
  <c r="J179" i="12"/>
  <c r="H555" i="12"/>
  <c r="J555" i="12"/>
  <c r="J450" i="12"/>
  <c r="J63" i="12"/>
  <c r="J278" i="12"/>
  <c r="H219" i="12"/>
  <c r="O56" i="12"/>
  <c r="H142" i="12"/>
  <c r="J142" i="12"/>
  <c r="J279" i="12"/>
  <c r="J361" i="12"/>
  <c r="J360" i="12"/>
  <c r="H435" i="12"/>
  <c r="J436" i="12"/>
  <c r="H451" i="12"/>
  <c r="J556" i="12"/>
  <c r="H77" i="12"/>
  <c r="J208" i="12"/>
  <c r="J523" i="12"/>
  <c r="J178" i="12"/>
  <c r="H217" i="12"/>
  <c r="J218" i="12"/>
  <c r="J217" i="12"/>
  <c r="J252" i="12"/>
  <c r="H261" i="12"/>
  <c r="H375" i="12"/>
  <c r="J375" i="12"/>
  <c r="J379" i="12"/>
  <c r="J378" i="12"/>
  <c r="H378" i="12"/>
  <c r="J413" i="12"/>
  <c r="H413" i="12"/>
  <c r="J456" i="12"/>
  <c r="H561" i="12"/>
  <c r="J561" i="12"/>
  <c r="J76" i="12"/>
  <c r="H519" i="12"/>
  <c r="J520" i="12"/>
  <c r="H176" i="12"/>
  <c r="J191" i="12"/>
  <c r="J77" i="12"/>
  <c r="J177" i="12"/>
  <c r="O62" i="12"/>
  <c r="N50" i="12"/>
  <c r="H138" i="12"/>
  <c r="J139" i="12"/>
  <c r="H125" i="12"/>
  <c r="M125" i="12"/>
  <c r="M126" i="12"/>
  <c r="H174" i="12"/>
  <c r="J174" i="12"/>
  <c r="J194" i="12"/>
  <c r="J195" i="12"/>
  <c r="J200" i="12"/>
  <c r="J201" i="12"/>
  <c r="J202" i="12"/>
  <c r="H201" i="12"/>
  <c r="H433" i="12"/>
  <c r="J433" i="12"/>
  <c r="H434" i="12"/>
  <c r="J434" i="12"/>
  <c r="H557" i="12"/>
  <c r="J557" i="12"/>
  <c r="J86" i="12"/>
  <c r="H36" i="12"/>
  <c r="N33" i="12"/>
  <c r="J181" i="12"/>
  <c r="J182" i="12"/>
  <c r="H315" i="12"/>
  <c r="H325" i="12"/>
  <c r="G19" i="18"/>
  <c r="I19" i="18" s="1"/>
  <c r="H459" i="12"/>
  <c r="J460" i="12"/>
  <c r="J553" i="12"/>
  <c r="H553" i="12"/>
  <c r="J160" i="12"/>
  <c r="H198" i="12"/>
  <c r="H313" i="12"/>
  <c r="H467" i="12"/>
  <c r="M116" i="12"/>
  <c r="M123" i="12"/>
  <c r="H172" i="12"/>
  <c r="H304" i="12"/>
  <c r="H399" i="12"/>
  <c r="J505" i="12"/>
  <c r="H558" i="12"/>
  <c r="J558" i="12"/>
  <c r="H560" i="12"/>
  <c r="J560" i="12"/>
  <c r="H193" i="12"/>
  <c r="J193" i="12"/>
  <c r="H202" i="12"/>
  <c r="H419" i="12"/>
  <c r="J486" i="12"/>
  <c r="J549" i="12"/>
  <c r="H549" i="12"/>
  <c r="H12" i="12"/>
  <c r="H262" i="12"/>
  <c r="H275" i="12"/>
  <c r="J380" i="12"/>
  <c r="H428" i="12"/>
  <c r="H431" i="12"/>
  <c r="H500" i="12"/>
  <c r="H534" i="12"/>
  <c r="J554" i="12"/>
  <c r="H556" i="12"/>
  <c r="M117" i="12"/>
  <c r="H247" i="12"/>
  <c r="H350" i="12"/>
  <c r="J352" i="12"/>
  <c r="H463" i="12"/>
  <c r="H490" i="12"/>
  <c r="H537" i="12"/>
  <c r="J551" i="12"/>
  <c r="H584" i="12"/>
  <c r="H572" i="12"/>
  <c r="H116" i="12"/>
  <c r="M147" i="12"/>
  <c r="H243" i="12"/>
  <c r="H244" i="12"/>
  <c r="H371" i="12"/>
  <c r="H453" i="12"/>
  <c r="J542" i="12"/>
  <c r="H546" i="12"/>
  <c r="J546" i="12"/>
  <c r="H550" i="12"/>
  <c r="H562" i="12"/>
  <c r="H583" i="12"/>
  <c r="J563" i="12"/>
  <c r="H563" i="12"/>
  <c r="H565" i="12"/>
  <c r="H566" i="8"/>
  <c r="H10" i="86"/>
  <c r="H568" i="12"/>
  <c r="J566" i="12"/>
  <c r="H568" i="3"/>
  <c r="H12" i="86"/>
  <c r="H568" i="2"/>
  <c r="H515" i="14"/>
  <c r="I567" i="9"/>
  <c r="H516" i="14"/>
  <c r="H570" i="3"/>
  <c r="I568" i="9"/>
  <c r="H571" i="12"/>
  <c r="J568" i="12"/>
  <c r="J569" i="12"/>
  <c r="J567" i="12"/>
  <c r="H570" i="12"/>
  <c r="J570" i="12"/>
  <c r="I42" i="18"/>
  <c r="H572" i="5"/>
  <c r="H95" i="10"/>
  <c r="H27" i="10"/>
  <c r="H214" i="10"/>
  <c r="H445" i="10"/>
  <c r="H326" i="10"/>
  <c r="H304" i="10"/>
  <c r="H47" i="10"/>
  <c r="H113" i="10"/>
  <c r="H116" i="10"/>
  <c r="H553" i="10"/>
  <c r="H106" i="10"/>
  <c r="H146" i="10"/>
  <c r="H299" i="10"/>
  <c r="H37" i="10"/>
  <c r="H233" i="10"/>
  <c r="H514" i="10"/>
  <c r="H11" i="10"/>
  <c r="H94" i="10"/>
  <c r="H60" i="10"/>
  <c r="H108" i="10"/>
  <c r="H84" i="10"/>
  <c r="H19" i="10"/>
  <c r="H211" i="10"/>
  <c r="H393" i="10"/>
  <c r="H297" i="10"/>
  <c r="H274" i="10"/>
  <c r="H491" i="10"/>
  <c r="H32" i="10"/>
  <c r="H148" i="10"/>
  <c r="H258" i="10"/>
  <c r="H328" i="10"/>
  <c r="H508" i="10"/>
  <c r="H557" i="10"/>
  <c r="H559" i="10"/>
  <c r="H173" i="10"/>
  <c r="H223" i="10"/>
  <c r="H429" i="10"/>
  <c r="H422" i="10"/>
  <c r="H416" i="10"/>
  <c r="H387" i="10"/>
  <c r="H467" i="10"/>
  <c r="H490" i="10"/>
  <c r="H494" i="10"/>
  <c r="H530" i="10"/>
  <c r="H531" i="10"/>
  <c r="H542" i="10"/>
  <c r="H548" i="10"/>
  <c r="H552" i="10"/>
  <c r="H438" i="10"/>
  <c r="H431" i="10"/>
  <c r="H424" i="10"/>
  <c r="H379" i="10"/>
  <c r="H376" i="10"/>
  <c r="H353" i="10"/>
  <c r="H320" i="10"/>
  <c r="H489" i="10"/>
  <c r="H522" i="10"/>
  <c r="H546" i="10"/>
  <c r="H356" i="10"/>
  <c r="H316" i="10"/>
  <c r="H459" i="10"/>
  <c r="H468" i="10"/>
  <c r="H502" i="10"/>
  <c r="H518" i="10"/>
  <c r="H544" i="10"/>
  <c r="H574" i="8"/>
  <c r="H152" i="12"/>
  <c r="J152" i="12"/>
  <c r="J153" i="12"/>
  <c r="H239" i="12"/>
  <c r="J239" i="12"/>
  <c r="A4" i="3"/>
  <c r="A4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4" i="8"/>
  <c r="A5" i="8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N10" i="12"/>
  <c r="O49" i="12"/>
  <c r="H79" i="12"/>
  <c r="J207" i="12"/>
  <c r="K57" i="12"/>
  <c r="N58" i="12"/>
  <c r="O26" i="12"/>
  <c r="H26" i="12"/>
  <c r="H32" i="6"/>
  <c r="J183" i="12"/>
  <c r="H50" i="6"/>
  <c r="O42" i="12"/>
  <c r="H23" i="12"/>
  <c r="O23" i="12"/>
  <c r="H225" i="12"/>
  <c r="J225" i="12"/>
  <c r="J206" i="12"/>
  <c r="J167" i="12"/>
  <c r="J102" i="12"/>
  <c r="H59" i="2"/>
  <c r="H68" i="10"/>
  <c r="H155" i="12"/>
  <c r="J155" i="12"/>
  <c r="H74" i="3"/>
  <c r="O20" i="12"/>
  <c r="H47" i="6"/>
  <c r="H32" i="5"/>
  <c r="M555" i="12"/>
  <c r="J184" i="12"/>
  <c r="N62" i="12"/>
  <c r="M24" i="12"/>
  <c r="N24" i="12"/>
  <c r="K24" i="12"/>
  <c r="L25" i="12" s="1"/>
  <c r="H69" i="6"/>
  <c r="J172" i="12"/>
  <c r="H171" i="12"/>
  <c r="H222" i="12"/>
  <c r="J222" i="12"/>
  <c r="J223" i="12"/>
  <c r="H223" i="12"/>
  <c r="H245" i="12"/>
  <c r="J246" i="12"/>
  <c r="J171" i="12"/>
  <c r="H166" i="12"/>
  <c r="A4" i="6"/>
  <c r="N52" i="12"/>
  <c r="P52" i="12" s="1"/>
  <c r="N53" i="12"/>
  <c r="H184" i="10"/>
  <c r="H77" i="3"/>
  <c r="H86" i="11"/>
  <c r="H88" i="10"/>
  <c r="H81" i="10"/>
  <c r="I77" i="9"/>
  <c r="H108" i="7"/>
  <c r="H105" i="10"/>
  <c r="H115" i="6"/>
  <c r="H354" i="2"/>
  <c r="H346" i="2"/>
  <c r="H576" i="8"/>
  <c r="J219" i="12"/>
  <c r="J95" i="12"/>
  <c r="J122" i="12"/>
  <c r="O15" i="12"/>
  <c r="Q15" i="12" s="1"/>
  <c r="O16" i="12"/>
  <c r="H74" i="2"/>
  <c r="H55" i="2"/>
  <c r="H51" i="2"/>
  <c r="H80" i="3"/>
  <c r="H79" i="6"/>
  <c r="H24" i="6"/>
  <c r="H26" i="7"/>
  <c r="H22" i="7"/>
  <c r="H39" i="4"/>
  <c r="H25" i="4"/>
  <c r="H21" i="4"/>
  <c r="H10" i="4"/>
  <c r="H66" i="11"/>
  <c r="H62" i="11"/>
  <c r="H17" i="14"/>
  <c r="H109" i="8"/>
  <c r="I128" i="9"/>
  <c r="H135" i="10"/>
  <c r="H144" i="6"/>
  <c r="H177" i="12"/>
  <c r="H177" i="4"/>
  <c r="H199" i="8"/>
  <c r="H227" i="10"/>
  <c r="H250" i="2"/>
  <c r="H202" i="14"/>
  <c r="H215" i="14"/>
  <c r="H370" i="4"/>
  <c r="H27" i="6"/>
  <c r="H81" i="5"/>
  <c r="H39" i="5"/>
  <c r="I79" i="9"/>
  <c r="H116" i="11"/>
  <c r="H149" i="4"/>
  <c r="J538" i="12"/>
  <c r="H63" i="12"/>
  <c r="H49" i="3"/>
  <c r="H95" i="11"/>
  <c r="H84" i="11"/>
  <c r="H76" i="11"/>
  <c r="H35" i="11"/>
  <c r="H62" i="10"/>
  <c r="I89" i="9"/>
  <c r="I51" i="9"/>
  <c r="I36" i="9"/>
  <c r="H104" i="6"/>
  <c r="H104" i="11"/>
  <c r="J135" i="12"/>
  <c r="H136" i="3"/>
  <c r="H146" i="2"/>
  <c r="H176" i="3"/>
  <c r="H188" i="2"/>
  <c r="H190" i="3"/>
  <c r="H243" i="4"/>
  <c r="H244" i="3"/>
  <c r="H83" i="3"/>
  <c r="H82" i="6"/>
  <c r="H94" i="7"/>
  <c r="H85" i="5"/>
  <c r="I6" i="9"/>
  <c r="H124" i="8"/>
  <c r="H150" i="12"/>
  <c r="J151" i="12"/>
  <c r="J185" i="12"/>
  <c r="J150" i="12"/>
  <c r="H86" i="14"/>
  <c r="H93" i="12"/>
  <c r="H85" i="12"/>
  <c r="H90" i="3"/>
  <c r="H59" i="3"/>
  <c r="H61" i="6"/>
  <c r="H60" i="5"/>
  <c r="H46" i="4"/>
  <c r="H63" i="11"/>
  <c r="H34" i="11"/>
  <c r="H91" i="10"/>
  <c r="H26" i="10"/>
  <c r="H23" i="10"/>
  <c r="I40" i="9"/>
  <c r="H101" i="11"/>
  <c r="H106" i="2"/>
  <c r="I112" i="9"/>
  <c r="H118" i="6"/>
  <c r="H119" i="6"/>
  <c r="H136" i="7"/>
  <c r="M136" i="12"/>
  <c r="I145" i="9"/>
  <c r="H150" i="2"/>
  <c r="H166" i="5"/>
  <c r="H173" i="11"/>
  <c r="H178" i="12"/>
  <c r="I184" i="9"/>
  <c r="H207" i="7"/>
  <c r="H208" i="2"/>
  <c r="H232" i="6"/>
  <c r="H246" i="6"/>
  <c r="H248" i="8"/>
  <c r="H250" i="7"/>
  <c r="H310" i="11"/>
  <c r="H333" i="7"/>
  <c r="H376" i="3"/>
  <c r="I431" i="9"/>
  <c r="H58" i="8"/>
  <c r="H39" i="8"/>
  <c r="H10" i="8"/>
  <c r="H6" i="8"/>
  <c r="H69" i="5"/>
  <c r="H45" i="10"/>
  <c r="H100" i="6"/>
  <c r="H102" i="6"/>
  <c r="H39" i="14"/>
  <c r="I108" i="9"/>
  <c r="H117" i="10"/>
  <c r="I118" i="9"/>
  <c r="H122" i="7"/>
  <c r="H128" i="8"/>
  <c r="H130" i="4"/>
  <c r="I142" i="9"/>
  <c r="H160" i="11"/>
  <c r="H162" i="5"/>
  <c r="H172" i="7"/>
  <c r="H182" i="12"/>
  <c r="H182" i="6"/>
  <c r="H182" i="11"/>
  <c r="H181" i="10"/>
  <c r="H191" i="7"/>
  <c r="H193" i="5"/>
  <c r="H196" i="6"/>
  <c r="H265" i="10"/>
  <c r="H299" i="5"/>
  <c r="I134" i="9"/>
  <c r="H161" i="7"/>
  <c r="H179" i="6"/>
  <c r="H125" i="14"/>
  <c r="H179" i="10"/>
  <c r="H201" i="8"/>
  <c r="H289" i="7"/>
  <c r="H61" i="8"/>
  <c r="H42" i="2"/>
  <c r="H81" i="6"/>
  <c r="H71" i="6"/>
  <c r="H22" i="6"/>
  <c r="H92" i="7"/>
  <c r="H11" i="7"/>
  <c r="H65" i="5"/>
  <c r="H5" i="5"/>
  <c r="H23" i="4"/>
  <c r="H5" i="4"/>
  <c r="H61" i="11"/>
  <c r="H51" i="11"/>
  <c r="H96" i="10"/>
  <c r="H38" i="10"/>
  <c r="I66" i="9"/>
  <c r="H100" i="8"/>
  <c r="H104" i="5"/>
  <c r="I104" i="9"/>
  <c r="H108" i="3"/>
  <c r="H110" i="4"/>
  <c r="J123" i="12"/>
  <c r="H125" i="4"/>
  <c r="I125" i="9"/>
  <c r="H96" i="14"/>
  <c r="H99" i="14"/>
  <c r="H158" i="2"/>
  <c r="H165" i="10"/>
  <c r="H188" i="4"/>
  <c r="H193" i="4"/>
  <c r="H196" i="8"/>
  <c r="H197" i="12"/>
  <c r="H222" i="4"/>
  <c r="H231" i="4"/>
  <c r="I231" i="9"/>
  <c r="H235" i="8"/>
  <c r="J240" i="12"/>
  <c r="H254" i="2"/>
  <c r="O13" i="12"/>
  <c r="Q13" i="12"/>
  <c r="J364" i="12"/>
  <c r="H364" i="12"/>
  <c r="J75" i="12"/>
  <c r="H83" i="8"/>
  <c r="H74" i="11"/>
  <c r="H10" i="11"/>
  <c r="H15" i="10"/>
  <c r="I81" i="9"/>
  <c r="I7" i="9"/>
  <c r="H102" i="4"/>
  <c r="H107" i="4"/>
  <c r="I105" i="9"/>
  <c r="H112" i="10"/>
  <c r="H129" i="10"/>
  <c r="H147" i="5"/>
  <c r="H150" i="8"/>
  <c r="H161" i="4"/>
  <c r="H172" i="2"/>
  <c r="H181" i="7"/>
  <c r="H181" i="4"/>
  <c r="H187" i="12"/>
  <c r="H193" i="7"/>
  <c r="H146" i="14"/>
  <c r="H219" i="8"/>
  <c r="H219" i="4"/>
  <c r="H319" i="10"/>
  <c r="H308" i="10"/>
  <c r="H303" i="5"/>
  <c r="H305" i="3"/>
  <c r="H123" i="5"/>
  <c r="H129" i="5"/>
  <c r="H135" i="4"/>
  <c r="H154" i="3"/>
  <c r="H158" i="8"/>
  <c r="H162" i="4"/>
  <c r="I160" i="9"/>
  <c r="I161" i="9"/>
  <c r="H165" i="11"/>
  <c r="H166" i="6"/>
  <c r="H168" i="8"/>
  <c r="H169" i="2"/>
  <c r="H179" i="2"/>
  <c r="H180" i="12"/>
  <c r="H184" i="5"/>
  <c r="H186" i="6"/>
  <c r="H133" i="14"/>
  <c r="H190" i="11"/>
  <c r="H195" i="6"/>
  <c r="H198" i="5"/>
  <c r="H201" i="4"/>
  <c r="I204" i="9"/>
  <c r="H207" i="2"/>
  <c r="H210" i="7"/>
  <c r="I218" i="9"/>
  <c r="H221" i="8"/>
  <c r="H224" i="5"/>
  <c r="H180" i="14"/>
  <c r="H250" i="12"/>
  <c r="H254" i="6"/>
  <c r="H257" i="4"/>
  <c r="H259" i="4"/>
  <c r="H267" i="7"/>
  <c r="H281" i="8"/>
  <c r="I288" i="9"/>
  <c r="H335" i="10"/>
  <c r="H286" i="7"/>
  <c r="H287" i="7"/>
  <c r="H365" i="5"/>
  <c r="I119" i="9"/>
  <c r="H123" i="4"/>
  <c r="H124" i="5"/>
  <c r="H125" i="5"/>
  <c r="H127" i="12"/>
  <c r="H129" i="3"/>
  <c r="H129" i="4"/>
  <c r="H133" i="5"/>
  <c r="H134" i="10"/>
  <c r="H137" i="10"/>
  <c r="I148" i="9"/>
  <c r="H155" i="6"/>
  <c r="H154" i="10"/>
  <c r="H167" i="12"/>
  <c r="H182" i="4"/>
  <c r="H184" i="3"/>
  <c r="I183" i="9"/>
  <c r="H188" i="12"/>
  <c r="H190" i="2"/>
  <c r="H138" i="14"/>
  <c r="H203" i="8"/>
  <c r="H217" i="4"/>
  <c r="H226" i="7"/>
  <c r="H247" i="5"/>
  <c r="I247" i="9"/>
  <c r="H257" i="2"/>
  <c r="H298" i="11"/>
  <c r="H294" i="11"/>
  <c r="H290" i="11"/>
  <c r="H394" i="10"/>
  <c r="H299" i="3"/>
  <c r="I331" i="9"/>
  <c r="I430" i="9"/>
  <c r="J455" i="12"/>
  <c r="H209" i="5"/>
  <c r="H210" i="8"/>
  <c r="H216" i="5"/>
  <c r="H222" i="3"/>
  <c r="H223" i="5"/>
  <c r="H226" i="2"/>
  <c r="H227" i="5"/>
  <c r="H230" i="5"/>
  <c r="H234" i="4"/>
  <c r="H234" i="10"/>
  <c r="H239" i="3"/>
  <c r="H244" i="5"/>
  <c r="H245" i="11"/>
  <c r="H246" i="8"/>
  <c r="H245" i="10"/>
  <c r="H254" i="3"/>
  <c r="H261" i="3"/>
  <c r="H261" i="11"/>
  <c r="H263" i="11"/>
  <c r="H266" i="7"/>
  <c r="H271" i="5"/>
  <c r="H273" i="7"/>
  <c r="H284" i="8"/>
  <c r="H289" i="11"/>
  <c r="H343" i="10"/>
  <c r="H322" i="10"/>
  <c r="H318" i="10"/>
  <c r="H278" i="3"/>
  <c r="H289" i="3"/>
  <c r="H306" i="7"/>
  <c r="H328" i="3"/>
  <c r="H353" i="3"/>
  <c r="I384" i="9"/>
  <c r="H203" i="5"/>
  <c r="H203" i="10"/>
  <c r="H207" i="5"/>
  <c r="H210" i="5"/>
  <c r="I208" i="9"/>
  <c r="I210" i="9"/>
  <c r="H218" i="4"/>
  <c r="H228" i="5"/>
  <c r="I229" i="9"/>
  <c r="J235" i="12"/>
  <c r="H238" i="5"/>
  <c r="H238" i="6"/>
  <c r="H242" i="11"/>
  <c r="H247" i="8"/>
  <c r="H250" i="3"/>
  <c r="H250" i="11"/>
  <c r="I250" i="9"/>
  <c r="H253" i="3"/>
  <c r="H256" i="7"/>
  <c r="H255" i="4"/>
  <c r="H257" i="3"/>
  <c r="H255" i="10"/>
  <c r="H259" i="11"/>
  <c r="H260" i="6"/>
  <c r="H262" i="11"/>
  <c r="H270" i="12"/>
  <c r="H409" i="2"/>
  <c r="H277" i="5"/>
  <c r="H308" i="4"/>
  <c r="H298" i="4"/>
  <c r="H322" i="11"/>
  <c r="H427" i="10"/>
  <c r="H417" i="10"/>
  <c r="H305" i="7"/>
  <c r="H321" i="8"/>
  <c r="H355" i="5"/>
  <c r="H401" i="7"/>
  <c r="H410" i="5"/>
  <c r="H416" i="8"/>
  <c r="H57" i="20"/>
  <c r="H204" i="8"/>
  <c r="H205" i="3"/>
  <c r="H206" i="8"/>
  <c r="H155" i="14"/>
  <c r="H211" i="2"/>
  <c r="J224" i="12"/>
  <c r="H225" i="8"/>
  <c r="H224" i="10"/>
  <c r="H225" i="10"/>
  <c r="H238" i="7"/>
  <c r="H240" i="8"/>
  <c r="H240" i="4"/>
  <c r="I239" i="9"/>
  <c r="I242" i="9"/>
  <c r="H246" i="3"/>
  <c r="H244" i="10"/>
  <c r="H248" i="6"/>
  <c r="H251" i="7"/>
  <c r="H251" i="8"/>
  <c r="H251" i="6"/>
  <c r="H256" i="11"/>
  <c r="H257" i="6"/>
  <c r="H262" i="3"/>
  <c r="H268" i="8"/>
  <c r="H317" i="3"/>
  <c r="H324" i="7"/>
  <c r="H327" i="5"/>
  <c r="H334" i="4"/>
  <c r="H339" i="11"/>
  <c r="H349" i="3"/>
  <c r="I371" i="9"/>
  <c r="H262" i="10"/>
  <c r="H271" i="2"/>
  <c r="H271" i="11"/>
  <c r="H274" i="7"/>
  <c r="H439" i="2"/>
  <c r="H317" i="2"/>
  <c r="H292" i="5"/>
  <c r="I299" i="9"/>
  <c r="H440" i="10"/>
  <c r="H419" i="10"/>
  <c r="H411" i="10"/>
  <c r="H250" i="14"/>
  <c r="H285" i="7"/>
  <c r="H285" i="3"/>
  <c r="H292" i="7"/>
  <c r="H301" i="3"/>
  <c r="H313" i="3"/>
  <c r="H321" i="3"/>
  <c r="H326" i="8"/>
  <c r="H335" i="11"/>
  <c r="H340" i="7"/>
  <c r="H345" i="3"/>
  <c r="H356" i="3"/>
  <c r="H361" i="4"/>
  <c r="H365" i="4"/>
  <c r="H366" i="4"/>
  <c r="I364" i="9"/>
  <c r="I394" i="9"/>
  <c r="H397" i="5"/>
  <c r="H33" i="20"/>
  <c r="H399" i="5"/>
  <c r="H42" i="20"/>
  <c r="I437" i="9"/>
  <c r="H266" i="3"/>
  <c r="I265" i="9"/>
  <c r="H269" i="3"/>
  <c r="H274" i="11"/>
  <c r="H291" i="12"/>
  <c r="H275" i="5"/>
  <c r="H284" i="7"/>
  <c r="H300" i="3"/>
  <c r="H307" i="5"/>
  <c r="H310" i="12"/>
  <c r="H271" i="14"/>
  <c r="H344" i="5"/>
  <c r="H348" i="4"/>
  <c r="I349" i="9"/>
  <c r="H360" i="11"/>
  <c r="H3" i="20"/>
  <c r="H371" i="5"/>
  <c r="H272" i="7"/>
  <c r="H271" i="3"/>
  <c r="I270" i="9"/>
  <c r="H273" i="11"/>
  <c r="H283" i="7"/>
  <c r="H305" i="8"/>
  <c r="H306" i="3"/>
  <c r="H312" i="3"/>
  <c r="H313" i="5"/>
  <c r="H324" i="3"/>
  <c r="H325" i="3"/>
  <c r="H345" i="5"/>
  <c r="H365" i="8"/>
  <c r="J371" i="12"/>
  <c r="I400" i="9"/>
  <c r="H407" i="4"/>
  <c r="H413" i="4"/>
  <c r="H424" i="7"/>
  <c r="H461" i="5"/>
  <c r="I334" i="9"/>
  <c r="H340" i="5"/>
  <c r="H351" i="4"/>
  <c r="I360" i="9"/>
  <c r="H388" i="8"/>
  <c r="I389" i="9"/>
  <c r="H402" i="5"/>
  <c r="H406" i="5"/>
  <c r="H407" i="5"/>
  <c r="H43" i="20"/>
  <c r="H410" i="8"/>
  <c r="H374" i="14"/>
  <c r="H438" i="8"/>
  <c r="H458" i="5"/>
  <c r="H460" i="3"/>
  <c r="H465" i="7"/>
  <c r="I347" i="9"/>
  <c r="J356" i="12"/>
  <c r="H385" i="3"/>
  <c r="H392" i="4"/>
  <c r="I396" i="9"/>
  <c r="H399" i="4"/>
  <c r="H403" i="3"/>
  <c r="H424" i="5"/>
  <c r="H58" i="20"/>
  <c r="H432" i="4"/>
  <c r="H443" i="7"/>
  <c r="H455" i="4"/>
  <c r="H89" i="20"/>
  <c r="H468" i="12"/>
  <c r="H502" i="5"/>
  <c r="H506" i="4"/>
  <c r="H511" i="12"/>
  <c r="J512" i="12"/>
  <c r="H349" i="11"/>
  <c r="H309" i="14"/>
  <c r="H364" i="4"/>
  <c r="H367" i="5"/>
  <c r="H4" i="20"/>
  <c r="H423" i="7"/>
  <c r="H424" i="12"/>
  <c r="H371" i="14"/>
  <c r="H84" i="20"/>
  <c r="I450" i="9"/>
  <c r="H28" i="20"/>
  <c r="H402" i="8"/>
  <c r="H5" i="20"/>
  <c r="H375" i="2"/>
  <c r="I385" i="9"/>
  <c r="I405" i="9"/>
  <c r="H49" i="20"/>
  <c r="H422" i="5"/>
  <c r="H431" i="8"/>
  <c r="H443" i="12"/>
  <c r="J444" i="12"/>
  <c r="H454" i="10"/>
  <c r="H91" i="20"/>
  <c r="H461" i="8"/>
  <c r="H462" i="5"/>
  <c r="H469" i="5"/>
  <c r="H388" i="4"/>
  <c r="H408" i="3"/>
  <c r="H425" i="3"/>
  <c r="I423" i="9"/>
  <c r="H430" i="3"/>
  <c r="I429" i="9"/>
  <c r="H433" i="5"/>
  <c r="H444" i="5"/>
  <c r="I443" i="9"/>
  <c r="I452" i="9"/>
  <c r="I459" i="9"/>
  <c r="H466" i="8"/>
  <c r="H14" i="20"/>
  <c r="H27" i="20"/>
  <c r="H40" i="20"/>
  <c r="H56" i="20"/>
  <c r="H71" i="20"/>
  <c r="H466" i="12"/>
  <c r="H418" i="14"/>
  <c r="H112" i="20"/>
  <c r="H486" i="8"/>
  <c r="H533" i="5"/>
  <c r="H182" i="20"/>
  <c r="H48" i="20"/>
  <c r="H505" i="10"/>
  <c r="I509" i="9"/>
  <c r="H468" i="14"/>
  <c r="J540" i="12"/>
  <c r="J541" i="12"/>
  <c r="J577" i="12"/>
  <c r="H577" i="12"/>
  <c r="H521" i="8"/>
  <c r="H12" i="20"/>
  <c r="H59" i="20"/>
  <c r="H80" i="20"/>
  <c r="I458" i="9"/>
  <c r="F475" i="3"/>
  <c r="H499" i="7"/>
  <c r="H505" i="8"/>
  <c r="H509" i="5"/>
  <c r="H522" i="12"/>
  <c r="J522" i="12"/>
  <c r="H99" i="20"/>
  <c r="I478" i="9"/>
  <c r="H480" i="3"/>
  <c r="H498" i="4"/>
  <c r="H499" i="10"/>
  <c r="H502" i="8"/>
  <c r="H449" i="14"/>
  <c r="H506" i="10"/>
  <c r="I517" i="9"/>
  <c r="J519" i="12"/>
  <c r="H520" i="12"/>
  <c r="H522" i="5"/>
  <c r="H533" i="2"/>
  <c r="H538" i="3"/>
  <c r="H488" i="14"/>
  <c r="H552" i="3"/>
  <c r="H553" i="5"/>
  <c r="H486" i="10"/>
  <c r="H490" i="3"/>
  <c r="H497" i="12"/>
  <c r="J498" i="12"/>
  <c r="H518" i="3"/>
  <c r="H523" i="2"/>
  <c r="H527" i="5"/>
  <c r="H536" i="12"/>
  <c r="I541" i="9"/>
  <c r="H549" i="7"/>
  <c r="J495" i="12"/>
  <c r="I504" i="9"/>
  <c r="H509" i="7"/>
  <c r="H514" i="8"/>
  <c r="H517" i="3"/>
  <c r="H95" i="20"/>
  <c r="H103" i="20"/>
  <c r="H111" i="20"/>
  <c r="H481" i="8"/>
  <c r="H485" i="12"/>
  <c r="H121" i="20"/>
  <c r="H489" i="3"/>
  <c r="H494" i="3"/>
  <c r="H497" i="8"/>
  <c r="H139" i="20"/>
  <c r="H506" i="3"/>
  <c r="H510" i="3"/>
  <c r="I511" i="9"/>
  <c r="H516" i="7"/>
  <c r="H462" i="14"/>
  <c r="H518" i="8"/>
  <c r="H524" i="12"/>
  <c r="H529" i="10"/>
  <c r="H528" i="4"/>
  <c r="H539" i="12"/>
  <c r="H547" i="12"/>
  <c r="H560" i="4"/>
  <c r="H563" i="7"/>
  <c r="I563" i="9"/>
  <c r="H529" i="2"/>
  <c r="H531" i="7"/>
  <c r="I543" i="9"/>
  <c r="H551" i="2"/>
  <c r="H530" i="7"/>
  <c r="H534" i="5"/>
  <c r="H534" i="10"/>
  <c r="H541" i="4"/>
  <c r="H180" i="20"/>
  <c r="H500" i="14"/>
  <c r="I606" i="9"/>
  <c r="H528" i="3"/>
  <c r="H528" i="5"/>
  <c r="H529" i="3"/>
  <c r="H536" i="5"/>
  <c r="H542" i="2"/>
  <c r="H547" i="2"/>
  <c r="H559" i="2"/>
  <c r="I555" i="9"/>
  <c r="H559" i="8"/>
  <c r="I559" i="9"/>
  <c r="H6" i="85"/>
  <c r="H562" i="3"/>
  <c r="H556" i="2"/>
  <c r="H556" i="4"/>
  <c r="H555" i="10"/>
  <c r="I556" i="9"/>
  <c r="H562" i="7"/>
  <c r="H561" i="4"/>
  <c r="H572" i="7"/>
  <c r="H580" i="2"/>
  <c r="H576" i="2"/>
  <c r="H576" i="12"/>
  <c r="H557" i="4"/>
  <c r="I558" i="9"/>
  <c r="I598" i="9"/>
  <c r="H564" i="10"/>
  <c r="H568" i="7"/>
  <c r="H610" i="7"/>
  <c r="H583" i="2"/>
  <c r="H14" i="86"/>
  <c r="H557" i="2"/>
  <c r="H506" i="14"/>
  <c r="H196" i="20"/>
  <c r="I574" i="9"/>
  <c r="H571" i="7"/>
  <c r="H565" i="2"/>
  <c r="H613" i="14"/>
  <c r="J572" i="12"/>
  <c r="H631" i="2"/>
  <c r="H567" i="2"/>
  <c r="H564" i="2"/>
  <c r="H8" i="85"/>
  <c r="H616" i="14"/>
  <c r="H199" i="20"/>
  <c r="H589" i="8"/>
  <c r="H612" i="2"/>
  <c r="H570" i="7"/>
  <c r="H567" i="7"/>
  <c r="H624" i="7"/>
  <c r="H576" i="7"/>
  <c r="H17" i="85"/>
  <c r="H597" i="14"/>
  <c r="H533" i="14"/>
  <c r="H624" i="4"/>
  <c r="H601" i="5"/>
  <c r="H599" i="2"/>
  <c r="H596" i="2"/>
  <c r="H13" i="85"/>
  <c r="H600" i="14"/>
  <c r="H620" i="4"/>
  <c r="H572" i="4"/>
  <c r="H615" i="14"/>
  <c r="H596" i="14"/>
  <c r="H567" i="14"/>
  <c r="H564" i="14"/>
  <c r="H551" i="14"/>
  <c r="H608" i="4"/>
  <c r="H233" i="20"/>
  <c r="H20" i="86"/>
  <c r="H17" i="86"/>
  <c r="H608" i="14"/>
  <c r="H592" i="14"/>
  <c r="H576" i="14"/>
  <c r="H560" i="14"/>
  <c r="H607" i="4"/>
  <c r="H569" i="5"/>
  <c r="H29" i="86"/>
  <c r="H616" i="4"/>
  <c r="H222" i="20"/>
  <c r="H570" i="8"/>
  <c r="H53" i="86"/>
  <c r="H7" i="86"/>
  <c r="H607" i="14"/>
  <c r="H591" i="14"/>
  <c r="H575" i="14"/>
  <c r="H556" i="14"/>
  <c r="H527" i="14"/>
  <c r="H576" i="4"/>
  <c r="H564" i="4"/>
  <c r="H575" i="5"/>
  <c r="H241" i="20"/>
  <c r="H203" i="20"/>
  <c r="H573" i="8"/>
  <c r="H577" i="3"/>
  <c r="H577" i="5"/>
  <c r="H21" i="86"/>
  <c r="H578" i="3"/>
  <c r="H578" i="5"/>
  <c r="H578" i="4"/>
  <c r="H22" i="86"/>
  <c r="H578" i="12"/>
  <c r="J578" i="12"/>
  <c r="H579" i="3"/>
  <c r="H579" i="4"/>
  <c r="I578" i="9"/>
  <c r="I579" i="9"/>
  <c r="I581" i="9"/>
  <c r="H27" i="86"/>
  <c r="H28" i="86"/>
  <c r="H584" i="2"/>
  <c r="H586" i="4"/>
  <c r="H586" i="3"/>
  <c r="H587" i="12"/>
  <c r="H587" i="3"/>
  <c r="I585" i="9"/>
  <c r="I586" i="9"/>
  <c r="H589" i="3"/>
  <c r="H33" i="86"/>
  <c r="H536" i="14"/>
  <c r="H591" i="12"/>
  <c r="H592" i="12"/>
  <c r="H592" i="5"/>
  <c r="I590" i="9"/>
  <c r="H224" i="20"/>
  <c r="H36" i="86"/>
  <c r="H593" i="3"/>
  <c r="H593" i="4"/>
  <c r="J458" i="12"/>
  <c r="J459" i="12"/>
  <c r="Q46" i="12"/>
  <c r="H73" i="12"/>
  <c r="J74" i="12"/>
  <c r="H80" i="12"/>
  <c r="J80" i="12"/>
  <c r="H65" i="12"/>
  <c r="H6" i="12"/>
  <c r="J82" i="12"/>
  <c r="H53" i="4"/>
  <c r="I54" i="9"/>
  <c r="H100" i="3"/>
  <c r="H101" i="2"/>
  <c r="H16" i="5"/>
  <c r="H83" i="4"/>
  <c r="H38" i="4"/>
  <c r="H89" i="11"/>
  <c r="H108" i="2"/>
  <c r="H125" i="8"/>
  <c r="H131" i="7"/>
  <c r="H131" i="10"/>
  <c r="H46" i="5"/>
  <c r="H4" i="5"/>
  <c r="H86" i="4"/>
  <c r="H59" i="4"/>
  <c r="H92" i="11"/>
  <c r="H32" i="11"/>
  <c r="H107" i="10"/>
  <c r="H113" i="2"/>
  <c r="H117" i="7"/>
  <c r="H120" i="10"/>
  <c r="H3" i="5"/>
  <c r="I82" i="9"/>
  <c r="I41" i="9"/>
  <c r="H48" i="14"/>
  <c r="H134" i="3"/>
  <c r="H135" i="11"/>
  <c r="H137" i="3"/>
  <c r="H116" i="14"/>
  <c r="H161" i="10"/>
  <c r="H175" i="12"/>
  <c r="H185" i="6"/>
  <c r="H198" i="4"/>
  <c r="H213" i="2"/>
  <c r="H186" i="4"/>
  <c r="H202" i="10"/>
  <c r="H206" i="11"/>
  <c r="H208" i="3"/>
  <c r="J106" i="12"/>
  <c r="H152" i="6"/>
  <c r="H166" i="2"/>
  <c r="H168" i="3"/>
  <c r="H174" i="5"/>
  <c r="H182" i="3"/>
  <c r="H189" i="10"/>
  <c r="H194" i="10"/>
  <c r="H212" i="11"/>
  <c r="H223" i="8"/>
  <c r="I185" i="9"/>
  <c r="H228" i="8"/>
  <c r="H234" i="11"/>
  <c r="H232" i="10"/>
  <c r="I233" i="9"/>
  <c r="H238" i="4"/>
  <c r="H241" i="6"/>
  <c r="I259" i="9"/>
  <c r="H242" i="6"/>
  <c r="H246" i="10"/>
  <c r="I232" i="9"/>
  <c r="H236" i="11"/>
  <c r="H245" i="2"/>
  <c r="I245" i="9"/>
  <c r="H278" i="12"/>
  <c r="H294" i="8"/>
  <c r="H449" i="2"/>
  <c r="H345" i="2"/>
  <c r="H292" i="4"/>
  <c r="H321" i="11"/>
  <c r="I310" i="9"/>
  <c r="H390" i="10"/>
  <c r="H369" i="10"/>
  <c r="H255" i="14"/>
  <c r="H284" i="5"/>
  <c r="H329" i="4"/>
  <c r="H276" i="11"/>
  <c r="H372" i="10"/>
  <c r="H294" i="10"/>
  <c r="H292" i="12"/>
  <c r="H415" i="2"/>
  <c r="H333" i="2"/>
  <c r="H295" i="4"/>
  <c r="H276" i="4"/>
  <c r="H309" i="11"/>
  <c r="H301" i="11"/>
  <c r="H433" i="10"/>
  <c r="H407" i="10"/>
  <c r="H381" i="10"/>
  <c r="H303" i="10"/>
  <c r="H300" i="10"/>
  <c r="H299" i="12"/>
  <c r="H422" i="2"/>
  <c r="H340" i="2"/>
  <c r="H307" i="2"/>
  <c r="H328" i="4"/>
  <c r="H279" i="4"/>
  <c r="H312" i="11"/>
  <c r="H279" i="11"/>
  <c r="H275" i="11"/>
  <c r="H275" i="10"/>
  <c r="H302" i="12"/>
  <c r="H310" i="5"/>
  <c r="H277" i="8"/>
  <c r="H391" i="2"/>
  <c r="H378" i="2"/>
  <c r="H293" i="5"/>
  <c r="H282" i="5"/>
  <c r="H278" i="5"/>
  <c r="H278" i="11"/>
  <c r="I283" i="9"/>
  <c r="H278" i="10"/>
  <c r="H314" i="12"/>
  <c r="H271" i="4"/>
  <c r="H283" i="12"/>
  <c r="H303" i="8"/>
  <c r="H300" i="5"/>
  <c r="H296" i="5"/>
  <c r="H323" i="4"/>
  <c r="I311" i="9"/>
  <c r="I307" i="9"/>
  <c r="I296" i="9"/>
  <c r="H446" i="10"/>
  <c r="H352" i="5"/>
  <c r="H326" i="5"/>
  <c r="H327" i="12"/>
  <c r="H348" i="3"/>
  <c r="G17" i="18"/>
  <c r="H326" i="12"/>
  <c r="I330" i="9"/>
  <c r="H335" i="3"/>
  <c r="H327" i="3"/>
  <c r="H331" i="5"/>
  <c r="H332" i="11"/>
  <c r="H333" i="8"/>
  <c r="I343" i="9"/>
  <c r="H368" i="4"/>
  <c r="H383" i="3"/>
  <c r="H358" i="3"/>
  <c r="H357" i="8"/>
  <c r="H360" i="5"/>
  <c r="H364" i="3"/>
  <c r="H363" i="12"/>
  <c r="I397" i="9"/>
  <c r="H401" i="5"/>
  <c r="H408" i="12"/>
  <c r="H411" i="4"/>
  <c r="H418" i="8"/>
  <c r="H426" i="12"/>
  <c r="H430" i="12"/>
  <c r="H433" i="4"/>
  <c r="H435" i="7"/>
  <c r="H441" i="4"/>
  <c r="H443" i="3"/>
  <c r="I441" i="9"/>
  <c r="H444" i="4"/>
  <c r="H449" i="12"/>
  <c r="I448" i="9"/>
  <c r="H452" i="5"/>
  <c r="H459" i="3"/>
  <c r="I460" i="9"/>
  <c r="H471" i="10"/>
  <c r="H479" i="10"/>
  <c r="H492" i="3"/>
  <c r="H498" i="8"/>
  <c r="H387" i="5"/>
  <c r="H395" i="5"/>
  <c r="H396" i="3"/>
  <c r="H400" i="3"/>
  <c r="I406" i="9"/>
  <c r="H417" i="8"/>
  <c r="H418" i="3"/>
  <c r="H424" i="3"/>
  <c r="H426" i="8"/>
  <c r="H428" i="8"/>
  <c r="H73" i="20"/>
  <c r="H442" i="7"/>
  <c r="H442" i="4"/>
  <c r="I442" i="9"/>
  <c r="H79" i="20"/>
  <c r="H449" i="8"/>
  <c r="H404" i="14"/>
  <c r="I462" i="9"/>
  <c r="H473" i="4"/>
  <c r="H439" i="14"/>
  <c r="I398" i="9"/>
  <c r="H405" i="7"/>
  <c r="H404" i="4"/>
  <c r="H409" i="7"/>
  <c r="H408" i="4"/>
  <c r="H409" i="12"/>
  <c r="H417" i="4"/>
  <c r="H421" i="12"/>
  <c r="H446" i="4"/>
  <c r="H448" i="3"/>
  <c r="I449" i="9"/>
  <c r="H472" i="8"/>
  <c r="I464" i="9"/>
  <c r="I468" i="9"/>
  <c r="H480" i="5"/>
  <c r="I482" i="9"/>
  <c r="H487" i="5"/>
  <c r="H500" i="3"/>
  <c r="H501" i="3"/>
  <c r="H434" i="4"/>
  <c r="H70" i="20"/>
  <c r="H439" i="7"/>
  <c r="H462" i="10"/>
  <c r="H474" i="4"/>
  <c r="H476" i="4"/>
  <c r="H47" i="20"/>
  <c r="H432" i="12"/>
  <c r="H392" i="5"/>
  <c r="H408" i="7"/>
  <c r="I411" i="9"/>
  <c r="H427" i="4"/>
  <c r="H430" i="5"/>
  <c r="H432" i="7"/>
  <c r="H441" i="5"/>
  <c r="H442" i="3"/>
  <c r="H81" i="20"/>
  <c r="H456" i="7"/>
  <c r="I455" i="9"/>
  <c r="H459" i="8"/>
  <c r="H96" i="20"/>
  <c r="H470" i="5"/>
  <c r="H474" i="12"/>
  <c r="H480" i="4"/>
  <c r="H493" i="7"/>
  <c r="H131" i="20"/>
  <c r="H496" i="10"/>
  <c r="I500" i="9"/>
  <c r="H106" i="20"/>
  <c r="H116" i="20"/>
  <c r="H122" i="20"/>
  <c r="H525" i="7"/>
  <c r="H527" i="4"/>
  <c r="H532" i="5"/>
  <c r="H537" i="7"/>
  <c r="H173" i="20"/>
  <c r="H487" i="14"/>
  <c r="H546" i="3"/>
  <c r="H551" i="4"/>
  <c r="H517" i="7"/>
  <c r="H517" i="4"/>
  <c r="H516" i="10"/>
  <c r="H522" i="8"/>
  <c r="H531" i="2"/>
  <c r="H534" i="7"/>
  <c r="H539" i="7"/>
  <c r="H541" i="5"/>
  <c r="H553" i="7"/>
  <c r="H523" i="3"/>
  <c r="H524" i="4"/>
  <c r="H526" i="3"/>
  <c r="H472" i="14"/>
  <c r="H533" i="7"/>
  <c r="H535" i="8"/>
  <c r="H537" i="3"/>
  <c r="H539" i="4"/>
  <c r="H543" i="5"/>
  <c r="H550" i="3"/>
  <c r="H457" i="14"/>
  <c r="H515" i="3"/>
  <c r="H519" i="8"/>
  <c r="I524" i="9"/>
  <c r="I531" i="9"/>
  <c r="H535" i="2"/>
  <c r="H172" i="20"/>
  <c r="H541" i="7"/>
  <c r="H540" i="2"/>
  <c r="H552" i="8"/>
  <c r="H143" i="20"/>
  <c r="I512" i="9"/>
  <c r="H547" i="3"/>
  <c r="H189" i="20"/>
  <c r="I553" i="9"/>
  <c r="H559" i="7"/>
  <c r="H560" i="5"/>
  <c r="I600" i="9"/>
  <c r="H573" i="10"/>
  <c r="H591" i="3"/>
  <c r="H557" i="3"/>
  <c r="I560" i="9"/>
  <c r="H554" i="5"/>
  <c r="H556" i="7"/>
  <c r="H555" i="4"/>
  <c r="H559" i="5"/>
  <c r="H559" i="3"/>
  <c r="H565" i="10"/>
  <c r="H582" i="3"/>
  <c r="H564" i="3"/>
  <c r="H593" i="12"/>
  <c r="J593" i="12"/>
  <c r="H188" i="20"/>
  <c r="I552" i="9"/>
  <c r="H555" i="2"/>
  <c r="I591" i="9"/>
  <c r="I566" i="9"/>
  <c r="H634" i="2"/>
  <c r="H624" i="2"/>
  <c r="H593" i="2"/>
  <c r="H21" i="85"/>
  <c r="H82" i="86"/>
  <c r="H79" i="86"/>
  <c r="H590" i="14"/>
  <c r="H572" i="14"/>
  <c r="H637" i="4"/>
  <c r="H569" i="4"/>
  <c r="H583" i="5"/>
  <c r="H231" i="20"/>
  <c r="H217" i="20"/>
  <c r="H209" i="20"/>
  <c r="H587" i="8"/>
  <c r="J591" i="12"/>
  <c r="J590" i="12"/>
  <c r="J582" i="12"/>
  <c r="H566" i="12"/>
  <c r="H612" i="12"/>
  <c r="H633" i="2"/>
  <c r="H623" i="2"/>
  <c r="H68" i="86"/>
  <c r="H595" i="4"/>
  <c r="H592" i="4"/>
  <c r="H582" i="4"/>
  <c r="H574" i="5"/>
  <c r="H566" i="5"/>
  <c r="H590" i="8"/>
  <c r="H582" i="8"/>
  <c r="H585" i="12"/>
  <c r="J585" i="12"/>
  <c r="H581" i="12"/>
  <c r="H595" i="12"/>
  <c r="H589" i="10"/>
  <c r="H580" i="7"/>
  <c r="H613" i="2"/>
  <c r="H592" i="2"/>
  <c r="H74" i="86"/>
  <c r="H8" i="86"/>
  <c r="H514" i="14"/>
  <c r="H639" i="4"/>
  <c r="H600" i="5"/>
  <c r="H589" i="5"/>
  <c r="J581" i="12"/>
  <c r="H598" i="12"/>
  <c r="H593" i="8"/>
  <c r="H588" i="12"/>
  <c r="J588" i="12"/>
  <c r="H564" i="12"/>
  <c r="H604" i="12"/>
  <c r="J589" i="12"/>
  <c r="H596" i="7"/>
  <c r="H602" i="2"/>
  <c r="H26" i="85"/>
  <c r="H77" i="86"/>
  <c r="H44" i="86"/>
  <c r="H11" i="86"/>
  <c r="H631" i="4"/>
  <c r="H600" i="12"/>
  <c r="H580" i="12"/>
  <c r="H582" i="12"/>
  <c r="H594" i="3"/>
  <c r="H540" i="14"/>
  <c r="H596" i="12"/>
  <c r="H596" i="3"/>
  <c r="I594" i="9"/>
  <c r="H40" i="86"/>
  <c r="I595" i="9"/>
  <c r="H598" i="2"/>
  <c r="H599" i="3"/>
  <c r="I597" i="9"/>
  <c r="H600" i="4"/>
  <c r="H601" i="4"/>
  <c r="H604" i="3"/>
  <c r="H604" i="5"/>
  <c r="H604" i="4"/>
  <c r="H48" i="85"/>
  <c r="I603" i="9"/>
  <c r="H605" i="5"/>
  <c r="H605" i="4"/>
  <c r="H607" i="3"/>
  <c r="H607" i="2"/>
  <c r="H609" i="8"/>
  <c r="H609" i="5"/>
  <c r="J609" i="12"/>
  <c r="J608" i="12"/>
  <c r="H608" i="12"/>
  <c r="H608" i="5"/>
  <c r="H610" i="4"/>
  <c r="H610" i="12"/>
  <c r="H611" i="5"/>
  <c r="H611" i="2"/>
  <c r="H558" i="14"/>
  <c r="H615" i="3"/>
  <c r="H59" i="86"/>
  <c r="H615" i="2"/>
  <c r="H616" i="5"/>
  <c r="H617" i="12"/>
  <c r="H266" i="12"/>
  <c r="J267" i="12"/>
  <c r="J266" i="12"/>
  <c r="H274" i="12"/>
  <c r="J274" i="12"/>
  <c r="J275" i="12"/>
  <c r="N63" i="12"/>
  <c r="P63" i="12" s="1"/>
  <c r="J62" i="12"/>
  <c r="N54" i="12"/>
  <c r="H53" i="12"/>
  <c r="N16" i="12"/>
  <c r="N15" i="12"/>
  <c r="Q8" i="12"/>
  <c r="N48" i="12"/>
  <c r="H48" i="12"/>
  <c r="O9" i="12"/>
  <c r="H19" i="8"/>
  <c r="O41" i="12"/>
  <c r="Q42" i="12" s="1"/>
  <c r="H41" i="12"/>
  <c r="H20" i="12"/>
  <c r="H4" i="8"/>
  <c r="H90" i="2"/>
  <c r="H50" i="2"/>
  <c r="H32" i="2"/>
  <c r="H11" i="2"/>
  <c r="H98" i="3"/>
  <c r="H58" i="3"/>
  <c r="J140" i="12"/>
  <c r="H139" i="12"/>
  <c r="H91" i="12"/>
  <c r="H28" i="5"/>
  <c r="H24" i="5"/>
  <c r="H80" i="4"/>
  <c r="H76" i="4"/>
  <c r="H70" i="4"/>
  <c r="H41" i="10"/>
  <c r="H20" i="10"/>
  <c r="I23" i="9"/>
  <c r="H13" i="14"/>
  <c r="H115" i="11"/>
  <c r="H116" i="5"/>
  <c r="H46" i="14"/>
  <c r="H118" i="5"/>
  <c r="H129" i="6"/>
  <c r="H130" i="6"/>
  <c r="H7" i="7"/>
  <c r="H14" i="4"/>
  <c r="H44" i="10"/>
  <c r="H29" i="10"/>
  <c r="I44" i="9"/>
  <c r="I42" i="9"/>
  <c r="I30" i="9"/>
  <c r="I26" i="9"/>
  <c r="H108" i="5"/>
  <c r="H114" i="4"/>
  <c r="H70" i="14"/>
  <c r="I126" i="9"/>
  <c r="H130" i="8"/>
  <c r="H140" i="4"/>
  <c r="M148" i="12"/>
  <c r="H150" i="11"/>
  <c r="H159" i="4"/>
  <c r="H163" i="8"/>
  <c r="H143" i="6"/>
  <c r="H91" i="14"/>
  <c r="J166" i="12"/>
  <c r="H113" i="14"/>
  <c r="H175" i="5"/>
  <c r="I228" i="9"/>
  <c r="I256" i="9"/>
  <c r="H219" i="10"/>
  <c r="H164" i="4"/>
  <c r="H165" i="8"/>
  <c r="H165" i="4"/>
  <c r="H166" i="11"/>
  <c r="H166" i="10"/>
  <c r="H169" i="8"/>
  <c r="H172" i="6"/>
  <c r="H173" i="4"/>
  <c r="H174" i="3"/>
  <c r="H176" i="2"/>
  <c r="H182" i="8"/>
  <c r="H186" i="5"/>
  <c r="H188" i="7"/>
  <c r="H188" i="6"/>
  <c r="H189" i="8"/>
  <c r="H195" i="12"/>
  <c r="I195" i="9"/>
  <c r="I199" i="9"/>
  <c r="H149" i="14"/>
  <c r="H206" i="6"/>
  <c r="H207" i="4"/>
  <c r="H154" i="14"/>
  <c r="I207" i="9"/>
  <c r="H211" i="6"/>
  <c r="I209" i="9"/>
  <c r="H215" i="2"/>
  <c r="H218" i="10"/>
  <c r="I221" i="9"/>
  <c r="H231" i="5"/>
  <c r="H232" i="3"/>
  <c r="H238" i="3"/>
  <c r="H244" i="7"/>
  <c r="H245" i="3"/>
  <c r="H253" i="8"/>
  <c r="H255" i="11"/>
  <c r="H297" i="12"/>
  <c r="H289" i="12"/>
  <c r="H280" i="12"/>
  <c r="H292" i="8"/>
  <c r="H454" i="2"/>
  <c r="H408" i="2"/>
  <c r="H390" i="2"/>
  <c r="H360" i="2"/>
  <c r="H341" i="2"/>
  <c r="H321" i="2"/>
  <c r="H293" i="2"/>
  <c r="H327" i="4"/>
  <c r="H280" i="4"/>
  <c r="H280" i="11"/>
  <c r="H290" i="5"/>
  <c r="H289" i="4"/>
  <c r="H304" i="11"/>
  <c r="H272" i="4"/>
  <c r="H273" i="8"/>
  <c r="H276" i="7"/>
  <c r="H292" i="11"/>
  <c r="I292" i="9"/>
  <c r="H259" i="14"/>
  <c r="H293" i="3"/>
  <c r="H294" i="3"/>
  <c r="H296" i="3"/>
  <c r="H311" i="8"/>
  <c r="H319" i="3"/>
  <c r="I316" i="9"/>
  <c r="H325" i="5"/>
  <c r="H326" i="3"/>
  <c r="H329" i="8"/>
  <c r="H329" i="11"/>
  <c r="H344" i="12"/>
  <c r="H307" i="7"/>
  <c r="H277" i="7"/>
  <c r="I289" i="9"/>
  <c r="H276" i="3"/>
  <c r="H284" i="4"/>
  <c r="H295" i="3"/>
  <c r="H298" i="3"/>
  <c r="H304" i="5"/>
  <c r="H308" i="12"/>
  <c r="I315" i="9"/>
  <c r="H319" i="8"/>
  <c r="H318" i="5"/>
  <c r="H320" i="3"/>
  <c r="I320" i="9"/>
  <c r="H323" i="3"/>
  <c r="H272" i="14"/>
  <c r="H353" i="12"/>
  <c r="H5" i="85"/>
  <c r="H562" i="14"/>
  <c r="H616" i="2"/>
  <c r="J612" i="12"/>
  <c r="J613" i="12"/>
  <c r="J594" i="12"/>
  <c r="H601" i="12"/>
  <c r="H599" i="12"/>
  <c r="J586" i="12"/>
  <c r="H611" i="12"/>
  <c r="H605" i="12"/>
  <c r="H602" i="12"/>
  <c r="G22" i="1"/>
  <c r="H616" i="12"/>
  <c r="H620" i="10"/>
  <c r="H616" i="3"/>
  <c r="H257" i="20"/>
  <c r="H616" i="8"/>
  <c r="J614" i="12"/>
  <c r="H563" i="14"/>
  <c r="H617" i="8"/>
  <c r="H61" i="86"/>
  <c r="H619" i="12"/>
  <c r="H619" i="3"/>
  <c r="H619" i="5"/>
  <c r="H619" i="4"/>
  <c r="H565" i="14"/>
  <c r="H619" i="2"/>
  <c r="H620" i="8"/>
  <c r="H621" i="3"/>
  <c r="I619" i="9"/>
  <c r="H621" i="8"/>
  <c r="H622" i="12"/>
  <c r="H624" i="3"/>
  <c r="H624" i="8"/>
  <c r="H570" i="14"/>
  <c r="H623" i="3"/>
  <c r="I621" i="9"/>
  <c r="H623" i="8"/>
  <c r="H623" i="5"/>
  <c r="H623" i="4"/>
  <c r="H569" i="14"/>
  <c r="H67" i="86"/>
  <c r="H627" i="3"/>
  <c r="I625" i="9"/>
  <c r="H627" i="4"/>
  <c r="H71" i="86"/>
  <c r="H628" i="8"/>
  <c r="H630" i="2"/>
  <c r="H631" i="3"/>
  <c r="I629" i="9"/>
  <c r="H631" i="8"/>
  <c r="G65" i="18"/>
  <c r="E65" i="18" s="1"/>
  <c r="B40" i="18" s="1"/>
  <c r="I630" i="9"/>
  <c r="H632" i="8"/>
  <c r="H632" i="4"/>
  <c r="H633" i="4"/>
  <c r="I632" i="9"/>
  <c r="H635" i="3"/>
  <c r="H635" i="8"/>
  <c r="H635" i="5"/>
  <c r="H635" i="4"/>
  <c r="H636" i="3"/>
  <c r="H636" i="8"/>
  <c r="H636" i="4"/>
  <c r="H636" i="2"/>
  <c r="H637" i="3"/>
  <c r="H639" i="5"/>
  <c r="H585" i="14"/>
  <c r="H83" i="86"/>
  <c r="I637" i="9"/>
  <c r="H84" i="86"/>
  <c r="H640" i="2"/>
  <c r="H641" i="12"/>
  <c r="D13" i="18"/>
  <c r="A320" i="12"/>
  <c r="Q57" i="12"/>
  <c r="J576" i="12"/>
  <c r="J575" i="12"/>
  <c r="H575" i="12"/>
  <c r="H573" i="12"/>
  <c r="J573" i="12"/>
  <c r="J574" i="12"/>
  <c r="H96" i="12"/>
  <c r="J91" i="12"/>
  <c r="H78" i="12"/>
  <c r="J73" i="12"/>
  <c r="H72" i="12"/>
  <c r="J71" i="12"/>
  <c r="J70" i="12"/>
  <c r="J69" i="12"/>
  <c r="H69" i="12"/>
  <c r="J68" i="12"/>
  <c r="J66" i="12"/>
  <c r="J67" i="12"/>
  <c r="J65" i="12"/>
  <c r="H24" i="12"/>
  <c r="O25" i="12"/>
  <c r="O24" i="12"/>
  <c r="Q24" i="12"/>
  <c r="H42" i="12"/>
  <c r="O43" i="12"/>
  <c r="Q43" i="12" s="1"/>
  <c r="O40" i="12"/>
  <c r="Q40" i="12" s="1"/>
  <c r="H40" i="12"/>
  <c r="H38" i="12"/>
  <c r="O39" i="12"/>
  <c r="N36" i="12"/>
  <c r="O27" i="12"/>
  <c r="O28" i="12"/>
  <c r="Q29" i="12" s="1"/>
  <c r="N22" i="12"/>
  <c r="N23" i="12"/>
  <c r="O18" i="12"/>
  <c r="H17" i="12"/>
  <c r="O44" i="12"/>
  <c r="Q45" i="12" s="1"/>
  <c r="H77" i="8"/>
  <c r="H60" i="8"/>
  <c r="H31" i="8"/>
  <c r="H25" i="8"/>
  <c r="H23" i="8"/>
  <c r="H12" i="8"/>
  <c r="H62" i="2"/>
  <c r="H49" i="2"/>
  <c r="H6" i="2"/>
  <c r="H4" i="2"/>
  <c r="H68" i="6"/>
  <c r="H40" i="6"/>
  <c r="H20" i="6"/>
  <c r="H11" i="6"/>
  <c r="H93" i="7"/>
  <c r="H35" i="7"/>
  <c r="H33" i="7"/>
  <c r="H20" i="7"/>
  <c r="H15" i="7"/>
  <c r="H95" i="5"/>
  <c r="H91" i="5"/>
  <c r="H35" i="5"/>
  <c r="H29" i="5"/>
  <c r="H59" i="11"/>
  <c r="H92" i="10"/>
  <c r="H90" i="10"/>
  <c r="H79" i="10"/>
  <c r="H77" i="10"/>
  <c r="H72" i="10"/>
  <c r="H59" i="10"/>
  <c r="H48" i="10"/>
  <c r="H36" i="10"/>
  <c r="H24" i="10"/>
  <c r="H116" i="3"/>
  <c r="H120" i="3"/>
  <c r="I136" i="9"/>
  <c r="H150" i="3"/>
  <c r="H153" i="3"/>
  <c r="H159" i="7"/>
  <c r="H163" i="3"/>
  <c r="H49" i="12"/>
  <c r="H55" i="8"/>
  <c r="H28" i="8"/>
  <c r="H20" i="8"/>
  <c r="H75" i="2"/>
  <c r="H65" i="2"/>
  <c r="H54" i="2"/>
  <c r="H62" i="6"/>
  <c r="H54" i="6"/>
  <c r="H52" i="6"/>
  <c r="H45" i="6"/>
  <c r="H43" i="6"/>
  <c r="H53" i="7"/>
  <c r="H51" i="7"/>
  <c r="H93" i="4"/>
  <c r="H89" i="4"/>
  <c r="H87" i="4"/>
  <c r="H6" i="4"/>
  <c r="H87" i="11"/>
  <c r="H68" i="11"/>
  <c r="H54" i="11"/>
  <c r="H42" i="11"/>
  <c r="H87" i="10"/>
  <c r="H69" i="10"/>
  <c r="H43" i="10"/>
  <c r="H21" i="10"/>
  <c r="H14" i="10"/>
  <c r="H100" i="5"/>
  <c r="I98" i="9"/>
  <c r="H57" i="14"/>
  <c r="H131" i="8"/>
  <c r="H132" i="11"/>
  <c r="H137" i="8"/>
  <c r="H145" i="5"/>
  <c r="H151" i="11"/>
  <c r="H100" i="14"/>
  <c r="H161" i="3"/>
  <c r="I159" i="9"/>
  <c r="I165" i="9"/>
  <c r="H211" i="12"/>
  <c r="H209" i="10"/>
  <c r="H225" i="5"/>
  <c r="H227" i="3"/>
  <c r="H228" i="12"/>
  <c r="H229" i="3"/>
  <c r="I227" i="9"/>
  <c r="I179" i="9"/>
  <c r="H185" i="4"/>
  <c r="H191" i="6"/>
  <c r="H137" i="14"/>
  <c r="I191" i="9"/>
  <c r="H205" i="8"/>
  <c r="H165" i="3"/>
  <c r="H168" i="6"/>
  <c r="H168" i="4"/>
  <c r="H169" i="12"/>
  <c r="H115" i="14"/>
  <c r="H172" i="4"/>
  <c r="H170" i="10"/>
  <c r="H173" i="2"/>
  <c r="H174" i="7"/>
  <c r="H174" i="4"/>
  <c r="H172" i="10"/>
  <c r="H123" i="14"/>
  <c r="H178" i="8"/>
  <c r="H179" i="7"/>
  <c r="H178" i="11"/>
  <c r="H186" i="11"/>
  <c r="H187" i="6"/>
  <c r="H189" i="7"/>
  <c r="H192" i="11"/>
  <c r="H194" i="6"/>
  <c r="H195" i="4"/>
  <c r="H196" i="11"/>
  <c r="J198" i="12"/>
  <c r="H199" i="11"/>
  <c r="H205" i="2"/>
  <c r="I203" i="9"/>
  <c r="H208" i="4"/>
  <c r="H209" i="6"/>
  <c r="H212" i="2"/>
  <c r="H229" i="11"/>
  <c r="H238" i="12"/>
  <c r="J241" i="12"/>
  <c r="H241" i="12"/>
  <c r="H267" i="8"/>
  <c r="J213" i="12"/>
  <c r="H300" i="8"/>
  <c r="H438" i="2"/>
  <c r="H318" i="4"/>
  <c r="H312" i="4"/>
  <c r="H298" i="10"/>
  <c r="H306" i="8"/>
  <c r="H214" i="4"/>
  <c r="H216" i="11"/>
  <c r="I214" i="9"/>
  <c r="H218" i="5"/>
  <c r="H219" i="2"/>
  <c r="H221" i="11"/>
  <c r="I219" i="9"/>
  <c r="H221" i="10"/>
  <c r="I222" i="9"/>
  <c r="H226" i="4"/>
  <c r="I224" i="9"/>
  <c r="H172" i="14"/>
  <c r="H228" i="6"/>
  <c r="H229" i="8"/>
  <c r="H230" i="11"/>
  <c r="H232" i="11"/>
  <c r="H235" i="4"/>
  <c r="I235" i="9"/>
  <c r="H240" i="12"/>
  <c r="H242" i="5"/>
  <c r="H245" i="5"/>
  <c r="H247" i="2"/>
  <c r="H249" i="5"/>
  <c r="H251" i="4"/>
  <c r="H253" i="11"/>
  <c r="H255" i="5"/>
  <c r="H258" i="4"/>
  <c r="H261" i="8"/>
  <c r="H264" i="2"/>
  <c r="H266" i="4"/>
  <c r="H266" i="10"/>
  <c r="H269" i="5"/>
  <c r="H269" i="10"/>
  <c r="H272" i="11"/>
  <c r="I272" i="9"/>
  <c r="J277" i="12"/>
  <c r="H445" i="2"/>
  <c r="H426" i="2"/>
  <c r="H396" i="2"/>
  <c r="I312" i="9"/>
  <c r="I277" i="9"/>
  <c r="I273" i="9"/>
  <c r="H426" i="10"/>
  <c r="H418" i="10"/>
  <c r="H402" i="10"/>
  <c r="H396" i="10"/>
  <c r="H290" i="10"/>
  <c r="H282" i="10"/>
  <c r="H320" i="8"/>
  <c r="H318" i="7"/>
  <c r="H324" i="5"/>
  <c r="H347" i="12"/>
  <c r="H158" i="14"/>
  <c r="H216" i="3"/>
  <c r="H218" i="8"/>
  <c r="H164" i="14"/>
  <c r="H220" i="5"/>
  <c r="H223" i="6"/>
  <c r="H225" i="11"/>
  <c r="H171" i="14"/>
  <c r="H230" i="8"/>
  <c r="H230" i="3"/>
  <c r="H232" i="8"/>
  <c r="H234" i="6"/>
  <c r="H237" i="3"/>
  <c r="H241" i="7"/>
  <c r="H241" i="8"/>
  <c r="H246" i="7"/>
  <c r="I244" i="9"/>
  <c r="H249" i="8"/>
  <c r="H248" i="10"/>
  <c r="H255" i="8"/>
  <c r="H258" i="8"/>
  <c r="H262" i="7"/>
  <c r="J262" i="12"/>
  <c r="H211" i="14"/>
  <c r="H271" i="8"/>
  <c r="H275" i="4"/>
  <c r="H331" i="11"/>
  <c r="H352" i="3"/>
  <c r="J354" i="12"/>
  <c r="J353" i="12"/>
  <c r="I355" i="9"/>
  <c r="H364" i="5"/>
  <c r="H366" i="5"/>
  <c r="H369" i="3"/>
  <c r="H370" i="8"/>
  <c r="H371" i="4"/>
  <c r="H372" i="3"/>
  <c r="J374" i="12"/>
  <c r="I372" i="9"/>
  <c r="H379" i="8"/>
  <c r="H382" i="5"/>
  <c r="H383" i="12"/>
  <c r="H385" i="4"/>
  <c r="H387" i="4"/>
  <c r="I386" i="9"/>
  <c r="H395" i="3"/>
  <c r="H402" i="12"/>
  <c r="H404" i="8"/>
  <c r="I403" i="9"/>
  <c r="H50" i="20"/>
  <c r="J532" i="12"/>
  <c r="H362" i="5"/>
  <c r="I362" i="9"/>
  <c r="H371" i="8"/>
  <c r="I369" i="9"/>
  <c r="H374" i="8"/>
  <c r="H374" i="4"/>
  <c r="H375" i="8"/>
  <c r="H16" i="20"/>
  <c r="H383" i="5"/>
  <c r="H331" i="14"/>
  <c r="H394" i="4"/>
  <c r="H402" i="4"/>
  <c r="I401" i="9"/>
  <c r="H404" i="3"/>
  <c r="H39" i="20"/>
  <c r="I407" i="9"/>
  <c r="H412" i="5"/>
  <c r="H425" i="7"/>
  <c r="H67" i="20"/>
  <c r="H69" i="20"/>
  <c r="H437" i="3"/>
  <c r="H438" i="3"/>
  <c r="H389" i="14"/>
  <c r="H454" i="7"/>
  <c r="H455" i="8"/>
  <c r="H460" i="5"/>
  <c r="H462" i="4"/>
  <c r="I420" i="9"/>
  <c r="H428" i="7"/>
  <c r="I427" i="9"/>
  <c r="I428" i="9"/>
  <c r="H439" i="4"/>
  <c r="H76" i="20"/>
  <c r="H446" i="3"/>
  <c r="H447" i="4"/>
  <c r="I446" i="9"/>
  <c r="H451" i="5"/>
  <c r="H452" i="3"/>
  <c r="H454" i="3"/>
  <c r="H456" i="12"/>
  <c r="I454" i="9"/>
  <c r="H458" i="12"/>
  <c r="H422" i="3"/>
  <c r="H436" i="7"/>
  <c r="H443" i="4"/>
  <c r="H450" i="10"/>
  <c r="H452" i="10"/>
  <c r="H460" i="12"/>
  <c r="H94" i="20"/>
  <c r="H462" i="8"/>
  <c r="J514" i="12"/>
  <c r="J513" i="12"/>
  <c r="H474" i="8"/>
  <c r="H469" i="7"/>
  <c r="H472" i="7"/>
  <c r="H469" i="10"/>
  <c r="I470" i="9"/>
  <c r="H108" i="20"/>
  <c r="I473" i="9"/>
  <c r="H478" i="5"/>
  <c r="H478" i="8"/>
  <c r="H482" i="10"/>
  <c r="H485" i="2"/>
  <c r="H485" i="10"/>
  <c r="H437" i="14"/>
  <c r="H495" i="4"/>
  <c r="H496" i="8"/>
  <c r="I494" i="9"/>
  <c r="H499" i="4"/>
  <c r="H133" i="20"/>
  <c r="H506" i="5"/>
  <c r="H508" i="3"/>
  <c r="H509" i="3"/>
  <c r="H456" i="14"/>
  <c r="H144" i="20"/>
  <c r="H510" i="10"/>
  <c r="H516" i="4"/>
  <c r="H517" i="2"/>
  <c r="H519" i="2"/>
  <c r="H522" i="2"/>
  <c r="H523" i="4"/>
  <c r="H527" i="7"/>
  <c r="I532" i="9"/>
  <c r="H482" i="14"/>
  <c r="H543" i="2"/>
  <c r="H497" i="14"/>
  <c r="H551" i="5"/>
  <c r="H537" i="4"/>
  <c r="H467" i="8"/>
  <c r="H466" i="4"/>
  <c r="H468" i="4"/>
  <c r="H472" i="4"/>
  <c r="H474" i="5"/>
  <c r="H473" i="10"/>
  <c r="H421" i="14"/>
  <c r="H484" i="3"/>
  <c r="H485" i="4"/>
  <c r="H484" i="10"/>
  <c r="H124" i="20"/>
  <c r="H491" i="3"/>
  <c r="H493" i="5"/>
  <c r="H130" i="20"/>
  <c r="H505" i="4"/>
  <c r="H453" i="14"/>
  <c r="H507" i="5"/>
  <c r="H142" i="20"/>
  <c r="H514" i="7"/>
  <c r="H513" i="8"/>
  <c r="I514" i="9"/>
  <c r="I516" i="9"/>
  <c r="H523" i="5"/>
  <c r="H525" i="2"/>
  <c r="H526" i="8"/>
  <c r="H528" i="7"/>
  <c r="H161" i="20"/>
  <c r="H473" i="14"/>
  <c r="H530" i="5"/>
  <c r="H164" i="20"/>
  <c r="H535" i="12"/>
  <c r="H536" i="8"/>
  <c r="H538" i="5"/>
  <c r="H549" i="4"/>
  <c r="H552" i="5"/>
  <c r="H558" i="3"/>
  <c r="H559" i="12"/>
  <c r="J628" i="12"/>
  <c r="H628" i="12"/>
  <c r="H561" i="2"/>
  <c r="I608" i="9"/>
  <c r="H582" i="10"/>
  <c r="H574" i="10"/>
  <c r="H565" i="7"/>
  <c r="H616" i="7"/>
  <c r="H603" i="7"/>
  <c r="H601" i="7"/>
  <c r="H594" i="7"/>
  <c r="H586" i="7"/>
  <c r="H579" i="7"/>
  <c r="H590" i="2"/>
  <c r="H588" i="2"/>
  <c r="H579" i="2"/>
  <c r="H566" i="2"/>
  <c r="H73" i="86"/>
  <c r="H37" i="86"/>
  <c r="H31" i="86"/>
  <c r="H552" i="14"/>
  <c r="H545" i="14"/>
  <c r="H524" i="14"/>
  <c r="H625" i="4"/>
  <c r="H597" i="4"/>
  <c r="H585" i="4"/>
  <c r="H586" i="5"/>
  <c r="H584" i="5"/>
  <c r="H582" i="5"/>
  <c r="H580" i="8"/>
  <c r="H590" i="10"/>
  <c r="H616" i="10"/>
  <c r="H604" i="10"/>
  <c r="H249" i="20"/>
  <c r="I617" i="9"/>
  <c r="I615" i="9"/>
  <c r="J631" i="12"/>
  <c r="H631" i="12"/>
  <c r="H531" i="4"/>
  <c r="H532" i="2"/>
  <c r="H534" i="8"/>
  <c r="H481" i="14"/>
  <c r="H537" i="2"/>
  <c r="I535" i="9"/>
  <c r="I537" i="9"/>
  <c r="H540" i="8"/>
  <c r="I538" i="9"/>
  <c r="I540" i="9"/>
  <c r="H544" i="7"/>
  <c r="H544" i="3"/>
  <c r="H496" i="14"/>
  <c r="H549" i="10"/>
  <c r="H499" i="14"/>
  <c r="H558" i="4"/>
  <c r="H3" i="86"/>
  <c r="H573" i="3"/>
  <c r="H574" i="7"/>
  <c r="H609" i="7"/>
  <c r="H584" i="7"/>
  <c r="H582" i="7"/>
  <c r="H622" i="2"/>
  <c r="H606" i="2"/>
  <c r="H601" i="2"/>
  <c r="H597" i="2"/>
  <c r="H586" i="2"/>
  <c r="H582" i="2"/>
  <c r="H11" i="85"/>
  <c r="H76" i="86"/>
  <c r="H58" i="86"/>
  <c r="H51" i="86"/>
  <c r="H601" i="14"/>
  <c r="H574" i="14"/>
  <c r="H568" i="14"/>
  <c r="H543" i="14"/>
  <c r="H541" i="14"/>
  <c r="H534" i="14"/>
  <c r="H640" i="4"/>
  <c r="H588" i="4"/>
  <c r="H573" i="4"/>
  <c r="H571" i="4"/>
  <c r="H602" i="5"/>
  <c r="H597" i="10"/>
  <c r="H600" i="8"/>
  <c r="H246" i="20"/>
  <c r="J620" i="12"/>
  <c r="H632" i="5"/>
  <c r="H635" i="10"/>
  <c r="J550" i="12"/>
  <c r="J595" i="12"/>
  <c r="J622" i="12"/>
  <c r="J623" i="12"/>
  <c r="H637" i="12"/>
  <c r="J637" i="12"/>
  <c r="H567" i="4"/>
  <c r="H612" i="5"/>
  <c r="H598" i="5"/>
  <c r="H573" i="5"/>
  <c r="H571" i="5"/>
  <c r="H567" i="5"/>
  <c r="H239" i="20"/>
  <c r="H236" i="20"/>
  <c r="H565" i="8"/>
  <c r="H586" i="12"/>
  <c r="J580" i="12"/>
  <c r="H574" i="12"/>
  <c r="H34" i="85"/>
  <c r="H39" i="85"/>
  <c r="H614" i="10"/>
  <c r="H612" i="10"/>
  <c r="H602" i="10"/>
  <c r="H600" i="10"/>
  <c r="H49" i="85"/>
  <c r="H610" i="8"/>
  <c r="H606" i="8"/>
  <c r="H245" i="20"/>
  <c r="H628" i="10"/>
  <c r="H63" i="85"/>
  <c r="I613" i="9"/>
  <c r="I611" i="9"/>
  <c r="H617" i="3"/>
  <c r="J615" i="12"/>
  <c r="H618" i="5"/>
  <c r="H259" i="20"/>
  <c r="H619" i="8"/>
  <c r="J635" i="12"/>
  <c r="J634" i="12"/>
  <c r="H634" i="12"/>
  <c r="H632" i="12"/>
  <c r="H627" i="12"/>
  <c r="J627" i="12"/>
  <c r="H623" i="12"/>
  <c r="J618" i="12"/>
  <c r="J617" i="12"/>
  <c r="I644" i="9"/>
  <c r="H640" i="8"/>
  <c r="H630" i="12"/>
  <c r="J629" i="12"/>
  <c r="H626" i="12"/>
  <c r="J621" i="12"/>
  <c r="H647" i="10"/>
  <c r="H643" i="10"/>
  <c r="H639" i="10"/>
  <c r="H633" i="3"/>
  <c r="J624" i="12"/>
  <c r="H83" i="85"/>
  <c r="H81" i="85"/>
  <c r="H644" i="7"/>
  <c r="H642" i="7"/>
  <c r="H638" i="12"/>
  <c r="J638" i="12"/>
  <c r="J639" i="12"/>
  <c r="H271" i="20"/>
  <c r="I642" i="9"/>
  <c r="I640" i="9"/>
  <c r="H628" i="7"/>
  <c r="H626" i="7"/>
  <c r="H638" i="5"/>
  <c r="H652" i="4"/>
  <c r="H640" i="12"/>
  <c r="H650" i="4"/>
  <c r="H641" i="5"/>
  <c r="H641" i="4"/>
  <c r="I639" i="9"/>
  <c r="H642" i="3"/>
  <c r="H642" i="8"/>
  <c r="H642" i="4"/>
  <c r="H86" i="86"/>
  <c r="H644" i="3"/>
  <c r="H644" i="8"/>
  <c r="H644" i="5"/>
  <c r="H644" i="4"/>
  <c r="H88" i="86"/>
  <c r="H644" i="2"/>
  <c r="H644" i="12"/>
  <c r="Q14" i="12"/>
  <c r="Q53" i="12"/>
  <c r="H53" i="2"/>
  <c r="O6" i="12"/>
  <c r="Q7" i="12" s="1"/>
  <c r="H92" i="8"/>
  <c r="H3" i="2"/>
  <c r="H121" i="5"/>
  <c r="H52" i="14"/>
  <c r="J131" i="12"/>
  <c r="I162" i="9"/>
  <c r="H407" i="2"/>
  <c r="H475" i="2"/>
  <c r="H372" i="4"/>
  <c r="I378" i="9"/>
  <c r="H326" i="14"/>
  <c r="H382" i="8"/>
  <c r="H25" i="20"/>
  <c r="H393" i="7"/>
  <c r="H395" i="8"/>
  <c r="H396" i="5"/>
  <c r="H396" i="8"/>
  <c r="H31" i="20"/>
  <c r="H32" i="20"/>
  <c r="H400" i="5"/>
  <c r="H36" i="20"/>
  <c r="H405" i="8"/>
  <c r="H407" i="7"/>
  <c r="H408" i="5"/>
  <c r="H408" i="8"/>
  <c r="H44" i="20"/>
  <c r="H46" i="20"/>
  <c r="H414" i="3"/>
  <c r="I413" i="9"/>
  <c r="H372" i="8"/>
  <c r="H8" i="20"/>
  <c r="H375" i="4"/>
  <c r="H9" i="20"/>
  <c r="H377" i="3"/>
  <c r="H380" i="3"/>
  <c r="H381" i="3"/>
  <c r="H384" i="3"/>
  <c r="H19" i="20"/>
  <c r="H402" i="7"/>
  <c r="H411" i="3"/>
  <c r="H400" i="4"/>
  <c r="H34" i="20"/>
  <c r="H401" i="4"/>
  <c r="I399" i="9"/>
  <c r="I402" i="9"/>
  <c r="H406" i="7"/>
  <c r="H410" i="7"/>
  <c r="H410" i="3"/>
  <c r="H505" i="14"/>
  <c r="I588" i="9"/>
  <c r="I583" i="9"/>
  <c r="I577" i="9"/>
  <c r="I571" i="9"/>
  <c r="H568" i="10"/>
  <c r="H560" i="10"/>
  <c r="H584" i="3"/>
  <c r="H576" i="3"/>
  <c r="H633" i="7"/>
  <c r="H643" i="8"/>
  <c r="H647" i="5"/>
  <c r="H650" i="8"/>
  <c r="H665" i="8"/>
  <c r="H672" i="5"/>
  <c r="H664" i="5"/>
  <c r="H656" i="5"/>
  <c r="J597" i="12"/>
  <c r="H615" i="12"/>
  <c r="H625" i="12"/>
  <c r="H638" i="7"/>
  <c r="H646" i="12"/>
  <c r="J643" i="12"/>
  <c r="H643" i="12"/>
  <c r="H649" i="3"/>
  <c r="H661" i="8"/>
  <c r="H639" i="12"/>
  <c r="H645" i="3"/>
  <c r="H90" i="86"/>
  <c r="H657" i="8"/>
  <c r="H307" i="20"/>
  <c r="H279" i="20"/>
  <c r="H645" i="5"/>
  <c r="H645" i="8"/>
  <c r="H646" i="8"/>
  <c r="H280" i="20"/>
  <c r="H646" i="5"/>
  <c r="H646" i="2"/>
  <c r="H649" i="8"/>
  <c r="H283" i="20"/>
  <c r="H649" i="5"/>
  <c r="H649" i="4"/>
  <c r="H595" i="14"/>
  <c r="H93" i="86"/>
  <c r="H649" i="2"/>
  <c r="Q18" i="12"/>
  <c r="N26" i="12"/>
  <c r="H93" i="8"/>
  <c r="H91" i="8"/>
  <c r="H86" i="8"/>
  <c r="H76" i="8"/>
  <c r="H45" i="8"/>
  <c r="H34" i="8"/>
  <c r="H15" i="8"/>
  <c r="H93" i="2"/>
  <c r="H31" i="2"/>
  <c r="H18" i="2"/>
  <c r="H96" i="3"/>
  <c r="H31" i="7"/>
  <c r="H95" i="4"/>
  <c r="H50" i="4"/>
  <c r="H17" i="4"/>
  <c r="H90" i="11"/>
  <c r="H33" i="11"/>
  <c r="H18" i="10"/>
  <c r="H5" i="10"/>
  <c r="I65" i="9"/>
  <c r="I39" i="9"/>
  <c r="I17" i="9"/>
  <c r="I10" i="9"/>
  <c r="H97" i="8"/>
  <c r="H90" i="8"/>
  <c r="H72" i="8"/>
  <c r="H18" i="8"/>
  <c r="H56" i="2"/>
  <c r="H60" i="6"/>
  <c r="H36" i="6"/>
  <c r="H16" i="6"/>
  <c r="H34" i="7"/>
  <c r="H28" i="7"/>
  <c r="H98" i="5"/>
  <c r="H10" i="5"/>
  <c r="H79" i="4"/>
  <c r="H72" i="4"/>
  <c r="H62" i="4"/>
  <c r="H29" i="4"/>
  <c r="H9" i="4"/>
  <c r="H30" i="11"/>
  <c r="H89" i="10"/>
  <c r="I92" i="9"/>
  <c r="I86" i="9"/>
  <c r="I71" i="9"/>
  <c r="I62" i="9"/>
  <c r="I47" i="9"/>
  <c r="H99" i="10"/>
  <c r="H102" i="2"/>
  <c r="H121" i="2"/>
  <c r="H121" i="4"/>
  <c r="H122" i="5"/>
  <c r="H121" i="10"/>
  <c r="H127" i="7"/>
  <c r="I124" i="9"/>
  <c r="H128" i="4"/>
  <c r="H129" i="8"/>
  <c r="H130" i="7"/>
  <c r="H130" i="11"/>
  <c r="H132" i="2"/>
  <c r="M88" i="12"/>
  <c r="M129" i="12"/>
  <c r="H153" i="2"/>
  <c r="H181" i="3"/>
  <c r="H183" i="4"/>
  <c r="H184" i="4"/>
  <c r="H187" i="5"/>
  <c r="H136" i="14"/>
  <c r="H193" i="3"/>
  <c r="I192" i="9"/>
  <c r="H195" i="5"/>
  <c r="H51" i="14"/>
  <c r="H121" i="11"/>
  <c r="H123" i="7"/>
  <c r="H123" i="11"/>
  <c r="H72" i="14"/>
  <c r="H127" i="4"/>
  <c r="H128" i="11"/>
  <c r="H129" i="11"/>
  <c r="H131" i="4"/>
  <c r="H133" i="4"/>
  <c r="H80" i="14"/>
  <c r="M111" i="12"/>
  <c r="H149" i="8"/>
  <c r="H151" i="4"/>
  <c r="H184" i="12"/>
  <c r="H187" i="8"/>
  <c r="H195" i="8"/>
  <c r="H196" i="10"/>
  <c r="I196" i="9"/>
  <c r="H197" i="10"/>
  <c r="H206" i="12"/>
  <c r="H205" i="10"/>
  <c r="H222" i="8"/>
  <c r="H225" i="7"/>
  <c r="H229" i="5"/>
  <c r="H233" i="12"/>
  <c r="H240" i="7"/>
  <c r="H251" i="10"/>
  <c r="H260" i="11"/>
  <c r="H193" i="10"/>
  <c r="H197" i="5"/>
  <c r="H199" i="5"/>
  <c r="H200" i="5"/>
  <c r="H198" i="10"/>
  <c r="H206" i="7"/>
  <c r="H208" i="11"/>
  <c r="H210" i="4"/>
  <c r="I216" i="9"/>
  <c r="H223" i="3"/>
  <c r="H230" i="7"/>
  <c r="H231" i="8"/>
  <c r="I230" i="9"/>
  <c r="H197" i="3"/>
  <c r="H201" i="11"/>
  <c r="H202" i="8"/>
  <c r="H202" i="11"/>
  <c r="H207" i="3"/>
  <c r="H209" i="7"/>
  <c r="I223" i="9"/>
  <c r="H228" i="4"/>
  <c r="H232" i="12"/>
  <c r="H233" i="6"/>
  <c r="H237" i="7"/>
  <c r="H184" i="14"/>
  <c r="H251" i="5"/>
  <c r="H254" i="11"/>
  <c r="H260" i="2"/>
  <c r="H354" i="8"/>
  <c r="H356" i="5"/>
  <c r="H355" i="7"/>
  <c r="H356" i="12"/>
  <c r="H360" i="8"/>
  <c r="H362" i="8"/>
  <c r="H364" i="8"/>
  <c r="H366" i="7"/>
  <c r="I380" i="9"/>
  <c r="H392" i="3"/>
  <c r="H400" i="8"/>
  <c r="H413" i="8"/>
  <c r="H386" i="12"/>
  <c r="J386" i="12"/>
  <c r="H355" i="3"/>
  <c r="H357" i="11"/>
  <c r="H393" i="8"/>
  <c r="H511" i="10"/>
  <c r="H518" i="7"/>
  <c r="H516" i="5"/>
  <c r="H150" i="20"/>
  <c r="H523" i="7"/>
  <c r="I518" i="9"/>
  <c r="H155" i="20"/>
  <c r="H519" i="10"/>
  <c r="H526" i="7"/>
  <c r="I522" i="9"/>
  <c r="H525" i="10"/>
  <c r="I526" i="9"/>
  <c r="H163" i="20"/>
  <c r="H166" i="20"/>
  <c r="H167" i="20"/>
  <c r="H534" i="2"/>
  <c r="I533" i="9"/>
  <c r="H540" i="5"/>
  <c r="H512" i="2"/>
  <c r="I510" i="9"/>
  <c r="I520" i="9"/>
  <c r="H525" i="3"/>
  <c r="H526" i="5"/>
  <c r="H529" i="4"/>
  <c r="I529" i="9"/>
  <c r="H536" i="4"/>
  <c r="J601" i="12"/>
  <c r="J602" i="12"/>
  <c r="H509" i="8"/>
  <c r="H510" i="5"/>
  <c r="H513" i="3"/>
  <c r="H513" i="4"/>
  <c r="H479" i="14"/>
  <c r="H536" i="7"/>
  <c r="H533" i="10"/>
  <c r="H535" i="10"/>
  <c r="H5" i="86"/>
  <c r="H583" i="10"/>
  <c r="H576" i="10"/>
  <c r="H592" i="7"/>
  <c r="H42" i="86"/>
  <c r="H4" i="86"/>
  <c r="I582" i="9"/>
  <c r="H575" i="7"/>
  <c r="H578" i="2"/>
  <c r="H49" i="86"/>
  <c r="H590" i="12"/>
  <c r="H607" i="12"/>
  <c r="J607" i="12"/>
  <c r="H624" i="12"/>
  <c r="J625" i="12"/>
  <c r="I587" i="9"/>
  <c r="H588" i="3"/>
  <c r="H567" i="3"/>
  <c r="H585" i="7"/>
  <c r="H628" i="2"/>
  <c r="H626" i="2"/>
  <c r="H33" i="85"/>
  <c r="H22" i="85"/>
  <c r="H10" i="85"/>
  <c r="H80" i="86"/>
  <c r="H64" i="86"/>
  <c r="H26" i="86"/>
  <c r="H590" i="4"/>
  <c r="H580" i="4"/>
  <c r="J606" i="12"/>
  <c r="H603" i="12"/>
  <c r="H37" i="85"/>
  <c r="H595" i="10"/>
  <c r="H598" i="8"/>
  <c r="H44" i="85"/>
  <c r="I592" i="9"/>
  <c r="H580" i="10"/>
  <c r="H570" i="10"/>
  <c r="H608" i="3"/>
  <c r="H602" i="3"/>
  <c r="H580" i="3"/>
  <c r="H614" i="7"/>
  <c r="H604" i="7"/>
  <c r="H595" i="7"/>
  <c r="H588" i="7"/>
  <c r="H577" i="7"/>
  <c r="H585" i="2"/>
  <c r="H16" i="85"/>
  <c r="H52" i="86"/>
  <c r="H45" i="86"/>
  <c r="H618" i="12"/>
  <c r="J619" i="12"/>
  <c r="I612" i="9"/>
  <c r="H614" i="3"/>
  <c r="H641" i="10"/>
  <c r="H645" i="7"/>
  <c r="H92" i="86"/>
  <c r="I626" i="9"/>
  <c r="H625" i="3"/>
  <c r="H614" i="12"/>
  <c r="H614" i="8"/>
  <c r="H626" i="8"/>
  <c r="I633" i="9"/>
  <c r="I638" i="9"/>
  <c r="H641" i="7"/>
  <c r="J645" i="12"/>
  <c r="H638" i="8"/>
  <c r="H651" i="8"/>
  <c r="H651" i="4"/>
  <c r="H661" i="4"/>
  <c r="J647" i="12"/>
  <c r="H636" i="12"/>
  <c r="J648" i="12"/>
  <c r="J640" i="12"/>
  <c r="J649" i="12"/>
  <c r="H97" i="86"/>
  <c r="H667" i="8"/>
  <c r="H654" i="4"/>
  <c r="H303" i="20"/>
  <c r="H295" i="20"/>
  <c r="H678" i="3"/>
  <c r="H676" i="3"/>
  <c r="H662" i="3"/>
  <c r="H660" i="10"/>
  <c r="H661" i="5"/>
  <c r="H654" i="5"/>
  <c r="H284" i="20"/>
  <c r="H650" i="5"/>
  <c r="H650" i="2"/>
  <c r="I648" i="9"/>
  <c r="I649" i="9"/>
  <c r="H651" i="12"/>
  <c r="J651" i="12"/>
  <c r="H653" i="3"/>
  <c r="H653" i="8"/>
  <c r="H653" i="4"/>
  <c r="H599" i="14"/>
  <c r="I652" i="9"/>
  <c r="H654" i="8"/>
  <c r="H98" i="86"/>
  <c r="H654" i="2"/>
  <c r="J653" i="12"/>
  <c r="H658" i="7"/>
  <c r="H654" i="10"/>
  <c r="H656" i="3"/>
  <c r="H656" i="8"/>
  <c r="H290" i="20"/>
  <c r="H602" i="14"/>
  <c r="H100" i="85"/>
  <c r="H656" i="2"/>
  <c r="H652" i="10"/>
  <c r="H657" i="7"/>
  <c r="H655" i="3"/>
  <c r="I653" i="9"/>
  <c r="H655" i="8"/>
  <c r="H289" i="20"/>
  <c r="H655" i="5"/>
  <c r="H655" i="4"/>
  <c r="H99" i="85"/>
  <c r="H655" i="2"/>
  <c r="H655" i="12"/>
  <c r="Q9" i="12"/>
  <c r="H51" i="12"/>
  <c r="H96" i="8"/>
  <c r="H85" i="8"/>
  <c r="H32" i="8"/>
  <c r="H30" i="8"/>
  <c r="H22" i="8"/>
  <c r="H9" i="8"/>
  <c r="H46" i="2"/>
  <c r="H35" i="2"/>
  <c r="H14" i="2"/>
  <c r="H35" i="3"/>
  <c r="H17" i="3"/>
  <c r="H99" i="6"/>
  <c r="H85" i="6"/>
  <c r="H56" i="6"/>
  <c r="H29" i="6"/>
  <c r="H99" i="8"/>
  <c r="H88" i="8"/>
  <c r="H27" i="8"/>
  <c r="H21" i="8"/>
  <c r="H17" i="8"/>
  <c r="H47" i="2"/>
  <c r="H30" i="2"/>
  <c r="H89" i="3"/>
  <c r="H82" i="3"/>
  <c r="H66" i="3"/>
  <c r="H31" i="3"/>
  <c r="H21" i="3"/>
  <c r="H89" i="6"/>
  <c r="H55" i="6"/>
  <c r="H53" i="6"/>
  <c r="H42" i="6"/>
  <c r="H30" i="6"/>
  <c r="H322" i="12"/>
  <c r="H370" i="12"/>
  <c r="H26" i="20"/>
  <c r="H393" i="5"/>
  <c r="H363" i="14"/>
  <c r="H419" i="8"/>
  <c r="H421" i="4"/>
  <c r="H55" i="20"/>
  <c r="H422" i="8"/>
  <c r="H429" i="4"/>
  <c r="H63" i="20"/>
  <c r="H434" i="5"/>
  <c r="H436" i="8"/>
  <c r="H437" i="12"/>
  <c r="H445" i="3"/>
  <c r="H451" i="8"/>
  <c r="H454" i="12"/>
  <c r="H455" i="5"/>
  <c r="H457" i="7"/>
  <c r="H456" i="3"/>
  <c r="H473" i="8"/>
  <c r="H463" i="10"/>
  <c r="H411" i="14"/>
  <c r="H482" i="7"/>
  <c r="H484" i="4"/>
  <c r="H520" i="5"/>
  <c r="H373" i="7"/>
  <c r="H372" i="5"/>
  <c r="H376" i="5"/>
  <c r="H377" i="4"/>
  <c r="H379" i="5"/>
  <c r="H381" i="5"/>
  <c r="I382" i="9"/>
  <c r="H391" i="5"/>
  <c r="H426" i="5"/>
  <c r="H432" i="8"/>
  <c r="H433" i="8"/>
  <c r="H438" i="12"/>
  <c r="H384" i="14"/>
  <c r="H439" i="8"/>
  <c r="H440" i="4"/>
  <c r="H74" i="20"/>
  <c r="H444" i="3"/>
  <c r="H448" i="12"/>
  <c r="H82" i="20"/>
  <c r="H449" i="3"/>
  <c r="I447" i="9"/>
  <c r="H395" i="14"/>
  <c r="H87" i="20"/>
  <c r="H457" i="10"/>
  <c r="H470" i="8"/>
  <c r="H470" i="3"/>
  <c r="H105" i="20"/>
  <c r="G475" i="3"/>
  <c r="H475" i="3" s="1"/>
  <c r="H113" i="20"/>
  <c r="H483" i="3"/>
  <c r="I483" i="9"/>
  <c r="J376" i="12"/>
  <c r="H388" i="5"/>
  <c r="H419" i="14"/>
  <c r="H481" i="3"/>
  <c r="H483" i="8"/>
  <c r="H520" i="7"/>
  <c r="H416" i="4"/>
  <c r="I415" i="9"/>
  <c r="H420" i="4"/>
  <c r="I418" i="9"/>
  <c r="H425" i="5"/>
  <c r="H438" i="5"/>
  <c r="I438" i="9"/>
  <c r="H449" i="5"/>
  <c r="H83" i="20"/>
  <c r="H451" i="4"/>
  <c r="H463" i="8"/>
  <c r="H465" i="3"/>
  <c r="J472" i="12"/>
  <c r="H543" i="12"/>
  <c r="H546" i="5"/>
  <c r="H495" i="14"/>
  <c r="H491" i="14"/>
  <c r="H534" i="3"/>
  <c r="H168" i="20"/>
  <c r="H538" i="7"/>
  <c r="H171" i="20"/>
  <c r="H539" i="3"/>
  <c r="H548" i="7"/>
  <c r="J547" i="12"/>
  <c r="H494" i="14"/>
  <c r="H183" i="20"/>
  <c r="H556" i="8"/>
  <c r="I605" i="9"/>
  <c r="I599" i="9"/>
  <c r="H613" i="7"/>
  <c r="H611" i="7"/>
  <c r="H629" i="2"/>
  <c r="H78" i="86"/>
  <c r="H605" i="14"/>
  <c r="H611" i="4"/>
  <c r="H605" i="7"/>
  <c r="H573" i="2"/>
  <c r="H70" i="86"/>
  <c r="H578" i="14"/>
  <c r="H566" i="14"/>
  <c r="H530" i="14"/>
  <c r="H523" i="14"/>
  <c r="H62" i="85"/>
  <c r="I646" i="9"/>
  <c r="H571" i="10"/>
  <c r="H590" i="7"/>
  <c r="H85" i="86"/>
  <c r="H512" i="14"/>
  <c r="I610" i="9"/>
  <c r="H102" i="85"/>
  <c r="H195" i="20"/>
  <c r="I593" i="9"/>
  <c r="I589" i="9"/>
  <c r="H603" i="3"/>
  <c r="H601" i="3"/>
  <c r="H597" i="3"/>
  <c r="H595" i="3"/>
  <c r="H569" i="7"/>
  <c r="H619" i="7"/>
  <c r="H625" i="2"/>
  <c r="H19" i="85"/>
  <c r="H87" i="86"/>
  <c r="H50" i="86"/>
  <c r="H48" i="86"/>
  <c r="H23" i="86"/>
  <c r="H611" i="14"/>
  <c r="H539" i="14"/>
  <c r="H526" i="14"/>
  <c r="H510" i="14"/>
  <c r="H646" i="4"/>
  <c r="H638" i="4"/>
  <c r="H615" i="4"/>
  <c r="J564" i="12"/>
  <c r="H67" i="85"/>
  <c r="H250" i="20"/>
  <c r="H629" i="12"/>
  <c r="I634" i="9"/>
  <c r="H646" i="10"/>
  <c r="I609" i="9"/>
  <c r="H581" i="10"/>
  <c r="H574" i="2"/>
  <c r="H42" i="85"/>
  <c r="H651" i="2"/>
  <c r="H642" i="2"/>
  <c r="J636" i="12"/>
  <c r="H645" i="2"/>
  <c r="H98" i="85"/>
  <c r="H648" i="5"/>
  <c r="H288" i="20"/>
  <c r="H660" i="12"/>
  <c r="H656" i="12"/>
  <c r="H648" i="2"/>
  <c r="H86" i="85"/>
  <c r="H80" i="85"/>
  <c r="I636" i="9"/>
  <c r="I691" i="9"/>
  <c r="H650" i="12"/>
  <c r="H640" i="5"/>
  <c r="H671" i="7"/>
  <c r="H306" i="20"/>
  <c r="H671" i="3"/>
  <c r="H656" i="10"/>
  <c r="H653" i="10"/>
  <c r="I676" i="9"/>
  <c r="I659" i="9"/>
  <c r="H671" i="12"/>
  <c r="H662" i="2"/>
  <c r="J654" i="12"/>
  <c r="H654" i="12"/>
  <c r="J641" i="12"/>
  <c r="H634" i="8"/>
  <c r="H641" i="3"/>
  <c r="H95" i="86"/>
  <c r="H654" i="7"/>
  <c r="H651" i="7"/>
  <c r="H662" i="8"/>
  <c r="H302" i="20"/>
  <c r="H664" i="3"/>
  <c r="H666" i="5"/>
  <c r="I692" i="9"/>
  <c r="I680" i="9"/>
  <c r="H674" i="12"/>
  <c r="H99" i="86"/>
  <c r="H653" i="2"/>
  <c r="H101" i="85"/>
  <c r="H291" i="20"/>
  <c r="H657" i="3"/>
  <c r="I655" i="9"/>
  <c r="H292" i="20"/>
  <c r="H658" i="2"/>
  <c r="H658" i="3"/>
  <c r="H658" i="8"/>
  <c r="H659" i="12"/>
  <c r="H659" i="3"/>
  <c r="H659" i="8"/>
  <c r="H103" i="86"/>
  <c r="H659" i="2"/>
  <c r="H668" i="3"/>
  <c r="H668" i="8"/>
  <c r="H614" i="14"/>
  <c r="H668" i="5"/>
  <c r="H667" i="3"/>
  <c r="H667" i="4"/>
  <c r="H663" i="4"/>
  <c r="H667" i="5"/>
  <c r="H665" i="5"/>
  <c r="H665" i="3"/>
  <c r="H669" i="7"/>
  <c r="H663" i="10"/>
  <c r="H661" i="10"/>
  <c r="H109" i="85"/>
  <c r="H107" i="85"/>
  <c r="H111" i="85"/>
  <c r="H108" i="85"/>
  <c r="H299" i="20"/>
  <c r="H297" i="20"/>
  <c r="H610" i="14"/>
  <c r="H609" i="14"/>
  <c r="H304" i="20"/>
  <c r="H788" i="2"/>
  <c r="H784" i="2"/>
  <c r="H780" i="2"/>
  <c r="H776" i="2"/>
  <c r="H772" i="2"/>
  <c r="H768" i="2"/>
  <c r="H764" i="2"/>
  <c r="H760" i="2"/>
  <c r="H756" i="2"/>
  <c r="H752" i="2"/>
  <c r="H748" i="2"/>
  <c r="H744" i="2"/>
  <c r="H740" i="2"/>
  <c r="H736" i="2"/>
  <c r="H732" i="2"/>
  <c r="H789" i="2"/>
  <c r="H785" i="2"/>
  <c r="H781" i="2"/>
  <c r="H777" i="2"/>
  <c r="H773" i="2"/>
  <c r="H769" i="2"/>
  <c r="H765" i="2"/>
  <c r="H761" i="2"/>
  <c r="H757" i="2"/>
  <c r="H753" i="2"/>
  <c r="H749" i="2"/>
  <c r="H745" i="2"/>
  <c r="H741" i="2"/>
  <c r="H737" i="2"/>
  <c r="H733" i="2"/>
  <c r="H729" i="2"/>
  <c r="H786" i="2"/>
  <c r="H782" i="2"/>
  <c r="H778" i="2"/>
  <c r="H774" i="2"/>
  <c r="H770" i="2"/>
  <c r="H766" i="2"/>
  <c r="H762" i="2"/>
  <c r="H758" i="2"/>
  <c r="H754" i="2"/>
  <c r="H750" i="2"/>
  <c r="H746" i="2"/>
  <c r="H742" i="2"/>
  <c r="H738" i="2"/>
  <c r="H734" i="2"/>
  <c r="H730" i="2"/>
  <c r="H617" i="14"/>
  <c r="H671" i="4"/>
  <c r="H671" i="5"/>
  <c r="H672" i="8"/>
  <c r="H619" i="14"/>
  <c r="H674" i="3"/>
  <c r="H674" i="2"/>
  <c r="I672" i="9"/>
  <c r="I673" i="9"/>
  <c r="H309" i="20"/>
  <c r="H675" i="5"/>
  <c r="H676" i="12"/>
  <c r="H677" i="8"/>
  <c r="H678" i="8"/>
  <c r="H679" i="8"/>
  <c r="I679" i="9"/>
  <c r="H125" i="85"/>
  <c r="H125" i="86"/>
  <c r="H681" i="8"/>
  <c r="H681" i="4"/>
  <c r="H681" i="3"/>
  <c r="H682" i="12"/>
  <c r="H682" i="4"/>
  <c r="H682" i="3"/>
  <c r="H682" i="2"/>
  <c r="H126" i="86"/>
  <c r="H683" i="5"/>
  <c r="I682" i="9"/>
  <c r="H318" i="20"/>
  <c r="H630" i="14"/>
  <c r="H684" i="4"/>
  <c r="J683" i="12"/>
  <c r="H684" i="12"/>
  <c r="H686" i="12"/>
  <c r="H688" i="12"/>
  <c r="I686" i="9"/>
  <c r="H133" i="86"/>
  <c r="H323" i="20"/>
  <c r="H635" i="14"/>
  <c r="H690" i="12"/>
  <c r="I689" i="9"/>
  <c r="H691" i="4"/>
  <c r="H691" i="5"/>
  <c r="H326" i="20"/>
  <c r="H692" i="8"/>
  <c r="H692" i="4"/>
  <c r="H692" i="5"/>
  <c r="H135" i="85"/>
  <c r="H136" i="86"/>
  <c r="H137" i="86"/>
  <c r="H639" i="14"/>
  <c r="H694" i="4"/>
  <c r="H694" i="3"/>
  <c r="H328" i="20"/>
  <c r="H693" i="12"/>
  <c r="I693" i="9"/>
  <c r="H329" i="20"/>
  <c r="H695" i="8"/>
  <c r="H695" i="4"/>
  <c r="H696" i="3"/>
  <c r="H696" i="4"/>
  <c r="H697" i="4"/>
  <c r="H331" i="20"/>
  <c r="H698" i="8"/>
  <c r="H698" i="4"/>
  <c r="H333" i="20"/>
  <c r="H699" i="3"/>
  <c r="H699" i="2"/>
  <c r="F65" i="18"/>
  <c r="F66" i="18" s="1"/>
  <c r="F14" i="18" s="1"/>
  <c r="H46" i="12"/>
  <c r="J367" i="12"/>
  <c r="H369" i="4"/>
  <c r="H367" i="8"/>
  <c r="H414" i="12"/>
  <c r="H618" i="7"/>
  <c r="J673" i="12"/>
  <c r="J660" i="12"/>
  <c r="H658" i="12"/>
  <c r="J656" i="12"/>
  <c r="H332" i="20"/>
  <c r="H745" i="8"/>
  <c r="H742" i="8"/>
  <c r="H713" i="8"/>
  <c r="H697" i="8"/>
  <c r="H690" i="8"/>
  <c r="H685" i="8"/>
  <c r="H682" i="8"/>
  <c r="H680" i="8"/>
  <c r="H657" i="12"/>
  <c r="H633" i="14"/>
  <c r="H667" i="10"/>
  <c r="H665" i="10"/>
  <c r="J652" i="12"/>
  <c r="J680" i="12"/>
  <c r="J681" i="12"/>
  <c r="H680" i="12"/>
  <c r="J669" i="12"/>
  <c r="H662" i="12"/>
  <c r="J659" i="12"/>
  <c r="H729" i="8"/>
  <c r="H726" i="8"/>
  <c r="H628" i="14"/>
  <c r="H746" i="8"/>
  <c r="H741" i="8"/>
  <c r="H738" i="8"/>
  <c r="H733" i="8"/>
  <c r="H730" i="8"/>
  <c r="H717" i="8"/>
  <c r="H709" i="8"/>
  <c r="H701" i="8"/>
  <c r="H634" i="14"/>
  <c r="H742" i="10"/>
  <c r="H738" i="10"/>
  <c r="H734" i="10"/>
  <c r="H730" i="10"/>
  <c r="H726" i="10"/>
  <c r="H721" i="10"/>
  <c r="H719" i="10"/>
  <c r="H713" i="10"/>
  <c r="H711" i="10"/>
  <c r="H709" i="10"/>
  <c r="H707" i="10"/>
  <c r="H705" i="10"/>
  <c r="H703" i="10"/>
  <c r="H699" i="10"/>
  <c r="H724" i="12"/>
  <c r="J685" i="12"/>
  <c r="H685" i="12"/>
  <c r="H686" i="3"/>
  <c r="H703" i="5"/>
  <c r="H142" i="86"/>
  <c r="H118" i="86"/>
  <c r="J694" i="12"/>
  <c r="H694" i="12"/>
  <c r="H673" i="8"/>
  <c r="H671" i="8"/>
  <c r="H626" i="14"/>
  <c r="H624" i="14"/>
  <c r="H671" i="10"/>
  <c r="H741" i="10"/>
  <c r="H737" i="10"/>
  <c r="H733" i="10"/>
  <c r="H729" i="10"/>
  <c r="H725" i="10"/>
  <c r="H689" i="10"/>
  <c r="H682" i="10"/>
  <c r="H139" i="85"/>
  <c r="H728" i="12"/>
  <c r="H712" i="12"/>
  <c r="J698" i="12"/>
  <c r="H698" i="12"/>
  <c r="H675" i="12"/>
  <c r="H685" i="2"/>
  <c r="H678" i="2"/>
  <c r="H690" i="5"/>
  <c r="H122" i="86"/>
  <c r="J699" i="12"/>
  <c r="H696" i="12"/>
  <c r="J695" i="12"/>
  <c r="J686" i="12"/>
  <c r="J689" i="12"/>
  <c r="J675" i="12"/>
  <c r="J697" i="12"/>
  <c r="J690" i="12"/>
  <c r="J687" i="12"/>
  <c r="J679" i="12"/>
  <c r="J676" i="12"/>
  <c r="H699" i="5"/>
  <c r="J671" i="12"/>
  <c r="H767" i="2"/>
  <c r="H714" i="2"/>
  <c r="H706" i="2"/>
  <c r="H694" i="7"/>
  <c r="H692" i="7"/>
  <c r="H698" i="7"/>
  <c r="H695" i="7"/>
  <c r="H693" i="7"/>
  <c r="H691" i="7"/>
  <c r="I699" i="9"/>
  <c r="I753" i="9"/>
  <c r="I751" i="9"/>
  <c r="I737" i="9"/>
  <c r="I735" i="9"/>
  <c r="I707" i="9"/>
  <c r="I761" i="9"/>
  <c r="I745" i="9"/>
  <c r="I743" i="9"/>
  <c r="I729" i="9"/>
  <c r="H700" i="8"/>
  <c r="H700" i="2"/>
  <c r="I728" i="9" l="1"/>
  <c r="H730" i="5"/>
  <c r="I731" i="12"/>
  <c r="I730" i="12"/>
  <c r="J731" i="12"/>
  <c r="J730" i="12"/>
  <c r="H727" i="10"/>
  <c r="I727" i="9"/>
  <c r="I726" i="9"/>
  <c r="H728" i="2"/>
  <c r="I728" i="12"/>
  <c r="H729" i="7"/>
  <c r="I725" i="9"/>
  <c r="H727" i="4"/>
  <c r="H727" i="2"/>
  <c r="I727" i="12"/>
  <c r="H726" i="5"/>
  <c r="I726" i="12"/>
  <c r="H726" i="12"/>
  <c r="J727" i="12"/>
  <c r="H725" i="4"/>
  <c r="H725" i="5"/>
  <c r="I725" i="12"/>
  <c r="J725" i="12"/>
  <c r="H168" i="85"/>
  <c r="J724" i="12"/>
  <c r="I724" i="12"/>
  <c r="H357" i="20"/>
  <c r="J723" i="12"/>
  <c r="H723" i="12"/>
  <c r="H720" i="10"/>
  <c r="H166" i="86"/>
  <c r="H668" i="14"/>
  <c r="I722" i="12"/>
  <c r="H722" i="7"/>
  <c r="I719" i="9"/>
  <c r="I721" i="12"/>
  <c r="H721" i="12"/>
  <c r="J722" i="12"/>
  <c r="J721" i="12"/>
  <c r="H164" i="85"/>
  <c r="H666" i="14"/>
  <c r="H720" i="4"/>
  <c r="I720" i="12"/>
  <c r="J720" i="12"/>
  <c r="H353" i="20"/>
  <c r="H719" i="4"/>
  <c r="H719" i="2"/>
  <c r="J719" i="12"/>
  <c r="H719" i="12"/>
  <c r="H352" i="20"/>
  <c r="H664" i="14"/>
  <c r="I718" i="12"/>
  <c r="J718" i="12"/>
  <c r="H161" i="86"/>
  <c r="H717" i="12"/>
  <c r="I714" i="9"/>
  <c r="H160" i="85"/>
  <c r="H716" i="8"/>
  <c r="H716" i="5"/>
  <c r="H716" i="3"/>
  <c r="I717" i="12"/>
  <c r="I716" i="12"/>
  <c r="H716" i="12"/>
  <c r="J716" i="12"/>
  <c r="J717" i="12"/>
  <c r="H661" i="14"/>
  <c r="H715" i="8"/>
  <c r="H715" i="5"/>
  <c r="H715" i="2"/>
  <c r="H715" i="12"/>
  <c r="H713" i="12"/>
  <c r="J713" i="12"/>
  <c r="J714" i="12"/>
  <c r="H712" i="10"/>
  <c r="I712" i="9"/>
  <c r="H158" i="85"/>
  <c r="H347" i="20"/>
  <c r="H713" i="4"/>
  <c r="H714" i="7"/>
  <c r="H156" i="85"/>
  <c r="H712" i="8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D7" i="1"/>
  <c r="C7" i="1"/>
  <c r="H74" i="12"/>
  <c r="I74" i="12"/>
  <c r="P49" i="12"/>
  <c r="Q36" i="12"/>
  <c r="H104" i="8"/>
  <c r="M151" i="12"/>
  <c r="I151" i="12"/>
  <c r="K71" i="12"/>
  <c r="P53" i="12"/>
  <c r="P24" i="12"/>
  <c r="Q47" i="12"/>
  <c r="D10" i="1"/>
  <c r="C10" i="1"/>
  <c r="J89" i="12"/>
  <c r="H70" i="12"/>
  <c r="I70" i="12"/>
  <c r="H68" i="12"/>
  <c r="I68" i="12"/>
  <c r="H66" i="12"/>
  <c r="I66" i="12"/>
  <c r="H64" i="12"/>
  <c r="I64" i="12"/>
  <c r="O63" i="12"/>
  <c r="Q63" i="12" s="1"/>
  <c r="I62" i="12"/>
  <c r="O61" i="12"/>
  <c r="Q62" i="12" s="1"/>
  <c r="I60" i="12"/>
  <c r="H59" i="12"/>
  <c r="Q50" i="12"/>
  <c r="H14" i="12"/>
  <c r="H81" i="8"/>
  <c r="H69" i="8"/>
  <c r="H65" i="8"/>
  <c r="H48" i="8"/>
  <c r="H43" i="8"/>
  <c r="H41" i="8"/>
  <c r="H36" i="8"/>
  <c r="H26" i="8"/>
  <c r="H24" i="8"/>
  <c r="H16" i="8"/>
  <c r="H7" i="8"/>
  <c r="H79" i="2"/>
  <c r="H67" i="2"/>
  <c r="H52" i="2"/>
  <c r="H41" i="2"/>
  <c r="H27" i="2"/>
  <c r="H9" i="2"/>
  <c r="H97" i="3"/>
  <c r="H92" i="3"/>
  <c r="H78" i="3"/>
  <c r="H68" i="3"/>
  <c r="H61" i="3"/>
  <c r="H25" i="3"/>
  <c r="H15" i="3"/>
  <c r="H4" i="3"/>
  <c r="H80" i="6"/>
  <c r="H73" i="6"/>
  <c r="H59" i="6"/>
  <c r="H31" i="6"/>
  <c r="H23" i="6"/>
  <c r="H98" i="7"/>
  <c r="H46" i="7"/>
  <c r="H39" i="7"/>
  <c r="H8" i="7"/>
  <c r="H88" i="5"/>
  <c r="H45" i="5"/>
  <c r="H25" i="5"/>
  <c r="H18" i="5"/>
  <c r="H7" i="5"/>
  <c r="H78" i="4"/>
  <c r="H42" i="4"/>
  <c r="H22" i="4"/>
  <c r="H82" i="11"/>
  <c r="H43" i="11"/>
  <c r="H36" i="11"/>
  <c r="H26" i="11"/>
  <c r="H19" i="11"/>
  <c r="H64" i="10"/>
  <c r="H50" i="10"/>
  <c r="H40" i="10"/>
  <c r="H30" i="10"/>
  <c r="H13" i="10"/>
  <c r="H9" i="10"/>
  <c r="I97" i="9"/>
  <c r="I76" i="9"/>
  <c r="I59" i="9"/>
  <c r="I48" i="9"/>
  <c r="I37" i="9"/>
  <c r="I35" i="9"/>
  <c r="I31" i="9"/>
  <c r="I29" i="9"/>
  <c r="I25" i="9"/>
  <c r="I18" i="9"/>
  <c r="I13" i="9"/>
  <c r="H30" i="14"/>
  <c r="H5" i="14"/>
  <c r="H3" i="14"/>
  <c r="H101" i="8"/>
  <c r="H101" i="3"/>
  <c r="H100" i="10"/>
  <c r="H103" i="5"/>
  <c r="H103" i="11"/>
  <c r="H106" i="4"/>
  <c r="H107" i="3"/>
  <c r="I107" i="9"/>
  <c r="H111" i="6"/>
  <c r="H112" i="8"/>
  <c r="H112" i="3"/>
  <c r="H110" i="10"/>
  <c r="H116" i="7"/>
  <c r="I114" i="9"/>
  <c r="H117" i="5"/>
  <c r="H118" i="11"/>
  <c r="H64" i="14"/>
  <c r="H86" i="12"/>
  <c r="I86" i="12"/>
  <c r="M90" i="12"/>
  <c r="I90" i="12"/>
  <c r="H94" i="12"/>
  <c r="I94" i="12"/>
  <c r="M98" i="12"/>
  <c r="I98" i="12"/>
  <c r="M102" i="12"/>
  <c r="I102" i="12"/>
  <c r="M107" i="12"/>
  <c r="I106" i="12"/>
  <c r="M114" i="12"/>
  <c r="I114" i="12"/>
  <c r="M121" i="12"/>
  <c r="I121" i="12"/>
  <c r="H153" i="7"/>
  <c r="K68" i="12"/>
  <c r="Q26" i="12"/>
  <c r="Q48" i="12"/>
  <c r="Q31" i="12"/>
  <c r="D12" i="1"/>
  <c r="C12" i="1"/>
  <c r="C13" i="1"/>
  <c r="D13" i="1"/>
  <c r="O32" i="12"/>
  <c r="Q32" i="12" s="1"/>
  <c r="H31" i="12"/>
  <c r="H29" i="12"/>
  <c r="H27" i="12"/>
  <c r="H25" i="12"/>
  <c r="O22" i="12"/>
  <c r="O19" i="12"/>
  <c r="Q19" i="12" s="1"/>
  <c r="O11" i="12"/>
  <c r="Q12" i="12" s="1"/>
  <c r="H84" i="8"/>
  <c r="H79" i="8"/>
  <c r="H63" i="8"/>
  <c r="H59" i="8"/>
  <c r="H53" i="8"/>
  <c r="H51" i="8"/>
  <c r="H46" i="8"/>
  <c r="H77" i="2"/>
  <c r="H70" i="2"/>
  <c r="H58" i="2"/>
  <c r="H39" i="2"/>
  <c r="H5" i="2"/>
  <c r="H88" i="3"/>
  <c r="H55" i="3"/>
  <c r="H40" i="3"/>
  <c r="H18" i="3"/>
  <c r="H64" i="6"/>
  <c r="H15" i="6"/>
  <c r="H8" i="6"/>
  <c r="H42" i="7"/>
  <c r="H55" i="4"/>
  <c r="H49" i="4"/>
  <c r="H16" i="4"/>
  <c r="H70" i="11"/>
  <c r="H58" i="11"/>
  <c r="H22" i="11"/>
  <c r="H13" i="11"/>
  <c r="I85" i="9"/>
  <c r="I70" i="9"/>
  <c r="H102" i="5"/>
  <c r="H103" i="8"/>
  <c r="H105" i="3"/>
  <c r="H103" i="10"/>
  <c r="H110" i="7"/>
  <c r="H110" i="8"/>
  <c r="H111" i="8"/>
  <c r="I109" i="9"/>
  <c r="H41" i="14"/>
  <c r="J112" i="12"/>
  <c r="H113" i="3"/>
  <c r="H111" i="10"/>
  <c r="H59" i="14"/>
  <c r="H114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M556" i="12"/>
  <c r="C9" i="1"/>
  <c r="D9" i="1"/>
  <c r="J97" i="12"/>
  <c r="J92" i="12"/>
  <c r="J87" i="12"/>
  <c r="J79" i="12"/>
  <c r="I73" i="12"/>
  <c r="I71" i="12"/>
  <c r="I67" i="12"/>
  <c r="I65" i="12"/>
  <c r="I63" i="12"/>
  <c r="I61" i="12"/>
  <c r="N34" i="12"/>
  <c r="P34" i="12" s="1"/>
  <c r="H11" i="12"/>
  <c r="H9" i="12"/>
  <c r="N7" i="12"/>
  <c r="P7" i="12" s="1"/>
  <c r="H5" i="12"/>
  <c r="H95" i="8"/>
  <c r="H75" i="8"/>
  <c r="H70" i="8"/>
  <c r="H68" i="8"/>
  <c r="H66" i="8"/>
  <c r="H56" i="8"/>
  <c r="H42" i="8"/>
  <c r="H35" i="8"/>
  <c r="H94" i="2"/>
  <c r="H85" i="2"/>
  <c r="H73" i="2"/>
  <c r="H61" i="2"/>
  <c r="H17" i="2"/>
  <c r="H86" i="3"/>
  <c r="H72" i="3"/>
  <c r="H67" i="3"/>
  <c r="H65" i="3"/>
  <c r="H53" i="3"/>
  <c r="H48" i="3"/>
  <c r="H43" i="3"/>
  <c r="H29" i="3"/>
  <c r="H12" i="3"/>
  <c r="H6" i="3"/>
  <c r="H98" i="6"/>
  <c r="H92" i="6"/>
  <c r="H84" i="6"/>
  <c r="H75" i="6"/>
  <c r="H48" i="6"/>
  <c r="H44" i="6"/>
  <c r="H34" i="6"/>
  <c r="H26" i="6"/>
  <c r="H14" i="6"/>
  <c r="H100" i="7"/>
  <c r="H91" i="7"/>
  <c r="H57" i="7"/>
  <c r="H54" i="7"/>
  <c r="H48" i="7"/>
  <c r="H32" i="7"/>
  <c r="H21" i="7"/>
  <c r="H19" i="7"/>
  <c r="H10" i="7"/>
  <c r="H96" i="5"/>
  <c r="H90" i="5"/>
  <c r="H76" i="5"/>
  <c r="H70" i="5"/>
  <c r="H68" i="5"/>
  <c r="H63" i="5"/>
  <c r="H55" i="5"/>
  <c r="H48" i="5"/>
  <c r="H40" i="5"/>
  <c r="H38" i="5"/>
  <c r="H33" i="5"/>
  <c r="H27" i="5"/>
  <c r="H20" i="5"/>
  <c r="H9" i="5"/>
  <c r="H99" i="4"/>
  <c r="H90" i="4"/>
  <c r="H84" i="4"/>
  <c r="H75" i="4"/>
  <c r="H67" i="4"/>
  <c r="H60" i="4"/>
  <c r="H54" i="4"/>
  <c r="H48" i="4"/>
  <c r="H44" i="4"/>
  <c r="H34" i="4"/>
  <c r="H13" i="4"/>
  <c r="H7" i="4"/>
  <c r="H94" i="11"/>
  <c r="H88" i="11"/>
  <c r="H79" i="11"/>
  <c r="H75" i="11"/>
  <c r="H73" i="11"/>
  <c r="H69" i="11"/>
  <c r="H45" i="11"/>
  <c r="H38" i="11"/>
  <c r="H29" i="11"/>
  <c r="H25" i="11"/>
  <c r="H18" i="11"/>
  <c r="H3" i="11"/>
  <c r="H82" i="10"/>
  <c r="H78" i="10"/>
  <c r="H70" i="10"/>
  <c r="H66" i="10"/>
  <c r="H56" i="10"/>
  <c r="H52" i="10"/>
  <c r="H17" i="10"/>
  <c r="H12" i="10"/>
  <c r="H10" i="10"/>
  <c r="H3" i="10"/>
  <c r="I69" i="9"/>
  <c r="I60" i="9"/>
  <c r="I56" i="9"/>
  <c r="I50" i="9"/>
  <c r="I34" i="9"/>
  <c r="I15" i="9"/>
  <c r="I12" i="9"/>
  <c r="H29" i="14"/>
  <c r="H27" i="14"/>
  <c r="H23" i="14"/>
  <c r="H4" i="14"/>
  <c r="H100" i="2"/>
  <c r="H101" i="6"/>
  <c r="H102" i="8"/>
  <c r="H102" i="3"/>
  <c r="H104" i="7"/>
  <c r="H101" i="10"/>
  <c r="H35" i="14"/>
  <c r="H105" i="11"/>
  <c r="H106" i="8"/>
  <c r="H107" i="7"/>
  <c r="H106" i="11"/>
  <c r="H37" i="14"/>
  <c r="H107" i="6"/>
  <c r="H107" i="11"/>
  <c r="H108" i="6"/>
  <c r="H40" i="14"/>
  <c r="H110" i="3"/>
  <c r="H112" i="6"/>
  <c r="H112" i="11"/>
  <c r="I110" i="9"/>
  <c r="H115" i="7"/>
  <c r="H114" i="10"/>
  <c r="I113" i="9"/>
  <c r="H118" i="3"/>
  <c r="H119" i="7"/>
  <c r="H118" i="4"/>
  <c r="H115" i="10"/>
  <c r="I116" i="9"/>
  <c r="H122" i="11"/>
  <c r="H124" i="4"/>
  <c r="I123" i="9"/>
  <c r="H129" i="7"/>
  <c r="H126" i="10"/>
  <c r="H75" i="14"/>
  <c r="H130" i="3"/>
  <c r="H132" i="8"/>
  <c r="H133" i="7"/>
  <c r="H133" i="3"/>
  <c r="H134" i="7"/>
  <c r="H138" i="3"/>
  <c r="M93" i="12"/>
  <c r="I92" i="12"/>
  <c r="M139" i="12"/>
  <c r="I139" i="12"/>
  <c r="I143" i="12"/>
  <c r="I145" i="12"/>
  <c r="I147" i="12"/>
  <c r="I149" i="12"/>
  <c r="I152" i="12"/>
  <c r="I153" i="12"/>
  <c r="I156" i="12"/>
  <c r="I159" i="12"/>
  <c r="I161" i="12"/>
  <c r="I162" i="12"/>
  <c r="I166" i="12"/>
  <c r="H174" i="2"/>
  <c r="I175" i="12"/>
  <c r="H175" i="6"/>
  <c r="I173" i="9"/>
  <c r="I176" i="12"/>
  <c r="H180" i="4"/>
  <c r="H181" i="6"/>
  <c r="H183" i="7"/>
  <c r="H184" i="7"/>
  <c r="I182" i="9"/>
  <c r="I185" i="12"/>
  <c r="H183" i="10"/>
  <c r="H186" i="3"/>
  <c r="H187" i="3"/>
  <c r="I188" i="12"/>
  <c r="H189" i="6"/>
  <c r="I190" i="12"/>
  <c r="H191" i="5"/>
  <c r="H190" i="10"/>
  <c r="I194" i="12"/>
  <c r="H192" i="10"/>
  <c r="I196" i="12"/>
  <c r="H197" i="4"/>
  <c r="I198" i="12"/>
  <c r="H199" i="3"/>
  <c r="H200" i="11"/>
  <c r="I201" i="12"/>
  <c r="H205" i="7"/>
  <c r="H208" i="7"/>
  <c r="H120" i="4"/>
  <c r="H124" i="2"/>
  <c r="H122" i="10"/>
  <c r="H126" i="3"/>
  <c r="H127" i="6"/>
  <c r="H131" i="3"/>
  <c r="H136" i="6"/>
  <c r="H138" i="2"/>
  <c r="H138" i="6"/>
  <c r="H140" i="7"/>
  <c r="H139" i="4"/>
  <c r="H140" i="11"/>
  <c r="I77" i="12"/>
  <c r="I81" i="12"/>
  <c r="I85" i="12"/>
  <c r="I89" i="12"/>
  <c r="I93" i="12"/>
  <c r="I97" i="12"/>
  <c r="I101" i="12"/>
  <c r="I105" i="12"/>
  <c r="I109" i="12"/>
  <c r="I113" i="12"/>
  <c r="I117" i="12"/>
  <c r="I120" i="12"/>
  <c r="I124" i="12"/>
  <c r="I128" i="12"/>
  <c r="I132" i="12"/>
  <c r="I136" i="12"/>
  <c r="I140" i="12"/>
  <c r="H141" i="5"/>
  <c r="M144" i="12"/>
  <c r="I144" i="12"/>
  <c r="H144" i="3"/>
  <c r="H142" i="10"/>
  <c r="H145" i="6"/>
  <c r="H145" i="11"/>
  <c r="H92" i="14"/>
  <c r="H148" i="7"/>
  <c r="I148" i="12"/>
  <c r="H148" i="3"/>
  <c r="H94" i="14"/>
  <c r="H150" i="5"/>
  <c r="H151" i="3"/>
  <c r="H149" i="10"/>
  <c r="H97" i="14"/>
  <c r="H150" i="10"/>
  <c r="H98" i="14"/>
  <c r="H154" i="5"/>
  <c r="H154" i="11"/>
  <c r="I152" i="9"/>
  <c r="H155" i="8"/>
  <c r="H153" i="10"/>
  <c r="H102" i="14"/>
  <c r="H157" i="2"/>
  <c r="H157" i="6"/>
  <c r="H157" i="5"/>
  <c r="I155" i="9"/>
  <c r="J158" i="12"/>
  <c r="H158" i="3"/>
  <c r="H158" i="4"/>
  <c r="H104" i="14"/>
  <c r="H159" i="2"/>
  <c r="H159" i="11"/>
  <c r="H160" i="12"/>
  <c r="H160" i="8"/>
  <c r="H160" i="4"/>
  <c r="H158" i="10"/>
  <c r="H106" i="14"/>
  <c r="H161" i="2"/>
  <c r="H161" i="6"/>
  <c r="H161" i="5"/>
  <c r="H161" i="11"/>
  <c r="H108" i="14"/>
  <c r="H164" i="2"/>
  <c r="H164" i="6"/>
  <c r="H164" i="5"/>
  <c r="H164" i="11"/>
  <c r="H110" i="14"/>
  <c r="H163" i="10"/>
  <c r="I164" i="9"/>
  <c r="H167" i="8"/>
  <c r="H167" i="4"/>
  <c r="I168" i="12"/>
  <c r="H169" i="5"/>
  <c r="I167" i="9"/>
  <c r="I170" i="12"/>
  <c r="H171" i="7"/>
  <c r="H168" i="10"/>
  <c r="H172" i="5"/>
  <c r="I173" i="12"/>
  <c r="H173" i="5"/>
  <c r="I171" i="9"/>
  <c r="H174" i="8"/>
  <c r="H175" i="7"/>
  <c r="H176" i="7"/>
  <c r="H177" i="7"/>
  <c r="I177" i="12"/>
  <c r="H178" i="4"/>
  <c r="I181" i="12"/>
  <c r="H181" i="2"/>
  <c r="I183" i="12"/>
  <c r="H183" i="6"/>
  <c r="H182" i="10"/>
  <c r="H185" i="5"/>
  <c r="H188" i="11"/>
  <c r="H135" i="14"/>
  <c r="H191" i="3"/>
  <c r="H192" i="7"/>
  <c r="H191" i="10"/>
  <c r="H139" i="14"/>
  <c r="H194" i="11"/>
  <c r="H141" i="14"/>
  <c r="I194" i="9"/>
  <c r="H197" i="6"/>
  <c r="H143" i="14"/>
  <c r="H199" i="2"/>
  <c r="H200" i="4"/>
  <c r="H200" i="10"/>
  <c r="I203" i="12"/>
  <c r="H203" i="6"/>
  <c r="H204" i="5"/>
  <c r="H204" i="11"/>
  <c r="H214" i="5"/>
  <c r="H199" i="12"/>
  <c r="I199" i="12"/>
  <c r="H116" i="8"/>
  <c r="H116" i="4"/>
  <c r="H119" i="2"/>
  <c r="I117" i="9"/>
  <c r="H50" i="14"/>
  <c r="H120" i="11"/>
  <c r="H66" i="14"/>
  <c r="H124" i="3"/>
  <c r="I122" i="9"/>
  <c r="H124" i="10"/>
  <c r="H131" i="6"/>
  <c r="H131" i="5"/>
  <c r="I130" i="9"/>
  <c r="H134" i="8"/>
  <c r="H136" i="8"/>
  <c r="J137" i="12"/>
  <c r="H140" i="2"/>
  <c r="I75" i="12"/>
  <c r="I79" i="12"/>
  <c r="I83" i="12"/>
  <c r="I87" i="12"/>
  <c r="I91" i="12"/>
  <c r="I95" i="12"/>
  <c r="I99" i="12"/>
  <c r="I103" i="12"/>
  <c r="I107" i="12"/>
  <c r="I111" i="12"/>
  <c r="I115" i="12"/>
  <c r="I122" i="12"/>
  <c r="I126" i="12"/>
  <c r="I130" i="12"/>
  <c r="I134" i="12"/>
  <c r="I138" i="12"/>
  <c r="H142" i="7"/>
  <c r="H141" i="4"/>
  <c r="M143" i="12"/>
  <c r="I142" i="12"/>
  <c r="H142" i="2"/>
  <c r="H142" i="6"/>
  <c r="H142" i="11"/>
  <c r="H144" i="8"/>
  <c r="H144" i="11"/>
  <c r="I146" i="12"/>
  <c r="H146" i="3"/>
  <c r="H146" i="11"/>
  <c r="I144" i="9"/>
  <c r="H147" i="12"/>
  <c r="H150" i="7"/>
  <c r="H151" i="6"/>
  <c r="I149" i="9"/>
  <c r="H153" i="5"/>
  <c r="I154" i="12"/>
  <c r="H156" i="11"/>
  <c r="I157" i="12"/>
  <c r="I156" i="9"/>
  <c r="H160" i="5"/>
  <c r="I158" i="9"/>
  <c r="H161" i="12"/>
  <c r="H162" i="7"/>
  <c r="H159" i="10"/>
  <c r="H163" i="7"/>
  <c r="I163" i="12"/>
  <c r="H164" i="3"/>
  <c r="H165" i="7"/>
  <c r="I165" i="12"/>
  <c r="H166" i="8"/>
  <c r="H164" i="10"/>
  <c r="H167" i="6"/>
  <c r="H168" i="5"/>
  <c r="H171" i="3"/>
  <c r="I169" i="9"/>
  <c r="I172" i="12"/>
  <c r="H172" i="3"/>
  <c r="J176" i="12"/>
  <c r="H122" i="14"/>
  <c r="H178" i="7"/>
  <c r="H178" i="6"/>
  <c r="I176" i="9"/>
  <c r="I179" i="12"/>
  <c r="H177" i="10"/>
  <c r="H182" i="7"/>
  <c r="I181" i="9"/>
  <c r="I184" i="12"/>
  <c r="I187" i="12"/>
  <c r="H190" i="7"/>
  <c r="I192" i="12"/>
  <c r="I193" i="12"/>
  <c r="H194" i="3"/>
  <c r="H198" i="3"/>
  <c r="I200" i="12"/>
  <c r="H202" i="5"/>
  <c r="I208" i="12"/>
  <c r="H208" i="12"/>
  <c r="I224" i="12"/>
  <c r="H224" i="12"/>
  <c r="I235" i="12"/>
  <c r="I245" i="12"/>
  <c r="I290" i="12"/>
  <c r="I288" i="12"/>
  <c r="I279" i="12"/>
  <c r="I277" i="12"/>
  <c r="H226" i="14"/>
  <c r="H281" i="3"/>
  <c r="H283" i="3"/>
  <c r="H286" i="3"/>
  <c r="H287" i="3"/>
  <c r="H292" i="3"/>
  <c r="H304" i="3"/>
  <c r="H305" i="12"/>
  <c r="I306" i="12"/>
  <c r="H307" i="8"/>
  <c r="H309" i="12"/>
  <c r="I310" i="12"/>
  <c r="H315" i="8"/>
  <c r="H317" i="8"/>
  <c r="H318" i="8"/>
  <c r="I320" i="12"/>
  <c r="H266" i="14"/>
  <c r="H322" i="8"/>
  <c r="H322" i="5"/>
  <c r="I323" i="12"/>
  <c r="H324" i="12"/>
  <c r="H326" i="7"/>
  <c r="H325" i="11"/>
  <c r="H328" i="5"/>
  <c r="H274" i="14"/>
  <c r="H330" i="3"/>
  <c r="H330" i="11"/>
  <c r="I331" i="12"/>
  <c r="H332" i="5"/>
  <c r="H333" i="5"/>
  <c r="H280" i="14"/>
  <c r="H336" i="8"/>
  <c r="H338" i="3"/>
  <c r="H337" i="11"/>
  <c r="I339" i="12"/>
  <c r="I337" i="9"/>
  <c r="I338" i="9"/>
  <c r="H341" i="8"/>
  <c r="H343" i="7"/>
  <c r="H343" i="11"/>
  <c r="H345" i="7"/>
  <c r="I344" i="12"/>
  <c r="H344" i="3"/>
  <c r="H290" i="14"/>
  <c r="H292" i="14"/>
  <c r="I347" i="12"/>
  <c r="H347" i="3"/>
  <c r="H351" i="7"/>
  <c r="I396" i="12"/>
  <c r="I455" i="12"/>
  <c r="H504" i="12"/>
  <c r="I504" i="12"/>
  <c r="I505" i="12"/>
  <c r="I506" i="12"/>
  <c r="I507" i="12"/>
  <c r="I513" i="12"/>
  <c r="I514" i="12"/>
  <c r="J598" i="12"/>
  <c r="J599" i="12"/>
  <c r="I640" i="12"/>
  <c r="J703" i="12"/>
  <c r="H703" i="12"/>
  <c r="H205" i="11"/>
  <c r="I206" i="12"/>
  <c r="I211" i="12"/>
  <c r="H211" i="11"/>
  <c r="I212" i="12"/>
  <c r="H212" i="6"/>
  <c r="I214" i="12"/>
  <c r="I217" i="12"/>
  <c r="I218" i="12"/>
  <c r="I219" i="12"/>
  <c r="H220" i="3"/>
  <c r="H223" i="7"/>
  <c r="I222" i="12"/>
  <c r="H222" i="11"/>
  <c r="H169" i="14"/>
  <c r="H224" i="11"/>
  <c r="I227" i="12"/>
  <c r="H173" i="14"/>
  <c r="H226" i="10"/>
  <c r="I229" i="12"/>
  <c r="I231" i="12"/>
  <c r="H231" i="6"/>
  <c r="H177" i="14"/>
  <c r="I233" i="12"/>
  <c r="H179" i="14"/>
  <c r="I237" i="12"/>
  <c r="H239" i="5"/>
  <c r="H239" i="10"/>
  <c r="H243" i="3"/>
  <c r="H243" i="10"/>
  <c r="H192" i="14"/>
  <c r="H247" i="3"/>
  <c r="I248" i="12"/>
  <c r="H248" i="5"/>
  <c r="H249" i="2"/>
  <c r="I252" i="12"/>
  <c r="H250" i="10"/>
  <c r="I255" i="12"/>
  <c r="H253" i="10"/>
  <c r="H259" i="7"/>
  <c r="H258" i="12"/>
  <c r="H204" i="14"/>
  <c r="H259" i="3"/>
  <c r="H205" i="14"/>
  <c r="H260" i="3"/>
  <c r="H261" i="2"/>
  <c r="H262" i="5"/>
  <c r="H264" i="11"/>
  <c r="H265" i="4"/>
  <c r="I264" i="9"/>
  <c r="H212" i="14"/>
  <c r="H267" i="3"/>
  <c r="H268" i="4"/>
  <c r="H270" i="7"/>
  <c r="H269" i="2"/>
  <c r="H269" i="11"/>
  <c r="H267" i="10"/>
  <c r="H270" i="5"/>
  <c r="H268" i="10"/>
  <c r="H272" i="5"/>
  <c r="H270" i="10"/>
  <c r="H273" i="5"/>
  <c r="H275" i="7"/>
  <c r="H271" i="10"/>
  <c r="H274" i="5"/>
  <c r="H272" i="10"/>
  <c r="I265" i="12"/>
  <c r="H296" i="12"/>
  <c r="H290" i="12"/>
  <c r="H279" i="12"/>
  <c r="H285" i="8"/>
  <c r="H453" i="2"/>
  <c r="H447" i="2"/>
  <c r="H437" i="2"/>
  <c r="H435" i="2"/>
  <c r="H433" i="2"/>
  <c r="H395" i="2"/>
  <c r="H357" i="2"/>
  <c r="H313" i="2"/>
  <c r="H311" i="2"/>
  <c r="H305" i="2"/>
  <c r="H284" i="2"/>
  <c r="H297" i="5"/>
  <c r="H330" i="4"/>
  <c r="H319" i="4"/>
  <c r="H300" i="4"/>
  <c r="H296" i="4"/>
  <c r="H294" i="4"/>
  <c r="H290" i="4"/>
  <c r="H288" i="4"/>
  <c r="H286" i="4"/>
  <c r="H313" i="11"/>
  <c r="H303" i="11"/>
  <c r="H283" i="11"/>
  <c r="I284" i="9"/>
  <c r="I280" i="9"/>
  <c r="I278" i="9"/>
  <c r="I276" i="9"/>
  <c r="I274" i="9"/>
  <c r="H428" i="10"/>
  <c r="H380" i="10"/>
  <c r="H378" i="10"/>
  <c r="H374" i="10"/>
  <c r="H352" i="10"/>
  <c r="H350" i="10"/>
  <c r="H346" i="10"/>
  <c r="H342" i="10"/>
  <c r="H340" i="10"/>
  <c r="H331" i="10"/>
  <c r="H311" i="10"/>
  <c r="H295" i="10"/>
  <c r="I291" i="12"/>
  <c r="I305" i="12"/>
  <c r="I325" i="12"/>
  <c r="I338" i="12"/>
  <c r="I343" i="12"/>
  <c r="I346" i="12"/>
  <c r="I17" i="18"/>
  <c r="I37" i="18"/>
  <c r="I350" i="12"/>
  <c r="H350" i="5"/>
  <c r="H351" i="12"/>
  <c r="I351" i="12"/>
  <c r="H351" i="3"/>
  <c r="H352" i="8"/>
  <c r="H353" i="7"/>
  <c r="H354" i="5"/>
  <c r="H355" i="8"/>
  <c r="H355" i="11"/>
  <c r="H358" i="12"/>
  <c r="I358" i="12"/>
  <c r="H359" i="4"/>
  <c r="H362" i="7"/>
  <c r="H361" i="5"/>
  <c r="H361" i="11"/>
  <c r="I362" i="12"/>
  <c r="H362" i="4"/>
  <c r="H363" i="5"/>
  <c r="I367" i="12"/>
  <c r="H315" i="14"/>
  <c r="H370" i="5"/>
  <c r="I371" i="12"/>
  <c r="H371" i="3"/>
  <c r="I372" i="12"/>
  <c r="H376" i="8"/>
  <c r="H377" i="8"/>
  <c r="H378" i="8"/>
  <c r="H378" i="4"/>
  <c r="H379" i="12"/>
  <c r="I382" i="12"/>
  <c r="H382" i="4"/>
  <c r="I381" i="9"/>
  <c r="H386" i="8"/>
  <c r="I389" i="12"/>
  <c r="I388" i="12"/>
  <c r="H394" i="8"/>
  <c r="I394" i="12"/>
  <c r="H29" i="20"/>
  <c r="I400" i="12"/>
  <c r="H35" i="20"/>
  <c r="I406" i="12"/>
  <c r="I408" i="12"/>
  <c r="H411" i="8"/>
  <c r="I414" i="12"/>
  <c r="I415" i="12"/>
  <c r="H416" i="5"/>
  <c r="I414" i="9"/>
  <c r="H418" i="12"/>
  <c r="H419" i="3"/>
  <c r="I420" i="12"/>
  <c r="H54" i="20"/>
  <c r="H367" i="14"/>
  <c r="H422" i="4"/>
  <c r="H424" i="4"/>
  <c r="H370" i="14"/>
  <c r="H425" i="8"/>
  <c r="I426" i="12"/>
  <c r="H429" i="3"/>
  <c r="H64" i="20"/>
  <c r="H431" i="3"/>
  <c r="H431" i="4"/>
  <c r="H66" i="20"/>
  <c r="I434" i="12"/>
  <c r="I435" i="12"/>
  <c r="H435" i="5"/>
  <c r="I436" i="12"/>
  <c r="H436" i="4"/>
  <c r="I439" i="12"/>
  <c r="I442" i="12"/>
  <c r="I443" i="12"/>
  <c r="I444" i="12"/>
  <c r="I446" i="12"/>
  <c r="H448" i="5"/>
  <c r="I450" i="12"/>
  <c r="H450" i="3"/>
  <c r="H450" i="4"/>
  <c r="H453" i="7"/>
  <c r="H452" i="8"/>
  <c r="H454" i="8"/>
  <c r="H454" i="5"/>
  <c r="I457" i="12"/>
  <c r="H459" i="4"/>
  <c r="H93" i="20"/>
  <c r="I461" i="12"/>
  <c r="H461" i="4"/>
  <c r="I462" i="12"/>
  <c r="H463" i="5"/>
  <c r="H468" i="8"/>
  <c r="H464" i="10"/>
  <c r="H101" i="20"/>
  <c r="H466" i="10"/>
  <c r="H470" i="4"/>
  <c r="I471" i="12"/>
  <c r="H471" i="5"/>
  <c r="I482" i="12"/>
  <c r="H489" i="2"/>
  <c r="H516" i="12"/>
  <c r="I516" i="12"/>
  <c r="H522" i="7"/>
  <c r="I521" i="12"/>
  <c r="H521" i="12"/>
  <c r="H524" i="5"/>
  <c r="I533" i="12"/>
  <c r="H533" i="12"/>
  <c r="H554" i="4"/>
  <c r="H587" i="5"/>
  <c r="H207" i="8"/>
  <c r="I209" i="12"/>
  <c r="I210" i="12"/>
  <c r="H210" i="11"/>
  <c r="H213" i="3"/>
  <c r="H215" i="3"/>
  <c r="H161" i="14"/>
  <c r="H216" i="8"/>
  <c r="H163" i="14"/>
  <c r="I220" i="12"/>
  <c r="I221" i="12"/>
  <c r="H221" i="4"/>
  <c r="I226" i="12"/>
  <c r="I230" i="12"/>
  <c r="H235" i="12"/>
  <c r="I236" i="12"/>
  <c r="I240" i="12"/>
  <c r="I242" i="12"/>
  <c r="I246" i="12"/>
  <c r="I249" i="12"/>
  <c r="I253" i="12"/>
  <c r="H253" i="2"/>
  <c r="H255" i="7"/>
  <c r="I256" i="12"/>
  <c r="I258" i="12"/>
  <c r="H235" i="14"/>
  <c r="H225" i="14"/>
  <c r="H300" i="12"/>
  <c r="I298" i="12"/>
  <c r="I303" i="12"/>
  <c r="H304" i="8"/>
  <c r="H307" i="12"/>
  <c r="H307" i="3"/>
  <c r="I308" i="12"/>
  <c r="H309" i="8"/>
  <c r="H309" i="5"/>
  <c r="H311" i="12"/>
  <c r="I312" i="12"/>
  <c r="H314" i="8"/>
  <c r="I316" i="12"/>
  <c r="I317" i="12"/>
  <c r="H321" i="5"/>
  <c r="H325" i="7"/>
  <c r="I321" i="9"/>
  <c r="I322" i="9"/>
  <c r="H325" i="8"/>
  <c r="I326" i="12"/>
  <c r="I327" i="12"/>
  <c r="H273" i="14"/>
  <c r="I328" i="12"/>
  <c r="I329" i="12"/>
  <c r="H330" i="5"/>
  <c r="H334" i="7"/>
  <c r="I333" i="12"/>
  <c r="H333" i="11"/>
  <c r="H335" i="7"/>
  <c r="I334" i="12"/>
  <c r="I332" i="9"/>
  <c r="H337" i="7"/>
  <c r="H339" i="3"/>
  <c r="H337" i="4"/>
  <c r="H340" i="11"/>
  <c r="H342" i="7"/>
  <c r="H342" i="4"/>
  <c r="I340" i="9"/>
  <c r="H343" i="4"/>
  <c r="I341" i="9"/>
  <c r="I342" i="9"/>
  <c r="H345" i="4"/>
  <c r="H347" i="5"/>
  <c r="H347" i="11"/>
  <c r="H348" i="5"/>
  <c r="I349" i="12"/>
  <c r="I352" i="12"/>
  <c r="I353" i="12"/>
  <c r="I354" i="12"/>
  <c r="I355" i="12"/>
  <c r="I361" i="12"/>
  <c r="I364" i="12"/>
  <c r="I369" i="12"/>
  <c r="I379" i="12"/>
  <c r="I381" i="12"/>
  <c r="I384" i="12"/>
  <c r="I397" i="12"/>
  <c r="I403" i="12"/>
  <c r="I416" i="12"/>
  <c r="I418" i="12"/>
  <c r="I419" i="12"/>
  <c r="I422" i="12"/>
  <c r="I424" i="12"/>
  <c r="I430" i="12"/>
  <c r="I431" i="12"/>
  <c r="H443" i="8"/>
  <c r="H443" i="5"/>
  <c r="H446" i="7"/>
  <c r="H446" i="8"/>
  <c r="H447" i="3"/>
  <c r="H451" i="7"/>
  <c r="J451" i="12"/>
  <c r="H90" i="20"/>
  <c r="H402" i="14"/>
  <c r="H457" i="5"/>
  <c r="H459" i="7"/>
  <c r="H458" i="3"/>
  <c r="H458" i="4"/>
  <c r="I459" i="12"/>
  <c r="H406" i="14"/>
  <c r="I465" i="12"/>
  <c r="I466" i="12"/>
  <c r="I204" i="12"/>
  <c r="H204" i="2"/>
  <c r="H205" i="5"/>
  <c r="H206" i="3"/>
  <c r="H209" i="8"/>
  <c r="H207" i="10"/>
  <c r="H211" i="3"/>
  <c r="H212" i="3"/>
  <c r="H213" i="6"/>
  <c r="J215" i="12"/>
  <c r="H217" i="11"/>
  <c r="H220" i="6"/>
  <c r="I223" i="12"/>
  <c r="H224" i="3"/>
  <c r="I225" i="12"/>
  <c r="H226" i="8"/>
  <c r="I228" i="12"/>
  <c r="H229" i="6"/>
  <c r="H233" i="8"/>
  <c r="H235" i="6"/>
  <c r="H237" i="8"/>
  <c r="H237" i="6"/>
  <c r="I238" i="12"/>
  <c r="H240" i="3"/>
  <c r="H238" i="10"/>
  <c r="H241" i="2"/>
  <c r="H187" i="14"/>
  <c r="H242" i="8"/>
  <c r="H188" i="14"/>
  <c r="I243" i="12"/>
  <c r="I241" i="9"/>
  <c r="H191" i="14"/>
  <c r="H248" i="7"/>
  <c r="H193" i="14"/>
  <c r="I246" i="9"/>
  <c r="H194" i="14"/>
  <c r="H249" i="4"/>
  <c r="I250" i="12"/>
  <c r="I251" i="12"/>
  <c r="H253" i="7"/>
  <c r="H253" i="6"/>
  <c r="I252" i="9"/>
  <c r="H255" i="6"/>
  <c r="H256" i="3"/>
  <c r="H258" i="7"/>
  <c r="H254" i="10"/>
  <c r="H203" i="14"/>
  <c r="H258" i="5"/>
  <c r="I259" i="12"/>
  <c r="H261" i="7"/>
  <c r="I260" i="12"/>
  <c r="H259" i="10"/>
  <c r="H260" i="10"/>
  <c r="I263" i="12"/>
  <c r="H210" i="14"/>
  <c r="H266" i="5"/>
  <c r="H264" i="10"/>
  <c r="H268" i="2"/>
  <c r="H214" i="14"/>
  <c r="H269" i="4"/>
  <c r="I267" i="9"/>
  <c r="H270" i="8"/>
  <c r="H270" i="3"/>
  <c r="H270" i="4"/>
  <c r="I268" i="9"/>
  <c r="I269" i="9"/>
  <c r="H272" i="8"/>
  <c r="H272" i="3"/>
  <c r="H218" i="14"/>
  <c r="H273" i="3"/>
  <c r="H273" i="4"/>
  <c r="H219" i="14"/>
  <c r="H274" i="8"/>
  <c r="H274" i="3"/>
  <c r="H274" i="4"/>
  <c r="H220" i="14"/>
  <c r="I266" i="12"/>
  <c r="I268" i="12"/>
  <c r="I270" i="12"/>
  <c r="I272" i="12"/>
  <c r="I274" i="12"/>
  <c r="I293" i="12"/>
  <c r="I285" i="12"/>
  <c r="I283" i="12"/>
  <c r="I281" i="12"/>
  <c r="H295" i="8"/>
  <c r="H275" i="8"/>
  <c r="H460" i="2"/>
  <c r="H458" i="2"/>
  <c r="H456" i="2"/>
  <c r="H440" i="2"/>
  <c r="H427" i="2"/>
  <c r="H398" i="2"/>
  <c r="H394" i="2"/>
  <c r="H392" i="2"/>
  <c r="H381" i="2"/>
  <c r="H366" i="2"/>
  <c r="H362" i="2"/>
  <c r="H325" i="2"/>
  <c r="H310" i="2"/>
  <c r="H308" i="2"/>
  <c r="H306" i="2"/>
  <c r="H302" i="2"/>
  <c r="H285" i="2"/>
  <c r="H283" i="2"/>
  <c r="H294" i="5"/>
  <c r="H281" i="5"/>
  <c r="H299" i="4"/>
  <c r="H297" i="4"/>
  <c r="H291" i="4"/>
  <c r="H277" i="4"/>
  <c r="I302" i="9"/>
  <c r="I281" i="9"/>
  <c r="I275" i="9"/>
  <c r="H441" i="10"/>
  <c r="H377" i="10"/>
  <c r="H375" i="10"/>
  <c r="H373" i="10"/>
  <c r="H361" i="10"/>
  <c r="H359" i="10"/>
  <c r="H355" i="10"/>
  <c r="H349" i="10"/>
  <c r="H347" i="10"/>
  <c r="H345" i="10"/>
  <c r="H339" i="10"/>
  <c r="H330" i="10"/>
  <c r="H315" i="10"/>
  <c r="H312" i="10"/>
  <c r="H307" i="10"/>
  <c r="H296" i="10"/>
  <c r="I301" i="12"/>
  <c r="H278" i="7"/>
  <c r="H279" i="3"/>
  <c r="H282" i="3"/>
  <c r="H288" i="3"/>
  <c r="I315" i="12"/>
  <c r="I318" i="12"/>
  <c r="I322" i="12"/>
  <c r="I336" i="12"/>
  <c r="I341" i="12"/>
  <c r="H346" i="12"/>
  <c r="I348" i="9"/>
  <c r="H351" i="5"/>
  <c r="H351" i="11"/>
  <c r="H354" i="4"/>
  <c r="I352" i="9"/>
  <c r="I356" i="12"/>
  <c r="H358" i="5"/>
  <c r="I359" i="12"/>
  <c r="I360" i="12"/>
  <c r="H361" i="3"/>
  <c r="I359" i="9"/>
  <c r="I363" i="12"/>
  <c r="H363" i="3"/>
  <c r="H363" i="4"/>
  <c r="I366" i="12"/>
  <c r="H369" i="7"/>
  <c r="J368" i="12"/>
  <c r="H368" i="3"/>
  <c r="H369" i="8"/>
  <c r="A5" i="20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I373" i="12"/>
  <c r="I374" i="12"/>
  <c r="H374" i="5"/>
  <c r="H321" i="14"/>
  <c r="I376" i="12"/>
  <c r="H10" i="20"/>
  <c r="H322" i="14"/>
  <c r="I377" i="12"/>
  <c r="H323" i="14"/>
  <c r="I380" i="12"/>
  <c r="H381" i="8"/>
  <c r="I383" i="12"/>
  <c r="I385" i="12"/>
  <c r="H386" i="4"/>
  <c r="I386" i="12"/>
  <c r="H391" i="3"/>
  <c r="I392" i="12"/>
  <c r="H341" i="14"/>
  <c r="H398" i="8"/>
  <c r="I398" i="12"/>
  <c r="I399" i="12"/>
  <c r="I401" i="12"/>
  <c r="H403" i="4"/>
  <c r="H405" i="4"/>
  <c r="I404" i="12"/>
  <c r="I404" i="9"/>
  <c r="I407" i="12"/>
  <c r="I409" i="12"/>
  <c r="I410" i="12"/>
  <c r="I411" i="12"/>
  <c r="I410" i="9"/>
  <c r="I412" i="12"/>
  <c r="H362" i="14"/>
  <c r="H419" i="5"/>
  <c r="H422" i="7"/>
  <c r="H366" i="14"/>
  <c r="H421" i="8"/>
  <c r="H423" i="4"/>
  <c r="H425" i="4"/>
  <c r="I424" i="9"/>
  <c r="H427" i="8"/>
  <c r="I428" i="12"/>
  <c r="H429" i="5"/>
  <c r="I432" i="12"/>
  <c r="H438" i="4"/>
  <c r="H440" i="8"/>
  <c r="H440" i="5"/>
  <c r="I441" i="12"/>
  <c r="H75" i="20"/>
  <c r="H445" i="4"/>
  <c r="H448" i="7"/>
  <c r="I444" i="9"/>
  <c r="I448" i="12"/>
  <c r="H450" i="5"/>
  <c r="H85" i="20"/>
  <c r="H452" i="12"/>
  <c r="I453" i="12"/>
  <c r="H454" i="4"/>
  <c r="H88" i="20"/>
  <c r="H455" i="12"/>
  <c r="I456" i="12"/>
  <c r="H456" i="10"/>
  <c r="H459" i="5"/>
  <c r="I457" i="9"/>
  <c r="H461" i="10"/>
  <c r="I464" i="12"/>
  <c r="H471" i="8"/>
  <c r="H98" i="20"/>
  <c r="I463" i="9"/>
  <c r="H466" i="5"/>
  <c r="I467" i="12"/>
  <c r="H468" i="3"/>
  <c r="I469" i="12"/>
  <c r="H471" i="3"/>
  <c r="H476" i="8"/>
  <c r="I479" i="12"/>
  <c r="I480" i="12"/>
  <c r="H483" i="4"/>
  <c r="I483" i="12"/>
  <c r="H492" i="12"/>
  <c r="I499" i="12"/>
  <c r="H499" i="12"/>
  <c r="H504" i="3"/>
  <c r="H512" i="12"/>
  <c r="H517" i="10"/>
  <c r="H524" i="3"/>
  <c r="H525" i="5"/>
  <c r="H543" i="7"/>
  <c r="I553" i="12"/>
  <c r="H565" i="5"/>
  <c r="H228" i="20"/>
  <c r="I474" i="12"/>
  <c r="I476" i="12"/>
  <c r="H479" i="12"/>
  <c r="H484" i="7"/>
  <c r="I480" i="9"/>
  <c r="H488" i="12"/>
  <c r="H497" i="4"/>
  <c r="I497" i="12"/>
  <c r="H501" i="7"/>
  <c r="H500" i="10"/>
  <c r="H507" i="12"/>
  <c r="I508" i="12"/>
  <c r="I509" i="12"/>
  <c r="H511" i="5"/>
  <c r="H145" i="20"/>
  <c r="H512" i="5"/>
  <c r="H459" i="14"/>
  <c r="H514" i="12"/>
  <c r="H149" i="20"/>
  <c r="H519" i="7"/>
  <c r="I515" i="9"/>
  <c r="H465" i="14"/>
  <c r="I519" i="9"/>
  <c r="H158" i="20"/>
  <c r="H471" i="14"/>
  <c r="H526" i="2"/>
  <c r="H530" i="2"/>
  <c r="I531" i="12"/>
  <c r="H480" i="14"/>
  <c r="H540" i="4"/>
  <c r="H542" i="5"/>
  <c r="H545" i="7"/>
  <c r="H544" i="2"/>
  <c r="H490" i="14"/>
  <c r="H544" i="5"/>
  <c r="H179" i="20"/>
  <c r="H546" i="2"/>
  <c r="I544" i="9"/>
  <c r="I546" i="12"/>
  <c r="H547" i="4"/>
  <c r="H548" i="12"/>
  <c r="H548" i="4"/>
  <c r="H550" i="5"/>
  <c r="H551" i="3"/>
  <c r="H186" i="20"/>
  <c r="I550" i="9"/>
  <c r="H554" i="3"/>
  <c r="H190" i="20"/>
  <c r="I554" i="9"/>
  <c r="A295" i="17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H562" i="4"/>
  <c r="H579" i="10"/>
  <c r="H577" i="10"/>
  <c r="H567" i="10"/>
  <c r="H600" i="3"/>
  <c r="H622" i="7"/>
  <c r="H620" i="7"/>
  <c r="H583" i="7"/>
  <c r="H30" i="85"/>
  <c r="H63" i="86"/>
  <c r="H19" i="86"/>
  <c r="H589" i="14"/>
  <c r="H521" i="14"/>
  <c r="H519" i="14"/>
  <c r="H630" i="4"/>
  <c r="H614" i="4"/>
  <c r="H598" i="4"/>
  <c r="H575" i="4"/>
  <c r="H610" i="5"/>
  <c r="H585" i="5"/>
  <c r="H244" i="20"/>
  <c r="H216" i="20"/>
  <c r="H575" i="8"/>
  <c r="H568" i="8"/>
  <c r="H589" i="12"/>
  <c r="I583" i="12"/>
  <c r="I518" i="12"/>
  <c r="I611" i="12"/>
  <c r="H606" i="12"/>
  <c r="I602" i="12"/>
  <c r="H597" i="12"/>
  <c r="I597" i="12"/>
  <c r="H592" i="10"/>
  <c r="H50" i="85"/>
  <c r="H248" i="20"/>
  <c r="H624" i="5"/>
  <c r="H637" i="10"/>
  <c r="H82" i="85"/>
  <c r="H274" i="20"/>
  <c r="I675" i="12"/>
  <c r="H694" i="2"/>
  <c r="I469" i="9"/>
  <c r="H472" i="5"/>
  <c r="H473" i="3"/>
  <c r="H475" i="4"/>
  <c r="H109" i="20"/>
  <c r="H477" i="5"/>
  <c r="H480" i="8"/>
  <c r="H429" i="14"/>
  <c r="H484" i="5"/>
  <c r="I484" i="12"/>
  <c r="H485" i="8"/>
  <c r="H120" i="20"/>
  <c r="H488" i="4"/>
  <c r="H123" i="20"/>
  <c r="H489" i="8"/>
  <c r="I488" i="9"/>
  <c r="I490" i="9"/>
  <c r="H497" i="3"/>
  <c r="H444" i="14"/>
  <c r="H499" i="8"/>
  <c r="I498" i="9"/>
  <c r="H447" i="14"/>
  <c r="I499" i="9"/>
  <c r="I501" i="12"/>
  <c r="I501" i="9"/>
  <c r="I503" i="12"/>
  <c r="H507" i="7"/>
  <c r="H508" i="7"/>
  <c r="H455" i="14"/>
  <c r="H512" i="7"/>
  <c r="I510" i="12"/>
  <c r="I515" i="12"/>
  <c r="H152" i="20"/>
  <c r="H519" i="5"/>
  <c r="I520" i="12"/>
  <c r="I522" i="12"/>
  <c r="H469" i="14"/>
  <c r="H524" i="2"/>
  <c r="H525" i="4"/>
  <c r="I525" i="12"/>
  <c r="H160" i="20"/>
  <c r="H524" i="10"/>
  <c r="H527" i="2"/>
  <c r="H529" i="7"/>
  <c r="I525" i="9"/>
  <c r="H162" i="20"/>
  <c r="I529" i="12"/>
  <c r="H530" i="12"/>
  <c r="H478" i="14"/>
  <c r="H532" i="8"/>
  <c r="I532" i="12"/>
  <c r="H533" i="8"/>
  <c r="H535" i="7"/>
  <c r="H535" i="5"/>
  <c r="I535" i="12"/>
  <c r="J537" i="12"/>
  <c r="H538" i="4"/>
  <c r="H484" i="14"/>
  <c r="H486" i="14"/>
  <c r="H540" i="3"/>
  <c r="I540" i="12"/>
  <c r="H541" i="2"/>
  <c r="I541" i="12"/>
  <c r="H542" i="12"/>
  <c r="H489" i="14"/>
  <c r="I543" i="12"/>
  <c r="H546" i="7"/>
  <c r="H545" i="2"/>
  <c r="H545" i="3"/>
  <c r="H547" i="8"/>
  <c r="I545" i="9"/>
  <c r="H548" i="8"/>
  <c r="H549" i="2"/>
  <c r="H549" i="5"/>
  <c r="H547" i="10"/>
  <c r="H552" i="7"/>
  <c r="H552" i="2"/>
  <c r="H553" i="4"/>
  <c r="H553" i="8"/>
  <c r="H555" i="7"/>
  <c r="H555" i="8"/>
  <c r="H555" i="3"/>
  <c r="H556" i="5"/>
  <c r="I557" i="12"/>
  <c r="I558" i="12"/>
  <c r="I573" i="9"/>
  <c r="I569" i="9"/>
  <c r="H563" i="10"/>
  <c r="H561" i="10"/>
  <c r="H609" i="3"/>
  <c r="H569" i="3"/>
  <c r="H625" i="7"/>
  <c r="H621" i="2"/>
  <c r="H609" i="2"/>
  <c r="H571" i="2"/>
  <c r="H29" i="85"/>
  <c r="H18" i="85"/>
  <c r="H14" i="85"/>
  <c r="H72" i="86"/>
  <c r="H66" i="86"/>
  <c r="H57" i="86"/>
  <c r="H55" i="86"/>
  <c r="H612" i="14"/>
  <c r="H598" i="14"/>
  <c r="H588" i="14"/>
  <c r="H586" i="14"/>
  <c r="H583" i="14"/>
  <c r="H581" i="14"/>
  <c r="H577" i="14"/>
  <c r="H573" i="14"/>
  <c r="H548" i="14"/>
  <c r="H532" i="14"/>
  <c r="H520" i="14"/>
  <c r="H647" i="4"/>
  <c r="H645" i="4"/>
  <c r="H574" i="4"/>
  <c r="H588" i="5"/>
  <c r="H568" i="5"/>
  <c r="H243" i="20"/>
  <c r="H238" i="20"/>
  <c r="H229" i="20"/>
  <c r="H227" i="20"/>
  <c r="H219" i="20"/>
  <c r="H207" i="20"/>
  <c r="H579" i="8"/>
  <c r="H571" i="8"/>
  <c r="H567" i="8"/>
  <c r="I590" i="12"/>
  <c r="I588" i="12"/>
  <c r="I581" i="12"/>
  <c r="I578" i="12"/>
  <c r="I576" i="12"/>
  <c r="I574" i="12"/>
  <c r="I571" i="12"/>
  <c r="H569" i="12"/>
  <c r="I569" i="12"/>
  <c r="I567" i="12"/>
  <c r="I565" i="12"/>
  <c r="I572" i="12"/>
  <c r="I579" i="12"/>
  <c r="H609" i="12"/>
  <c r="I609" i="12"/>
  <c r="I607" i="12"/>
  <c r="I605" i="12"/>
  <c r="J604" i="12"/>
  <c r="I600" i="12"/>
  <c r="H588" i="10"/>
  <c r="H592" i="8"/>
  <c r="H41" i="85"/>
  <c r="H602" i="8"/>
  <c r="H610" i="10"/>
  <c r="H648" i="10"/>
  <c r="H638" i="2"/>
  <c r="H634" i="7"/>
  <c r="I649" i="12"/>
  <c r="H649" i="12"/>
  <c r="H666" i="12"/>
  <c r="H358" i="20"/>
  <c r="I472" i="12"/>
  <c r="H473" i="12"/>
  <c r="H473" i="5"/>
  <c r="H475" i="7"/>
  <c r="H420" i="14"/>
  <c r="I475" i="12"/>
  <c r="H476" i="5"/>
  <c r="H478" i="7"/>
  <c r="I474" i="9"/>
  <c r="I477" i="12"/>
  <c r="H476" i="10"/>
  <c r="H483" i="12"/>
  <c r="H485" i="5"/>
  <c r="I486" i="12"/>
  <c r="H489" i="7"/>
  <c r="H435" i="14"/>
  <c r="H489" i="12"/>
  <c r="H490" i="5"/>
  <c r="I490" i="12"/>
  <c r="I489" i="9"/>
  <c r="H495" i="7"/>
  <c r="I493" i="12"/>
  <c r="I495" i="12"/>
  <c r="H497" i="5"/>
  <c r="H495" i="10"/>
  <c r="H498" i="5"/>
  <c r="H499" i="3"/>
  <c r="H500" i="4"/>
  <c r="I500" i="12"/>
  <c r="H503" i="8"/>
  <c r="H504" i="4"/>
  <c r="H138" i="20"/>
  <c r="H450" i="14"/>
  <c r="H505" i="5"/>
  <c r="H451" i="14"/>
  <c r="H505" i="12"/>
  <c r="H140" i="20"/>
  <c r="H504" i="10"/>
  <c r="H510" i="7"/>
  <c r="H509" i="4"/>
  <c r="I507" i="9"/>
  <c r="I508" i="9"/>
  <c r="H509" i="10"/>
  <c r="H148" i="20"/>
  <c r="H517" i="8"/>
  <c r="H151" i="20"/>
  <c r="I517" i="12"/>
  <c r="H519" i="3"/>
  <c r="I523" i="12"/>
  <c r="I524" i="12"/>
  <c r="I526" i="12"/>
  <c r="I527" i="12"/>
  <c r="H527" i="10"/>
  <c r="H528" i="10"/>
  <c r="H476" i="14"/>
  <c r="H477" i="14"/>
  <c r="I530" i="9"/>
  <c r="I538" i="12"/>
  <c r="H543" i="4"/>
  <c r="I544" i="12"/>
  <c r="I547" i="12"/>
  <c r="I549" i="12"/>
  <c r="I551" i="12"/>
  <c r="H554" i="7"/>
  <c r="I551" i="9"/>
  <c r="I554" i="12"/>
  <c r="H555" i="5"/>
  <c r="I556" i="12"/>
  <c r="I560" i="12"/>
  <c r="I562" i="12"/>
  <c r="I584" i="9"/>
  <c r="I561" i="9"/>
  <c r="H578" i="10"/>
  <c r="H572" i="3"/>
  <c r="H607" i="7"/>
  <c r="H620" i="2"/>
  <c r="H610" i="2"/>
  <c r="H581" i="2"/>
  <c r="H23" i="85"/>
  <c r="H15" i="85"/>
  <c r="H7" i="85"/>
  <c r="H56" i="86"/>
  <c r="H535" i="14"/>
  <c r="H618" i="4"/>
  <c r="H602" i="4"/>
  <c r="H563" i="4"/>
  <c r="H237" i="20"/>
  <c r="H210" i="20"/>
  <c r="H588" i="8"/>
  <c r="I586" i="12"/>
  <c r="I584" i="12"/>
  <c r="J571" i="12"/>
  <c r="I563" i="12"/>
  <c r="I612" i="12"/>
  <c r="I603" i="12"/>
  <c r="I598" i="12"/>
  <c r="I596" i="12"/>
  <c r="H594" i="12"/>
  <c r="I594" i="12"/>
  <c r="I592" i="12"/>
  <c r="H587" i="10"/>
  <c r="H36" i="85"/>
  <c r="H597" i="8"/>
  <c r="H598" i="10"/>
  <c r="J672" i="12"/>
  <c r="H672" i="12"/>
  <c r="I669" i="12"/>
  <c r="H669" i="12"/>
  <c r="H629" i="14"/>
  <c r="H687" i="12"/>
  <c r="J688" i="12"/>
  <c r="I679" i="12"/>
  <c r="H679" i="12"/>
  <c r="H678" i="12"/>
  <c r="H606" i="10"/>
  <c r="H612" i="8"/>
  <c r="H55" i="85"/>
  <c r="H633" i="10"/>
  <c r="H630" i="10"/>
  <c r="H622" i="10"/>
  <c r="H612" i="3"/>
  <c r="I613" i="12"/>
  <c r="H65" i="85"/>
  <c r="H61" i="85"/>
  <c r="H622" i="3"/>
  <c r="H618" i="3"/>
  <c r="H615" i="5"/>
  <c r="I621" i="12"/>
  <c r="I616" i="12"/>
  <c r="H72" i="85"/>
  <c r="H631" i="5"/>
  <c r="H644" i="10"/>
  <c r="H647" i="2"/>
  <c r="H635" i="12"/>
  <c r="H106" i="85"/>
  <c r="H96" i="85"/>
  <c r="H93" i="85"/>
  <c r="H91" i="85"/>
  <c r="H84" i="85"/>
  <c r="H77" i="85"/>
  <c r="H281" i="20"/>
  <c r="H266" i="20"/>
  <c r="I641" i="9"/>
  <c r="H639" i="7"/>
  <c r="H627" i="7"/>
  <c r="I652" i="12"/>
  <c r="I645" i="12"/>
  <c r="H642" i="12"/>
  <c r="H633" i="8"/>
  <c r="H648" i="4"/>
  <c r="H668" i="7"/>
  <c r="H285" i="20"/>
  <c r="H672" i="3"/>
  <c r="H649" i="10"/>
  <c r="I696" i="9"/>
  <c r="I694" i="9"/>
  <c r="I688" i="9"/>
  <c r="I683" i="9"/>
  <c r="I667" i="9"/>
  <c r="J674" i="12"/>
  <c r="H667" i="12"/>
  <c r="I667" i="12"/>
  <c r="H111" i="86"/>
  <c r="H663" i="2"/>
  <c r="H669" i="2"/>
  <c r="H685" i="4"/>
  <c r="H677" i="4"/>
  <c r="H670" i="4"/>
  <c r="H364" i="20"/>
  <c r="H322" i="20"/>
  <c r="H320" i="20"/>
  <c r="H315" i="20"/>
  <c r="H313" i="20"/>
  <c r="H744" i="8"/>
  <c r="H740" i="8"/>
  <c r="H732" i="8"/>
  <c r="H721" i="8"/>
  <c r="H693" i="8"/>
  <c r="H675" i="8"/>
  <c r="I657" i="12"/>
  <c r="H641" i="14"/>
  <c r="H637" i="14"/>
  <c r="H739" i="10"/>
  <c r="H714" i="10"/>
  <c r="H701" i="10"/>
  <c r="H696" i="10"/>
  <c r="H690" i="10"/>
  <c r="H685" i="10"/>
  <c r="H680" i="10"/>
  <c r="H672" i="10"/>
  <c r="H146" i="85"/>
  <c r="H140" i="85"/>
  <c r="H130" i="85"/>
  <c r="H732" i="12"/>
  <c r="H727" i="12"/>
  <c r="H722" i="12"/>
  <c r="H714" i="12"/>
  <c r="J704" i="12"/>
  <c r="H697" i="12"/>
  <c r="I692" i="12"/>
  <c r="H681" i="12"/>
  <c r="I681" i="12"/>
  <c r="H686" i="7"/>
  <c r="H680" i="7"/>
  <c r="H688" i="2"/>
  <c r="H680" i="2"/>
  <c r="H685" i="3"/>
  <c r="H695" i="3"/>
  <c r="H693" i="3"/>
  <c r="H128" i="86"/>
  <c r="H884" i="5"/>
  <c r="H836" i="5"/>
  <c r="H804" i="5"/>
  <c r="H775" i="5"/>
  <c r="H759" i="5"/>
  <c r="H743" i="5"/>
  <c r="H792" i="2"/>
  <c r="I615" i="12"/>
  <c r="I632" i="12"/>
  <c r="I620" i="12"/>
  <c r="I638" i="12"/>
  <c r="I636" i="12"/>
  <c r="H632" i="7"/>
  <c r="I655" i="12"/>
  <c r="H652" i="12"/>
  <c r="I650" i="12"/>
  <c r="H647" i="12"/>
  <c r="H645" i="12"/>
  <c r="I643" i="12"/>
  <c r="I641" i="12"/>
  <c r="H642" i="5"/>
  <c r="H641" i="8"/>
  <c r="H643" i="3"/>
  <c r="H94" i="86"/>
  <c r="H673" i="7"/>
  <c r="H649" i="7"/>
  <c r="H666" i="8"/>
  <c r="H656" i="4"/>
  <c r="H301" i="20"/>
  <c r="H294" i="20"/>
  <c r="H675" i="3"/>
  <c r="H654" i="3"/>
  <c r="I651" i="9"/>
  <c r="I672" i="12"/>
  <c r="I670" i="12"/>
  <c r="I665" i="12"/>
  <c r="H664" i="12"/>
  <c r="J662" i="12"/>
  <c r="I660" i="12"/>
  <c r="H117" i="86"/>
  <c r="H109" i="86"/>
  <c r="H673" i="4"/>
  <c r="H368" i="20"/>
  <c r="H356" i="20"/>
  <c r="H341" i="20"/>
  <c r="H325" i="20"/>
  <c r="H311" i="20"/>
  <c r="H728" i="8"/>
  <c r="H719" i="8"/>
  <c r="H696" i="8"/>
  <c r="H689" i="8"/>
  <c r="H684" i="8"/>
  <c r="H669" i="8"/>
  <c r="H669" i="10"/>
  <c r="H735" i="10"/>
  <c r="H710" i="10"/>
  <c r="H708" i="10"/>
  <c r="H706" i="10"/>
  <c r="H694" i="10"/>
  <c r="H683" i="10"/>
  <c r="H144" i="85"/>
  <c r="H120" i="85"/>
  <c r="H730" i="12"/>
  <c r="H725" i="12"/>
  <c r="H720" i="12"/>
  <c r="I709" i="12"/>
  <c r="I707" i="12"/>
  <c r="I705" i="12"/>
  <c r="I703" i="12"/>
  <c r="J702" i="12"/>
  <c r="H700" i="12"/>
  <c r="I698" i="12"/>
  <c r="I696" i="12"/>
  <c r="H695" i="12"/>
  <c r="H691" i="12"/>
  <c r="I689" i="12"/>
  <c r="I680" i="12"/>
  <c r="I676" i="12"/>
  <c r="H678" i="7"/>
  <c r="H692" i="2"/>
  <c r="H690" i="3"/>
  <c r="H721" i="3"/>
  <c r="H719" i="3"/>
  <c r="H712" i="3"/>
  <c r="H708" i="3"/>
  <c r="H223" i="86"/>
  <c r="H200" i="86"/>
  <c r="H168" i="86"/>
  <c r="H715" i="14"/>
  <c r="H889" i="3"/>
  <c r="H857" i="3"/>
  <c r="H825" i="3"/>
  <c r="H793" i="3"/>
  <c r="H615" i="10"/>
  <c r="H611" i="10"/>
  <c r="H609" i="10"/>
  <c r="H603" i="10"/>
  <c r="H603" i="8"/>
  <c r="H604" i="8"/>
  <c r="H53" i="85"/>
  <c r="H51" i="85"/>
  <c r="H627" i="10"/>
  <c r="H625" i="10"/>
  <c r="H619" i="10"/>
  <c r="H58" i="85"/>
  <c r="H253" i="20"/>
  <c r="H251" i="20"/>
  <c r="I624" i="9"/>
  <c r="I620" i="9"/>
  <c r="H614" i="5"/>
  <c r="H626" i="5"/>
  <c r="H620" i="5"/>
  <c r="H258" i="20"/>
  <c r="H630" i="8"/>
  <c r="H625" i="8"/>
  <c r="I628" i="12"/>
  <c r="I626" i="12"/>
  <c r="I624" i="12"/>
  <c r="H620" i="12"/>
  <c r="I617" i="12"/>
  <c r="H73" i="85"/>
  <c r="I628" i="9"/>
  <c r="H638" i="10"/>
  <c r="H639" i="3"/>
  <c r="H630" i="3"/>
  <c r="H639" i="2"/>
  <c r="H114" i="85"/>
  <c r="H103" i="85"/>
  <c r="H88" i="85"/>
  <c r="H275" i="20"/>
  <c r="H270" i="20"/>
  <c r="H262" i="20"/>
  <c r="H635" i="7"/>
  <c r="H630" i="7"/>
  <c r="I653" i="12"/>
  <c r="J650" i="12"/>
  <c r="I648" i="12"/>
  <c r="I646" i="12"/>
  <c r="H634" i="5"/>
  <c r="H636" i="5"/>
  <c r="H637" i="8"/>
  <c r="H667" i="7"/>
  <c r="H650" i="7"/>
  <c r="H293" i="20"/>
  <c r="H652" i="5"/>
  <c r="I675" i="9"/>
  <c r="I663" i="9"/>
  <c r="I661" i="9"/>
  <c r="I656" i="9"/>
  <c r="I650" i="9"/>
  <c r="J670" i="12"/>
  <c r="I668" i="12"/>
  <c r="H663" i="12"/>
  <c r="I663" i="12"/>
  <c r="I656" i="12"/>
  <c r="H667" i="2"/>
  <c r="H689" i="4"/>
  <c r="H678" i="4"/>
  <c r="H330" i="20"/>
  <c r="H727" i="8"/>
  <c r="H718" i="8"/>
  <c r="H731" i="10"/>
  <c r="H722" i="10"/>
  <c r="H702" i="10"/>
  <c r="H147" i="85"/>
  <c r="H134" i="85"/>
  <c r="H123" i="85"/>
  <c r="H718" i="12"/>
  <c r="J709" i="12"/>
  <c r="H707" i="12"/>
  <c r="J707" i="12"/>
  <c r="J705" i="12"/>
  <c r="H701" i="12"/>
  <c r="I701" i="12"/>
  <c r="I694" i="12"/>
  <c r="I687" i="12"/>
  <c r="I685" i="12"/>
  <c r="I683" i="12"/>
  <c r="H677" i="12"/>
  <c r="I677" i="12"/>
  <c r="H679" i="2"/>
  <c r="H677" i="2"/>
  <c r="H726" i="3"/>
  <c r="H677" i="5"/>
  <c r="H162" i="86"/>
  <c r="H155" i="86"/>
  <c r="H151" i="86"/>
  <c r="H140" i="86"/>
  <c r="H121" i="86"/>
  <c r="H209" i="86"/>
  <c r="H671" i="14"/>
  <c r="H646" i="14"/>
  <c r="H713" i="14"/>
  <c r="H711" i="14"/>
  <c r="H709" i="14"/>
  <c r="H811" i="8"/>
  <c r="H795" i="8"/>
  <c r="H779" i="8"/>
  <c r="H763" i="8"/>
  <c r="H808" i="4"/>
  <c r="H792" i="4"/>
  <c r="H776" i="4"/>
  <c r="H760" i="4"/>
  <c r="H758" i="4"/>
  <c r="H744" i="4"/>
  <c r="H742" i="4"/>
  <c r="H734" i="4"/>
  <c r="H726" i="4"/>
  <c r="H718" i="4"/>
  <c r="H898" i="5"/>
  <c r="H891" i="5"/>
  <c r="H882" i="5"/>
  <c r="H866" i="5"/>
  <c r="H864" i="5"/>
  <c r="H850" i="5"/>
  <c r="H848" i="5"/>
  <c r="H834" i="5"/>
  <c r="H827" i="5"/>
  <c r="H818" i="5"/>
  <c r="H811" i="5"/>
  <c r="H802" i="5"/>
  <c r="H795" i="5"/>
  <c r="H786" i="5"/>
  <c r="H781" i="5"/>
  <c r="H778" i="5"/>
  <c r="H773" i="5"/>
  <c r="H770" i="5"/>
  <c r="H765" i="5"/>
  <c r="H762" i="5"/>
  <c r="H757" i="5"/>
  <c r="H754" i="5"/>
  <c r="H749" i="5"/>
  <c r="H746" i="5"/>
  <c r="H741" i="5"/>
  <c r="H738" i="5"/>
  <c r="H733" i="5"/>
  <c r="H728" i="5"/>
  <c r="H721" i="5"/>
  <c r="H712" i="5"/>
  <c r="H887" i="3"/>
  <c r="H871" i="3"/>
  <c r="H855" i="3"/>
  <c r="H839" i="3"/>
  <c r="H823" i="3"/>
  <c r="H807" i="3"/>
  <c r="H791" i="3"/>
  <c r="H771" i="3"/>
  <c r="H762" i="3"/>
  <c r="H802" i="2"/>
  <c r="H800" i="2"/>
  <c r="H798" i="2"/>
  <c r="H795" i="2"/>
  <c r="H790" i="2"/>
  <c r="H759" i="2"/>
  <c r="H724" i="2"/>
  <c r="I17" i="1"/>
  <c r="I21" i="1" s="1"/>
  <c r="H684" i="3"/>
  <c r="H680" i="3"/>
  <c r="H740" i="3"/>
  <c r="H731" i="3"/>
  <c r="H724" i="3"/>
  <c r="H715" i="3"/>
  <c r="H698" i="3"/>
  <c r="H695" i="5"/>
  <c r="H688" i="5"/>
  <c r="H158" i="86"/>
  <c r="H132" i="86"/>
  <c r="H124" i="86"/>
  <c r="H119" i="86"/>
  <c r="H226" i="86"/>
  <c r="H224" i="86"/>
  <c r="H222" i="86"/>
  <c r="H217" i="86"/>
  <c r="H214" i="86"/>
  <c r="H199" i="86"/>
  <c r="H196" i="86"/>
  <c r="H194" i="86"/>
  <c r="H183" i="86"/>
  <c r="H180" i="86"/>
  <c r="H178" i="86"/>
  <c r="H167" i="86"/>
  <c r="H164" i="86"/>
  <c r="H684" i="14"/>
  <c r="H682" i="14"/>
  <c r="H718" i="14"/>
  <c r="H712" i="14"/>
  <c r="H708" i="14"/>
  <c r="H686" i="14"/>
  <c r="H816" i="8"/>
  <c r="H810" i="8"/>
  <c r="H807" i="8"/>
  <c r="H794" i="8"/>
  <c r="H791" i="8"/>
  <c r="H789" i="8"/>
  <c r="H778" i="8"/>
  <c r="H775" i="8"/>
  <c r="H773" i="8"/>
  <c r="H762" i="8"/>
  <c r="H759" i="8"/>
  <c r="H757" i="8"/>
  <c r="H807" i="4"/>
  <c r="H804" i="4"/>
  <c r="H802" i="4"/>
  <c r="H791" i="4"/>
  <c r="H788" i="4"/>
  <c r="H786" i="4"/>
  <c r="H775" i="4"/>
  <c r="H772" i="4"/>
  <c r="H770" i="4"/>
  <c r="H759" i="4"/>
  <c r="H756" i="4"/>
  <c r="H754" i="4"/>
  <c r="H743" i="4"/>
  <c r="H740" i="4"/>
  <c r="H732" i="4"/>
  <c r="H724" i="4"/>
  <c r="H716" i="4"/>
  <c r="H711" i="4"/>
  <c r="H709" i="4"/>
  <c r="H707" i="4"/>
  <c r="H897" i="5"/>
  <c r="H894" i="5"/>
  <c r="H887" i="5"/>
  <c r="H881" i="5"/>
  <c r="H878" i="5"/>
  <c r="H876" i="5"/>
  <c r="H865" i="5"/>
  <c r="H862" i="5"/>
  <c r="H860" i="5"/>
  <c r="H849" i="5"/>
  <c r="H846" i="5"/>
  <c r="H844" i="5"/>
  <c r="H839" i="5"/>
  <c r="H833" i="5"/>
  <c r="H830" i="5"/>
  <c r="H823" i="5"/>
  <c r="H817" i="5"/>
  <c r="H814" i="5"/>
  <c r="H807" i="5"/>
  <c r="H801" i="5"/>
  <c r="H798" i="5"/>
  <c r="H789" i="5"/>
  <c r="H724" i="5"/>
  <c r="H722" i="5"/>
  <c r="H717" i="5"/>
  <c r="H892" i="3"/>
  <c r="H886" i="3"/>
  <c r="H883" i="3"/>
  <c r="H876" i="3"/>
  <c r="H870" i="3"/>
  <c r="H867" i="3"/>
  <c r="H858" i="3"/>
  <c r="H851" i="3"/>
  <c r="H844" i="3"/>
  <c r="H838" i="3"/>
  <c r="H835" i="3"/>
  <c r="H828" i="3"/>
  <c r="H822" i="3"/>
  <c r="H819" i="3"/>
  <c r="H812" i="3"/>
  <c r="H808" i="3"/>
  <c r="H806" i="3"/>
  <c r="H803" i="3"/>
  <c r="H796" i="3"/>
  <c r="H794" i="3"/>
  <c r="H792" i="3"/>
  <c r="H787" i="3"/>
  <c r="H778" i="3"/>
  <c r="H752" i="3"/>
  <c r="H745" i="3"/>
  <c r="H818" i="2"/>
  <c r="H814" i="2"/>
  <c r="H812" i="2"/>
  <c r="H763" i="12"/>
  <c r="H687" i="3"/>
  <c r="H683" i="3"/>
  <c r="H743" i="3"/>
  <c r="H736" i="3"/>
  <c r="H730" i="3"/>
  <c r="H727" i="3"/>
  <c r="H720" i="3"/>
  <c r="H714" i="3"/>
  <c r="H711" i="3"/>
  <c r="H709" i="3"/>
  <c r="H707" i="3"/>
  <c r="H692" i="3"/>
  <c r="H707" i="5"/>
  <c r="H701" i="5"/>
  <c r="H693" i="5"/>
  <c r="H686" i="5"/>
  <c r="H681" i="5"/>
  <c r="H157" i="86"/>
  <c r="H148" i="86"/>
  <c r="H146" i="86"/>
  <c r="H141" i="86"/>
  <c r="H139" i="86"/>
  <c r="H135" i="86"/>
  <c r="H130" i="86"/>
  <c r="H227" i="86"/>
  <c r="H206" i="86"/>
  <c r="H195" i="86"/>
  <c r="H179" i="86"/>
  <c r="H163" i="86"/>
  <c r="H681" i="14"/>
  <c r="H652" i="14"/>
  <c r="H806" i="8"/>
  <c r="H790" i="8"/>
  <c r="H774" i="8"/>
  <c r="H758" i="8"/>
  <c r="H803" i="4"/>
  <c r="H787" i="4"/>
  <c r="H771" i="4"/>
  <c r="H755" i="4"/>
  <c r="H893" i="5"/>
  <c r="H877" i="5"/>
  <c r="H861" i="5"/>
  <c r="H845" i="5"/>
  <c r="H829" i="5"/>
  <c r="H813" i="5"/>
  <c r="H797" i="5"/>
  <c r="H718" i="5"/>
  <c r="H882" i="3"/>
  <c r="H866" i="3"/>
  <c r="H852" i="3"/>
  <c r="H850" i="3"/>
  <c r="H834" i="3"/>
  <c r="H818" i="3"/>
  <c r="H788" i="3"/>
  <c r="H786" i="3"/>
  <c r="H768" i="3"/>
  <c r="H748" i="3"/>
  <c r="H772" i="3"/>
  <c r="H767" i="3"/>
  <c r="H758" i="3"/>
  <c r="H756" i="3"/>
  <c r="H751" i="3"/>
  <c r="H817" i="2"/>
  <c r="H810" i="2"/>
  <c r="H791" i="2"/>
  <c r="H763" i="2"/>
  <c r="H731" i="2"/>
  <c r="H716" i="2"/>
  <c r="H707" i="2"/>
  <c r="H852" i="12"/>
  <c r="H849" i="12"/>
  <c r="H847" i="12"/>
  <c r="H842" i="12"/>
  <c r="H837" i="12"/>
  <c r="H834" i="12"/>
  <c r="H827" i="12"/>
  <c r="H822" i="12"/>
  <c r="H815" i="12"/>
  <c r="H810" i="12"/>
  <c r="H803" i="12"/>
  <c r="H789" i="12"/>
  <c r="H785" i="12"/>
  <c r="H782" i="12"/>
  <c r="H780" i="12"/>
  <c r="H774" i="12"/>
  <c r="H770" i="12"/>
  <c r="H756" i="12"/>
  <c r="H751" i="12"/>
  <c r="H746" i="12"/>
  <c r="H739" i="12"/>
  <c r="H700" i="7"/>
  <c r="H178" i="85"/>
  <c r="H170" i="85"/>
  <c r="H167" i="85"/>
  <c r="H162" i="85"/>
  <c r="H159" i="85"/>
  <c r="H154" i="85"/>
  <c r="H148" i="85"/>
  <c r="I763" i="9"/>
  <c r="I749" i="9"/>
  <c r="I720" i="9"/>
  <c r="I716" i="9"/>
  <c r="H768" i="7"/>
  <c r="H764" i="7"/>
  <c r="H760" i="7"/>
  <c r="H756" i="7"/>
  <c r="H752" i="7"/>
  <c r="H748" i="7"/>
  <c r="H744" i="7"/>
  <c r="H740" i="7"/>
  <c r="H736" i="7"/>
  <c r="H732" i="7"/>
  <c r="H728" i="7"/>
  <c r="H724" i="7"/>
  <c r="H720" i="7"/>
  <c r="H716" i="7"/>
  <c r="H848" i="12"/>
  <c r="H804" i="12"/>
  <c r="H773" i="12"/>
  <c r="H769" i="12"/>
  <c r="H764" i="12"/>
  <c r="H740" i="12"/>
  <c r="H709" i="7"/>
  <c r="H707" i="7"/>
  <c r="H703" i="7"/>
  <c r="H190" i="85"/>
  <c r="H184" i="85"/>
  <c r="I702" i="9"/>
  <c r="I764" i="9"/>
  <c r="I759" i="9"/>
  <c r="I757" i="9"/>
  <c r="I748" i="9"/>
  <c r="I744" i="9"/>
  <c r="I736" i="9"/>
  <c r="I723" i="9"/>
  <c r="I715" i="9"/>
  <c r="H783" i="2"/>
  <c r="H817" i="12"/>
  <c r="H788" i="12"/>
  <c r="H757" i="12"/>
  <c r="H753" i="12"/>
  <c r="H748" i="12"/>
  <c r="H706" i="7"/>
  <c r="H702" i="7"/>
  <c r="H189" i="85"/>
  <c r="H180" i="85"/>
  <c r="I710" i="9"/>
  <c r="I731" i="9"/>
  <c r="H723" i="7"/>
  <c r="H721" i="7"/>
  <c r="H719" i="7"/>
  <c r="H717" i="7"/>
  <c r="H715" i="7"/>
  <c r="H713" i="7"/>
  <c r="H155" i="85"/>
  <c r="H345" i="20"/>
  <c r="H711" i="8"/>
  <c r="H711" i="5"/>
  <c r="H711" i="2"/>
  <c r="H711" i="12"/>
  <c r="H154" i="86"/>
  <c r="H656" i="14"/>
  <c r="H710" i="8"/>
  <c r="H710" i="5"/>
  <c r="H710" i="3"/>
  <c r="I711" i="12"/>
  <c r="I710" i="12"/>
  <c r="J710" i="12"/>
  <c r="H710" i="12"/>
  <c r="H709" i="12"/>
  <c r="H711" i="7"/>
  <c r="H343" i="20"/>
  <c r="H655" i="14"/>
  <c r="H708" i="12"/>
  <c r="H152" i="85"/>
  <c r="H152" i="86"/>
  <c r="H342" i="20"/>
  <c r="H708" i="8"/>
  <c r="H708" i="5"/>
  <c r="Q56" i="12"/>
  <c r="Q23" i="12"/>
  <c r="P50" i="12"/>
  <c r="Q11" i="12"/>
  <c r="P23" i="12"/>
  <c r="N25" i="12"/>
  <c r="P25" i="12" s="1"/>
  <c r="J118" i="12"/>
  <c r="N60" i="12"/>
  <c r="P61" i="12" s="1"/>
  <c r="H87" i="12"/>
  <c r="M91" i="12"/>
  <c r="Q10" i="12"/>
  <c r="N14" i="12"/>
  <c r="P15" i="12" s="1"/>
  <c r="H16" i="12"/>
  <c r="H62" i="12"/>
  <c r="M94" i="12"/>
  <c r="O51" i="12"/>
  <c r="P58" i="12"/>
  <c r="Q49" i="12"/>
  <c r="J119" i="12"/>
  <c r="H32" i="12"/>
  <c r="J120" i="12"/>
  <c r="N28" i="12"/>
  <c r="N31" i="12"/>
  <c r="N30" i="12"/>
  <c r="P30" i="12" s="1"/>
  <c r="H7" i="12"/>
  <c r="I21" i="18"/>
  <c r="Q30" i="12"/>
  <c r="N8" i="12"/>
  <c r="P8" i="12" s="1"/>
  <c r="M122" i="12"/>
  <c r="N35" i="12"/>
  <c r="P35" i="12" s="1"/>
  <c r="J60" i="12"/>
  <c r="K63" i="12" s="1"/>
  <c r="M106" i="12"/>
  <c r="H34" i="12"/>
  <c r="H120" i="12"/>
  <c r="J64" i="12"/>
  <c r="K64" i="12" s="1"/>
  <c r="N37" i="12"/>
  <c r="P37" i="12" s="1"/>
  <c r="N21" i="12"/>
  <c r="P22" i="12" s="1"/>
  <c r="Q20" i="12"/>
  <c r="Q41" i="12"/>
  <c r="N9" i="12"/>
  <c r="P9" i="12" s="1"/>
  <c r="Q27" i="12"/>
  <c r="H35" i="12"/>
  <c r="Q25" i="12"/>
  <c r="N46" i="12"/>
  <c r="P46" i="12" s="1"/>
  <c r="J78" i="12"/>
  <c r="J88" i="12"/>
  <c r="J96" i="12"/>
  <c r="O60" i="12"/>
  <c r="N47" i="12"/>
  <c r="P48" i="12" s="1"/>
  <c r="P51" i="12"/>
  <c r="O38" i="12"/>
  <c r="P62" i="12"/>
  <c r="H60" i="12"/>
  <c r="H50" i="12"/>
  <c r="H54" i="12"/>
  <c r="N27" i="12"/>
  <c r="P27" i="12" s="1"/>
  <c r="N19" i="12"/>
  <c r="O54" i="12"/>
  <c r="Q54" i="12" s="1"/>
  <c r="N32" i="12"/>
  <c r="N39" i="12"/>
  <c r="P39" i="12" s="1"/>
  <c r="H39" i="12"/>
  <c r="M103" i="12"/>
  <c r="H21" i="12"/>
  <c r="N43" i="12"/>
  <c r="P44" i="12" s="1"/>
  <c r="O33" i="12"/>
  <c r="H114" i="12"/>
  <c r="N41" i="12"/>
  <c r="P41" i="12" s="1"/>
  <c r="J113" i="12"/>
  <c r="N13" i="12"/>
  <c r="P13" i="12" s="1"/>
  <c r="H110" i="12"/>
  <c r="J114" i="12"/>
  <c r="H121" i="12"/>
  <c r="P26" i="12"/>
  <c r="Q44" i="12"/>
  <c r="H45" i="12"/>
  <c r="N59" i="12"/>
  <c r="P59" i="12" s="1"/>
  <c r="K70" i="12"/>
  <c r="N17" i="12"/>
  <c r="P17" i="12" s="1"/>
  <c r="O21" i="12"/>
  <c r="Q21" i="12" s="1"/>
  <c r="J103" i="12"/>
  <c r="M99" i="12"/>
  <c r="I13" i="18"/>
  <c r="H112" i="12"/>
  <c r="N11" i="12"/>
  <c r="P11" i="12" s="1"/>
  <c r="O37" i="12"/>
  <c r="Q37" i="12" s="1"/>
  <c r="H18" i="12"/>
  <c r="H90" i="12"/>
  <c r="H102" i="12"/>
  <c r="M89" i="12"/>
  <c r="M109" i="12"/>
  <c r="H571" i="14"/>
  <c r="H660" i="14"/>
  <c r="H723" i="14"/>
  <c r="H691" i="14"/>
  <c r="H56" i="14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H74" i="14"/>
  <c r="H131" i="14"/>
  <c r="H372" i="14"/>
  <c r="H643" i="14"/>
  <c r="H631" i="14"/>
  <c r="H623" i="14"/>
  <c r="H130" i="14"/>
  <c r="H680" i="14"/>
  <c r="H707" i="14"/>
  <c r="H10" i="14"/>
  <c r="H65" i="14"/>
  <c r="H84" i="14"/>
  <c r="H224" i="14"/>
  <c r="H265" i="14"/>
  <c r="H307" i="14"/>
  <c r="H312" i="14"/>
  <c r="H464" i="14"/>
  <c r="H603" i="14"/>
  <c r="H593" i="14"/>
  <c r="H579" i="14"/>
  <c r="H561" i="14"/>
  <c r="H559" i="14"/>
  <c r="H554" i="14"/>
  <c r="H547" i="14"/>
  <c r="H517" i="14"/>
  <c r="H636" i="14"/>
  <c r="H625" i="14"/>
  <c r="H621" i="14"/>
  <c r="H678" i="14"/>
  <c r="H676" i="14"/>
  <c r="H674" i="14"/>
  <c r="H658" i="14"/>
  <c r="H647" i="14"/>
  <c r="H737" i="14"/>
  <c r="H721" i="14"/>
  <c r="H705" i="14"/>
  <c r="H689" i="14"/>
  <c r="H36" i="14"/>
  <c r="H43" i="14"/>
  <c r="H79" i="14"/>
  <c r="H89" i="14"/>
  <c r="H93" i="14"/>
  <c r="H151" i="14"/>
  <c r="H368" i="14"/>
  <c r="H448" i="14"/>
  <c r="H677" i="14"/>
  <c r="H673" i="14"/>
  <c r="H670" i="14"/>
  <c r="H663" i="14"/>
  <c r="H657" i="14"/>
  <c r="H654" i="14"/>
  <c r="H736" i="14"/>
  <c r="H733" i="14"/>
  <c r="H726" i="14"/>
  <c r="H720" i="14"/>
  <c r="H717" i="14"/>
  <c r="H710" i="14"/>
  <c r="H704" i="14"/>
  <c r="H701" i="14"/>
  <c r="H694" i="14"/>
  <c r="H688" i="14"/>
  <c r="H685" i="14"/>
  <c r="H24" i="14"/>
  <c r="H9" i="14"/>
  <c r="H38" i="14"/>
  <c r="H78" i="14"/>
  <c r="H90" i="14"/>
  <c r="H119" i="14"/>
  <c r="H185" i="14"/>
  <c r="H267" i="14"/>
  <c r="H305" i="14"/>
  <c r="H334" i="14"/>
  <c r="H385" i="14"/>
  <c r="H392" i="14"/>
  <c r="H416" i="14"/>
  <c r="H474" i="14"/>
  <c r="H618" i="14"/>
  <c r="H606" i="14"/>
  <c r="H604" i="14"/>
  <c r="H587" i="14"/>
  <c r="H528" i="14"/>
  <c r="H644" i="14"/>
  <c r="H669" i="14"/>
  <c r="H732" i="14"/>
  <c r="H716" i="14"/>
  <c r="H700" i="14"/>
  <c r="H653" i="14"/>
  <c r="H708" i="7"/>
  <c r="H150" i="85"/>
  <c r="H150" i="86"/>
  <c r="H340" i="20"/>
  <c r="H706" i="8"/>
  <c r="H706" i="4"/>
  <c r="H706" i="5"/>
  <c r="H706" i="3"/>
  <c r="H706" i="12"/>
  <c r="I703" i="9"/>
  <c r="H149" i="86"/>
  <c r="H339" i="20"/>
  <c r="H705" i="4"/>
  <c r="H705" i="5"/>
  <c r="H705" i="2"/>
  <c r="H705" i="12"/>
  <c r="H338" i="20"/>
  <c r="H704" i="8"/>
  <c r="H650" i="14"/>
  <c r="H704" i="4"/>
  <c r="H704" i="5"/>
  <c r="H704" i="3"/>
  <c r="H704" i="2"/>
  <c r="H704" i="12"/>
  <c r="B42" i="18"/>
  <c r="H705" i="7"/>
  <c r="I701" i="9"/>
  <c r="H147" i="86"/>
  <c r="H649" i="14"/>
  <c r="H703" i="8"/>
  <c r="H703" i="3"/>
  <c r="I700" i="9"/>
  <c r="H336" i="20"/>
  <c r="H702" i="8"/>
  <c r="H702" i="4"/>
  <c r="H702" i="5"/>
  <c r="H702" i="2"/>
  <c r="H702" i="12"/>
  <c r="H145" i="86"/>
  <c r="B41" i="18"/>
  <c r="A43" i="18"/>
  <c r="K66" i="12"/>
  <c r="K67" i="12"/>
  <c r="K65" i="12"/>
  <c r="D14" i="18"/>
  <c r="A321" i="12"/>
  <c r="A41" i="18"/>
  <c r="E66" i="18"/>
  <c r="E14" i="18" s="1"/>
  <c r="E15" i="18" s="1"/>
  <c r="E16" i="18" s="1"/>
  <c r="E17" i="18" s="1"/>
  <c r="E18" i="18" s="1"/>
  <c r="E19" i="18" s="1"/>
  <c r="E20" i="18" s="1"/>
  <c r="E21" i="18" s="1"/>
  <c r="E22" i="18" s="1"/>
  <c r="E23" i="18" s="1"/>
  <c r="E24" i="18" s="1"/>
  <c r="E25" i="18" s="1"/>
  <c r="E26" i="18" s="1"/>
  <c r="E27" i="18" s="1"/>
  <c r="E28" i="18" s="1"/>
  <c r="E29" i="18" s="1"/>
  <c r="E30" i="18" s="1"/>
  <c r="E31" i="18" s="1"/>
  <c r="E32" i="18" s="1"/>
  <c r="E33" i="18" s="1"/>
  <c r="E34" i="18" s="1"/>
  <c r="E35" i="18" s="1"/>
  <c r="E36" i="18" s="1"/>
  <c r="E37" i="18" s="1"/>
  <c r="E38" i="18" s="1"/>
  <c r="E39" i="18" s="1"/>
  <c r="E40" i="18" s="1"/>
  <c r="E41" i="18" s="1"/>
  <c r="E42" i="18" s="1"/>
  <c r="E43" i="18" s="1"/>
  <c r="E44" i="18" s="1"/>
  <c r="E45" i="18" s="1"/>
  <c r="E46" i="18" s="1"/>
  <c r="E47" i="18" s="1"/>
  <c r="E48" i="18" s="1"/>
  <c r="E49" i="18" s="1"/>
  <c r="E50" i="18" s="1"/>
  <c r="E51" i="18" s="1"/>
  <c r="E52" i="18" s="1"/>
  <c r="E53" i="18" s="1"/>
  <c r="E54" i="18" s="1"/>
  <c r="E55" i="18" s="1"/>
  <c r="E56" i="18" s="1"/>
  <c r="E57" i="18" s="1"/>
  <c r="E58" i="18" s="1"/>
  <c r="E59" i="18" s="1"/>
  <c r="E60" i="18" s="1"/>
  <c r="E61" i="18" s="1"/>
  <c r="E62" i="18" s="1"/>
  <c r="E63" i="18" s="1"/>
  <c r="E64" i="18" s="1"/>
  <c r="B43" i="18"/>
  <c r="A42" i="18"/>
  <c r="A40" i="18"/>
  <c r="F15" i="18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F29" i="18" s="1"/>
  <c r="F30" i="18" s="1"/>
  <c r="F31" i="18" s="1"/>
  <c r="F32" i="18" s="1"/>
  <c r="F33" i="18" s="1"/>
  <c r="F34" i="18" s="1"/>
  <c r="F35" i="18" s="1"/>
  <c r="F36" i="18" s="1"/>
  <c r="F37" i="18" s="1"/>
  <c r="F38" i="18" s="1"/>
  <c r="F39" i="18" s="1"/>
  <c r="F40" i="18" s="1"/>
  <c r="F41" i="18" s="1"/>
  <c r="F42" i="18" s="1"/>
  <c r="F43" i="18" s="1"/>
  <c r="F44" i="18" s="1"/>
  <c r="F45" i="18" s="1"/>
  <c r="F46" i="18" s="1"/>
  <c r="F47" i="18" s="1"/>
  <c r="F48" i="18" s="1"/>
  <c r="F49" i="18" s="1"/>
  <c r="F50" i="18" s="1"/>
  <c r="F51" i="18" s="1"/>
  <c r="F52" i="18" s="1"/>
  <c r="F53" i="18" s="1"/>
  <c r="F54" i="18" s="1"/>
  <c r="F55" i="18" s="1"/>
  <c r="F56" i="18" s="1"/>
  <c r="F57" i="18" s="1"/>
  <c r="F58" i="18" s="1"/>
  <c r="F59" i="18" s="1"/>
  <c r="F60" i="18" s="1"/>
  <c r="F61" i="18" s="1"/>
  <c r="F62" i="18" s="1"/>
  <c r="F63" i="18" s="1"/>
  <c r="F64" i="18" s="1"/>
  <c r="K69" i="12"/>
  <c r="Q28" i="12"/>
  <c r="P16" i="12"/>
  <c r="P54" i="12"/>
  <c r="P55" i="12"/>
  <c r="Q17" i="12"/>
  <c r="Q16" i="12"/>
  <c r="H108" i="4"/>
  <c r="H110" i="5"/>
  <c r="H113" i="5"/>
  <c r="H114" i="8"/>
  <c r="H115" i="3"/>
  <c r="H117" i="8"/>
  <c r="H124" i="6"/>
  <c r="H128" i="10"/>
  <c r="I129" i="9"/>
  <c r="H61" i="14"/>
  <c r="H62" i="14"/>
  <c r="H123" i="3"/>
  <c r="I133" i="9"/>
  <c r="H209" i="4"/>
  <c r="I212" i="9"/>
  <c r="H213" i="10"/>
  <c r="H268" i="11"/>
  <c r="H367" i="3"/>
  <c r="H368" i="8"/>
  <c r="H365" i="3"/>
  <c r="H473" i="7"/>
  <c r="H193" i="20"/>
  <c r="I557" i="9"/>
  <c r="H560" i="3"/>
  <c r="H6" i="86"/>
  <c r="H562" i="5"/>
  <c r="I576" i="9"/>
  <c r="I562" i="9"/>
  <c r="H572" i="10"/>
  <c r="H565" i="3"/>
  <c r="H615" i="7"/>
  <c r="H598" i="7"/>
  <c r="H614" i="2"/>
  <c r="H562" i="2"/>
  <c r="H562" i="8"/>
  <c r="I596" i="9"/>
  <c r="I570" i="9"/>
  <c r="H575" i="10"/>
  <c r="H592" i="3"/>
  <c r="H590" i="3"/>
  <c r="H608" i="7"/>
  <c r="H606" i="7"/>
  <c r="H604" i="2"/>
  <c r="J642" i="12"/>
  <c r="H89" i="86"/>
  <c r="H663" i="7"/>
  <c r="H663" i="8"/>
  <c r="H658" i="4"/>
  <c r="H298" i="20"/>
  <c r="H287" i="20"/>
  <c r="H663" i="3"/>
  <c r="H651" i="10"/>
  <c r="H662" i="5"/>
  <c r="I698" i="9"/>
  <c r="I678" i="9"/>
  <c r="I669" i="9"/>
  <c r="H100" i="86"/>
  <c r="H660" i="2"/>
  <c r="H671" i="2"/>
  <c r="H687" i="4"/>
  <c r="H674" i="4"/>
  <c r="H369" i="20"/>
  <c r="H346" i="20"/>
  <c r="H724" i="8"/>
  <c r="H670" i="7"/>
  <c r="H647" i="7"/>
  <c r="H308" i="20"/>
  <c r="H659" i="10"/>
  <c r="H669" i="5"/>
  <c r="I665" i="9"/>
  <c r="I658" i="9"/>
  <c r="I647" i="9"/>
  <c r="H657" i="2"/>
  <c r="H693" i="4"/>
  <c r="H675" i="4"/>
  <c r="H668" i="4"/>
  <c r="H362" i="20"/>
  <c r="H317" i="20"/>
  <c r="H670" i="12"/>
  <c r="H213" i="86"/>
  <c r="H201" i="86"/>
  <c r="H193" i="86"/>
  <c r="H185" i="86"/>
  <c r="H177" i="86"/>
  <c r="H169" i="86"/>
  <c r="H683" i="14"/>
  <c r="H675" i="14"/>
  <c r="H659" i="14"/>
  <c r="H730" i="14"/>
  <c r="H714" i="14"/>
  <c r="H698" i="14"/>
  <c r="H812" i="8"/>
  <c r="H801" i="8"/>
  <c r="H785" i="8"/>
  <c r="H769" i="8"/>
  <c r="H753" i="8"/>
  <c r="H798" i="4"/>
  <c r="H782" i="4"/>
  <c r="H766" i="4"/>
  <c r="H221" i="86"/>
  <c r="H205" i="86"/>
  <c r="H197" i="86"/>
  <c r="H189" i="86"/>
  <c r="H181" i="86"/>
  <c r="H173" i="86"/>
  <c r="H165" i="86"/>
  <c r="H679" i="14"/>
  <c r="H667" i="14"/>
  <c r="H651" i="14"/>
  <c r="H722" i="14"/>
  <c r="H706" i="14"/>
  <c r="H690" i="14"/>
  <c r="H804" i="8"/>
  <c r="H793" i="8"/>
  <c r="H777" i="8"/>
  <c r="H761" i="8"/>
  <c r="H806" i="4"/>
  <c r="H790" i="4"/>
  <c r="H774" i="4"/>
  <c r="J700" i="12"/>
  <c r="H880" i="3"/>
  <c r="H864" i="3"/>
  <c r="H848" i="3"/>
  <c r="H832" i="3"/>
  <c r="H816" i="3"/>
  <c r="H784" i="3"/>
  <c r="H816" i="2"/>
  <c r="H888" i="3"/>
  <c r="H872" i="3"/>
  <c r="H856" i="3"/>
  <c r="H840" i="3"/>
  <c r="H824" i="3"/>
  <c r="H776" i="3"/>
  <c r="H808" i="2"/>
  <c r="H700" i="4"/>
  <c r="H807" i="12"/>
  <c r="H791" i="12"/>
  <c r="H775" i="12"/>
  <c r="H759" i="12"/>
  <c r="H743" i="12"/>
  <c r="I709" i="9"/>
  <c r="H823" i="12"/>
  <c r="I734" i="9"/>
  <c r="I730" i="9"/>
  <c r="G12" i="1" l="1"/>
  <c r="G10" i="1"/>
  <c r="G13" i="1"/>
  <c r="D15" i="1"/>
  <c r="C8" i="1"/>
  <c r="Q38" i="12"/>
  <c r="P42" i="12"/>
  <c r="C16" i="1"/>
  <c r="C15" i="1"/>
  <c r="G15" i="1" s="1"/>
  <c r="P38" i="12"/>
  <c r="D16" i="1"/>
  <c r="D11" i="1"/>
  <c r="D14" i="1"/>
  <c r="P47" i="12"/>
  <c r="C11" i="1"/>
  <c r="D8" i="1"/>
  <c r="C14" i="1"/>
  <c r="P33" i="12"/>
  <c r="P32" i="12"/>
  <c r="Q34" i="12"/>
  <c r="Q33" i="12"/>
  <c r="P10" i="12"/>
  <c r="Q51" i="12"/>
  <c r="Q52" i="12"/>
  <c r="P14" i="12"/>
  <c r="P60" i="12"/>
  <c r="Q22" i="12"/>
  <c r="P18" i="12"/>
  <c r="Q39" i="12"/>
  <c r="P43" i="12"/>
  <c r="P12" i="12"/>
  <c r="P21" i="12"/>
  <c r="P20" i="12"/>
  <c r="P19" i="12"/>
  <c r="P31" i="12"/>
  <c r="P36" i="12"/>
  <c r="Q61" i="12"/>
  <c r="Q60" i="12"/>
  <c r="P28" i="12"/>
  <c r="P29" i="12"/>
  <c r="Q55" i="12"/>
  <c r="P40" i="12"/>
  <c r="G7" i="1"/>
  <c r="G9" i="1"/>
  <c r="A322" i="12"/>
  <c r="D15" i="18"/>
  <c r="G14" i="1" l="1"/>
  <c r="G11" i="1"/>
  <c r="G8" i="1"/>
  <c r="D17" i="1"/>
  <c r="G16" i="1"/>
  <c r="C17" i="1"/>
  <c r="A323" i="12"/>
  <c r="D16" i="18"/>
  <c r="G17" i="1" l="1"/>
  <c r="A324" i="12"/>
  <c r="D17" i="18"/>
  <c r="A325" i="12" l="1"/>
  <c r="D18" i="18"/>
  <c r="D19" i="18" l="1"/>
  <c r="A326" i="12"/>
  <c r="A327" i="12" l="1"/>
  <c r="D20" i="18"/>
  <c r="A328" i="12" l="1"/>
  <c r="D21" i="18"/>
  <c r="A329" i="12" l="1"/>
  <c r="D22" i="18"/>
  <c r="D23" i="18" l="1"/>
  <c r="A330" i="12"/>
  <c r="D24" i="18" l="1"/>
  <c r="A331" i="12"/>
  <c r="D25" i="18" l="1"/>
  <c r="A332" i="12"/>
  <c r="A333" i="12" l="1"/>
  <c r="D26" i="18"/>
  <c r="A334" i="12" l="1"/>
  <c r="D27" i="18"/>
  <c r="D28" i="18" l="1"/>
  <c r="A335" i="12"/>
  <c r="A336" i="12" l="1"/>
  <c r="D29" i="18"/>
  <c r="D30" i="18" l="1"/>
  <c r="A337" i="12"/>
  <c r="D31" i="18" l="1"/>
  <c r="A338" i="12"/>
  <c r="A339" i="12" l="1"/>
  <c r="D32" i="18"/>
  <c r="A340" i="12" l="1"/>
  <c r="D33" i="18"/>
  <c r="D34" i="18" l="1"/>
  <c r="A341" i="12"/>
  <c r="D35" i="18" l="1"/>
  <c r="A342" i="12"/>
  <c r="A343" i="12" l="1"/>
  <c r="D36" i="18"/>
  <c r="A344" i="12" l="1"/>
  <c r="D37" i="18"/>
  <c r="A345" i="12" l="1"/>
  <c r="D38" i="18"/>
  <c r="D39" i="18" l="1"/>
  <c r="A346" i="12"/>
  <c r="A347" i="12" l="1"/>
  <c r="D40" i="18"/>
  <c r="A348" i="12" l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D41" i="18"/>
  <c r="C20" i="1" l="1"/>
  <c r="D18" i="1"/>
  <c r="C18" i="1"/>
  <c r="C19" i="1" l="1"/>
  <c r="G18" i="1"/>
  <c r="C21" i="1"/>
  <c r="D19" i="1"/>
  <c r="D21" i="1"/>
</calcChain>
</file>

<file path=xl/sharedStrings.xml><?xml version="1.0" encoding="utf-8"?>
<sst xmlns="http://schemas.openxmlformats.org/spreadsheetml/2006/main" count="7034" uniqueCount="711">
  <si>
    <t>Japan</t>
  </si>
  <si>
    <t>Taiwan</t>
  </si>
  <si>
    <t>Unshipped Balance</t>
  </si>
  <si>
    <t>Accumulated Exports</t>
  </si>
  <si>
    <t>Total Commitments</t>
  </si>
  <si>
    <t>% change</t>
  </si>
  <si>
    <t>EXPORT SALES, Japan</t>
  </si>
  <si>
    <t>EXPORT SALES, Mexico</t>
  </si>
  <si>
    <t>EXPORT SALES, Nigeria</t>
  </si>
  <si>
    <t>EXPORT SALES, Korea</t>
  </si>
  <si>
    <t>EXPORT SALES, Egypt</t>
  </si>
  <si>
    <t xml:space="preserve"> - 1,000 mt -</t>
  </si>
  <si>
    <t>Top 10 importers</t>
  </si>
  <si>
    <t>Top 10 importers' share of U.S. wheat export sales</t>
  </si>
  <si>
    <r>
      <t xml:space="preserve">           Exports</t>
    </r>
    <r>
      <rPr>
        <b/>
        <vertAlign val="superscript"/>
        <sz val="10"/>
        <rFont val="Times New Roman"/>
        <family val="1"/>
      </rPr>
      <t>3</t>
    </r>
    <r>
      <rPr>
        <b/>
        <sz val="10"/>
        <rFont val="Times New Roman"/>
        <family val="1"/>
      </rPr>
      <t xml:space="preserve"> </t>
    </r>
  </si>
  <si>
    <t>Venezuela</t>
  </si>
  <si>
    <t>??? Why the change last year?</t>
  </si>
  <si>
    <t>??? Good question -- may not have actually shipped, some was put back into unshipped balance - very strange?</t>
  </si>
  <si>
    <t>(Canceled sale?)</t>
  </si>
  <si>
    <t>-</t>
  </si>
  <si>
    <t>--------</t>
  </si>
  <si>
    <t>:</t>
  </si>
  <si>
    <t>from last MY</t>
  </si>
  <si>
    <t>JAPAN</t>
  </si>
  <si>
    <t>EGYPT</t>
  </si>
  <si>
    <t>NIGERIA</t>
  </si>
  <si>
    <t>this year</t>
  </si>
  <si>
    <t>last year</t>
  </si>
  <si>
    <t>Algeria</t>
  </si>
  <si>
    <t>---------</t>
  </si>
  <si>
    <r>
      <t xml:space="preserve">4 </t>
    </r>
    <r>
      <rPr>
        <sz val="8"/>
        <rFont val="Times New Roman"/>
        <family val="1"/>
      </rPr>
      <t xml:space="preserve">Not included - FAS Press Release:  </t>
    </r>
    <r>
      <rPr>
        <b/>
        <sz val="8"/>
        <rFont val="Times New Roman"/>
        <family val="1"/>
      </rPr>
      <t>300,000 mt</t>
    </r>
    <r>
      <rPr>
        <sz val="8"/>
        <rFont val="Times New Roman"/>
        <family val="1"/>
      </rPr>
      <t xml:space="preserve"> on 05/07 to Iraq for 2008/09.</t>
    </r>
  </si>
  <si>
    <t>--</t>
  </si>
  <si>
    <t>-----</t>
  </si>
  <si>
    <t>Indonesia</t>
  </si>
  <si>
    <t>Mexico</t>
  </si>
  <si>
    <r>
      <t>4</t>
    </r>
    <r>
      <rPr>
        <sz val="8"/>
        <rFont val="Times New Roman"/>
        <family val="1"/>
      </rPr>
      <t xml:space="preserve">Not Included, FAS Press Release:  </t>
    </r>
    <r>
      <rPr>
        <b/>
        <sz val="8"/>
        <rFont val="Times New Roman"/>
        <family val="1"/>
      </rPr>
      <t>100,000 mt</t>
    </r>
    <r>
      <rPr>
        <sz val="8"/>
        <rFont val="Times New Roman"/>
        <family val="1"/>
      </rPr>
      <t xml:space="preserve">  Nigeria on 6/11 for 2008/09.</t>
    </r>
  </si>
  <si>
    <t>BELGIUM</t>
  </si>
  <si>
    <t>FINLAND</t>
  </si>
  <si>
    <t>GERMANY</t>
  </si>
  <si>
    <t>ITALY</t>
  </si>
  <si>
    <t>NETHLDS</t>
  </si>
  <si>
    <t>PORTUGL</t>
  </si>
  <si>
    <t>SPAIN</t>
  </si>
  <si>
    <t>U KING</t>
  </si>
  <si>
    <t>SWITZLD</t>
  </si>
  <si>
    <t>TURKEY</t>
  </si>
  <si>
    <t>TAIWAN</t>
  </si>
  <si>
    <t>CHINA</t>
  </si>
  <si>
    <t>HG KONG</t>
  </si>
  <si>
    <t>INDNSIA</t>
  </si>
  <si>
    <t>IRAN</t>
  </si>
  <si>
    <t>ISRAEL</t>
  </si>
  <si>
    <t>KOR REP</t>
  </si>
  <si>
    <t>MALAYSA</t>
  </si>
  <si>
    <t>PHIL</t>
  </si>
  <si>
    <t>S ARAB</t>
  </si>
  <si>
    <t>SINGAPR</t>
  </si>
  <si>
    <t>THAILND</t>
  </si>
  <si>
    <t>U AR EM</t>
  </si>
  <si>
    <t>VIETNAM</t>
  </si>
  <si>
    <t>MOROCCO</t>
  </si>
  <si>
    <t>TUNISIA</t>
  </si>
  <si>
    <t>BARBADO</t>
  </si>
  <si>
    <t>C RICA</t>
  </si>
  <si>
    <t>CANADA</t>
  </si>
  <si>
    <t>COLOMB</t>
  </si>
  <si>
    <t>CUBA</t>
  </si>
  <si>
    <t>GUATMAL</t>
  </si>
  <si>
    <t>MEXICO</t>
  </si>
  <si>
    <t>PANAMA</t>
  </si>
  <si>
    <t>PERU</t>
  </si>
  <si>
    <t>VENEZ</t>
  </si>
  <si>
    <t>MALTA</t>
  </si>
  <si>
    <t>SWEDEN</t>
  </si>
  <si>
    <t>NORWAY</t>
  </si>
  <si>
    <t>BAHRAIN</t>
  </si>
  <si>
    <t>IRAQ</t>
  </si>
  <si>
    <t>S LANKA</t>
  </si>
  <si>
    <t>YEMEN</t>
  </si>
  <si>
    <t>ALGERIA</t>
  </si>
  <si>
    <t>CAMROON</t>
  </si>
  <si>
    <t>CO BRAZ</t>
  </si>
  <si>
    <t>CONGO DR</t>
  </si>
  <si>
    <t>ETHIOP</t>
  </si>
  <si>
    <t>GHANA</t>
  </si>
  <si>
    <t>KENYA</t>
  </si>
  <si>
    <t>LIBERIA</t>
  </si>
  <si>
    <t>MAURIT</t>
  </si>
  <si>
    <t>MOZAMBQ</t>
  </si>
  <si>
    <t>REP SAF</t>
  </si>
  <si>
    <t>SIER LN</t>
  </si>
  <si>
    <t>BELIZE</t>
  </si>
  <si>
    <t>BRAZIL</t>
  </si>
  <si>
    <t>CHILE</t>
  </si>
  <si>
    <t>DOM REP</t>
  </si>
  <si>
    <t>ECUADOR</t>
  </si>
  <si>
    <t>GUYANA</t>
  </si>
  <si>
    <t>HAITI</t>
  </si>
  <si>
    <t>HONDURA</t>
  </si>
  <si>
    <t>JAMAICA</t>
  </si>
  <si>
    <t>LW WW I</t>
  </si>
  <si>
    <t>NICARAG</t>
  </si>
  <si>
    <t>SALVADR</t>
  </si>
  <si>
    <t>SURINAM</t>
  </si>
  <si>
    <t>TRINID</t>
  </si>
  <si>
    <t>Colombia</t>
  </si>
  <si>
    <t>CU</t>
  </si>
  <si>
    <t>Philippines</t>
  </si>
  <si>
    <t>C IVOIRE</t>
  </si>
  <si>
    <t>NAMIBIA</t>
  </si>
  <si>
    <t>EXPORTS</t>
  </si>
  <si>
    <t>TOTAL AC</t>
  </si>
  <si>
    <t>MULATED E</t>
  </si>
  <si>
    <t>XPORTS</t>
  </si>
  <si>
    <t>OF ALL</t>
  </si>
  <si>
    <t>WHEAT</t>
  </si>
  <si>
    <t>BY COUNT</t>
  </si>
  <si>
    <t>RY</t>
  </si>
  <si>
    <t>RANKED</t>
  </si>
  <si>
    <t>IN DES</t>
  </si>
  <si>
    <t>CENDING</t>
  </si>
  <si>
    <t>ORDER</t>
  </si>
  <si>
    <t>FOR MARK</t>
  </si>
  <si>
    <t>ETING</t>
  </si>
  <si>
    <t>YEAR 200</t>
  </si>
  <si>
    <t>COMPAR</t>
  </si>
  <si>
    <t>ED WITH</t>
  </si>
  <si>
    <t>4 PRE</t>
  </si>
  <si>
    <t>VIOUS MAR</t>
  </si>
  <si>
    <t>KETIN</t>
  </si>
  <si>
    <t>G YEARS</t>
  </si>
  <si>
    <t>(1</t>
  </si>
  <si>
    <t>,000</t>
  </si>
  <si>
    <t>Metric To</t>
  </si>
  <si>
    <t>ns)</t>
  </si>
  <si>
    <t>2009/</t>
  </si>
  <si>
    <t>2008/</t>
  </si>
  <si>
    <t>2007/</t>
  </si>
  <si>
    <t>2006/</t>
  </si>
  <si>
    <t>2005/</t>
  </si>
  <si>
    <t>COUNTRY</t>
  </si>
  <si>
    <t>RANK</t>
  </si>
  <si>
    <t>------</t>
  </si>
  <si>
    <t>BANGLADH</t>
  </si>
  <si>
    <t>PAKISTN</t>
  </si>
  <si>
    <t>SUDAN</t>
  </si>
  <si>
    <t>TNZANIA</t>
  </si>
  <si>
    <t>SENEGAL</t>
  </si>
  <si>
    <t>MALAWI</t>
  </si>
  <si>
    <t>GUIN-CON</t>
  </si>
  <si>
    <t>MALI</t>
  </si>
  <si>
    <t>NO KOR</t>
  </si>
  <si>
    <t>DENMARK</t>
  </si>
  <si>
    <t>ICELAND</t>
  </si>
  <si>
    <t>JORDAN</t>
  </si>
  <si>
    <t>N ZEAL</t>
  </si>
  <si>
    <t>OMAN</t>
  </si>
  <si>
    <t>BOLIVIA</t>
  </si>
  <si>
    <t>MADAGASR</t>
  </si>
  <si>
    <t>LEBANON</t>
  </si>
  <si>
    <t>BOSNIA</t>
  </si>
  <si>
    <t>CAMBODIA</t>
  </si>
  <si>
    <t>BURMA</t>
  </si>
  <si>
    <t>UKRAINE</t>
  </si>
  <si>
    <t>TOTAL</t>
  </si>
  <si>
    <t>VENEZUELA</t>
  </si>
  <si>
    <t>SYRIA</t>
  </si>
  <si>
    <t>LIBYA</t>
  </si>
  <si>
    <t>*</t>
  </si>
  <si>
    <t>URUGUAY</t>
  </si>
  <si>
    <t>ACCUM</t>
  </si>
  <si>
    <t>ULATED EX</t>
  </si>
  <si>
    <t>PORTS</t>
  </si>
  <si>
    <t>OF ALL W</t>
  </si>
  <si>
    <t>HEAT</t>
  </si>
  <si>
    <t>BY COUNTR</t>
  </si>
  <si>
    <t>Y</t>
  </si>
  <si>
    <t>IN DE</t>
  </si>
  <si>
    <t>SCENDING</t>
  </si>
  <si>
    <t>YEAR 201</t>
  </si>
  <si>
    <t>0/2011</t>
  </si>
  <si>
    <t>COMPA</t>
  </si>
  <si>
    <t>RED WITH</t>
  </si>
  <si>
    <t>2010/</t>
  </si>
  <si>
    <t>Korea</t>
  </si>
  <si>
    <t>na</t>
  </si>
  <si>
    <t>n/a</t>
  </si>
  <si>
    <t xml:space="preserve">this year </t>
  </si>
  <si>
    <t>Table 15</t>
  </si>
  <si>
    <t>TOTAL A</t>
  </si>
  <si>
    <t>CC</t>
  </si>
  <si>
    <t>UMULATED</t>
  </si>
  <si>
    <t>EXPOR</t>
  </si>
  <si>
    <t>TS OF ALL</t>
  </si>
  <si>
    <t>WHEA</t>
  </si>
  <si>
    <t>T BY COUN</t>
  </si>
  <si>
    <t>TRY</t>
  </si>
  <si>
    <t>2011/</t>
  </si>
  <si>
    <t xml:space="preserve">If there's an unusual country in the top 10, and is likely not to be there the following year (Spain was in 2011/12), skip to the next one. </t>
  </si>
  <si>
    <t>YR AGO</t>
  </si>
  <si>
    <t>Cumulative Weekly Inspections:</t>
  </si>
  <si>
    <t xml:space="preserve">Weeks </t>
  </si>
  <si>
    <t>Export Sales</t>
  </si>
  <si>
    <t>Inspections (Mill Bushels)</t>
  </si>
  <si>
    <t>Inspections (Metric Tons)</t>
  </si>
  <si>
    <t>Remaining</t>
  </si>
  <si>
    <t>Date</t>
  </si>
  <si>
    <t>Shipped</t>
  </si>
  <si>
    <t>Unshipped</t>
  </si>
  <si>
    <t>Miss Gulf</t>
  </si>
  <si>
    <t>3-yr Ave</t>
  </si>
  <si>
    <t>PNW</t>
  </si>
  <si>
    <t>3-Yr Ave</t>
  </si>
  <si>
    <t>Total</t>
  </si>
  <si>
    <t>2012-13 Wheat Exports, Weekly Pace Needed to reach forecast</t>
  </si>
  <si>
    <t>Sales Needed to Meet WASDE</t>
  </si>
  <si>
    <t>Shipments Needed to Meet WASDE</t>
  </si>
  <si>
    <t>Actual Export Sales</t>
  </si>
  <si>
    <t>Cumulative Weekly Inspections</t>
  </si>
  <si>
    <t>.</t>
  </si>
  <si>
    <t>% ttl sls 3-yr</t>
  </si>
  <si>
    <t>%ttl shp 3</t>
  </si>
  <si>
    <t>%ttl shp ly</t>
  </si>
  <si>
    <t xml:space="preserve">               :</t>
  </si>
  <si>
    <t>IRELAND</t>
  </si>
  <si>
    <t>AUSTRAL</t>
  </si>
  <si>
    <t>AFRICA</t>
  </si>
  <si>
    <t>MAURITN</t>
  </si>
  <si>
    <t>ARGENT</t>
  </si>
  <si>
    <t>TOTAL KNOWN</t>
  </si>
  <si>
    <t>D EXPORT</t>
  </si>
  <si>
    <t>GAMBIA</t>
  </si>
  <si>
    <t>2012/</t>
  </si>
  <si>
    <t xml:space="preserve"> </t>
  </si>
  <si>
    <t>GABON</t>
  </si>
  <si>
    <t>TOGO</t>
  </si>
  <si>
    <t>2014/15</t>
  </si>
  <si>
    <t>2013/</t>
  </si>
  <si>
    <t>F W IND</t>
  </si>
  <si>
    <t xml:space="preserve">Nigeria </t>
  </si>
  <si>
    <t>BUR FASO</t>
  </si>
  <si>
    <t>CYPRUS</t>
  </si>
  <si>
    <t>----------------------</t>
  </si>
  <si>
    <t>DESTINATION</t>
  </si>
  <si>
    <t>EUROPEAN UNION - 27</t>
  </si>
  <si>
    <t>OTHER ASIA AND OCEANIA</t>
  </si>
  <si>
    <t>WESTERN HEMISPHERE</t>
  </si>
  <si>
    <t>TOTAL UNKNOWN</t>
  </si>
  <si>
    <t>TOTAL KNOWN &amp; UNKNOWN</t>
  </si>
  <si>
    <t>EXPORTS FOR OWN ACCT</t>
  </si>
  <si>
    <t>OPTIONAL ORIGIN</t>
  </si>
  <si>
    <t>2015/16</t>
  </si>
  <si>
    <t xml:space="preserve">               : 04/30        446.8           0.0           0.0        2900.1</t>
  </si>
  <si>
    <t xml:space="preserve">               :YR AGO        130.5           0.0           5.5        3128.9</t>
  </si>
  <si>
    <t>Copy and paste into a word document, font 8, then copy into the EXCEL spreadsheet (I prefer to insert columns and not erase the previous data)&gt;&gt;&gt;&gt;</t>
  </si>
  <si>
    <t>3.  If there is a new country, either begin a new tab, or add it to the tab that this country replaced, and rename the tab.</t>
  </si>
  <si>
    <t>4.  Change the GTR Table line-up, if needed, and cell references.</t>
  </si>
  <si>
    <t>5.  Update all the tabs as needed, since countries do tend to stay in the top 10 and even if they fall to #11, may be back</t>
  </si>
  <si>
    <t xml:space="preserve"> -- Go to the Website Zip Folder</t>
  </si>
  <si>
    <t>..\..\Website Zip Folder</t>
  </si>
  <si>
    <t xml:space="preserve"> -- Select:</t>
  </si>
  <si>
    <t>..\..\Website Zip Folder\New Table15_wheatWeb.xlsx</t>
  </si>
  <si>
    <t xml:space="preserve"> -- Copy GTR Table Table (in this file) and paste as a picture into the New_Table15_wheatWeb (into the website zip folder file)</t>
  </si>
  <si>
    <t>To change Rankings for New Crop Years:</t>
  </si>
  <si>
    <t xml:space="preserve">To Save in Website Zip Folder: </t>
  </si>
  <si>
    <r>
      <t xml:space="preserve">2.  Select </t>
    </r>
    <r>
      <rPr>
        <b/>
        <sz val="10"/>
        <rFont val="Arial Unicode MS"/>
        <family val="2"/>
      </rPr>
      <t>All Wheat</t>
    </r>
  </si>
  <si>
    <t xml:space="preserve"> -- Change the data from text to  Columns</t>
  </si>
  <si>
    <t>3-year average</t>
  </si>
  <si>
    <t xml:space="preserve"> -- the top 10  may changes year to year, take a 3-year average of the top 10, sort in descending order, and compare to what it was last marketing year</t>
  </si>
  <si>
    <t>Insert Columns (S-AD)&gt;&gt;&gt;&gt;</t>
  </si>
  <si>
    <t>Total, 3-yr ave</t>
  </si>
  <si>
    <t>http://apps.fas.usda.gov/export-sales/myrk_rpt.htm</t>
  </si>
  <si>
    <t>ALL WHEAT      : 06/04   4639.4     92.2      92.2     3.4     4731.7</t>
  </si>
  <si>
    <t xml:space="preserve">               : 06/11   4670.6    284.5     376.7    13.8     5047.3  25180 3/</t>
  </si>
  <si>
    <t xml:space="preserve">               :YR AGO   6049.7    523.8     852.3    31.3     6901.9</t>
  </si>
  <si>
    <t>ALL WHEAT</t>
  </si>
  <si>
    <t>MARKETI</t>
  </si>
  <si>
    <t>NG YEAR 06/01 - 05/31</t>
  </si>
  <si>
    <t>OUTSTANDING EXPORT</t>
  </si>
  <si>
    <t>S</t>
  </si>
  <si>
    <t>ALES AND</t>
  </si>
  <si>
    <t>BY COUNTRY,</t>
  </si>
  <si>
    <t>REGION</t>
  </si>
  <si>
    <t>AND MARKETING YEAR</t>
  </si>
  <si>
    <t>1000 METRIC TONS</t>
  </si>
  <si>
    <t>AS OF JU</t>
  </si>
  <si>
    <t>NE 11, 20</t>
  </si>
  <si>
    <t>-----------</t>
  </si>
  <si>
    <t>---------------------</t>
  </si>
  <si>
    <t>RRENT MAR</t>
  </si>
  <si>
    <t>KETING YEAR</t>
  </si>
  <si>
    <t>:NEXT MARKETING YEAR</t>
  </si>
  <si>
    <t>OUTSTAND</t>
  </si>
  <si>
    <t>ING SALES</t>
  </si>
  <si>
    <t>:ACCUMULATE</t>
  </si>
  <si>
    <t>S: OUTSTANDING SALES</t>
  </si>
  <si>
    <t>THIS WEE</t>
  </si>
  <si>
    <t>K: YR AGO</t>
  </si>
  <si>
    <t>:THIS WEEK:</t>
  </si>
  <si>
    <t>:SECOND YR: THIRD YR</t>
  </si>
  <si>
    <t>0.0       0.0</t>
  </si>
  <si>
    <t>*       0.0</t>
  </si>
  <si>
    <t>0.2       0.0</t>
  </si>
  <si>
    <t>-         -</t>
  </si>
  <si>
    <t>(1000 tons)</t>
  </si>
  <si>
    <t>Metric Tons</t>
  </si>
  <si>
    <t>2013/14</t>
  </si>
  <si>
    <t>2012/13</t>
  </si>
  <si>
    <t>2011/12</t>
  </si>
  <si>
    <t>2010/11</t>
  </si>
  <si>
    <t>this year*</t>
  </si>
  <si>
    <t>(*) red highlight = revisions</t>
  </si>
  <si>
    <t>TO</t>
  </si>
  <si>
    <t>TAL ACCUMULATE</t>
  </si>
  <si>
    <t>D EXPORTS OF A</t>
  </si>
  <si>
    <t>LL WHEAT BY COU</t>
  </si>
  <si>
    <t>NTRY</t>
  </si>
  <si>
    <t>RANKED IN DE</t>
  </si>
  <si>
    <t>SCENDING ORDER</t>
  </si>
  <si>
    <t>FOR MARKETING</t>
  </si>
  <si>
    <t>YEAR 2014/2015</t>
  </si>
  <si>
    <t>RED WITH 4 PRE</t>
  </si>
  <si>
    <t>VIOUS MARKETING</t>
  </si>
  <si>
    <t>YEARS</t>
  </si>
  <si>
    <t>(1,000</t>
  </si>
  <si>
    <t>Metric Tons)</t>
  </si>
  <si>
    <t>TOTAL ACCUM</t>
  </si>
  <si>
    <t>end next MY column first wk of Sept. for each grain</t>
  </si>
  <si>
    <t>1. After May 31, go to get Final Marketing Year Rankings report:  Also add next marketing year beginning first week of May each year for all three grains;</t>
  </si>
  <si>
    <t>COLUMBIA</t>
  </si>
  <si>
    <t>EXPORT SALES</t>
  </si>
  <si>
    <t>net sales</t>
  </si>
  <si>
    <t>EXPORT SALES, Thailand</t>
  </si>
  <si>
    <t>next</t>
  </si>
  <si>
    <t>year</t>
  </si>
  <si>
    <t>2016/17</t>
  </si>
  <si>
    <t>EXPORT SALES,</t>
  </si>
  <si>
    <t>CUMULATED E</t>
  </si>
  <si>
    <t>_x000C_</t>
  </si>
  <si>
    <t>CUMUL</t>
  </si>
  <si>
    <t>ATED EXPO</t>
  </si>
  <si>
    <t>RTS O</t>
  </si>
  <si>
    <t>F ALL WHE</t>
  </si>
  <si>
    <t>AT BY</t>
  </si>
  <si>
    <t>2015/</t>
  </si>
  <si>
    <t>2014/</t>
  </si>
  <si>
    <t>2011/2</t>
  </si>
  <si>
    <t>----</t>
  </si>
  <si>
    <t>JAPAN    :</t>
  </si>
  <si>
    <t>MEXICO   :</t>
  </si>
  <si>
    <t>PHIL     :</t>
  </si>
  <si>
    <t>NIGERIA  :</t>
  </si>
  <si>
    <t>KOR REP  :</t>
  </si>
  <si>
    <t>TAIWAN   :</t>
  </si>
  <si>
    <t>ITALY    :</t>
  </si>
  <si>
    <t>CHINA    :</t>
  </si>
  <si>
    <t>COLOMB   :</t>
  </si>
  <si>
    <t>INDNSIA  :</t>
  </si>
  <si>
    <t>GUATMAL  :</t>
  </si>
  <si>
    <t>THAILND  :</t>
  </si>
  <si>
    <t>BRAZIL   :</t>
  </si>
  <si>
    <t>YEMEN    :</t>
  </si>
  <si>
    <t>ECUADOR  :</t>
  </si>
  <si>
    <t>DOM REP  :</t>
  </si>
  <si>
    <t>PERU     :</t>
  </si>
  <si>
    <t>VIETNAM  :</t>
  </si>
  <si>
    <t>HONDURA  :</t>
  </si>
  <si>
    <t>CHILE    :</t>
  </si>
  <si>
    <t>VENEZ    :</t>
  </si>
  <si>
    <t>JAMAICA  :</t>
  </si>
  <si>
    <t>C RICA   :</t>
  </si>
  <si>
    <t>MALAYSA  :</t>
  </si>
  <si>
    <t>CANADA   :</t>
  </si>
  <si>
    <t>SALVADR  :</t>
  </si>
  <si>
    <t>PANAMA   :</t>
  </si>
  <si>
    <t>ISRAEL   :</t>
  </si>
  <si>
    <t>TRINID   :</t>
  </si>
  <si>
    <t>ALGERIA  :</t>
  </si>
  <si>
    <t>HAITI    :</t>
  </si>
  <si>
    <t>U KING   :</t>
  </si>
  <si>
    <t>S LANKA  :</t>
  </si>
  <si>
    <t>REP SAF  :</t>
  </si>
  <si>
    <t>NICARAG  :</t>
  </si>
  <si>
    <t>IRAQ     :</t>
  </si>
  <si>
    <t>SPAIN    :</t>
  </si>
  <si>
    <t>LW WW I  :</t>
  </si>
  <si>
    <t>EGYPT    :</t>
  </si>
  <si>
    <t>SINGAPR  :</t>
  </si>
  <si>
    <t>GHANA    :</t>
  </si>
  <si>
    <t>LIBERIA  :</t>
  </si>
  <si>
    <t>TUNISIA  :</t>
  </si>
  <si>
    <t>U AR EM  :</t>
  </si>
  <si>
    <t>BARBADO  :</t>
  </si>
  <si>
    <t>MOROCCO  :</t>
  </si>
  <si>
    <t>BELIZE   :</t>
  </si>
  <si>
    <t>BURMA    :</t>
  </si>
  <si>
    <t>BELGIUM  :</t>
  </si>
  <si>
    <t>PORTUGL  :</t>
  </si>
  <si>
    <t>MOZAMBQ  :</t>
  </si>
  <si>
    <t>NAMIBIA  :</t>
  </si>
  <si>
    <t>GUYANA   :</t>
  </si>
  <si>
    <t>HG KONG  :</t>
  </si>
  <si>
    <t>S ARAB   :</t>
  </si>
  <si>
    <t>CAMROON  :</t>
  </si>
  <si>
    <t>CYPRUS   :</t>
  </si>
  <si>
    <t>NETHLDS  :</t>
  </si>
  <si>
    <t>CONGO DR :</t>
  </si>
  <si>
    <t>SENEGAL  :</t>
  </si>
  <si>
    <t>C IVOIRE :</t>
  </si>
  <si>
    <t>TOGO     :</t>
  </si>
  <si>
    <t>GABON    :</t>
  </si>
  <si>
    <t>BUR FASO :</t>
  </si>
  <si>
    <t>BANGLADH :</t>
  </si>
  <si>
    <t>GERMANY  :</t>
  </si>
  <si>
    <t>IRELAND  :</t>
  </si>
  <si>
    <t>GAMBIA   :</t>
  </si>
  <si>
    <t>TURKEY   :</t>
  </si>
  <si>
    <t>IRAN     :</t>
  </si>
  <si>
    <t>SUDAN    :</t>
  </si>
  <si>
    <t>JORDAN   :</t>
  </si>
  <si>
    <t>MAURITN  :</t>
  </si>
  <si>
    <t>LEBANON  :</t>
  </si>
  <si>
    <t>CO BRAZ  :</t>
  </si>
  <si>
    <t>LIBYA    :</t>
  </si>
  <si>
    <t>MALTA    :</t>
  </si>
  <si>
    <t>SWEDEN   :</t>
  </si>
  <si>
    <t>TNZANIA  :</t>
  </si>
  <si>
    <t>OMAN     :</t>
  </si>
  <si>
    <t>KENYA    :</t>
  </si>
  <si>
    <t>SIER LN  :</t>
  </si>
  <si>
    <t>SWITZLD  :</t>
  </si>
  <si>
    <t>TOTAL    :</t>
  </si>
  <si>
    <t>OF BARLE</t>
  </si>
  <si>
    <t>Y BY</t>
  </si>
  <si>
    <t>(1000 Metric  tons)</t>
  </si>
  <si>
    <t>3-year avg</t>
  </si>
  <si>
    <t>net sales =</t>
  </si>
  <si>
    <t>total net sales = 1521 minus 1297 (carryover)</t>
  </si>
  <si>
    <t>EUROPEAN UNION - 27   :</t>
  </si>
  <si>
    <t>BELGIUM            :</t>
  </si>
  <si>
    <t>ITALY              :</t>
  </si>
  <si>
    <t>JAPAN                 :</t>
  </si>
  <si>
    <t>TAIWAN                :</t>
  </si>
  <si>
    <t>OTHER ASIA AND OCEANIA:</t>
  </si>
  <si>
    <t>BURMA              :</t>
  </si>
  <si>
    <t>HG KONG            :</t>
  </si>
  <si>
    <t>INDNSIA            :</t>
  </si>
  <si>
    <t>KOR REP            :</t>
  </si>
  <si>
    <t>MALAYSA            :</t>
  </si>
  <si>
    <t>PHIL               :</t>
  </si>
  <si>
    <t>THAILND            :</t>
  </si>
  <si>
    <t>VIETNAM            :</t>
  </si>
  <si>
    <t>YEMEN              :</t>
  </si>
  <si>
    <t>AFRICA                :</t>
  </si>
  <si>
    <t>ALGERIA            :</t>
  </si>
  <si>
    <t>EGYPT              :</t>
  </si>
  <si>
    <t>GHANA              :</t>
  </si>
  <si>
    <t>LIBERIA            :</t>
  </si>
  <si>
    <t>NIGERIA            :</t>
  </si>
  <si>
    <t>REP SAF            :</t>
  </si>
  <si>
    <t>WESTERN HEMISPHERE    :</t>
  </si>
  <si>
    <t>BARBADO            :</t>
  </si>
  <si>
    <t>BELIZE             :</t>
  </si>
  <si>
    <t>BRAZIL             :</t>
  </si>
  <si>
    <t>C RICA             :</t>
  </si>
  <si>
    <t>CANADA             :</t>
  </si>
  <si>
    <t>CHILE              :</t>
  </si>
  <si>
    <t>COLOMB             :</t>
  </si>
  <si>
    <t>DOM REP            :</t>
  </si>
  <si>
    <t>ECUADOR            :</t>
  </si>
  <si>
    <t>F W IND            :</t>
  </si>
  <si>
    <t>GUATMAL            :</t>
  </si>
  <si>
    <t>HAITI              :</t>
  </si>
  <si>
    <t>HONDURA            :</t>
  </si>
  <si>
    <t>JAMAICA            :</t>
  </si>
  <si>
    <t>LW WW I            :</t>
  </si>
  <si>
    <t>MEXICO             :</t>
  </si>
  <si>
    <t>NICARAG            :</t>
  </si>
  <si>
    <t>PANAMA             :</t>
  </si>
  <si>
    <t>PERU               :</t>
  </si>
  <si>
    <t>SALVADR            :</t>
  </si>
  <si>
    <t>TRINID             :</t>
  </si>
  <si>
    <t>VENEZ              :</t>
  </si>
  <si>
    <t>TOTAL KNOWN           :</t>
  </si>
  <si>
    <t>TOTAL UNKNOWN         :</t>
  </si>
  <si>
    <t>TOTAL KNOWN &amp; UNKNOWN :</t>
  </si>
  <si>
    <t>EXPORTS FOR OWN ACCT  :</t>
  </si>
  <si>
    <t>OPTIONAL ORIGIN       :</t>
  </si>
  <si>
    <t>U KING             :</t>
  </si>
  <si>
    <t>----------</t>
  </si>
  <si>
    <t>SINGAPR            :</t>
  </si>
  <si>
    <t>New Crop</t>
  </si>
  <si>
    <t>next year</t>
  </si>
  <si>
    <t>2009/10</t>
  </si>
  <si>
    <t>2008/09</t>
  </si>
  <si>
    <r>
      <t>3-year avg (</t>
    </r>
    <r>
      <rPr>
        <b/>
        <sz val="10"/>
        <color indexed="10"/>
        <rFont val="Arial"/>
        <family val="2"/>
      </rPr>
      <t>Calc)</t>
    </r>
  </si>
  <si>
    <t>YEAR 2016</t>
  </si>
  <si>
    <t>EXPORT SALES, TOTAL</t>
  </si>
  <si>
    <t>DATE</t>
  </si>
  <si>
    <t>Shutdown</t>
  </si>
  <si>
    <t>Gov.</t>
  </si>
  <si>
    <t>YEAR</t>
  </si>
  <si>
    <t>CURR</t>
  </si>
  <si>
    <t>ING YEAR</t>
  </si>
  <si>
    <t>HIS WEEK:</t>
  </si>
  <si>
    <t>MARKETING</t>
  </si>
  <si>
    <t>REGION AN</t>
  </si>
  <si>
    <t>YR AGO  :</t>
  </si>
  <si>
    <t xml:space="preserve">EXPORT SALES, </t>
  </si>
  <si>
    <t>KOREA</t>
  </si>
  <si>
    <t xml:space="preserve"> Philippines</t>
  </si>
  <si>
    <t>THAILAND</t>
  </si>
  <si>
    <t>2017/18</t>
  </si>
  <si>
    <t>total net sales = 2344.4 minus --------- (carryover)</t>
  </si>
  <si>
    <t>ULA</t>
  </si>
  <si>
    <t>TED EXPORTS</t>
  </si>
  <si>
    <t>OF</t>
  </si>
  <si>
    <t>BY</t>
  </si>
  <si>
    <t>RANKED IN</t>
  </si>
  <si>
    <t>DE</t>
  </si>
  <si>
    <t>SCENDING OR</t>
  </si>
  <si>
    <t>DER</t>
  </si>
  <si>
    <t>FOR MARKET</t>
  </si>
  <si>
    <t>ING</t>
  </si>
  <si>
    <t>CO</t>
  </si>
  <si>
    <t>MPA</t>
  </si>
  <si>
    <t>RED WITH 4</t>
  </si>
  <si>
    <t>PREV</t>
  </si>
  <si>
    <t>IOUS MARKE</t>
  </si>
  <si>
    <t>TIN</t>
  </si>
  <si>
    <t>(1,0</t>
  </si>
  <si>
    <t>00 M</t>
  </si>
  <si>
    <t>etric Tons</t>
  </si>
  <si>
    <t>)</t>
  </si>
  <si>
    <t>EXPORTS R</t>
  </si>
  <si>
    <t>ANK</t>
  </si>
  <si>
    <t>---</t>
  </si>
  <si>
    <t>SURINAM  :</t>
  </si>
  <si>
    <t>ANGOLA   :</t>
  </si>
  <si>
    <t>2016/2017</t>
  </si>
  <si>
    <t>2015/2016</t>
  </si>
  <si>
    <t>2014/2015</t>
  </si>
  <si>
    <t>2013/2014</t>
  </si>
  <si>
    <t>BANGLADH           :</t>
  </si>
  <si>
    <t>GUYANA             :</t>
  </si>
  <si>
    <t>XPORTS BY</t>
  </si>
  <si>
    <t>COUNTRY,</t>
  </si>
  <si>
    <t>ENT MARKE</t>
  </si>
  <si>
    <t>TING YEAR</t>
  </si>
  <si>
    <t>YR AGO:T</t>
  </si>
  <si>
    <t>IRAQ               :</t>
  </si>
  <si>
    <t>OUTSTANDING EXPORT SA</t>
  </si>
  <si>
    <t>LES AND E</t>
  </si>
  <si>
    <t>1000 METRIC TONS       A</t>
  </si>
  <si>
    <t>------------------------</t>
  </si>
  <si>
    <t>DESTINATION        :T</t>
  </si>
  <si>
    <t>high for MY</t>
  </si>
  <si>
    <t>chk Bell</t>
  </si>
  <si>
    <t>N-Crop Yr</t>
  </si>
  <si>
    <t>2018/19</t>
  </si>
  <si>
    <t>New Crop Yr</t>
  </si>
  <si>
    <t>2016/</t>
  </si>
  <si>
    <t>Thailand</t>
  </si>
  <si>
    <t>S ARAB             :</t>
  </si>
  <si>
    <t>OUTSTANDING EXPORT SAL</t>
  </si>
  <si>
    <t>ES AND E</t>
  </si>
  <si>
    <t>1000 METRIC TONS       AS</t>
  </si>
  <si>
    <t>-------------------------</t>
  </si>
  <si>
    <t>DESTINATION        :TH</t>
  </si>
  <si>
    <t>IS WEEK:</t>
  </si>
  <si>
    <t>G SALES:A</t>
  </si>
  <si>
    <t>CCUMULATE</t>
  </si>
  <si>
    <t>D EXPORTS:</t>
  </si>
  <si>
    <t>:O</t>
  </si>
  <si>
    <t>UTSTANDIN</t>
  </si>
  <si>
    <t>:OU</t>
  </si>
  <si>
    <t>TSTANDIN</t>
  </si>
  <si>
    <t>2019/20</t>
  </si>
  <si>
    <t xml:space="preserve">                                                         - 1,000 mt -</t>
  </si>
  <si>
    <t>Government</t>
  </si>
  <si>
    <t>1635-(carryover of 1587)</t>
  </si>
  <si>
    <t>S LANKA            :</t>
  </si>
  <si>
    <t>YEAR 06/01</t>
  </si>
  <si>
    <t>D MARKETING</t>
  </si>
  <si>
    <t>NEXT MARKET</t>
  </si>
  <si>
    <t>OUTSTANDIN</t>
  </si>
  <si>
    <t>G SALES</t>
  </si>
  <si>
    <t>SECOND YR:</t>
  </si>
  <si>
    <t>THIRD YR</t>
  </si>
  <si>
    <t>PORTUGL            :</t>
  </si>
  <si>
    <t>CHINA                 :</t>
  </si>
  <si>
    <t>CAMBODIA           :</t>
  </si>
  <si>
    <t>ETHIOP             :</t>
  </si>
  <si>
    <t>MOROCCO            :</t>
  </si>
  <si>
    <t>MOZAMBQ            :</t>
  </si>
  <si>
    <t>2018/2019</t>
  </si>
  <si>
    <t>2017/2018</t>
  </si>
  <si>
    <t>UGANDA   :</t>
  </si>
  <si>
    <t>MALAWI   :</t>
  </si>
  <si>
    <t>RWANDA   :</t>
  </si>
  <si>
    <t>MALI     :</t>
  </si>
  <si>
    <t>F W IND  :</t>
  </si>
  <si>
    <t>BURUNDI  :</t>
  </si>
  <si>
    <t>2015/2014</t>
  </si>
  <si>
    <t>PHILLIPINES</t>
  </si>
  <si>
    <t>INDOSESIA</t>
  </si>
  <si>
    <t>Egypt</t>
  </si>
  <si>
    <t>Iraq</t>
  </si>
  <si>
    <t>OF Sept</t>
  </si>
  <si>
    <t>SPAIN              :</t>
  </si>
  <si>
    <t>TUNISIA            :</t>
  </si>
  <si>
    <t>XPORTS B</t>
  </si>
  <si>
    <t>Y COUNTRY,</t>
  </si>
  <si>
    <t>ember 26</t>
  </si>
  <si>
    <t>ENT MARK</t>
  </si>
  <si>
    <t>ETING YEAR</t>
  </si>
  <si>
    <t>G SALES:</t>
  </si>
  <si>
    <t>ACCUMULATE</t>
  </si>
  <si>
    <t>YR AGO:</t>
  </si>
  <si>
    <t>THIS WEEK:</t>
  </si>
  <si>
    <t>U AR EM            :</t>
  </si>
  <si>
    <t>S OF Octo</t>
  </si>
  <si>
    <t>ber 3 2019</t>
  </si>
  <si>
    <t>FINLAND            :</t>
  </si>
  <si>
    <t>ber 10 2019</t>
  </si>
  <si>
    <r>
      <t xml:space="preserve">                  Total commitments</t>
    </r>
    <r>
      <rPr>
        <b/>
        <vertAlign val="superscript"/>
        <sz val="10"/>
        <rFont val="Times New Roman"/>
        <family val="1"/>
      </rPr>
      <t>2</t>
    </r>
  </si>
  <si>
    <r>
      <t>Top 10 importers</t>
    </r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 xml:space="preserve"> of all U.S. wheat</t>
    </r>
  </si>
  <si>
    <t>3-yr. avg.</t>
  </si>
  <si>
    <t>Total U.S. wheat export sales</t>
  </si>
  <si>
    <r>
      <t xml:space="preserve">  change from prior week</t>
    </r>
    <r>
      <rPr>
        <vertAlign val="superscript"/>
        <sz val="10"/>
        <rFont val="Times New Roman"/>
        <family val="1"/>
      </rPr>
      <t>2</t>
    </r>
  </si>
  <si>
    <t>2016-18</t>
  </si>
  <si>
    <t>OF Octo</t>
  </si>
  <si>
    <t>ber 17 2019</t>
  </si>
  <si>
    <t xml:space="preserve">      % of projected exports</t>
  </si>
  <si>
    <t>current MY</t>
  </si>
  <si>
    <t>ber 24 2019</t>
  </si>
  <si>
    <t>ISRAEL             :</t>
  </si>
  <si>
    <t>LIBYA              :</t>
  </si>
  <si>
    <t>ber 31 2019</t>
  </si>
  <si>
    <t>OUTSTANDING EXPORT S</t>
  </si>
  <si>
    <t>ALES AND E</t>
  </si>
  <si>
    <t>AS OF Nove</t>
  </si>
  <si>
    <t>-----------------------</t>
  </si>
  <si>
    <t>DESTINATION        :</t>
  </si>
  <si>
    <t>mber 7 2019</t>
  </si>
  <si>
    <t>ALL WHEAT                                           MARKETING YEAR 06/01 - 05/31</t>
  </si>
  <si>
    <t xml:space="preserve">   OUTSTANDING EXPORT SALES AND EXPORTS BY COUNTRY, REGION AND MARKETING YEAR</t>
  </si>
  <si>
    <t>1000 METRIC TONS       AS OF NOVEMBER 14, 2019</t>
  </si>
  <si>
    <t>--------------------------------------------------------------------------------</t>
  </si>
  <si>
    <t xml:space="preserve">                      :      CURRENT MARKETING YEAR         :NEXT MARKETING YEAR</t>
  </si>
  <si>
    <t xml:space="preserve">                       ---------------------------------------------------------</t>
  </si>
  <si>
    <t>------------</t>
  </si>
  <si>
    <t>THIS WEEK</t>
  </si>
  <si>
    <t xml:space="preserve">                   OUTSTANDING SALES:        ACCUMULATED EXPORTS:            OUTSTANDING SALES </t>
  </si>
  <si>
    <t>1000 METRIC TONS       AS OF NOVEMBER 21, 2019</t>
  </si>
  <si>
    <t>OUTSTANDING SALES</t>
  </si>
  <si>
    <t>ACCUMULATED EXPORTS</t>
  </si>
  <si>
    <t>1000 METRIC TONS       AS OF NOVEMBER 28, 2019</t>
  </si>
  <si>
    <t xml:space="preserve">                      :</t>
  </si>
  <si>
    <t>OUTSTANDING SALES:</t>
  </si>
  <si>
    <t>ACCUMULATED EXPORTS:</t>
  </si>
  <si>
    <t>1000 METRIC TONS       AS OF DECEMBER 05, 2019</t>
  </si>
  <si>
    <t>1000 METRIC TONS       AS OF DECEMBER 12, 2019</t>
  </si>
  <si>
    <t>1000 METRIC TONS       AS OF DECEMBER 19, 2019</t>
  </si>
  <si>
    <t>-------------</t>
  </si>
  <si>
    <t>AS OF DECE</t>
  </si>
  <si>
    <t>MBER 26,</t>
  </si>
  <si>
    <t>1000 METRIC TONS       AS OF JANUARY 02, 2020</t>
  </si>
  <si>
    <t>1000 METRIC TONS       AS OF JANUARY 09, 2020</t>
  </si>
  <si>
    <t xml:space="preserve">                      :OUTSTANDING SALES:ACCUMULATED EXPORTS: OUTSTANDING SALES </t>
  </si>
  <si>
    <t>1000 METRIC TONS       AS OF JANUARY 16, 2020</t>
  </si>
  <si>
    <t>1000 METRIC TONS       AS OF JANUARY 23, 2020</t>
  </si>
  <si>
    <t>last MY*</t>
  </si>
  <si>
    <r>
      <t>1</t>
    </r>
    <r>
      <rPr>
        <sz val="7"/>
        <rFont val="Times New Roman"/>
        <family val="1"/>
      </rPr>
      <t xml:space="preserve"> Based on USDA, Foreign Agricultural Service( FAS) marketing year ranking reports for 2018/19;  Marketing year (MY) = Jun 1 - May 31. </t>
    </r>
  </si>
  <si>
    <r>
      <t xml:space="preserve">2 </t>
    </r>
    <r>
      <rPr>
        <sz val="7"/>
        <rFont val="Times New Roman"/>
        <family val="1"/>
      </rPr>
      <t>Cumulative exports (shipped) + outstanding sales (unshipped), FAS weekly export sales report, or export sales query. The total commitments change (net sales) from prior week could include revisions from the previous week's outstanding and/or accumulated sales.</t>
    </r>
  </si>
  <si>
    <r>
      <t>3</t>
    </r>
    <r>
      <rPr>
        <sz val="7"/>
        <rFont val="Times New Roman"/>
        <family val="1"/>
      </rPr>
      <t xml:space="preserve"> FAS marketing year final reports (carryover plus accumulated export); yr. = year; avg. = average.</t>
    </r>
  </si>
  <si>
    <r>
      <t xml:space="preserve">Note: A </t>
    </r>
    <r>
      <rPr>
        <sz val="7"/>
        <color rgb="FFFF0000"/>
        <rFont val="Times New Roman"/>
        <family val="1"/>
      </rPr>
      <t>red number</t>
    </r>
    <r>
      <rPr>
        <sz val="7"/>
        <rFont val="Times New Roman"/>
        <family val="1"/>
      </rPr>
      <t xml:space="preserve"> in parentheses indicates a negative number.</t>
    </r>
  </si>
  <si>
    <t>Source: USDA, Foreign Agricultural Service.</t>
  </si>
  <si>
    <t>1000 METRIC TONS       AS OF JANUARY 30, 2020</t>
  </si>
  <si>
    <t>:SECOND YR:</t>
  </si>
  <si>
    <t>-------</t>
  </si>
  <si>
    <t>1000 METRIC TONS       AS OF FEBRUARY 06, 2020</t>
  </si>
  <si>
    <t>1000 METRIC TONS       AS OF FEBRUARY 13, 2020</t>
  </si>
  <si>
    <t>OMAN               :</t>
  </si>
  <si>
    <t>KENYA              :</t>
  </si>
  <si>
    <t>SUDAN              :</t>
  </si>
  <si>
    <t>1000 METRIC TONS       AS OF FEBRUARY 20, 2020</t>
  </si>
  <si>
    <t>1000 METRIC TONS       AS OF FEBRUARY 27, 2020</t>
  </si>
  <si>
    <t>CONGO DR           :</t>
  </si>
  <si>
    <t>1000 METRIC TONS       AS OF MARCH 05, 2020</t>
  </si>
  <si>
    <t>NEW GUI            :</t>
  </si>
  <si>
    <t>RWANDA             :</t>
  </si>
  <si>
    <t>UGANDA             :</t>
  </si>
  <si>
    <t>1000 METRIC TONS       AS OF MARCH 12, 2020</t>
  </si>
  <si>
    <t>ANGOLA             :</t>
  </si>
  <si>
    <t>B</t>
  </si>
  <si>
    <t>1000 METRIC TONS       AS OF MARCH 19, 2020</t>
  </si>
  <si>
    <t>NAMIBIA            :</t>
  </si>
  <si>
    <t xml:space="preserve">OUTSTANDING SALES:ACCUMULATED EXPORTS: OUTSTANDING SALES </t>
  </si>
  <si>
    <t xml:space="preserve"> CURRENT MARKETING YEAR         :NEXT MARKETING YEAR</t>
  </si>
  <si>
    <t>1000 METRIC TONS       AS OF MARCH 26, 2020</t>
  </si>
  <si>
    <t>BURUNDI            :</t>
  </si>
  <si>
    <t>MALAWI             :</t>
  </si>
  <si>
    <t>TNZANIA            :</t>
  </si>
  <si>
    <t>1000 METRIC TONS       AS OF APRIL 02, 2020</t>
  </si>
  <si>
    <t>USDA forecast, April 2020</t>
  </si>
  <si>
    <t>1000 METRIC TONS       AS OF APRIL 09, 2020</t>
  </si>
  <si>
    <t xml:space="preserve">   DESTINATION        :THIS WEEK: YR AGO:THIS WEEK: YR AGO  :SECOND YR: THIRD YR</t>
  </si>
  <si>
    <t>1000 METRIC TONS       AS OF APRIL 16, 2020</t>
  </si>
  <si>
    <t>1000 METRIC TONS       AS OF APRIL 23, 2020</t>
  </si>
  <si>
    <t>For the week ending 4/23/2020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</si>
</sst>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??_);_(@_)"/>
    <numFmt numFmtId="165" formatCode="0_);[Red]\(0\)"/>
    <numFmt numFmtId="166" formatCode="0.0"/>
    <numFmt numFmtId="167" formatCode="_(* #,##0.0_);_(* \(#,##0.0\);_(* &quot;-&quot;??_);_(@_)"/>
    <numFmt numFmtId="168" formatCode="mm/dd/yy;@"/>
    <numFmt numFmtId="169" formatCode="_(* #,##0.000_);_(* \(#,##0.000\);_(* &quot;-&quot;??_);_(@_)"/>
    <numFmt numFmtId="170" formatCode="_(* #,##0.0000_);_(* \(#,##0.0000\);_(* &quot;-&quot;??_);_(@_)"/>
    <numFmt numFmtId="171" formatCode="0.0_);[Red]\(0.0\)"/>
    <numFmt numFmtId="172" formatCode="0.0000"/>
    <numFmt numFmtId="173" formatCode="#,##0;[Red]#,##0"/>
    <numFmt numFmtId="174" formatCode="0.0000000"/>
    <numFmt numFmtId="175" formatCode="0.000000"/>
    <numFmt numFmtId="176" formatCode="0.0;[Red]0.0"/>
  </numFmts>
  <fonts count="5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vertAlign val="superscript"/>
      <sz val="10"/>
      <name val="Times New Roman"/>
      <family val="1"/>
    </font>
    <font>
      <vertAlign val="superscript"/>
      <sz val="8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sz val="10"/>
      <color indexed="10"/>
      <name val="Times New Roman"/>
      <family val="1"/>
    </font>
    <font>
      <sz val="8"/>
      <name val="Courier New"/>
      <family val="3"/>
    </font>
    <font>
      <sz val="10"/>
      <name val="Arial Unicode MS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Times New Roman"/>
      <family val="1"/>
    </font>
    <font>
      <sz val="9"/>
      <name val="Courier New"/>
      <family val="3"/>
    </font>
    <font>
      <sz val="10"/>
      <name val="Arial"/>
      <family val="2"/>
    </font>
    <font>
      <sz val="10"/>
      <name val="Arial"/>
      <family val="2"/>
    </font>
    <font>
      <b/>
      <sz val="10"/>
      <name val="Arial Unicode MS"/>
      <family val="2"/>
    </font>
    <font>
      <b/>
      <sz val="8"/>
      <name val="Courier New"/>
      <family val="3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1"/>
      <name val="Courier New"/>
      <family val="3"/>
    </font>
    <font>
      <vertAlign val="superscript"/>
      <sz val="10"/>
      <name val="Times New Roman"/>
      <family val="1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FF"/>
      <name val="Arial"/>
      <family val="2"/>
    </font>
    <font>
      <b/>
      <sz val="10"/>
      <color rgb="FF3333FF"/>
      <name val="Arial"/>
      <family val="2"/>
    </font>
    <font>
      <b/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000000"/>
      <name val="Arial Unicode MS"/>
      <family val="2"/>
    </font>
    <font>
      <b/>
      <sz val="10"/>
      <color theme="1"/>
      <name val="Times New Roman"/>
      <family val="1"/>
    </font>
    <font>
      <b/>
      <sz val="10"/>
      <color rgb="FF000000"/>
      <name val="Arial Unicode MS"/>
      <family val="2"/>
    </font>
    <font>
      <sz val="10"/>
      <color theme="1"/>
      <name val="Times New Roman"/>
      <family val="1"/>
    </font>
    <font>
      <sz val="10"/>
      <color rgb="FFFF0000"/>
      <name val="Arial Unicode MS"/>
      <family val="2"/>
    </font>
    <font>
      <b/>
      <sz val="10"/>
      <color rgb="FFFF0000"/>
      <name val="Arial"/>
      <family val="2"/>
    </font>
    <font>
      <sz val="10"/>
      <name val="Arial Unicode MS"/>
      <family val="2"/>
    </font>
    <font>
      <vertAlign val="superscript"/>
      <sz val="7"/>
      <name val="Times New Roman"/>
      <family val="1"/>
    </font>
    <font>
      <sz val="7"/>
      <name val="Times New Roman"/>
      <family val="1"/>
    </font>
    <font>
      <sz val="7"/>
      <color indexed="10"/>
      <name val="Times New Roman"/>
      <family val="1"/>
    </font>
    <font>
      <sz val="7"/>
      <color rgb="FFFF0000"/>
      <name val="Times New Roman"/>
      <family val="1"/>
    </font>
    <font>
      <sz val="7"/>
      <color indexed="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1">
    <xf numFmtId="0" fontId="0" fillId="0" borderId="0" xfId="0"/>
    <xf numFmtId="0" fontId="3" fillId="2" borderId="1" xfId="0" applyFont="1" applyFill="1" applyBorder="1"/>
    <xf numFmtId="0" fontId="3" fillId="2" borderId="0" xfId="0" applyFont="1" applyFill="1" applyBorder="1"/>
    <xf numFmtId="0" fontId="4" fillId="2" borderId="0" xfId="0" quotePrefix="1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/>
    <xf numFmtId="0" fontId="0" fillId="2" borderId="0" xfId="0" applyFill="1" applyAlignment="1"/>
    <xf numFmtId="0" fontId="0" fillId="0" borderId="0" xfId="0" applyAlignment="1"/>
    <xf numFmtId="14" fontId="0" fillId="0" borderId="0" xfId="0" applyNumberFormat="1"/>
    <xf numFmtId="1" fontId="0" fillId="0" borderId="0" xfId="0" applyNumberFormat="1"/>
    <xf numFmtId="164" fontId="0" fillId="0" borderId="0" xfId="1" applyNumberFormat="1" applyFont="1"/>
    <xf numFmtId="0" fontId="5" fillId="2" borderId="1" xfId="0" applyFont="1" applyFill="1" applyBorder="1"/>
    <xf numFmtId="15" fontId="5" fillId="2" borderId="1" xfId="0" applyNumberFormat="1" applyFont="1" applyFill="1" applyBorder="1"/>
    <xf numFmtId="0" fontId="3" fillId="3" borderId="2" xfId="0" applyFont="1" applyFill="1" applyBorder="1" applyAlignment="1">
      <alignment horizontal="right"/>
    </xf>
    <xf numFmtId="0" fontId="11" fillId="2" borderId="1" xfId="0" applyFont="1" applyFill="1" applyBorder="1"/>
    <xf numFmtId="0" fontId="0" fillId="4" borderId="0" xfId="0" applyFill="1"/>
    <xf numFmtId="0" fontId="5" fillId="4" borderId="0" xfId="0" applyFont="1" applyFill="1" applyBorder="1"/>
    <xf numFmtId="0" fontId="0" fillId="4" borderId="0" xfId="0" applyFill="1" applyAlignment="1"/>
    <xf numFmtId="0" fontId="0" fillId="0" borderId="0" xfId="3" applyNumberFormat="1" applyFont="1"/>
    <xf numFmtId="165" fontId="0" fillId="0" borderId="0" xfId="3" applyNumberFormat="1" applyFont="1"/>
    <xf numFmtId="0" fontId="4" fillId="2" borderId="3" xfId="0" quotePrefix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4" fontId="5" fillId="2" borderId="0" xfId="1" applyNumberFormat="1" applyFont="1" applyFill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164" fontId="0" fillId="0" borderId="0" xfId="0" applyNumberFormat="1"/>
    <xf numFmtId="166" fontId="0" fillId="0" borderId="0" xfId="0" applyNumberFormat="1"/>
    <xf numFmtId="167" fontId="0" fillId="0" borderId="0" xfId="1" applyNumberFormat="1" applyFont="1"/>
    <xf numFmtId="0" fontId="3" fillId="3" borderId="0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0" fillId="3" borderId="5" xfId="0" applyFill="1" applyBorder="1"/>
    <xf numFmtId="0" fontId="0" fillId="3" borderId="0" xfId="0" applyFill="1" applyBorder="1"/>
    <xf numFmtId="0" fontId="0" fillId="3" borderId="1" xfId="0" applyFill="1" applyBorder="1"/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/>
    </xf>
    <xf numFmtId="0" fontId="0" fillId="0" borderId="0" xfId="0" applyFill="1" applyBorder="1"/>
    <xf numFmtId="0" fontId="3" fillId="3" borderId="3" xfId="0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right" wrapText="1"/>
    </xf>
    <xf numFmtId="9" fontId="5" fillId="2" borderId="0" xfId="3" applyFont="1" applyFill="1" applyBorder="1"/>
    <xf numFmtId="0" fontId="3" fillId="3" borderId="2" xfId="0" applyFont="1" applyFill="1" applyBorder="1" applyAlignment="1">
      <alignment horizontal="right" vertical="center"/>
    </xf>
    <xf numFmtId="0" fontId="0" fillId="0" borderId="0" xfId="0" applyBorder="1"/>
    <xf numFmtId="3" fontId="3" fillId="2" borderId="7" xfId="1" applyNumberFormat="1" applyFont="1" applyFill="1" applyBorder="1" applyAlignment="1"/>
    <xf numFmtId="0" fontId="0" fillId="5" borderId="0" xfId="0" applyFill="1"/>
    <xf numFmtId="43" fontId="0" fillId="2" borderId="1" xfId="0" applyNumberFormat="1" applyFill="1" applyBorder="1" applyAlignment="1"/>
    <xf numFmtId="0" fontId="0" fillId="0" borderId="0" xfId="3" applyNumberFormat="1" applyFont="1" applyFill="1" applyBorder="1"/>
    <xf numFmtId="0" fontId="0" fillId="2" borderId="3" xfId="0" applyFill="1" applyBorder="1"/>
    <xf numFmtId="165" fontId="5" fillId="2" borderId="6" xfId="0" applyNumberFormat="1" applyFont="1" applyFill="1" applyBorder="1" applyAlignment="1">
      <alignment horizontal="right"/>
    </xf>
    <xf numFmtId="9" fontId="5" fillId="2" borderId="6" xfId="3" applyFont="1" applyFill="1" applyBorder="1" applyAlignment="1"/>
    <xf numFmtId="165" fontId="3" fillId="2" borderId="6" xfId="0" applyNumberFormat="1" applyFont="1" applyFill="1" applyBorder="1" applyAlignment="1">
      <alignment horizontal="right"/>
    </xf>
    <xf numFmtId="0" fontId="0" fillId="5" borderId="0" xfId="0" applyFill="1" applyBorder="1"/>
    <xf numFmtId="0" fontId="0" fillId="6" borderId="0" xfId="0" applyFill="1"/>
    <xf numFmtId="169" fontId="5" fillId="2" borderId="0" xfId="0" applyNumberFormat="1" applyFont="1" applyFill="1" applyBorder="1"/>
    <xf numFmtId="169" fontId="3" fillId="2" borderId="0" xfId="1" applyNumberFormat="1" applyFont="1" applyFill="1" applyBorder="1" applyAlignment="1"/>
    <xf numFmtId="0" fontId="14" fillId="0" borderId="0" xfId="0" applyFont="1"/>
    <xf numFmtId="164" fontId="14" fillId="0" borderId="0" xfId="0" applyNumberFormat="1" applyFont="1"/>
    <xf numFmtId="43" fontId="0" fillId="0" borderId="0" xfId="0" applyNumberFormat="1"/>
    <xf numFmtId="16" fontId="0" fillId="0" borderId="0" xfId="0" applyNumberFormat="1"/>
    <xf numFmtId="166" fontId="0" fillId="0" borderId="0" xfId="3" applyNumberFormat="1" applyFont="1" applyFill="1" applyBorder="1"/>
    <xf numFmtId="166" fontId="0" fillId="0" borderId="0" xfId="0" applyNumberFormat="1" applyFill="1" applyBorder="1"/>
    <xf numFmtId="0" fontId="15" fillId="0" borderId="0" xfId="0" applyFont="1"/>
    <xf numFmtId="14" fontId="0" fillId="5" borderId="0" xfId="0" applyNumberFormat="1" applyFill="1"/>
    <xf numFmtId="0" fontId="0" fillId="5" borderId="0" xfId="3" applyNumberFormat="1" applyFont="1" applyFill="1" applyBorder="1"/>
    <xf numFmtId="3" fontId="3" fillId="2" borderId="3" xfId="1" applyNumberFormat="1" applyFont="1" applyFill="1" applyBorder="1" applyAlignment="1"/>
    <xf numFmtId="14" fontId="0" fillId="0" borderId="0" xfId="0" applyNumberFormat="1" applyFill="1"/>
    <xf numFmtId="166" fontId="0" fillId="0" borderId="0" xfId="0" applyNumberFormat="1" applyAlignment="1">
      <alignment horizontal="left" indent="3"/>
    </xf>
    <xf numFmtId="3" fontId="3" fillId="2" borderId="6" xfId="1" applyNumberFormat="1" applyFont="1" applyFill="1" applyBorder="1" applyAlignment="1"/>
    <xf numFmtId="164" fontId="3" fillId="2" borderId="1" xfId="1" applyNumberFormat="1" applyFont="1" applyFill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9" fontId="0" fillId="2" borderId="0" xfId="3" applyFont="1" applyFill="1" applyAlignment="1"/>
    <xf numFmtId="0" fontId="0" fillId="7" borderId="0" xfId="0" applyFill="1"/>
    <xf numFmtId="0" fontId="10" fillId="2" borderId="0" xfId="0" applyFont="1" applyFill="1" applyBorder="1"/>
    <xf numFmtId="0" fontId="6" fillId="0" borderId="0" xfId="0" applyFont="1"/>
    <xf numFmtId="0" fontId="16" fillId="0" borderId="0" xfId="0" applyFont="1"/>
    <xf numFmtId="0" fontId="17" fillId="0" borderId="0" xfId="0" applyFont="1"/>
    <xf numFmtId="0" fontId="18" fillId="2" borderId="0" xfId="0" applyFont="1" applyFill="1"/>
    <xf numFmtId="0" fontId="18" fillId="2" borderId="0" xfId="0" applyFont="1" applyFill="1" applyBorder="1"/>
    <xf numFmtId="3" fontId="19" fillId="2" borderId="0" xfId="1" applyNumberFormat="1" applyFont="1" applyFill="1" applyBorder="1"/>
    <xf numFmtId="0" fontId="1" fillId="0" borderId="0" xfId="0" applyFont="1"/>
    <xf numFmtId="0" fontId="0" fillId="4" borderId="0" xfId="0" applyFill="1" applyBorder="1" applyAlignment="1"/>
    <xf numFmtId="0" fontId="1" fillId="9" borderId="0" xfId="0" applyFont="1" applyFill="1"/>
    <xf numFmtId="14" fontId="0" fillId="9" borderId="0" xfId="0" applyNumberFormat="1" applyFill="1"/>
    <xf numFmtId="0" fontId="0" fillId="9" borderId="0" xfId="0" applyFill="1"/>
    <xf numFmtId="0" fontId="0" fillId="9" borderId="0" xfId="0" applyFill="1" applyBorder="1"/>
    <xf numFmtId="0" fontId="21" fillId="9" borderId="0" xfId="3" applyNumberFormat="1" applyFont="1" applyFill="1" applyBorder="1"/>
    <xf numFmtId="0" fontId="1" fillId="10" borderId="0" xfId="0" applyFont="1" applyFill="1"/>
    <xf numFmtId="14" fontId="0" fillId="10" borderId="0" xfId="0" applyNumberFormat="1" applyFill="1"/>
    <xf numFmtId="0" fontId="0" fillId="10" borderId="0" xfId="0" applyFill="1"/>
    <xf numFmtId="0" fontId="0" fillId="11" borderId="0" xfId="0" applyFill="1"/>
    <xf numFmtId="0" fontId="0" fillId="10" borderId="0" xfId="0" applyFill="1" applyBorder="1"/>
    <xf numFmtId="0" fontId="21" fillId="10" borderId="0" xfId="3" applyNumberFormat="1" applyFont="1" applyFill="1" applyBorder="1"/>
    <xf numFmtId="0" fontId="1" fillId="0" borderId="0" xfId="0" applyFont="1" applyFill="1"/>
    <xf numFmtId="15" fontId="0" fillId="0" borderId="0" xfId="0" applyNumberFormat="1"/>
    <xf numFmtId="17" fontId="0" fillId="0" borderId="0" xfId="0" applyNumberFormat="1"/>
    <xf numFmtId="0" fontId="0" fillId="11" borderId="0" xfId="0" applyFill="1" applyAlignment="1"/>
    <xf numFmtId="0" fontId="5" fillId="11" borderId="0" xfId="0" applyFont="1" applyFill="1"/>
    <xf numFmtId="14" fontId="1" fillId="0" borderId="0" xfId="0" applyNumberFormat="1" applyFont="1"/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165" fontId="5" fillId="2" borderId="4" xfId="0" applyNumberFormat="1" applyFont="1" applyFill="1" applyBorder="1" applyAlignment="1">
      <alignment horizontal="right"/>
    </xf>
    <xf numFmtId="0" fontId="20" fillId="0" borderId="0" xfId="0" applyFont="1"/>
    <xf numFmtId="0" fontId="1" fillId="0" borderId="0" xfId="0" applyFont="1" applyFill="1" applyBorder="1"/>
    <xf numFmtId="0" fontId="0" fillId="0" borderId="0" xfId="0" applyFont="1"/>
    <xf numFmtId="0" fontId="1" fillId="0" borderId="0" xfId="3" applyNumberFormat="1" applyFont="1"/>
    <xf numFmtId="0" fontId="0" fillId="0" borderId="0" xfId="0" applyFont="1" applyFill="1" applyBorder="1"/>
    <xf numFmtId="166" fontId="1" fillId="0" borderId="0" xfId="0" applyNumberFormat="1" applyFont="1" applyFill="1" applyBorder="1"/>
    <xf numFmtId="166" fontId="1" fillId="0" borderId="0" xfId="0" applyNumberFormat="1" applyFont="1"/>
    <xf numFmtId="0" fontId="5" fillId="4" borderId="0" xfId="0" applyFont="1" applyFill="1"/>
    <xf numFmtId="4" fontId="3" fillId="2" borderId="0" xfId="0" applyNumberFormat="1" applyFont="1" applyFill="1" applyBorder="1"/>
    <xf numFmtId="0" fontId="33" fillId="0" borderId="0" xfId="0" applyFont="1"/>
    <xf numFmtId="0" fontId="32" fillId="0" borderId="0" xfId="2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0" fillId="12" borderId="8" xfId="0" applyFill="1" applyBorder="1" applyAlignment="1">
      <alignment wrapText="1"/>
    </xf>
    <xf numFmtId="0" fontId="0" fillId="13" borderId="8" xfId="0" applyFill="1" applyBorder="1" applyAlignment="1">
      <alignment wrapText="1"/>
    </xf>
    <xf numFmtId="37" fontId="0" fillId="0" borderId="0" xfId="0" applyNumberFormat="1"/>
    <xf numFmtId="15" fontId="33" fillId="0" borderId="0" xfId="0" applyNumberFormat="1" applyFont="1"/>
    <xf numFmtId="164" fontId="33" fillId="0" borderId="0" xfId="1" applyNumberFormat="1" applyFont="1"/>
    <xf numFmtId="164" fontId="16" fillId="9" borderId="0" xfId="1" applyNumberFormat="1" applyFont="1" applyFill="1"/>
    <xf numFmtId="15" fontId="33" fillId="9" borderId="0" xfId="0" applyNumberFormat="1" applyFont="1" applyFill="1"/>
    <xf numFmtId="164" fontId="33" fillId="9" borderId="0" xfId="1" applyNumberFormat="1" applyFont="1" applyFill="1"/>
    <xf numFmtId="164" fontId="22" fillId="9" borderId="0" xfId="1" applyNumberFormat="1" applyFont="1" applyFill="1"/>
    <xf numFmtId="37" fontId="0" fillId="9" borderId="0" xfId="0" applyNumberFormat="1" applyFill="1"/>
    <xf numFmtId="0" fontId="1" fillId="14" borderId="9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1" fillId="12" borderId="8" xfId="0" applyFont="1" applyFill="1" applyBorder="1" applyAlignment="1">
      <alignment horizontal="center" wrapText="1"/>
    </xf>
    <xf numFmtId="0" fontId="1" fillId="13" borderId="8" xfId="0" applyFont="1" applyFill="1" applyBorder="1" applyAlignment="1">
      <alignment horizontal="center" wrapText="1"/>
    </xf>
    <xf numFmtId="0" fontId="0" fillId="11" borderId="0" xfId="0" applyFill="1" applyBorder="1" applyAlignment="1">
      <alignment wrapText="1"/>
    </xf>
    <xf numFmtId="14" fontId="1" fillId="0" borderId="0" xfId="0" applyNumberFormat="1" applyFont="1" applyBorder="1"/>
    <xf numFmtId="0" fontId="16" fillId="14" borderId="8" xfId="0" applyFont="1" applyFill="1" applyBorder="1" applyAlignment="1">
      <alignment horizontal="right" wrapText="1"/>
    </xf>
    <xf numFmtId="0" fontId="0" fillId="14" borderId="8" xfId="0" applyFill="1" applyBorder="1" applyAlignment="1">
      <alignment horizontal="right" wrapText="1"/>
    </xf>
    <xf numFmtId="0" fontId="0" fillId="12" borderId="8" xfId="0" applyFill="1" applyBorder="1" applyAlignment="1">
      <alignment horizontal="right" wrapText="1"/>
    </xf>
    <xf numFmtId="0" fontId="0" fillId="13" borderId="8" xfId="0" applyFill="1" applyBorder="1" applyAlignment="1">
      <alignment horizontal="right" wrapText="1"/>
    </xf>
    <xf numFmtId="0" fontId="16" fillId="13" borderId="8" xfId="0" applyFont="1" applyFill="1" applyBorder="1" applyAlignment="1">
      <alignment horizontal="right" wrapText="1"/>
    </xf>
    <xf numFmtId="0" fontId="1" fillId="14" borderId="10" xfId="0" applyFont="1" applyFill="1" applyBorder="1" applyAlignment="1">
      <alignment horizontal="center"/>
    </xf>
    <xf numFmtId="43" fontId="33" fillId="0" borderId="0" xfId="0" applyNumberFormat="1" applyFont="1"/>
    <xf numFmtId="43" fontId="16" fillId="9" borderId="0" xfId="1" applyNumberFormat="1" applyFont="1" applyFill="1"/>
    <xf numFmtId="164" fontId="0" fillId="9" borderId="0" xfId="0" applyNumberFormat="1" applyFill="1"/>
    <xf numFmtId="164" fontId="22" fillId="11" borderId="0" xfId="1" applyNumberFormat="1" applyFont="1" applyFill="1" applyBorder="1" applyAlignment="1">
      <alignment wrapText="1"/>
    </xf>
    <xf numFmtId="9" fontId="0" fillId="0" borderId="0" xfId="3" applyFont="1"/>
    <xf numFmtId="0" fontId="15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166" fontId="0" fillId="0" borderId="0" xfId="0" applyNumberFormat="1" applyFill="1"/>
    <xf numFmtId="0" fontId="3" fillId="11" borderId="1" xfId="0" applyFont="1" applyFill="1" applyBorder="1" applyAlignment="1">
      <alignment wrapText="1"/>
    </xf>
    <xf numFmtId="9" fontId="10" fillId="11" borderId="1" xfId="3" applyFont="1" applyFill="1" applyBorder="1" applyAlignment="1"/>
    <xf numFmtId="9" fontId="5" fillId="11" borderId="1" xfId="3" applyFont="1" applyFill="1" applyBorder="1" applyAlignment="1"/>
    <xf numFmtId="0" fontId="3" fillId="11" borderId="7" xfId="0" applyFont="1" applyFill="1" applyBorder="1" applyAlignment="1"/>
    <xf numFmtId="0" fontId="3" fillId="11" borderId="2" xfId="0" applyFont="1" applyFill="1" applyBorder="1" applyAlignment="1"/>
    <xf numFmtId="0" fontId="0" fillId="11" borderId="1" xfId="0" applyFill="1" applyBorder="1" applyAlignment="1"/>
    <xf numFmtId="164" fontId="3" fillId="11" borderId="1" xfId="1" applyNumberFormat="1" applyFont="1" applyFill="1" applyBorder="1"/>
    <xf numFmtId="165" fontId="3" fillId="11" borderId="7" xfId="0" applyNumberFormat="1" applyFont="1" applyFill="1" applyBorder="1" applyAlignment="1">
      <alignment horizontal="right"/>
    </xf>
    <xf numFmtId="164" fontId="13" fillId="11" borderId="1" xfId="0" applyNumberFormat="1" applyFont="1" applyFill="1" applyBorder="1" applyAlignment="1">
      <alignment horizontal="right"/>
    </xf>
    <xf numFmtId="164" fontId="3" fillId="11" borderId="7" xfId="1" applyNumberFormat="1" applyFont="1" applyFill="1" applyBorder="1" applyAlignment="1"/>
    <xf numFmtId="170" fontId="0" fillId="11" borderId="0" xfId="0" applyNumberFormat="1" applyFill="1" applyBorder="1" applyAlignment="1"/>
    <xf numFmtId="0" fontId="0" fillId="11" borderId="0" xfId="0" applyFill="1" applyBorder="1" applyAlignment="1"/>
    <xf numFmtId="0" fontId="0" fillId="14" borderId="0" xfId="0" applyFill="1"/>
    <xf numFmtId="171" fontId="0" fillId="0" borderId="0" xfId="0" applyNumberFormat="1" applyFill="1"/>
    <xf numFmtId="14" fontId="0" fillId="15" borderId="0" xfId="0" applyNumberFormat="1" applyFill="1"/>
    <xf numFmtId="0" fontId="0" fillId="15" borderId="0" xfId="0" applyFill="1"/>
    <xf numFmtId="0" fontId="15" fillId="15" borderId="0" xfId="0" applyFont="1" applyFill="1" applyAlignment="1">
      <alignment vertical="center"/>
    </xf>
    <xf numFmtId="166" fontId="0" fillId="15" borderId="0" xfId="0" applyNumberFormat="1" applyFill="1" applyBorder="1"/>
    <xf numFmtId="0" fontId="0" fillId="15" borderId="0" xfId="0" applyFill="1" applyBorder="1"/>
    <xf numFmtId="165" fontId="5" fillId="2" borderId="7" xfId="0" applyNumberFormat="1" applyFont="1" applyFill="1" applyBorder="1" applyAlignment="1">
      <alignment horizontal="right"/>
    </xf>
    <xf numFmtId="43" fontId="0" fillId="2" borderId="2" xfId="0" applyNumberFormat="1" applyFill="1" applyBorder="1" applyAlignment="1"/>
    <xf numFmtId="0" fontId="0" fillId="0" borderId="0" xfId="0" applyFont="1" applyFill="1"/>
    <xf numFmtId="0" fontId="15" fillId="0" borderId="0" xfId="0" applyFont="1" applyFill="1"/>
    <xf numFmtId="14" fontId="1" fillId="0" borderId="0" xfId="0" applyNumberFormat="1" applyFont="1" applyFill="1"/>
    <xf numFmtId="0" fontId="23" fillId="0" borderId="0" xfId="0" applyFont="1"/>
    <xf numFmtId="0" fontId="14" fillId="9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34" fillId="15" borderId="0" xfId="0" applyFont="1" applyFill="1"/>
    <xf numFmtId="0" fontId="14" fillId="13" borderId="0" xfId="0" applyFont="1" applyFill="1" applyAlignment="1">
      <alignment vertical="center"/>
    </xf>
    <xf numFmtId="164" fontId="25" fillId="13" borderId="0" xfId="1" applyNumberFormat="1" applyFont="1" applyFill="1"/>
    <xf numFmtId="0" fontId="14" fillId="0" borderId="0" xfId="0" applyFont="1" applyFill="1" applyAlignment="1">
      <alignment vertical="center"/>
    </xf>
    <xf numFmtId="164" fontId="0" fillId="0" borderId="0" xfId="1" applyNumberFormat="1" applyFont="1" applyFill="1"/>
    <xf numFmtId="0" fontId="24" fillId="13" borderId="0" xfId="0" applyFont="1" applyFill="1" applyAlignment="1">
      <alignment vertical="center"/>
    </xf>
    <xf numFmtId="164" fontId="16" fillId="0" borderId="0" xfId="1" applyNumberFormat="1" applyFont="1"/>
    <xf numFmtId="14" fontId="0" fillId="16" borderId="0" xfId="0" applyNumberFormat="1" applyFill="1"/>
    <xf numFmtId="14" fontId="0" fillId="17" borderId="0" xfId="0" applyNumberFormat="1" applyFill="1"/>
    <xf numFmtId="0" fontId="0" fillId="17" borderId="0" xfId="0" applyFill="1"/>
    <xf numFmtId="0" fontId="15" fillId="17" borderId="0" xfId="0" applyFont="1" applyFill="1" applyAlignment="1">
      <alignment vertical="center"/>
    </xf>
    <xf numFmtId="166" fontId="0" fillId="15" borderId="0" xfId="0" applyNumberFormat="1" applyFill="1"/>
    <xf numFmtId="166" fontId="1" fillId="0" borderId="0" xfId="0" applyNumberFormat="1" applyFont="1" applyFill="1"/>
    <xf numFmtId="166" fontId="33" fillId="9" borderId="0" xfId="0" applyNumberFormat="1" applyFont="1" applyFill="1" applyBorder="1"/>
    <xf numFmtId="166" fontId="33" fillId="9" borderId="0" xfId="0" applyNumberFormat="1" applyFont="1" applyFill="1"/>
    <xf numFmtId="0" fontId="15" fillId="9" borderId="0" xfId="0" applyFont="1" applyFill="1"/>
    <xf numFmtId="15" fontId="0" fillId="9" borderId="0" xfId="0" applyNumberFormat="1" applyFill="1"/>
    <xf numFmtId="166" fontId="33" fillId="0" borderId="0" xfId="0" applyNumberFormat="1" applyFont="1"/>
    <xf numFmtId="166" fontId="0" fillId="0" borderId="0" xfId="0" applyNumberFormat="1" applyFont="1" applyFill="1"/>
    <xf numFmtId="0" fontId="26" fillId="0" borderId="0" xfId="0" applyFont="1"/>
    <xf numFmtId="0" fontId="26" fillId="0" borderId="1" xfId="0" applyFont="1" applyBorder="1"/>
    <xf numFmtId="0" fontId="26" fillId="0" borderId="12" xfId="0" applyFont="1" applyBorder="1"/>
    <xf numFmtId="0" fontId="26" fillId="0" borderId="13" xfId="0" applyFont="1" applyFill="1" applyBorder="1"/>
    <xf numFmtId="0" fontId="26" fillId="0" borderId="7" xfId="0" applyFont="1" applyBorder="1"/>
    <xf numFmtId="0" fontId="26" fillId="0" borderId="2" xfId="0" applyFont="1" applyBorder="1"/>
    <xf numFmtId="0" fontId="26" fillId="0" borderId="5" xfId="0" applyFont="1" applyBorder="1"/>
    <xf numFmtId="0" fontId="26" fillId="0" borderId="14" xfId="0" applyFont="1" applyBorder="1"/>
    <xf numFmtId="0" fontId="26" fillId="0" borderId="0" xfId="0" applyFont="1" applyBorder="1"/>
    <xf numFmtId="0" fontId="26" fillId="0" borderId="15" xfId="0" applyFont="1" applyBorder="1"/>
    <xf numFmtId="0" fontId="0" fillId="0" borderId="0" xfId="0" applyBorder="1" applyAlignment="1">
      <alignment horizontal="center"/>
    </xf>
    <xf numFmtId="0" fontId="26" fillId="0" borderId="16" xfId="0" applyFont="1" applyBorder="1"/>
    <xf numFmtId="0" fontId="1" fillId="0" borderId="0" xfId="0" applyFont="1" applyBorder="1"/>
    <xf numFmtId="0" fontId="26" fillId="0" borderId="0" xfId="0" applyFont="1" applyFill="1" applyBorder="1"/>
    <xf numFmtId="0" fontId="7" fillId="0" borderId="0" xfId="0" applyFont="1" applyFill="1"/>
    <xf numFmtId="3" fontId="3" fillId="11" borderId="0" xfId="1" applyNumberFormat="1" applyFont="1" applyFill="1" applyBorder="1" applyAlignment="1">
      <alignment horizontal="right"/>
    </xf>
    <xf numFmtId="9" fontId="10" fillId="11" borderId="0" xfId="3" applyFont="1" applyFill="1" applyAlignment="1">
      <alignment horizontal="right"/>
    </xf>
    <xf numFmtId="0" fontId="3" fillId="18" borderId="0" xfId="0" applyFont="1" applyFill="1" applyBorder="1" applyAlignment="1">
      <alignment horizontal="right"/>
    </xf>
    <xf numFmtId="0" fontId="35" fillId="0" borderId="0" xfId="0" applyFont="1" applyFill="1"/>
    <xf numFmtId="2" fontId="0" fillId="0" borderId="0" xfId="0" applyNumberFormat="1"/>
    <xf numFmtId="166" fontId="0" fillId="9" borderId="0" xfId="0" applyNumberFormat="1" applyFill="1"/>
    <xf numFmtId="0" fontId="14" fillId="0" borderId="17" xfId="0" applyFont="1" applyBorder="1" applyAlignment="1">
      <alignment vertical="center"/>
    </xf>
    <xf numFmtId="0" fontId="0" fillId="0" borderId="17" xfId="0" applyBorder="1"/>
    <xf numFmtId="164" fontId="1" fillId="13" borderId="0" xfId="1" applyNumberFormat="1" applyFont="1" applyFill="1"/>
    <xf numFmtId="164" fontId="1" fillId="0" borderId="0" xfId="1" applyNumberFormat="1" applyFont="1"/>
    <xf numFmtId="164" fontId="1" fillId="0" borderId="0" xfId="1" applyNumberFormat="1" applyFont="1" applyFill="1"/>
    <xf numFmtId="14" fontId="0" fillId="14" borderId="0" xfId="0" applyNumberFormat="1" applyFill="1"/>
    <xf numFmtId="0" fontId="27" fillId="14" borderId="0" xfId="3" applyNumberFormat="1" applyFont="1" applyFill="1" applyBorder="1"/>
    <xf numFmtId="14" fontId="0" fillId="19" borderId="0" xfId="0" applyNumberFormat="1" applyFill="1"/>
    <xf numFmtId="0" fontId="0" fillId="19" borderId="0" xfId="0" applyFill="1"/>
    <xf numFmtId="166" fontId="0" fillId="19" borderId="0" xfId="0" applyNumberFormat="1" applyFill="1" applyBorder="1"/>
    <xf numFmtId="0" fontId="27" fillId="19" borderId="0" xfId="3" applyNumberFormat="1" applyFont="1" applyFill="1" applyBorder="1"/>
    <xf numFmtId="0" fontId="0" fillId="14" borderId="0" xfId="0" applyFill="1" applyBorder="1"/>
    <xf numFmtId="14" fontId="0" fillId="20" borderId="0" xfId="0" applyNumberFormat="1" applyFill="1"/>
    <xf numFmtId="0" fontId="0" fillId="20" borderId="0" xfId="0" applyFill="1"/>
    <xf numFmtId="0" fontId="0" fillId="20" borderId="0" xfId="0" applyFill="1" applyBorder="1"/>
    <xf numFmtId="0" fontId="27" fillId="20" borderId="0" xfId="3" applyNumberFormat="1" applyFont="1" applyFill="1" applyBorder="1"/>
    <xf numFmtId="0" fontId="36" fillId="9" borderId="0" xfId="0" applyFont="1" applyFill="1"/>
    <xf numFmtId="171" fontId="36" fillId="9" borderId="0" xfId="0" applyNumberFormat="1" applyFont="1" applyFill="1"/>
    <xf numFmtId="0" fontId="33" fillId="15" borderId="0" xfId="0" applyFont="1" applyFill="1"/>
    <xf numFmtId="0" fontId="16" fillId="9" borderId="0" xfId="0" applyFont="1" applyFill="1"/>
    <xf numFmtId="0" fontId="27" fillId="0" borderId="0" xfId="3" applyNumberFormat="1" applyFont="1" applyFill="1" applyBorder="1"/>
    <xf numFmtId="171" fontId="33" fillId="0" borderId="0" xfId="0" applyNumberFormat="1" applyFont="1" applyFill="1"/>
    <xf numFmtId="171" fontId="1" fillId="0" borderId="0" xfId="0" applyNumberFormat="1" applyFont="1" applyFill="1"/>
    <xf numFmtId="0" fontId="3" fillId="18" borderId="1" xfId="0" applyFont="1" applyFill="1" applyBorder="1"/>
    <xf numFmtId="0" fontId="3" fillId="18" borderId="1" xfId="0" applyFont="1" applyFill="1" applyBorder="1" applyAlignment="1">
      <alignment horizontal="right"/>
    </xf>
    <xf numFmtId="172" fontId="0" fillId="0" borderId="0" xfId="3" applyNumberFormat="1" applyFont="1" applyFill="1" applyBorder="1"/>
    <xf numFmtId="171" fontId="35" fillId="0" borderId="0" xfId="0" applyNumberFormat="1" applyFont="1" applyFill="1"/>
    <xf numFmtId="0" fontId="11" fillId="0" borderId="0" xfId="0" applyFont="1"/>
    <xf numFmtId="0" fontId="16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173" fontId="1" fillId="0" borderId="0" xfId="1" applyNumberFormat="1" applyFont="1" applyFill="1" applyAlignment="1">
      <alignment horizontal="center"/>
    </xf>
    <xf numFmtId="173" fontId="0" fillId="0" borderId="0" xfId="1" applyNumberFormat="1" applyFont="1" applyAlignment="1">
      <alignment horizontal="center"/>
    </xf>
    <xf numFmtId="17" fontId="0" fillId="9" borderId="0" xfId="0" applyNumberFormat="1" applyFill="1"/>
    <xf numFmtId="0" fontId="26" fillId="0" borderId="0" xfId="0" applyFont="1" applyAlignment="1">
      <alignment horizontal="center"/>
    </xf>
    <xf numFmtId="0" fontId="33" fillId="9" borderId="0" xfId="0" applyFont="1" applyFill="1"/>
    <xf numFmtId="166" fontId="33" fillId="0" borderId="0" xfId="0" applyNumberFormat="1" applyFont="1" applyFill="1"/>
    <xf numFmtId="3" fontId="3" fillId="11" borderId="1" xfId="0" applyNumberFormat="1" applyFont="1" applyFill="1" applyBorder="1" applyAlignment="1">
      <alignment horizontal="right"/>
    </xf>
    <xf numFmtId="10" fontId="0" fillId="0" borderId="0" xfId="0" applyNumberFormat="1"/>
    <xf numFmtId="14" fontId="0" fillId="0" borderId="0" xfId="0" applyNumberFormat="1" applyAlignment="1">
      <alignment horizontal="center"/>
    </xf>
    <xf numFmtId="0" fontId="30" fillId="13" borderId="0" xfId="0" applyFont="1" applyFill="1" applyAlignment="1">
      <alignment vertical="center"/>
    </xf>
    <xf numFmtId="0" fontId="30" fillId="21" borderId="0" xfId="0" applyFont="1" applyFill="1" applyAlignment="1">
      <alignment vertical="center"/>
    </xf>
    <xf numFmtId="174" fontId="0" fillId="0" borderId="0" xfId="3" applyNumberFormat="1" applyFont="1" applyFill="1" applyBorder="1"/>
    <xf numFmtId="0" fontId="3" fillId="18" borderId="0" xfId="0" applyFont="1" applyFill="1" applyBorder="1"/>
    <xf numFmtId="0" fontId="33" fillId="0" borderId="0" xfId="0" applyFont="1" applyFill="1"/>
    <xf numFmtId="38" fontId="3" fillId="11" borderId="1" xfId="1" applyNumberFormat="1" applyFont="1" applyFill="1" applyBorder="1" applyAlignment="1">
      <alignment horizontal="right"/>
    </xf>
    <xf numFmtId="164" fontId="5" fillId="11" borderId="0" xfId="1" applyNumberFormat="1" applyFont="1" applyFill="1" applyAlignment="1">
      <alignment horizontal="right"/>
    </xf>
    <xf numFmtId="0" fontId="7" fillId="0" borderId="0" xfId="0" applyFont="1"/>
    <xf numFmtId="10" fontId="7" fillId="0" borderId="0" xfId="0" applyNumberFormat="1" applyFont="1" applyFill="1"/>
    <xf numFmtId="164" fontId="5" fillId="0" borderId="0" xfId="0" applyNumberFormat="1" applyFont="1" applyFill="1" applyBorder="1"/>
    <xf numFmtId="175" fontId="0" fillId="0" borderId="0" xfId="3" applyNumberFormat="1" applyFont="1" applyFill="1" applyBorder="1"/>
    <xf numFmtId="0" fontId="17" fillId="4" borderId="0" xfId="0" applyFont="1" applyFill="1"/>
    <xf numFmtId="166" fontId="37" fillId="0" borderId="0" xfId="0" applyNumberFormat="1" applyFont="1" applyFill="1"/>
    <xf numFmtId="0" fontId="37" fillId="0" borderId="0" xfId="0" applyFont="1" applyFill="1"/>
    <xf numFmtId="0" fontId="16" fillId="22" borderId="0" xfId="0" applyFont="1" applyFill="1"/>
    <xf numFmtId="0" fontId="0" fillId="22" borderId="0" xfId="0" applyFill="1"/>
    <xf numFmtId="171" fontId="16" fillId="0" borderId="0" xfId="0" applyNumberFormat="1" applyFont="1" applyFill="1"/>
    <xf numFmtId="14" fontId="38" fillId="0" borderId="0" xfId="0" applyNumberFormat="1" applyFont="1"/>
    <xf numFmtId="166" fontId="38" fillId="0" borderId="0" xfId="0" applyNumberFormat="1" applyFont="1" applyFill="1" applyBorder="1"/>
    <xf numFmtId="0" fontId="38" fillId="0" borderId="0" xfId="3" applyNumberFormat="1" applyFont="1" applyFill="1" applyBorder="1"/>
    <xf numFmtId="0" fontId="39" fillId="0" borderId="0" xfId="0" applyFont="1"/>
    <xf numFmtId="165" fontId="5" fillId="11" borderId="0" xfId="0" applyNumberFormat="1" applyFont="1" applyFill="1" applyBorder="1" applyAlignment="1">
      <alignment horizontal="right"/>
    </xf>
    <xf numFmtId="0" fontId="15" fillId="22" borderId="0" xfId="0" applyFont="1" applyFill="1" applyAlignment="1">
      <alignment vertical="center"/>
    </xf>
    <xf numFmtId="164" fontId="40" fillId="22" borderId="0" xfId="1" applyNumberFormat="1" applyFont="1" applyFill="1"/>
    <xf numFmtId="0" fontId="23" fillId="0" borderId="0" xfId="0" applyFont="1" applyAlignment="1">
      <alignment vertical="center"/>
    </xf>
    <xf numFmtId="0" fontId="33" fillId="22" borderId="0" xfId="0" applyFont="1" applyFill="1"/>
    <xf numFmtId="0" fontId="5" fillId="0" borderId="0" xfId="0" applyFont="1" applyFill="1"/>
    <xf numFmtId="176" fontId="0" fillId="0" borderId="0" xfId="1" applyNumberFormat="1" applyFont="1"/>
    <xf numFmtId="3" fontId="3" fillId="11" borderId="1" xfId="1" applyNumberFormat="1" applyFont="1" applyFill="1" applyBorder="1"/>
    <xf numFmtId="0" fontId="41" fillId="0" borderId="0" xfId="0" applyFont="1"/>
    <xf numFmtId="166" fontId="0" fillId="22" borderId="0" xfId="0" applyNumberFormat="1" applyFill="1" applyBorder="1"/>
    <xf numFmtId="0" fontId="0" fillId="22" borderId="0" xfId="0" applyFill="1" applyBorder="1"/>
    <xf numFmtId="166" fontId="0" fillId="22" borderId="0" xfId="0" applyNumberFormat="1" applyFont="1" applyFill="1"/>
    <xf numFmtId="166" fontId="0" fillId="22" borderId="0" xfId="0" applyNumberFormat="1" applyFill="1"/>
    <xf numFmtId="0" fontId="0" fillId="22" borderId="0" xfId="0" applyFont="1" applyFill="1" applyBorder="1"/>
    <xf numFmtId="0" fontId="1" fillId="0" borderId="0" xfId="3" applyNumberFormat="1" applyFont="1" applyFill="1"/>
    <xf numFmtId="0" fontId="1" fillId="22" borderId="0" xfId="0" applyFont="1" applyFill="1"/>
    <xf numFmtId="0" fontId="4" fillId="11" borderId="5" xfId="0" quotePrefix="1" applyFont="1" applyFill="1" applyBorder="1" applyAlignment="1">
      <alignment horizontal="center"/>
    </xf>
    <xf numFmtId="0" fontId="42" fillId="0" borderId="0" xfId="0" applyFont="1" applyAlignment="1">
      <alignment vertical="center"/>
    </xf>
    <xf numFmtId="38" fontId="43" fillId="11" borderId="1" xfId="0" applyNumberFormat="1" applyFont="1" applyFill="1" applyBorder="1" applyAlignment="1">
      <alignment horizontal="right"/>
    </xf>
    <xf numFmtId="164" fontId="3" fillId="11" borderId="1" xfId="1" applyNumberFormat="1" applyFont="1" applyFill="1" applyBorder="1" applyAlignment="1">
      <alignment horizontal="right"/>
    </xf>
    <xf numFmtId="0" fontId="27" fillId="22" borderId="0" xfId="3" applyNumberFormat="1" applyFont="1" applyFill="1" applyBorder="1"/>
    <xf numFmtId="167" fontId="35" fillId="0" borderId="0" xfId="1" applyNumberFormat="1" applyFont="1" applyFill="1"/>
    <xf numFmtId="164" fontId="5" fillId="11" borderId="0" xfId="1" applyNumberFormat="1" applyFont="1" applyFill="1" applyBorder="1" applyAlignment="1">
      <alignment horizontal="right"/>
    </xf>
    <xf numFmtId="164" fontId="5" fillId="11" borderId="4" xfId="1" applyNumberFormat="1" applyFont="1" applyFill="1" applyBorder="1" applyAlignment="1">
      <alignment horizontal="right"/>
    </xf>
    <xf numFmtId="3" fontId="5" fillId="11" borderId="0" xfId="1" applyNumberFormat="1" applyFont="1" applyFill="1" applyAlignment="1">
      <alignment horizontal="right"/>
    </xf>
    <xf numFmtId="3" fontId="5" fillId="11" borderId="0" xfId="1" applyNumberFormat="1" applyFont="1" applyFill="1" applyBorder="1" applyAlignment="1">
      <alignment horizontal="right"/>
    </xf>
    <xf numFmtId="0" fontId="4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173" fontId="47" fillId="0" borderId="0" xfId="1" applyNumberFormat="1" applyFont="1" applyFill="1" applyAlignment="1">
      <alignment horizontal="center"/>
    </xf>
    <xf numFmtId="173" fontId="47" fillId="0" borderId="0" xfId="1" applyNumberFormat="1" applyFont="1" applyAlignment="1">
      <alignment horizontal="center"/>
    </xf>
    <xf numFmtId="3" fontId="5" fillId="11" borderId="6" xfId="1" applyNumberFormat="1" applyFont="1" applyFill="1" applyBorder="1" applyAlignment="1"/>
    <xf numFmtId="164" fontId="40" fillId="0" borderId="0" xfId="1" applyNumberFormat="1" applyFont="1" applyFill="1"/>
    <xf numFmtId="0" fontId="24" fillId="0" borderId="17" xfId="0" applyFont="1" applyBorder="1" applyAlignment="1">
      <alignment vertical="center"/>
    </xf>
    <xf numFmtId="0" fontId="30" fillId="11" borderId="0" xfId="0" applyFont="1" applyFill="1" applyAlignment="1">
      <alignment vertical="center"/>
    </xf>
    <xf numFmtId="164" fontId="2" fillId="11" borderId="0" xfId="0" applyNumberFormat="1" applyFont="1" applyFill="1" applyBorder="1"/>
    <xf numFmtId="165" fontId="5" fillId="11" borderId="0" xfId="0" applyNumberFormat="1" applyFont="1" applyFill="1" applyBorder="1"/>
    <xf numFmtId="168" fontId="3" fillId="18" borderId="0" xfId="0" applyNumberFormat="1" applyFont="1" applyFill="1" applyAlignment="1">
      <alignment horizontal="left"/>
    </xf>
    <xf numFmtId="3" fontId="45" fillId="11" borderId="0" xfId="1" applyNumberFormat="1" applyFont="1" applyFill="1" applyBorder="1" applyAlignment="1">
      <alignment horizontal="right"/>
    </xf>
    <xf numFmtId="0" fontId="48" fillId="0" borderId="0" xfId="0" applyFont="1"/>
    <xf numFmtId="14" fontId="0" fillId="11" borderId="0" xfId="0" applyNumberFormat="1" applyFill="1"/>
    <xf numFmtId="1" fontId="0" fillId="0" borderId="0" xfId="3" applyNumberFormat="1" applyFont="1" applyBorder="1"/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1" fontId="0" fillId="0" borderId="0" xfId="3" applyNumberFormat="1" applyFont="1" applyFill="1" applyBorder="1"/>
    <xf numFmtId="3" fontId="3" fillId="0" borderId="1" xfId="1" applyNumberFormat="1" applyFont="1" applyFill="1" applyBorder="1"/>
    <xf numFmtId="0" fontId="3" fillId="11" borderId="1" xfId="0" applyFont="1" applyFill="1" applyBorder="1"/>
    <xf numFmtId="0" fontId="49" fillId="11" borderId="0" xfId="0" applyFont="1" applyFill="1" applyBorder="1" applyAlignment="1">
      <alignment horizontal="left"/>
    </xf>
    <xf numFmtId="0" fontId="51" fillId="11" borderId="0" xfId="0" applyFont="1" applyFill="1" applyBorder="1" applyAlignment="1"/>
    <xf numFmtId="0" fontId="53" fillId="2" borderId="0" xfId="0" applyFont="1" applyFill="1"/>
    <xf numFmtId="0" fontId="3" fillId="18" borderId="5" xfId="0" applyFont="1" applyFill="1" applyBorder="1" applyAlignment="1">
      <alignment wrapText="1"/>
    </xf>
    <xf numFmtId="0" fontId="50" fillId="8" borderId="0" xfId="0" applyFont="1" applyFill="1" applyBorder="1" applyAlignment="1">
      <alignment horizontal="left" wrapText="1"/>
    </xf>
    <xf numFmtId="0" fontId="49" fillId="2" borderId="0" xfId="0" applyFont="1" applyFill="1" applyBorder="1" applyAlignment="1">
      <alignment horizontal="left" wrapText="1"/>
    </xf>
    <xf numFmtId="0" fontId="49" fillId="2" borderId="0" xfId="0" applyFont="1" applyFill="1" applyBorder="1" applyAlignment="1">
      <alignment horizontal="left" vertical="center" wrapText="1"/>
    </xf>
    <xf numFmtId="0" fontId="50" fillId="11" borderId="0" xfId="0" applyFont="1" applyFill="1" applyBorder="1" applyAlignment="1">
      <alignment shrinkToFit="1"/>
    </xf>
    <xf numFmtId="0" fontId="51" fillId="11" borderId="0" xfId="0" applyFont="1" applyFill="1" applyBorder="1" applyAlignment="1">
      <alignment shrinkToFit="1"/>
    </xf>
    <xf numFmtId="0" fontId="1" fillId="0" borderId="0" xfId="0" applyFont="1" applyAlignment="1"/>
    <xf numFmtId="0" fontId="0" fillId="0" borderId="0" xfId="0" applyAlignment="1"/>
    <xf numFmtId="0" fontId="48" fillId="0" borderId="0" xfId="0" applyFont="1" applyAlignment="1">
      <alignment vertical="center"/>
    </xf>
    <xf numFmtId="0" fontId="26" fillId="0" borderId="14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9" fillId="2" borderId="0" xfId="0" applyFont="1" applyFill="1" applyBorder="1" applyAlignment="1">
      <alignment horizontal="left" wrapText="1"/>
    </xf>
    <xf numFmtId="0" fontId="26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12" borderId="8" xfId="0" applyFont="1" applyFill="1" applyBorder="1" applyAlignment="1">
      <alignment horizontal="center" wrapText="1"/>
    </xf>
    <xf numFmtId="0" fontId="1" fillId="13" borderId="8" xfId="0" applyFont="1" applyFill="1" applyBorder="1" applyAlignment="1">
      <alignment horizontal="center" wrapText="1"/>
    </xf>
    <xf numFmtId="0" fontId="1" fillId="14" borderId="9" xfId="0" applyFont="1" applyFill="1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0" fontId="1" fillId="14" borderId="11" xfId="0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2012-13 Wheat Exports Sales and Shipments vs. 3-yr Average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4853360179458251E-2"/>
          <c:y val="0.11997948968522811"/>
          <c:w val="0.81475658936905149"/>
          <c:h val="0.66944127986075808"/>
        </c:manualLayout>
      </c:layout>
      <c:lineChart>
        <c:grouping val="standard"/>
        <c:varyColors val="0"/>
        <c:ser>
          <c:idx val="0"/>
          <c:order val="0"/>
          <c:tx>
            <c:strRef>
              <c:f>'2012-13 weekly pace'!$E$12</c:f>
              <c:strCache>
                <c:ptCount val="1"/>
                <c:pt idx="0">
                  <c:v>Sales Needed to Meet WASDE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numRef>
              <c:f>'2012-13 weekly pace'!$D$13:$D$64</c:f>
              <c:numCache>
                <c:formatCode>m/d/yyyy</c:formatCode>
                <c:ptCount val="52"/>
                <c:pt idx="0">
                  <c:v>41067</c:v>
                </c:pt>
                <c:pt idx="1">
                  <c:v>41074</c:v>
                </c:pt>
                <c:pt idx="2">
                  <c:v>41081</c:v>
                </c:pt>
                <c:pt idx="3">
                  <c:v>41088</c:v>
                </c:pt>
                <c:pt idx="4">
                  <c:v>41095</c:v>
                </c:pt>
                <c:pt idx="5">
                  <c:v>41102</c:v>
                </c:pt>
                <c:pt idx="6">
                  <c:v>41109</c:v>
                </c:pt>
                <c:pt idx="7">
                  <c:v>41116</c:v>
                </c:pt>
                <c:pt idx="8">
                  <c:v>41123</c:v>
                </c:pt>
                <c:pt idx="9">
                  <c:v>41130</c:v>
                </c:pt>
                <c:pt idx="10">
                  <c:v>41137</c:v>
                </c:pt>
                <c:pt idx="11">
                  <c:v>41144</c:v>
                </c:pt>
                <c:pt idx="12">
                  <c:v>41151</c:v>
                </c:pt>
                <c:pt idx="13">
                  <c:v>41158</c:v>
                </c:pt>
                <c:pt idx="14">
                  <c:v>41165</c:v>
                </c:pt>
                <c:pt idx="15">
                  <c:v>41172</c:v>
                </c:pt>
                <c:pt idx="16">
                  <c:v>41179</c:v>
                </c:pt>
                <c:pt idx="17">
                  <c:v>41186</c:v>
                </c:pt>
                <c:pt idx="18">
                  <c:v>41193</c:v>
                </c:pt>
                <c:pt idx="19">
                  <c:v>41200</c:v>
                </c:pt>
                <c:pt idx="20">
                  <c:v>41207</c:v>
                </c:pt>
                <c:pt idx="21">
                  <c:v>41214</c:v>
                </c:pt>
                <c:pt idx="22">
                  <c:v>41221</c:v>
                </c:pt>
                <c:pt idx="23">
                  <c:v>41228</c:v>
                </c:pt>
                <c:pt idx="24">
                  <c:v>41235</c:v>
                </c:pt>
                <c:pt idx="25">
                  <c:v>41242</c:v>
                </c:pt>
                <c:pt idx="26">
                  <c:v>41249</c:v>
                </c:pt>
                <c:pt idx="27">
                  <c:v>41256</c:v>
                </c:pt>
                <c:pt idx="28">
                  <c:v>41263</c:v>
                </c:pt>
                <c:pt idx="29">
                  <c:v>41270</c:v>
                </c:pt>
                <c:pt idx="30">
                  <c:v>41277</c:v>
                </c:pt>
                <c:pt idx="31" formatCode="d\-mmm\-yy">
                  <c:v>41284</c:v>
                </c:pt>
                <c:pt idx="32" formatCode="d\-mmm\-yy">
                  <c:v>41291</c:v>
                </c:pt>
                <c:pt idx="33" formatCode="d\-mmm\-yy">
                  <c:v>41298</c:v>
                </c:pt>
                <c:pt idx="34" formatCode="d\-mmm\-yy">
                  <c:v>41305</c:v>
                </c:pt>
                <c:pt idx="35" formatCode="d\-mmm\-yy">
                  <c:v>41312</c:v>
                </c:pt>
                <c:pt idx="36" formatCode="d\-mmm\-yy">
                  <c:v>41319</c:v>
                </c:pt>
                <c:pt idx="37" formatCode="d\-mmm\-yy">
                  <c:v>41326</c:v>
                </c:pt>
                <c:pt idx="38" formatCode="d\-mmm\-yy">
                  <c:v>41333</c:v>
                </c:pt>
                <c:pt idx="39" formatCode="d\-mmm\-yy">
                  <c:v>41340</c:v>
                </c:pt>
                <c:pt idx="40" formatCode="d\-mmm\-yy">
                  <c:v>41347</c:v>
                </c:pt>
                <c:pt idx="41" formatCode="d\-mmm\-yy">
                  <c:v>41354</c:v>
                </c:pt>
                <c:pt idx="42" formatCode="d\-mmm\-yy">
                  <c:v>41361</c:v>
                </c:pt>
                <c:pt idx="43" formatCode="d\-mmm\-yy">
                  <c:v>41368</c:v>
                </c:pt>
                <c:pt idx="44" formatCode="d\-mmm\-yy">
                  <c:v>41375</c:v>
                </c:pt>
                <c:pt idx="45" formatCode="d\-mmm\-yy">
                  <c:v>41382</c:v>
                </c:pt>
                <c:pt idx="46" formatCode="d\-mmm\-yy">
                  <c:v>41389</c:v>
                </c:pt>
                <c:pt idx="47" formatCode="d\-mmm\-yy">
                  <c:v>41396</c:v>
                </c:pt>
                <c:pt idx="48" formatCode="d\-mmm\-yy">
                  <c:v>41403</c:v>
                </c:pt>
                <c:pt idx="49" formatCode="d\-mmm\-yy">
                  <c:v>41410</c:v>
                </c:pt>
                <c:pt idx="50" formatCode="d\-mmm\-yy">
                  <c:v>41417</c:v>
                </c:pt>
                <c:pt idx="51" formatCode="d\-mmm\-yy">
                  <c:v>41424</c:v>
                </c:pt>
              </c:numCache>
            </c:numRef>
          </c:cat>
          <c:val>
            <c:numRef>
              <c:f>'2012-13 weekly pace'!$E$13:$E$64</c:f>
              <c:numCache>
                <c:formatCode>_(* #,##0.00_);_(* \(#,##0.00\);_(* "-"??_);_(@_)</c:formatCode>
                <c:ptCount val="52"/>
                <c:pt idx="0" formatCode="_(* #,##0_);_(* \(#,##0\);_(* &quot;-&quot;??_);_(@_)">
                  <c:v>5548.3</c:v>
                </c:pt>
                <c:pt idx="1">
                  <c:v>5965.7693540631517</c:v>
                </c:pt>
                <c:pt idx="2">
                  <c:v>6383.2387081263032</c:v>
                </c:pt>
                <c:pt idx="3">
                  <c:v>6800.7080621894547</c:v>
                </c:pt>
                <c:pt idx="4">
                  <c:v>7218.1774162526062</c:v>
                </c:pt>
                <c:pt idx="5">
                  <c:v>7635.6467703157577</c:v>
                </c:pt>
                <c:pt idx="6">
                  <c:v>8053.1161243789093</c:v>
                </c:pt>
                <c:pt idx="7">
                  <c:v>8470.5854784420608</c:v>
                </c:pt>
                <c:pt idx="8">
                  <c:v>8888.0548325052114</c:v>
                </c:pt>
                <c:pt idx="9">
                  <c:v>9305.524186568362</c:v>
                </c:pt>
                <c:pt idx="10">
                  <c:v>9722.9935406315126</c:v>
                </c:pt>
                <c:pt idx="11">
                  <c:v>10140.462894694663</c:v>
                </c:pt>
                <c:pt idx="12">
                  <c:v>10557.932248757814</c:v>
                </c:pt>
                <c:pt idx="13">
                  <c:v>10975.401602820964</c:v>
                </c:pt>
                <c:pt idx="14">
                  <c:v>11392.870956884115</c:v>
                </c:pt>
                <c:pt idx="15">
                  <c:v>11810.340310947266</c:v>
                </c:pt>
                <c:pt idx="16">
                  <c:v>12227.809665010416</c:v>
                </c:pt>
                <c:pt idx="17">
                  <c:v>12645.279019073567</c:v>
                </c:pt>
                <c:pt idx="18">
                  <c:v>13062.748373136717</c:v>
                </c:pt>
                <c:pt idx="19">
                  <c:v>13480.217727199868</c:v>
                </c:pt>
                <c:pt idx="20">
                  <c:v>13897.687081263019</c:v>
                </c:pt>
                <c:pt idx="21">
                  <c:v>14315.156435326169</c:v>
                </c:pt>
                <c:pt idx="22">
                  <c:v>14732.62578938932</c:v>
                </c:pt>
                <c:pt idx="23">
                  <c:v>15150.09514345247</c:v>
                </c:pt>
                <c:pt idx="24">
                  <c:v>15567.564497515621</c:v>
                </c:pt>
                <c:pt idx="25">
                  <c:v>15985.033851578772</c:v>
                </c:pt>
                <c:pt idx="26">
                  <c:v>16402.503205641922</c:v>
                </c:pt>
                <c:pt idx="27">
                  <c:v>16819.972559705075</c:v>
                </c:pt>
                <c:pt idx="28">
                  <c:v>17237.441913768227</c:v>
                </c:pt>
                <c:pt idx="29">
                  <c:v>17654.91126783138</c:v>
                </c:pt>
                <c:pt idx="30">
                  <c:v>18072.380621894532</c:v>
                </c:pt>
                <c:pt idx="31">
                  <c:v>18489.849975957684</c:v>
                </c:pt>
                <c:pt idx="32">
                  <c:v>18907.319330020837</c:v>
                </c:pt>
                <c:pt idx="33">
                  <c:v>19324.788684083989</c:v>
                </c:pt>
                <c:pt idx="34">
                  <c:v>19742.258038147142</c:v>
                </c:pt>
                <c:pt idx="35">
                  <c:v>20159.727392210294</c:v>
                </c:pt>
                <c:pt idx="36">
                  <c:v>20577.196746273446</c:v>
                </c:pt>
                <c:pt idx="37">
                  <c:v>20994.666100336599</c:v>
                </c:pt>
                <c:pt idx="38">
                  <c:v>21412.135454399751</c:v>
                </c:pt>
                <c:pt idx="39">
                  <c:v>21829.604808462904</c:v>
                </c:pt>
                <c:pt idx="40">
                  <c:v>22247.074162526056</c:v>
                </c:pt>
                <c:pt idx="41">
                  <c:v>22664.543516589209</c:v>
                </c:pt>
                <c:pt idx="42">
                  <c:v>23082.012870652361</c:v>
                </c:pt>
                <c:pt idx="43">
                  <c:v>23499.482224715513</c:v>
                </c:pt>
                <c:pt idx="44">
                  <c:v>23916.951578778666</c:v>
                </c:pt>
                <c:pt idx="45">
                  <c:v>24334.420932841818</c:v>
                </c:pt>
                <c:pt idx="46">
                  <c:v>24751.890286904971</c:v>
                </c:pt>
                <c:pt idx="47">
                  <c:v>25169.359640968123</c:v>
                </c:pt>
                <c:pt idx="48">
                  <c:v>25586.828995031276</c:v>
                </c:pt>
                <c:pt idx="49">
                  <c:v>26004.298349094428</c:v>
                </c:pt>
                <c:pt idx="50">
                  <c:v>26421.76770315758</c:v>
                </c:pt>
                <c:pt idx="51">
                  <c:v>26839.237057220733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5-429D-A72A-192520A0876D}"/>
            </c:ext>
          </c:extLst>
        </c:ser>
        <c:ser>
          <c:idx val="2"/>
          <c:order val="1"/>
          <c:tx>
            <c:strRef>
              <c:f>'2012-13 weekly pace'!$F$12</c:f>
              <c:strCache>
                <c:ptCount val="1"/>
                <c:pt idx="0">
                  <c:v>Shipments Needed to Meet WASDE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'2012-13 weekly pace'!$D$13:$D$64</c:f>
              <c:numCache>
                <c:formatCode>m/d/yyyy</c:formatCode>
                <c:ptCount val="52"/>
                <c:pt idx="0">
                  <c:v>41067</c:v>
                </c:pt>
                <c:pt idx="1">
                  <c:v>41074</c:v>
                </c:pt>
                <c:pt idx="2">
                  <c:v>41081</c:v>
                </c:pt>
                <c:pt idx="3">
                  <c:v>41088</c:v>
                </c:pt>
                <c:pt idx="4">
                  <c:v>41095</c:v>
                </c:pt>
                <c:pt idx="5">
                  <c:v>41102</c:v>
                </c:pt>
                <c:pt idx="6">
                  <c:v>41109</c:v>
                </c:pt>
                <c:pt idx="7">
                  <c:v>41116</c:v>
                </c:pt>
                <c:pt idx="8">
                  <c:v>41123</c:v>
                </c:pt>
                <c:pt idx="9">
                  <c:v>41130</c:v>
                </c:pt>
                <c:pt idx="10">
                  <c:v>41137</c:v>
                </c:pt>
                <c:pt idx="11">
                  <c:v>41144</c:v>
                </c:pt>
                <c:pt idx="12">
                  <c:v>41151</c:v>
                </c:pt>
                <c:pt idx="13">
                  <c:v>41158</c:v>
                </c:pt>
                <c:pt idx="14">
                  <c:v>41165</c:v>
                </c:pt>
                <c:pt idx="15">
                  <c:v>41172</c:v>
                </c:pt>
                <c:pt idx="16">
                  <c:v>41179</c:v>
                </c:pt>
                <c:pt idx="17">
                  <c:v>41186</c:v>
                </c:pt>
                <c:pt idx="18">
                  <c:v>41193</c:v>
                </c:pt>
                <c:pt idx="19">
                  <c:v>41200</c:v>
                </c:pt>
                <c:pt idx="20">
                  <c:v>41207</c:v>
                </c:pt>
                <c:pt idx="21">
                  <c:v>41214</c:v>
                </c:pt>
                <c:pt idx="22">
                  <c:v>41221</c:v>
                </c:pt>
                <c:pt idx="23">
                  <c:v>41228</c:v>
                </c:pt>
                <c:pt idx="24">
                  <c:v>41235</c:v>
                </c:pt>
                <c:pt idx="25">
                  <c:v>41242</c:v>
                </c:pt>
                <c:pt idx="26">
                  <c:v>41249</c:v>
                </c:pt>
                <c:pt idx="27">
                  <c:v>41256</c:v>
                </c:pt>
                <c:pt idx="28">
                  <c:v>41263</c:v>
                </c:pt>
                <c:pt idx="29">
                  <c:v>41270</c:v>
                </c:pt>
                <c:pt idx="30">
                  <c:v>41277</c:v>
                </c:pt>
                <c:pt idx="31" formatCode="d\-mmm\-yy">
                  <c:v>41284</c:v>
                </c:pt>
                <c:pt idx="32" formatCode="d\-mmm\-yy">
                  <c:v>41291</c:v>
                </c:pt>
                <c:pt idx="33" formatCode="d\-mmm\-yy">
                  <c:v>41298</c:v>
                </c:pt>
                <c:pt idx="34" formatCode="d\-mmm\-yy">
                  <c:v>41305</c:v>
                </c:pt>
                <c:pt idx="35" formatCode="d\-mmm\-yy">
                  <c:v>41312</c:v>
                </c:pt>
                <c:pt idx="36" formatCode="d\-mmm\-yy">
                  <c:v>41319</c:v>
                </c:pt>
                <c:pt idx="37" formatCode="d\-mmm\-yy">
                  <c:v>41326</c:v>
                </c:pt>
                <c:pt idx="38" formatCode="d\-mmm\-yy">
                  <c:v>41333</c:v>
                </c:pt>
                <c:pt idx="39" formatCode="d\-mmm\-yy">
                  <c:v>41340</c:v>
                </c:pt>
                <c:pt idx="40" formatCode="d\-mmm\-yy">
                  <c:v>41347</c:v>
                </c:pt>
                <c:pt idx="41" formatCode="d\-mmm\-yy">
                  <c:v>41354</c:v>
                </c:pt>
                <c:pt idx="42" formatCode="d\-mmm\-yy">
                  <c:v>41361</c:v>
                </c:pt>
                <c:pt idx="43" formatCode="d\-mmm\-yy">
                  <c:v>41368</c:v>
                </c:pt>
                <c:pt idx="44" formatCode="d\-mmm\-yy">
                  <c:v>41375</c:v>
                </c:pt>
                <c:pt idx="45" formatCode="d\-mmm\-yy">
                  <c:v>41382</c:v>
                </c:pt>
                <c:pt idx="46" formatCode="d\-mmm\-yy">
                  <c:v>41389</c:v>
                </c:pt>
                <c:pt idx="47" formatCode="d\-mmm\-yy">
                  <c:v>41396</c:v>
                </c:pt>
                <c:pt idx="48" formatCode="d\-mmm\-yy">
                  <c:v>41403</c:v>
                </c:pt>
                <c:pt idx="49" formatCode="d\-mmm\-yy">
                  <c:v>41410</c:v>
                </c:pt>
                <c:pt idx="50" formatCode="d\-mmm\-yy">
                  <c:v>41417</c:v>
                </c:pt>
                <c:pt idx="51" formatCode="d\-mmm\-yy">
                  <c:v>41424</c:v>
                </c:pt>
              </c:numCache>
            </c:numRef>
          </c:cat>
          <c:val>
            <c:numRef>
              <c:f>'2012-13 weekly pace'!$F$13:$F$64</c:f>
              <c:numCache>
                <c:formatCode>_(* #,##0.00_);_(* \(#,##0.00\);_(* "-"??_);_(@_)</c:formatCode>
                <c:ptCount val="52"/>
                <c:pt idx="0" formatCode="_(* #,##0_);_(* \(#,##0\);_(* &quot;-&quot;??_);_(@_)">
                  <c:v>667</c:v>
                </c:pt>
                <c:pt idx="1">
                  <c:v>1180.1811187690334</c:v>
                </c:pt>
                <c:pt idx="2">
                  <c:v>1693.3622375380669</c:v>
                </c:pt>
                <c:pt idx="3">
                  <c:v>2206.5433563071006</c:v>
                </c:pt>
                <c:pt idx="4">
                  <c:v>2719.7244750761338</c:v>
                </c:pt>
                <c:pt idx="5">
                  <c:v>3232.9055938451675</c:v>
                </c:pt>
                <c:pt idx="6">
                  <c:v>3746.0867126142011</c:v>
                </c:pt>
                <c:pt idx="7">
                  <c:v>4259.2678313832348</c:v>
                </c:pt>
                <c:pt idx="8">
                  <c:v>4772.4489501522685</c:v>
                </c:pt>
                <c:pt idx="9">
                  <c:v>5285.6300689213022</c:v>
                </c:pt>
                <c:pt idx="10">
                  <c:v>5798.8111876903358</c:v>
                </c:pt>
                <c:pt idx="11">
                  <c:v>6311.9923064593695</c:v>
                </c:pt>
                <c:pt idx="12">
                  <c:v>6825.1734252284032</c:v>
                </c:pt>
                <c:pt idx="13">
                  <c:v>7338.3545439974368</c:v>
                </c:pt>
                <c:pt idx="14">
                  <c:v>7851.5356627664705</c:v>
                </c:pt>
                <c:pt idx="15">
                  <c:v>8364.7167815355042</c:v>
                </c:pt>
                <c:pt idx="16">
                  <c:v>8877.897900304537</c:v>
                </c:pt>
                <c:pt idx="17">
                  <c:v>9391.0790190735697</c:v>
                </c:pt>
                <c:pt idx="18">
                  <c:v>9904.2601378426025</c:v>
                </c:pt>
                <c:pt idx="19">
                  <c:v>10417.441256611635</c:v>
                </c:pt>
                <c:pt idx="20">
                  <c:v>10930.622375380668</c:v>
                </c:pt>
                <c:pt idx="21">
                  <c:v>11443.803494149701</c:v>
                </c:pt>
                <c:pt idx="22">
                  <c:v>11956.984612918734</c:v>
                </c:pt>
                <c:pt idx="23">
                  <c:v>12470.165731687766</c:v>
                </c:pt>
                <c:pt idx="24">
                  <c:v>12983.346850456799</c:v>
                </c:pt>
                <c:pt idx="25">
                  <c:v>13496.527969225834</c:v>
                </c:pt>
                <c:pt idx="26">
                  <c:v>14009.709087994866</c:v>
                </c:pt>
                <c:pt idx="27">
                  <c:v>14522.890206763899</c:v>
                </c:pt>
                <c:pt idx="28">
                  <c:v>15036.071325532932</c:v>
                </c:pt>
                <c:pt idx="29">
                  <c:v>15549.252444301965</c:v>
                </c:pt>
                <c:pt idx="30">
                  <c:v>16062.433563070999</c:v>
                </c:pt>
                <c:pt idx="31">
                  <c:v>16575.614681840034</c:v>
                </c:pt>
                <c:pt idx="32">
                  <c:v>17088.795800609067</c:v>
                </c:pt>
                <c:pt idx="33">
                  <c:v>17601.976919378099</c:v>
                </c:pt>
                <c:pt idx="34">
                  <c:v>18115.158038147132</c:v>
                </c:pt>
                <c:pt idx="35">
                  <c:v>18628.339156916165</c:v>
                </c:pt>
                <c:pt idx="36">
                  <c:v>19141.520275685198</c:v>
                </c:pt>
                <c:pt idx="37">
                  <c:v>19654.70139445423</c:v>
                </c:pt>
                <c:pt idx="38">
                  <c:v>20167.882513223263</c:v>
                </c:pt>
                <c:pt idx="39">
                  <c:v>20681.063631992296</c:v>
                </c:pt>
                <c:pt idx="40">
                  <c:v>21194.244750761329</c:v>
                </c:pt>
                <c:pt idx="41">
                  <c:v>21707.425869530362</c:v>
                </c:pt>
                <c:pt idx="42">
                  <c:v>22220.606988299398</c:v>
                </c:pt>
                <c:pt idx="43">
                  <c:v>22733.788107068431</c:v>
                </c:pt>
                <c:pt idx="44">
                  <c:v>23246.969225837463</c:v>
                </c:pt>
                <c:pt idx="45">
                  <c:v>23760.1503446065</c:v>
                </c:pt>
                <c:pt idx="46">
                  <c:v>24273.331463375536</c:v>
                </c:pt>
                <c:pt idx="47">
                  <c:v>24786.512582144569</c:v>
                </c:pt>
                <c:pt idx="48">
                  <c:v>25299.693700913602</c:v>
                </c:pt>
                <c:pt idx="49">
                  <c:v>25812.874819682638</c:v>
                </c:pt>
                <c:pt idx="50">
                  <c:v>26326.055938451675</c:v>
                </c:pt>
                <c:pt idx="51">
                  <c:v>26839.237057220707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5-429D-A72A-192520A0876D}"/>
            </c:ext>
          </c:extLst>
        </c:ser>
        <c:ser>
          <c:idx val="1"/>
          <c:order val="2"/>
          <c:tx>
            <c:strRef>
              <c:f>'2012-13 weekly pace'!$G$12</c:f>
              <c:strCache>
                <c:ptCount val="1"/>
                <c:pt idx="0">
                  <c:v>Actual Export Sales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'2012-13 weekly pace'!$D$13:$D$64</c:f>
              <c:numCache>
                <c:formatCode>m/d/yyyy</c:formatCode>
                <c:ptCount val="52"/>
                <c:pt idx="0">
                  <c:v>41067</c:v>
                </c:pt>
                <c:pt idx="1">
                  <c:v>41074</c:v>
                </c:pt>
                <c:pt idx="2">
                  <c:v>41081</c:v>
                </c:pt>
                <c:pt idx="3">
                  <c:v>41088</c:v>
                </c:pt>
                <c:pt idx="4">
                  <c:v>41095</c:v>
                </c:pt>
                <c:pt idx="5">
                  <c:v>41102</c:v>
                </c:pt>
                <c:pt idx="6">
                  <c:v>41109</c:v>
                </c:pt>
                <c:pt idx="7">
                  <c:v>41116</c:v>
                </c:pt>
                <c:pt idx="8">
                  <c:v>41123</c:v>
                </c:pt>
                <c:pt idx="9">
                  <c:v>41130</c:v>
                </c:pt>
                <c:pt idx="10">
                  <c:v>41137</c:v>
                </c:pt>
                <c:pt idx="11">
                  <c:v>41144</c:v>
                </c:pt>
                <c:pt idx="12">
                  <c:v>41151</c:v>
                </c:pt>
                <c:pt idx="13">
                  <c:v>41158</c:v>
                </c:pt>
                <c:pt idx="14">
                  <c:v>41165</c:v>
                </c:pt>
                <c:pt idx="15">
                  <c:v>41172</c:v>
                </c:pt>
                <c:pt idx="16">
                  <c:v>41179</c:v>
                </c:pt>
                <c:pt idx="17">
                  <c:v>41186</c:v>
                </c:pt>
                <c:pt idx="18">
                  <c:v>41193</c:v>
                </c:pt>
                <c:pt idx="19">
                  <c:v>41200</c:v>
                </c:pt>
                <c:pt idx="20">
                  <c:v>41207</c:v>
                </c:pt>
                <c:pt idx="21">
                  <c:v>41214</c:v>
                </c:pt>
                <c:pt idx="22">
                  <c:v>41221</c:v>
                </c:pt>
                <c:pt idx="23">
                  <c:v>41228</c:v>
                </c:pt>
                <c:pt idx="24">
                  <c:v>41235</c:v>
                </c:pt>
                <c:pt idx="25">
                  <c:v>41242</c:v>
                </c:pt>
                <c:pt idx="26">
                  <c:v>41249</c:v>
                </c:pt>
                <c:pt idx="27">
                  <c:v>41256</c:v>
                </c:pt>
                <c:pt idx="28">
                  <c:v>41263</c:v>
                </c:pt>
                <c:pt idx="29">
                  <c:v>41270</c:v>
                </c:pt>
                <c:pt idx="30">
                  <c:v>41277</c:v>
                </c:pt>
                <c:pt idx="31" formatCode="d\-mmm\-yy">
                  <c:v>41284</c:v>
                </c:pt>
                <c:pt idx="32" formatCode="d\-mmm\-yy">
                  <c:v>41291</c:v>
                </c:pt>
                <c:pt idx="33" formatCode="d\-mmm\-yy">
                  <c:v>41298</c:v>
                </c:pt>
                <c:pt idx="34" formatCode="d\-mmm\-yy">
                  <c:v>41305</c:v>
                </c:pt>
                <c:pt idx="35" formatCode="d\-mmm\-yy">
                  <c:v>41312</c:v>
                </c:pt>
                <c:pt idx="36" formatCode="d\-mmm\-yy">
                  <c:v>41319</c:v>
                </c:pt>
                <c:pt idx="37" formatCode="d\-mmm\-yy">
                  <c:v>41326</c:v>
                </c:pt>
                <c:pt idx="38" formatCode="d\-mmm\-yy">
                  <c:v>41333</c:v>
                </c:pt>
                <c:pt idx="39" formatCode="d\-mmm\-yy">
                  <c:v>41340</c:v>
                </c:pt>
                <c:pt idx="40" formatCode="d\-mmm\-yy">
                  <c:v>41347</c:v>
                </c:pt>
                <c:pt idx="41" formatCode="d\-mmm\-yy">
                  <c:v>41354</c:v>
                </c:pt>
                <c:pt idx="42" formatCode="d\-mmm\-yy">
                  <c:v>41361</c:v>
                </c:pt>
                <c:pt idx="43" formatCode="d\-mmm\-yy">
                  <c:v>41368</c:v>
                </c:pt>
                <c:pt idx="44" formatCode="d\-mmm\-yy">
                  <c:v>41375</c:v>
                </c:pt>
                <c:pt idx="45" formatCode="d\-mmm\-yy">
                  <c:v>41382</c:v>
                </c:pt>
                <c:pt idx="46" formatCode="d\-mmm\-yy">
                  <c:v>41389</c:v>
                </c:pt>
                <c:pt idx="47" formatCode="d\-mmm\-yy">
                  <c:v>41396</c:v>
                </c:pt>
                <c:pt idx="48" formatCode="d\-mmm\-yy">
                  <c:v>41403</c:v>
                </c:pt>
                <c:pt idx="49" formatCode="d\-mmm\-yy">
                  <c:v>41410</c:v>
                </c:pt>
                <c:pt idx="50" formatCode="d\-mmm\-yy">
                  <c:v>41417</c:v>
                </c:pt>
                <c:pt idx="51" formatCode="d\-mmm\-yy">
                  <c:v>41424</c:v>
                </c:pt>
              </c:numCache>
            </c:numRef>
          </c:cat>
          <c:val>
            <c:numRef>
              <c:f>'2012-13 weekly pace'!$G$13:$G$64</c:f>
              <c:numCache>
                <c:formatCode>General</c:formatCode>
                <c:ptCount val="52"/>
                <c:pt idx="0">
                  <c:v>5548.3</c:v>
                </c:pt>
                <c:pt idx="1">
                  <c:v>6390.2999999999993</c:v>
                </c:pt>
                <c:pt idx="2">
                  <c:v>6714.8</c:v>
                </c:pt>
                <c:pt idx="3">
                  <c:v>7133.7000000000007</c:v>
                </c:pt>
                <c:pt idx="4">
                  <c:v>7445.5</c:v>
                </c:pt>
                <c:pt idx="5">
                  <c:v>8034.7000000000007</c:v>
                </c:pt>
                <c:pt idx="6">
                  <c:v>8401.7000000000007</c:v>
                </c:pt>
                <c:pt idx="7">
                  <c:v>8917.9000000000015</c:v>
                </c:pt>
                <c:pt idx="8">
                  <c:v>9583.1</c:v>
                </c:pt>
                <c:pt idx="9">
                  <c:v>9979.7999999999993</c:v>
                </c:pt>
                <c:pt idx="10">
                  <c:v>10419.9</c:v>
                </c:pt>
                <c:pt idx="11">
                  <c:v>10928.4</c:v>
                </c:pt>
                <c:pt idx="12">
                  <c:v>11477.2</c:v>
                </c:pt>
                <c:pt idx="13">
                  <c:v>11859.1</c:v>
                </c:pt>
                <c:pt idx="14">
                  <c:v>12348</c:v>
                </c:pt>
                <c:pt idx="15">
                  <c:v>12773.9</c:v>
                </c:pt>
                <c:pt idx="16">
                  <c:v>13081</c:v>
                </c:pt>
                <c:pt idx="17">
                  <c:v>13360.9</c:v>
                </c:pt>
                <c:pt idx="18">
                  <c:v>13770.9</c:v>
                </c:pt>
                <c:pt idx="19">
                  <c:v>14342.9</c:v>
                </c:pt>
                <c:pt idx="20">
                  <c:v>14705.7</c:v>
                </c:pt>
                <c:pt idx="21">
                  <c:v>14915.2</c:v>
                </c:pt>
                <c:pt idx="22">
                  <c:v>15229.7</c:v>
                </c:pt>
                <c:pt idx="23">
                  <c:v>15865.2</c:v>
                </c:pt>
                <c:pt idx="24">
                  <c:v>16144.5</c:v>
                </c:pt>
                <c:pt idx="25">
                  <c:v>16497.5</c:v>
                </c:pt>
                <c:pt idx="26">
                  <c:v>17016.099999999999</c:v>
                </c:pt>
                <c:pt idx="27">
                  <c:v>17667.3</c:v>
                </c:pt>
                <c:pt idx="28">
                  <c:v>18676.3</c:v>
                </c:pt>
                <c:pt idx="29">
                  <c:v>19076.599999999999</c:v>
                </c:pt>
                <c:pt idx="30">
                  <c:v>19310.400000000001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5-429D-A72A-192520A0876D}"/>
            </c:ext>
          </c:extLst>
        </c:ser>
        <c:ser>
          <c:idx val="3"/>
          <c:order val="3"/>
          <c:tx>
            <c:strRef>
              <c:f>'2012-13 weekly pace'!$H$12</c:f>
              <c:strCache>
                <c:ptCount val="1"/>
                <c:pt idx="0">
                  <c:v>Shipped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'2012-13 weekly pace'!$D$13:$D$64</c:f>
              <c:numCache>
                <c:formatCode>m/d/yyyy</c:formatCode>
                <c:ptCount val="52"/>
                <c:pt idx="0">
                  <c:v>41067</c:v>
                </c:pt>
                <c:pt idx="1">
                  <c:v>41074</c:v>
                </c:pt>
                <c:pt idx="2">
                  <c:v>41081</c:v>
                </c:pt>
                <c:pt idx="3">
                  <c:v>41088</c:v>
                </c:pt>
                <c:pt idx="4">
                  <c:v>41095</c:v>
                </c:pt>
                <c:pt idx="5">
                  <c:v>41102</c:v>
                </c:pt>
                <c:pt idx="6">
                  <c:v>41109</c:v>
                </c:pt>
                <c:pt idx="7">
                  <c:v>41116</c:v>
                </c:pt>
                <c:pt idx="8">
                  <c:v>41123</c:v>
                </c:pt>
                <c:pt idx="9">
                  <c:v>41130</c:v>
                </c:pt>
                <c:pt idx="10">
                  <c:v>41137</c:v>
                </c:pt>
                <c:pt idx="11">
                  <c:v>41144</c:v>
                </c:pt>
                <c:pt idx="12">
                  <c:v>41151</c:v>
                </c:pt>
                <c:pt idx="13">
                  <c:v>41158</c:v>
                </c:pt>
                <c:pt idx="14">
                  <c:v>41165</c:v>
                </c:pt>
                <c:pt idx="15">
                  <c:v>41172</c:v>
                </c:pt>
                <c:pt idx="16">
                  <c:v>41179</c:v>
                </c:pt>
                <c:pt idx="17">
                  <c:v>41186</c:v>
                </c:pt>
                <c:pt idx="18">
                  <c:v>41193</c:v>
                </c:pt>
                <c:pt idx="19">
                  <c:v>41200</c:v>
                </c:pt>
                <c:pt idx="20">
                  <c:v>41207</c:v>
                </c:pt>
                <c:pt idx="21">
                  <c:v>41214</c:v>
                </c:pt>
                <c:pt idx="22">
                  <c:v>41221</c:v>
                </c:pt>
                <c:pt idx="23">
                  <c:v>41228</c:v>
                </c:pt>
                <c:pt idx="24">
                  <c:v>41235</c:v>
                </c:pt>
                <c:pt idx="25">
                  <c:v>41242</c:v>
                </c:pt>
                <c:pt idx="26">
                  <c:v>41249</c:v>
                </c:pt>
                <c:pt idx="27">
                  <c:v>41256</c:v>
                </c:pt>
                <c:pt idx="28">
                  <c:v>41263</c:v>
                </c:pt>
                <c:pt idx="29">
                  <c:v>41270</c:v>
                </c:pt>
                <c:pt idx="30">
                  <c:v>41277</c:v>
                </c:pt>
                <c:pt idx="31" formatCode="d\-mmm\-yy">
                  <c:v>41284</c:v>
                </c:pt>
                <c:pt idx="32" formatCode="d\-mmm\-yy">
                  <c:v>41291</c:v>
                </c:pt>
                <c:pt idx="33" formatCode="d\-mmm\-yy">
                  <c:v>41298</c:v>
                </c:pt>
                <c:pt idx="34" formatCode="d\-mmm\-yy">
                  <c:v>41305</c:v>
                </c:pt>
                <c:pt idx="35" formatCode="d\-mmm\-yy">
                  <c:v>41312</c:v>
                </c:pt>
                <c:pt idx="36" formatCode="d\-mmm\-yy">
                  <c:v>41319</c:v>
                </c:pt>
                <c:pt idx="37" formatCode="d\-mmm\-yy">
                  <c:v>41326</c:v>
                </c:pt>
                <c:pt idx="38" formatCode="d\-mmm\-yy">
                  <c:v>41333</c:v>
                </c:pt>
                <c:pt idx="39" formatCode="d\-mmm\-yy">
                  <c:v>41340</c:v>
                </c:pt>
                <c:pt idx="40" formatCode="d\-mmm\-yy">
                  <c:v>41347</c:v>
                </c:pt>
                <c:pt idx="41" formatCode="d\-mmm\-yy">
                  <c:v>41354</c:v>
                </c:pt>
                <c:pt idx="42" formatCode="d\-mmm\-yy">
                  <c:v>41361</c:v>
                </c:pt>
                <c:pt idx="43" formatCode="d\-mmm\-yy">
                  <c:v>41368</c:v>
                </c:pt>
                <c:pt idx="44" formatCode="d\-mmm\-yy">
                  <c:v>41375</c:v>
                </c:pt>
                <c:pt idx="45" formatCode="d\-mmm\-yy">
                  <c:v>41382</c:v>
                </c:pt>
                <c:pt idx="46" formatCode="d\-mmm\-yy">
                  <c:v>41389</c:v>
                </c:pt>
                <c:pt idx="47" formatCode="d\-mmm\-yy">
                  <c:v>41396</c:v>
                </c:pt>
                <c:pt idx="48" formatCode="d\-mmm\-yy">
                  <c:v>41403</c:v>
                </c:pt>
                <c:pt idx="49" formatCode="d\-mmm\-yy">
                  <c:v>41410</c:v>
                </c:pt>
                <c:pt idx="50" formatCode="d\-mmm\-yy">
                  <c:v>41417</c:v>
                </c:pt>
                <c:pt idx="51" formatCode="d\-mmm\-yy">
                  <c:v>41424</c:v>
                </c:pt>
              </c:numCache>
            </c:numRef>
          </c:cat>
          <c:val>
            <c:numRef>
              <c:f>'2012-13 weekly pace'!$H$13:$H$64</c:f>
              <c:numCache>
                <c:formatCode>General</c:formatCode>
                <c:ptCount val="52"/>
                <c:pt idx="0">
                  <c:v>667</c:v>
                </c:pt>
                <c:pt idx="1">
                  <c:v>1262.0999999999999</c:v>
                </c:pt>
                <c:pt idx="2">
                  <c:v>1734.7</c:v>
                </c:pt>
                <c:pt idx="3">
                  <c:v>2331.6</c:v>
                </c:pt>
                <c:pt idx="4">
                  <c:v>2742.6</c:v>
                </c:pt>
                <c:pt idx="5">
                  <c:v>3113.1</c:v>
                </c:pt>
                <c:pt idx="6">
                  <c:v>3383</c:v>
                </c:pt>
                <c:pt idx="7">
                  <c:v>3846.3</c:v>
                </c:pt>
                <c:pt idx="8">
                  <c:v>4442.5</c:v>
                </c:pt>
                <c:pt idx="9">
                  <c:v>5001.5</c:v>
                </c:pt>
                <c:pt idx="10">
                  <c:v>5671</c:v>
                </c:pt>
                <c:pt idx="11">
                  <c:v>6230.4</c:v>
                </c:pt>
                <c:pt idx="12">
                  <c:v>6825</c:v>
                </c:pt>
                <c:pt idx="13">
                  <c:v>7312.5</c:v>
                </c:pt>
                <c:pt idx="14">
                  <c:v>8088.5</c:v>
                </c:pt>
                <c:pt idx="15">
                  <c:v>8630.7999999999993</c:v>
                </c:pt>
                <c:pt idx="16">
                  <c:v>9221.7999999999993</c:v>
                </c:pt>
                <c:pt idx="17">
                  <c:v>9604</c:v>
                </c:pt>
                <c:pt idx="18">
                  <c:v>9734.9</c:v>
                </c:pt>
                <c:pt idx="19">
                  <c:v>10114.5</c:v>
                </c:pt>
                <c:pt idx="20">
                  <c:v>10409.700000000001</c:v>
                </c:pt>
                <c:pt idx="21">
                  <c:v>10802</c:v>
                </c:pt>
                <c:pt idx="22">
                  <c:v>11100.5</c:v>
                </c:pt>
                <c:pt idx="23">
                  <c:v>11430.1</c:v>
                </c:pt>
                <c:pt idx="24">
                  <c:v>11658.7</c:v>
                </c:pt>
                <c:pt idx="25">
                  <c:v>12045.2</c:v>
                </c:pt>
                <c:pt idx="26">
                  <c:v>12354.9</c:v>
                </c:pt>
                <c:pt idx="27">
                  <c:v>12763.1</c:v>
                </c:pt>
                <c:pt idx="28">
                  <c:v>13186.5</c:v>
                </c:pt>
                <c:pt idx="29">
                  <c:v>13345.4</c:v>
                </c:pt>
                <c:pt idx="30">
                  <c:v>13609.8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B5-429D-A72A-192520A0876D}"/>
            </c:ext>
          </c:extLst>
        </c:ser>
        <c:ser>
          <c:idx val="4"/>
          <c:order val="4"/>
          <c:tx>
            <c:strRef>
              <c:f>[2]Total!$B$1:$B$2</c:f>
              <c:strCache>
                <c:ptCount val="1"/>
                <c:pt idx="0">
                  <c:v>3-Year Ave, Total Sales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'2012-13 weekly pace'!$D$13:$D$64</c:f>
              <c:numCache>
                <c:formatCode>m/d/yyyy</c:formatCode>
                <c:ptCount val="52"/>
                <c:pt idx="0">
                  <c:v>41067</c:v>
                </c:pt>
                <c:pt idx="1">
                  <c:v>41074</c:v>
                </c:pt>
                <c:pt idx="2">
                  <c:v>41081</c:v>
                </c:pt>
                <c:pt idx="3">
                  <c:v>41088</c:v>
                </c:pt>
                <c:pt idx="4">
                  <c:v>41095</c:v>
                </c:pt>
                <c:pt idx="5">
                  <c:v>41102</c:v>
                </c:pt>
                <c:pt idx="6">
                  <c:v>41109</c:v>
                </c:pt>
                <c:pt idx="7">
                  <c:v>41116</c:v>
                </c:pt>
                <c:pt idx="8">
                  <c:v>41123</c:v>
                </c:pt>
                <c:pt idx="9">
                  <c:v>41130</c:v>
                </c:pt>
                <c:pt idx="10">
                  <c:v>41137</c:v>
                </c:pt>
                <c:pt idx="11">
                  <c:v>41144</c:v>
                </c:pt>
                <c:pt idx="12">
                  <c:v>41151</c:v>
                </c:pt>
                <c:pt idx="13">
                  <c:v>41158</c:v>
                </c:pt>
                <c:pt idx="14">
                  <c:v>41165</c:v>
                </c:pt>
                <c:pt idx="15">
                  <c:v>41172</c:v>
                </c:pt>
                <c:pt idx="16">
                  <c:v>41179</c:v>
                </c:pt>
                <c:pt idx="17">
                  <c:v>41186</c:v>
                </c:pt>
                <c:pt idx="18">
                  <c:v>41193</c:v>
                </c:pt>
                <c:pt idx="19">
                  <c:v>41200</c:v>
                </c:pt>
                <c:pt idx="20">
                  <c:v>41207</c:v>
                </c:pt>
                <c:pt idx="21">
                  <c:v>41214</c:v>
                </c:pt>
                <c:pt idx="22">
                  <c:v>41221</c:v>
                </c:pt>
                <c:pt idx="23">
                  <c:v>41228</c:v>
                </c:pt>
                <c:pt idx="24">
                  <c:v>41235</c:v>
                </c:pt>
                <c:pt idx="25">
                  <c:v>41242</c:v>
                </c:pt>
                <c:pt idx="26">
                  <c:v>41249</c:v>
                </c:pt>
                <c:pt idx="27">
                  <c:v>41256</c:v>
                </c:pt>
                <c:pt idx="28">
                  <c:v>41263</c:v>
                </c:pt>
                <c:pt idx="29">
                  <c:v>41270</c:v>
                </c:pt>
                <c:pt idx="30">
                  <c:v>41277</c:v>
                </c:pt>
                <c:pt idx="31" formatCode="d\-mmm\-yy">
                  <c:v>41284</c:v>
                </c:pt>
                <c:pt idx="32" formatCode="d\-mmm\-yy">
                  <c:v>41291</c:v>
                </c:pt>
                <c:pt idx="33" formatCode="d\-mmm\-yy">
                  <c:v>41298</c:v>
                </c:pt>
                <c:pt idx="34" formatCode="d\-mmm\-yy">
                  <c:v>41305</c:v>
                </c:pt>
                <c:pt idx="35" formatCode="d\-mmm\-yy">
                  <c:v>41312</c:v>
                </c:pt>
                <c:pt idx="36" formatCode="d\-mmm\-yy">
                  <c:v>41319</c:v>
                </c:pt>
                <c:pt idx="37" formatCode="d\-mmm\-yy">
                  <c:v>41326</c:v>
                </c:pt>
                <c:pt idx="38" formatCode="d\-mmm\-yy">
                  <c:v>41333</c:v>
                </c:pt>
                <c:pt idx="39" formatCode="d\-mmm\-yy">
                  <c:v>41340</c:v>
                </c:pt>
                <c:pt idx="40" formatCode="d\-mmm\-yy">
                  <c:v>41347</c:v>
                </c:pt>
                <c:pt idx="41" formatCode="d\-mmm\-yy">
                  <c:v>41354</c:v>
                </c:pt>
                <c:pt idx="42" formatCode="d\-mmm\-yy">
                  <c:v>41361</c:v>
                </c:pt>
                <c:pt idx="43" formatCode="d\-mmm\-yy">
                  <c:v>41368</c:v>
                </c:pt>
                <c:pt idx="44" formatCode="d\-mmm\-yy">
                  <c:v>41375</c:v>
                </c:pt>
                <c:pt idx="45" formatCode="d\-mmm\-yy">
                  <c:v>41382</c:v>
                </c:pt>
                <c:pt idx="46" formatCode="d\-mmm\-yy">
                  <c:v>41389</c:v>
                </c:pt>
                <c:pt idx="47" formatCode="d\-mmm\-yy">
                  <c:v>41396</c:v>
                </c:pt>
                <c:pt idx="48" formatCode="d\-mmm\-yy">
                  <c:v>41403</c:v>
                </c:pt>
                <c:pt idx="49" formatCode="d\-mmm\-yy">
                  <c:v>41410</c:v>
                </c:pt>
                <c:pt idx="50" formatCode="d\-mmm\-yy">
                  <c:v>41417</c:v>
                </c:pt>
                <c:pt idx="51" formatCode="d\-mmm\-yy">
                  <c:v>41424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DB5-429D-A72A-192520A0876D}"/>
            </c:ext>
          </c:extLst>
        </c:ser>
        <c:ser>
          <c:idx val="5"/>
          <c:order val="5"/>
          <c:tx>
            <c:strRef>
              <c:f>[2]Total!$C$1:$C$2</c:f>
              <c:strCache>
                <c:ptCount val="1"/>
                <c:pt idx="0">
                  <c:v>3-Year Ave, Shipped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'2012-13 weekly pace'!$D$13:$D$64</c:f>
              <c:numCache>
                <c:formatCode>m/d/yyyy</c:formatCode>
                <c:ptCount val="52"/>
                <c:pt idx="0">
                  <c:v>41067</c:v>
                </c:pt>
                <c:pt idx="1">
                  <c:v>41074</c:v>
                </c:pt>
                <c:pt idx="2">
                  <c:v>41081</c:v>
                </c:pt>
                <c:pt idx="3">
                  <c:v>41088</c:v>
                </c:pt>
                <c:pt idx="4">
                  <c:v>41095</c:v>
                </c:pt>
                <c:pt idx="5">
                  <c:v>41102</c:v>
                </c:pt>
                <c:pt idx="6">
                  <c:v>41109</c:v>
                </c:pt>
                <c:pt idx="7">
                  <c:v>41116</c:v>
                </c:pt>
                <c:pt idx="8">
                  <c:v>41123</c:v>
                </c:pt>
                <c:pt idx="9">
                  <c:v>41130</c:v>
                </c:pt>
                <c:pt idx="10">
                  <c:v>41137</c:v>
                </c:pt>
                <c:pt idx="11">
                  <c:v>41144</c:v>
                </c:pt>
                <c:pt idx="12">
                  <c:v>41151</c:v>
                </c:pt>
                <c:pt idx="13">
                  <c:v>41158</c:v>
                </c:pt>
                <c:pt idx="14">
                  <c:v>41165</c:v>
                </c:pt>
                <c:pt idx="15">
                  <c:v>41172</c:v>
                </c:pt>
                <c:pt idx="16">
                  <c:v>41179</c:v>
                </c:pt>
                <c:pt idx="17">
                  <c:v>41186</c:v>
                </c:pt>
                <c:pt idx="18">
                  <c:v>41193</c:v>
                </c:pt>
                <c:pt idx="19">
                  <c:v>41200</c:v>
                </c:pt>
                <c:pt idx="20">
                  <c:v>41207</c:v>
                </c:pt>
                <c:pt idx="21">
                  <c:v>41214</c:v>
                </c:pt>
                <c:pt idx="22">
                  <c:v>41221</c:v>
                </c:pt>
                <c:pt idx="23">
                  <c:v>41228</c:v>
                </c:pt>
                <c:pt idx="24">
                  <c:v>41235</c:v>
                </c:pt>
                <c:pt idx="25">
                  <c:v>41242</c:v>
                </c:pt>
                <c:pt idx="26">
                  <c:v>41249</c:v>
                </c:pt>
                <c:pt idx="27">
                  <c:v>41256</c:v>
                </c:pt>
                <c:pt idx="28">
                  <c:v>41263</c:v>
                </c:pt>
                <c:pt idx="29">
                  <c:v>41270</c:v>
                </c:pt>
                <c:pt idx="30">
                  <c:v>41277</c:v>
                </c:pt>
                <c:pt idx="31" formatCode="d\-mmm\-yy">
                  <c:v>41284</c:v>
                </c:pt>
                <c:pt idx="32" formatCode="d\-mmm\-yy">
                  <c:v>41291</c:v>
                </c:pt>
                <c:pt idx="33" formatCode="d\-mmm\-yy">
                  <c:v>41298</c:v>
                </c:pt>
                <c:pt idx="34" formatCode="d\-mmm\-yy">
                  <c:v>41305</c:v>
                </c:pt>
                <c:pt idx="35" formatCode="d\-mmm\-yy">
                  <c:v>41312</c:v>
                </c:pt>
                <c:pt idx="36" formatCode="d\-mmm\-yy">
                  <c:v>41319</c:v>
                </c:pt>
                <c:pt idx="37" formatCode="d\-mmm\-yy">
                  <c:v>41326</c:v>
                </c:pt>
                <c:pt idx="38" formatCode="d\-mmm\-yy">
                  <c:v>41333</c:v>
                </c:pt>
                <c:pt idx="39" formatCode="d\-mmm\-yy">
                  <c:v>41340</c:v>
                </c:pt>
                <c:pt idx="40" formatCode="d\-mmm\-yy">
                  <c:v>41347</c:v>
                </c:pt>
                <c:pt idx="41" formatCode="d\-mmm\-yy">
                  <c:v>41354</c:v>
                </c:pt>
                <c:pt idx="42" formatCode="d\-mmm\-yy">
                  <c:v>41361</c:v>
                </c:pt>
                <c:pt idx="43" formatCode="d\-mmm\-yy">
                  <c:v>41368</c:v>
                </c:pt>
                <c:pt idx="44" formatCode="d\-mmm\-yy">
                  <c:v>41375</c:v>
                </c:pt>
                <c:pt idx="45" formatCode="d\-mmm\-yy">
                  <c:v>41382</c:v>
                </c:pt>
                <c:pt idx="46" formatCode="d\-mmm\-yy">
                  <c:v>41389</c:v>
                </c:pt>
                <c:pt idx="47" formatCode="d\-mmm\-yy">
                  <c:v>41396</c:v>
                </c:pt>
                <c:pt idx="48" formatCode="d\-mmm\-yy">
                  <c:v>41403</c:v>
                </c:pt>
                <c:pt idx="49" formatCode="d\-mmm\-yy">
                  <c:v>41410</c:v>
                </c:pt>
                <c:pt idx="50" formatCode="d\-mmm\-yy">
                  <c:v>41417</c:v>
                </c:pt>
                <c:pt idx="51" formatCode="d\-mmm\-yy">
                  <c:v>41424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DB5-429D-A72A-192520A08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297640"/>
        <c:axId val="1"/>
      </c:lineChart>
      <c:dateAx>
        <c:axId val="92729764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7297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5470085470085479E-3"/>
          <c:y val="1.0245901639344262E-2"/>
          <c:w val="0.80464070196353654"/>
          <c:h val="0.80737704918032782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19050</xdr:rowOff>
    </xdr:from>
    <xdr:to>
      <xdr:col>11</xdr:col>
      <xdr:colOff>247650</xdr:colOff>
      <xdr:row>97</xdr:row>
      <xdr:rowOff>133350</xdr:rowOff>
    </xdr:to>
    <xdr:graphicFrame macro="">
      <xdr:nvGraphicFramePr>
        <xdr:cNvPr id="1043" name="Chart 2">
          <a:extLst>
            <a:ext uri="{FF2B5EF4-FFF2-40B4-BE49-F238E27FC236}">
              <a16:creationId xmlns:a16="http://schemas.microsoft.com/office/drawing/2014/main" id="{CD9E5F6E-7CDA-43A5-B32E-DECAB994E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0.01648</cdr:x>
      <cdr:y>0.9897</cdr:y>
    </cdr:from>
    <cdr:to>
      <cdr:x>0.22154</cdr:x>
      <cdr:y>0.9897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4472" y="4666128"/>
          <a:ext cx="1685365" cy="125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0.03009</cdr:x>
      <cdr:y>0.98968</cdr:y>
    </cdr:from>
    <cdr:to>
      <cdr:x>0.81944</cdr:x>
      <cdr:y>0.98983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6189" y="4486833"/>
          <a:ext cx="6633884" cy="349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0.44144</cdr:x>
      <cdr:y>0.46523</cdr:y>
    </cdr:from>
    <cdr:to>
      <cdr:x>0.84748</cdr:x>
      <cdr:y>0.6072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761702" y="2862568"/>
          <a:ext cx="3485517" cy="8407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Week ending 1/03/13: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en-US" sz="1100" b="1" i="0" u="sng" strike="noStrike" baseline="0">
              <a:solidFill>
                <a:srgbClr val="FF0000"/>
              </a:solidFill>
              <a:latin typeface="Calibri"/>
              <a:cs typeface="Calibri"/>
            </a:rPr>
            <a:t>Total export sales: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19.3 mmt, down 3% from last year and 6% from 3-year ave; </a:t>
          </a:r>
          <a:r>
            <a:rPr lang="en-US" sz="1100" b="1" i="0" u="sng" strike="noStrike" baseline="0">
              <a:solidFill>
                <a:srgbClr val="800080"/>
              </a:solidFill>
              <a:latin typeface="Calibri"/>
              <a:cs typeface="Calibri"/>
            </a:rPr>
            <a:t>Shipped exports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: 13.6 mmt, down 13% from last year and 10% from 3-yr ave.</a:t>
          </a:r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GTR%202\Grain%20Exports2\Other\New%20Table16_crop%20year_weekly%20pace%20analys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GTR%202\River%20Analysis\New%20Table13_co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-Conv"/>
      <sheetName val="newsletter"/>
      <sheetName val="New Table 16"/>
      <sheetName val="Fig. 14"/>
      <sheetName val="Pie Charts"/>
      <sheetName val="4wk Fig"/>
      <sheetName val="Charts2"/>
      <sheetName val="Sheet1"/>
      <sheetName val="River Analysi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D6">
            <v>463</v>
          </cell>
        </row>
        <row r="25">
          <cell r="AM25">
            <v>3671</v>
          </cell>
          <cell r="AN25">
            <v>7372</v>
          </cell>
          <cell r="AO25">
            <v>8390</v>
          </cell>
          <cell r="AP25">
            <v>4319</v>
          </cell>
          <cell r="AQ25">
            <v>22398</v>
          </cell>
          <cell r="AR25">
            <v>17056</v>
          </cell>
          <cell r="AS25">
            <v>100.02724795640326</v>
          </cell>
          <cell r="AT25">
            <v>200.87193460490462</v>
          </cell>
          <cell r="AU25">
            <v>228.61035422343323</v>
          </cell>
          <cell r="AV25">
            <v>117.68392370572207</v>
          </cell>
          <cell r="AW25">
            <v>610.29972752043591</v>
          </cell>
          <cell r="AX25">
            <v>464.7411444141689</v>
          </cell>
        </row>
        <row r="26">
          <cell r="AM26">
            <v>4077</v>
          </cell>
          <cell r="AN26">
            <v>5816</v>
          </cell>
          <cell r="AO26">
            <v>10732</v>
          </cell>
          <cell r="AP26">
            <v>2177</v>
          </cell>
          <cell r="AQ26">
            <v>20956</v>
          </cell>
          <cell r="AR26">
            <v>14062</v>
          </cell>
          <cell r="AS26">
            <v>111.08991825613079</v>
          </cell>
          <cell r="AT26">
            <v>158.47411444141687</v>
          </cell>
          <cell r="AU26">
            <v>292.42506811989097</v>
          </cell>
          <cell r="AV26">
            <v>59.318801089918253</v>
          </cell>
          <cell r="AW26">
            <v>571.00817438692093</v>
          </cell>
          <cell r="AX26">
            <v>383.16076294277929</v>
          </cell>
        </row>
        <row r="27">
          <cell r="AM27">
            <v>5467</v>
          </cell>
          <cell r="AN27">
            <v>10366</v>
          </cell>
          <cell r="AO27">
            <v>4586</v>
          </cell>
          <cell r="AP27">
            <v>2025</v>
          </cell>
          <cell r="AQ27">
            <v>19536</v>
          </cell>
          <cell r="AR27">
            <v>13706</v>
          </cell>
          <cell r="AS27">
            <v>148.96457765667574</v>
          </cell>
          <cell r="AT27">
            <v>282.45231607629427</v>
          </cell>
          <cell r="AU27">
            <v>124.95912806539509</v>
          </cell>
          <cell r="AV27">
            <v>55.177111716621248</v>
          </cell>
          <cell r="AW27">
            <v>532.31607629427788</v>
          </cell>
          <cell r="AX27">
            <v>373.46049046321525</v>
          </cell>
        </row>
        <row r="28">
          <cell r="AM28">
            <v>3491</v>
          </cell>
          <cell r="AN28">
            <v>9438</v>
          </cell>
          <cell r="AO28">
            <v>5338</v>
          </cell>
          <cell r="AP28">
            <v>2777</v>
          </cell>
          <cell r="AQ28">
            <v>22733</v>
          </cell>
          <cell r="AR28">
            <v>18313</v>
          </cell>
          <cell r="AS28">
            <v>95.12261580381471</v>
          </cell>
          <cell r="AT28">
            <v>257.16621253405992</v>
          </cell>
          <cell r="AU28">
            <v>145.44959128065395</v>
          </cell>
          <cell r="AV28">
            <v>75.667574931880097</v>
          </cell>
          <cell r="AW28">
            <v>619.42779291553131</v>
          </cell>
          <cell r="AX28">
            <v>498.99182561307896</v>
          </cell>
        </row>
        <row r="29">
          <cell r="AM29">
            <v>1526</v>
          </cell>
          <cell r="AN29">
            <v>9387</v>
          </cell>
          <cell r="AO29">
            <v>6505</v>
          </cell>
          <cell r="AP29">
            <v>603</v>
          </cell>
          <cell r="AQ29">
            <v>15155</v>
          </cell>
          <cell r="AR29">
            <v>18403</v>
          </cell>
          <cell r="AS29">
            <v>41.580381471389643</v>
          </cell>
          <cell r="AT29">
            <v>255.77656675749316</v>
          </cell>
          <cell r="AU29">
            <v>177.24795640326974</v>
          </cell>
          <cell r="AV29">
            <v>16.43051771117166</v>
          </cell>
          <cell r="AW29">
            <v>412.94277929155311</v>
          </cell>
          <cell r="AX29">
            <v>501.44414168937328</v>
          </cell>
        </row>
        <row r="30">
          <cell r="AM30">
            <v>3357</v>
          </cell>
          <cell r="AN30">
            <v>4307</v>
          </cell>
          <cell r="AO30">
            <v>6878</v>
          </cell>
          <cell r="AP30">
            <v>2190</v>
          </cell>
          <cell r="AQ30">
            <v>15215</v>
          </cell>
          <cell r="AR30">
            <v>14230</v>
          </cell>
          <cell r="AS30">
            <v>91.471389645776554</v>
          </cell>
          <cell r="AT30">
            <v>117.35694822888283</v>
          </cell>
          <cell r="AU30">
            <v>187.41144414168937</v>
          </cell>
          <cell r="AV30">
            <v>59.673024523160755</v>
          </cell>
          <cell r="AW30">
            <v>414.57765667574927</v>
          </cell>
          <cell r="AX30">
            <v>387.73841961852855</v>
          </cell>
        </row>
        <row r="31">
          <cell r="AM31">
            <v>1823</v>
          </cell>
          <cell r="AN31">
            <v>6578</v>
          </cell>
          <cell r="AO31">
            <v>5623</v>
          </cell>
          <cell r="AP31">
            <v>5936</v>
          </cell>
          <cell r="AQ31">
            <v>11796</v>
          </cell>
          <cell r="AR31">
            <v>23612</v>
          </cell>
          <cell r="AS31">
            <v>49.673024523160763</v>
          </cell>
          <cell r="AT31">
            <v>179.23705722070844</v>
          </cell>
          <cell r="AU31">
            <v>153.21525885558583</v>
          </cell>
          <cell r="AV31">
            <v>161.74386920980925</v>
          </cell>
          <cell r="AW31">
            <v>321.41689373296998</v>
          </cell>
          <cell r="AX31">
            <v>643.37874659400541</v>
          </cell>
        </row>
        <row r="32">
          <cell r="AM32">
            <v>5191</v>
          </cell>
          <cell r="AN32">
            <v>5328</v>
          </cell>
          <cell r="AO32">
            <v>5306</v>
          </cell>
          <cell r="AP32">
            <v>2766</v>
          </cell>
          <cell r="AQ32">
            <v>19060</v>
          </cell>
          <cell r="AR32">
            <v>16035</v>
          </cell>
          <cell r="AS32">
            <v>141.44414168937328</v>
          </cell>
          <cell r="AT32">
            <v>145.17711171662125</v>
          </cell>
          <cell r="AU32">
            <v>144.5776566757493</v>
          </cell>
          <cell r="AV32">
            <v>75.367847411444131</v>
          </cell>
          <cell r="AW32">
            <v>519.34604904632147</v>
          </cell>
          <cell r="AX32">
            <v>436.9209809264305</v>
          </cell>
        </row>
        <row r="33">
          <cell r="AM33">
            <v>6060</v>
          </cell>
          <cell r="AN33">
            <v>9765</v>
          </cell>
          <cell r="AO33">
            <v>8158</v>
          </cell>
          <cell r="AP33">
            <v>3614</v>
          </cell>
          <cell r="AQ33">
            <v>21209</v>
          </cell>
          <cell r="AR33">
            <v>24117</v>
          </cell>
          <cell r="AS33">
            <v>165.12261580381471</v>
          </cell>
          <cell r="AT33">
            <v>266.07629427792915</v>
          </cell>
          <cell r="AU33">
            <v>222.28882833787463</v>
          </cell>
          <cell r="AV33">
            <v>98.474114441416887</v>
          </cell>
          <cell r="AW33">
            <v>577.90190735694819</v>
          </cell>
          <cell r="AX33">
            <v>657.13896457765668</v>
          </cell>
        </row>
        <row r="34">
          <cell r="AM34">
            <v>2406</v>
          </cell>
          <cell r="AN34">
            <v>6929</v>
          </cell>
          <cell r="AO34">
            <v>13906</v>
          </cell>
          <cell r="AP34">
            <v>888</v>
          </cell>
          <cell r="AQ34">
            <v>22285</v>
          </cell>
          <cell r="AR34">
            <v>14852</v>
          </cell>
          <cell r="AS34">
            <v>65.558583106267022</v>
          </cell>
          <cell r="AT34">
            <v>188.80108991825611</v>
          </cell>
          <cell r="AU34">
            <v>378.91008174386917</v>
          </cell>
          <cell r="AV34">
            <v>24.196185286103539</v>
          </cell>
          <cell r="AW34">
            <v>607.22070844686641</v>
          </cell>
          <cell r="AX34">
            <v>404.68664850136236</v>
          </cell>
        </row>
        <row r="35">
          <cell r="AM35">
            <v>3461</v>
          </cell>
          <cell r="AN35">
            <v>8999</v>
          </cell>
          <cell r="AO35">
            <v>15412</v>
          </cell>
          <cell r="AP35">
            <v>4010</v>
          </cell>
          <cell r="AQ35">
            <v>23424</v>
          </cell>
          <cell r="AR35">
            <v>21855</v>
          </cell>
          <cell r="AS35">
            <v>94.305177111716617</v>
          </cell>
          <cell r="AT35">
            <v>245.2043596730245</v>
          </cell>
          <cell r="AU35">
            <v>419.94550408719346</v>
          </cell>
          <cell r="AV35">
            <v>109.26430517711171</v>
          </cell>
          <cell r="AW35">
            <v>638.2561307901907</v>
          </cell>
          <cell r="AX35">
            <v>595.50408719346046</v>
          </cell>
        </row>
        <row r="36">
          <cell r="AM36">
            <v>1689</v>
          </cell>
          <cell r="AN36">
            <v>9403</v>
          </cell>
          <cell r="AO36">
            <v>15061</v>
          </cell>
          <cell r="AP36">
            <v>608</v>
          </cell>
          <cell r="AQ36">
            <v>18888</v>
          </cell>
          <cell r="AR36">
            <v>24767</v>
          </cell>
          <cell r="AS36">
            <v>46.021798365122613</v>
          </cell>
          <cell r="AT36">
            <v>256.21253405994548</v>
          </cell>
          <cell r="AU36">
            <v>410.38147138964575</v>
          </cell>
          <cell r="AV36">
            <v>16.56675749318801</v>
          </cell>
          <cell r="AW36">
            <v>514.65940054495911</v>
          </cell>
          <cell r="AX36">
            <v>674.85013623978193</v>
          </cell>
        </row>
        <row r="37">
          <cell r="AM37">
            <v>4500</v>
          </cell>
          <cell r="AN37">
            <v>10305</v>
          </cell>
          <cell r="AO37">
            <v>16722</v>
          </cell>
          <cell r="AP37">
            <v>3638</v>
          </cell>
          <cell r="AQ37">
            <v>25446</v>
          </cell>
          <cell r="AR37">
            <v>27662</v>
          </cell>
          <cell r="AS37">
            <v>122.61580381471389</v>
          </cell>
          <cell r="AT37">
            <v>280.79019073569481</v>
          </cell>
          <cell r="AU37">
            <v>455.6403269754768</v>
          </cell>
          <cell r="AV37">
            <v>99.128065395095362</v>
          </cell>
          <cell r="AW37">
            <v>693.35149863760216</v>
          </cell>
          <cell r="AX37">
            <v>753.73297002724792</v>
          </cell>
        </row>
        <row r="38">
          <cell r="AM38">
            <v>628</v>
          </cell>
          <cell r="AN38">
            <v>7550</v>
          </cell>
          <cell r="AO38">
            <v>13093</v>
          </cell>
          <cell r="AP38">
            <v>4881</v>
          </cell>
          <cell r="AQ38">
            <v>20890</v>
          </cell>
          <cell r="AR38">
            <v>23906</v>
          </cell>
          <cell r="AS38">
            <v>17.111716621253404</v>
          </cell>
          <cell r="AT38">
            <v>205.72207084468664</v>
          </cell>
          <cell r="AU38">
            <v>356.75749318801087</v>
          </cell>
          <cell r="AV38">
            <v>132.99727520435965</v>
          </cell>
          <cell r="AW38">
            <v>569.20980926430514</v>
          </cell>
          <cell r="AX38">
            <v>651.38964577656668</v>
          </cell>
        </row>
        <row r="39">
          <cell r="AM39">
            <v>3572</v>
          </cell>
          <cell r="AN39">
            <v>9806</v>
          </cell>
          <cell r="AO39">
            <v>16452</v>
          </cell>
          <cell r="AP39">
            <v>4166</v>
          </cell>
          <cell r="AQ39">
            <v>29449</v>
          </cell>
          <cell r="AR39">
            <v>32210</v>
          </cell>
          <cell r="AS39">
            <v>97.329700272479556</v>
          </cell>
          <cell r="AT39">
            <v>267.19346049046317</v>
          </cell>
          <cell r="AU39">
            <v>448.283378746594</v>
          </cell>
          <cell r="AV39">
            <v>113.5149863760218</v>
          </cell>
          <cell r="AW39">
            <v>802.42506811989097</v>
          </cell>
          <cell r="AX39">
            <v>877.65667574931877</v>
          </cell>
        </row>
        <row r="40">
          <cell r="AM40">
            <v>4776</v>
          </cell>
          <cell r="AN40">
            <v>13929</v>
          </cell>
          <cell r="AO40">
            <v>10906</v>
          </cell>
          <cell r="AP40">
            <v>2884</v>
          </cell>
          <cell r="AQ40">
            <v>22620</v>
          </cell>
          <cell r="AR40">
            <v>33460</v>
          </cell>
          <cell r="AS40">
            <v>130.13623978201633</v>
          </cell>
          <cell r="AT40">
            <v>379.5367847411444</v>
          </cell>
          <cell r="AU40">
            <v>297.16621253405992</v>
          </cell>
          <cell r="AV40">
            <v>78.583106267029962</v>
          </cell>
          <cell r="AW40">
            <v>616.34877384196182</v>
          </cell>
          <cell r="AX40">
            <v>911.71662125340595</v>
          </cell>
        </row>
        <row r="41">
          <cell r="AM41">
            <v>1935</v>
          </cell>
          <cell r="AN41">
            <v>9534</v>
          </cell>
          <cell r="AO41">
            <v>12263</v>
          </cell>
          <cell r="AP41">
            <v>3683</v>
          </cell>
          <cell r="AQ41">
            <v>24553</v>
          </cell>
          <cell r="AR41">
            <v>24998</v>
          </cell>
          <cell r="AS41">
            <v>52.724795640326974</v>
          </cell>
          <cell r="AT41">
            <v>259.78201634877382</v>
          </cell>
          <cell r="AU41">
            <v>334.14168937329697</v>
          </cell>
          <cell r="AV41">
            <v>100.3542234332425</v>
          </cell>
          <cell r="AW41">
            <v>669.0190735694822</v>
          </cell>
          <cell r="AX41">
            <v>681.14441416893726</v>
          </cell>
        </row>
        <row r="42">
          <cell r="AM42">
            <v>2727</v>
          </cell>
          <cell r="AN42">
            <v>11481</v>
          </cell>
          <cell r="AO42">
            <v>3298</v>
          </cell>
          <cell r="AP42">
            <v>2063</v>
          </cell>
          <cell r="AQ42">
            <v>13845</v>
          </cell>
          <cell r="AR42">
            <v>30899</v>
          </cell>
          <cell r="AS42">
            <v>74.305177111716617</v>
          </cell>
          <cell r="AT42">
            <v>312.83378746594002</v>
          </cell>
          <cell r="AU42">
            <v>89.863760217983639</v>
          </cell>
          <cell r="AV42">
            <v>56.212534059945497</v>
          </cell>
          <cell r="AW42">
            <v>377.24795640326971</v>
          </cell>
          <cell r="AX42">
            <v>841.93460490463212</v>
          </cell>
        </row>
        <row r="43">
          <cell r="AM43">
            <v>1553</v>
          </cell>
          <cell r="AN43">
            <v>8468</v>
          </cell>
          <cell r="AO43">
            <v>2145</v>
          </cell>
          <cell r="AP43">
            <v>2944</v>
          </cell>
          <cell r="AQ43">
            <v>7004</v>
          </cell>
          <cell r="AR43">
            <v>23471</v>
          </cell>
          <cell r="AS43">
            <v>42.316076294277927</v>
          </cell>
          <cell r="AT43">
            <v>230.73569482288826</v>
          </cell>
          <cell r="AU43">
            <v>58.446866485013622</v>
          </cell>
          <cell r="AV43">
            <v>80.217983651226149</v>
          </cell>
          <cell r="AW43">
            <v>190.84468664850135</v>
          </cell>
          <cell r="AX43">
            <v>639.5367847411444</v>
          </cell>
        </row>
        <row r="44">
          <cell r="AM44">
            <v>4732</v>
          </cell>
          <cell r="AN44">
            <v>5213</v>
          </cell>
          <cell r="AO44">
            <v>5626</v>
          </cell>
          <cell r="AP44">
            <v>3489</v>
          </cell>
          <cell r="AQ44">
            <v>16454</v>
          </cell>
          <cell r="AR44">
            <v>21248</v>
          </cell>
          <cell r="AS44">
            <v>128.93732970027247</v>
          </cell>
          <cell r="AT44">
            <v>142.04359673024521</v>
          </cell>
          <cell r="AU44">
            <v>153.29700272479562</v>
          </cell>
          <cell r="AV44">
            <v>95.068119891008166</v>
          </cell>
          <cell r="AW44">
            <v>448.33787465940048</v>
          </cell>
          <cell r="AX44">
            <v>578.96457765667571</v>
          </cell>
        </row>
        <row r="45">
          <cell r="AM45">
            <v>2530</v>
          </cell>
          <cell r="AN45">
            <v>8872</v>
          </cell>
          <cell r="AO45">
            <v>4279</v>
          </cell>
          <cell r="AP45">
            <v>3730</v>
          </cell>
          <cell r="AQ45">
            <v>9700</v>
          </cell>
          <cell r="AR45">
            <v>23902</v>
          </cell>
          <cell r="AS45">
            <v>68.937329700272471</v>
          </cell>
          <cell r="AT45">
            <v>241.74386920980925</v>
          </cell>
          <cell r="AU45">
            <v>116.59400544959126</v>
          </cell>
          <cell r="AV45">
            <v>101.63487738419617</v>
          </cell>
          <cell r="AW45">
            <v>264.3051771117166</v>
          </cell>
          <cell r="AX45">
            <v>651.28065395095359</v>
          </cell>
        </row>
        <row r="46">
          <cell r="AM46">
            <v>3625</v>
          </cell>
          <cell r="AN46">
            <v>4873</v>
          </cell>
          <cell r="AO46">
            <v>5524</v>
          </cell>
          <cell r="AP46">
            <v>3368</v>
          </cell>
          <cell r="AQ46">
            <v>14037</v>
          </cell>
          <cell r="AR46">
            <v>17741</v>
          </cell>
          <cell r="AS46">
            <v>98.773841961852852</v>
          </cell>
          <cell r="AT46">
            <v>132.7792915531335</v>
          </cell>
          <cell r="AU46">
            <v>150.51771117166211</v>
          </cell>
          <cell r="AV46">
            <v>91.771117166212534</v>
          </cell>
          <cell r="AW46">
            <v>382.47956403269751</v>
          </cell>
          <cell r="AX46">
            <v>483.40599455040871</v>
          </cell>
        </row>
        <row r="47">
          <cell r="AM47">
            <v>2720</v>
          </cell>
          <cell r="AN47">
            <v>9852</v>
          </cell>
          <cell r="AO47">
            <v>3081</v>
          </cell>
          <cell r="AP47">
            <v>1737</v>
          </cell>
          <cell r="AQ47">
            <v>10458</v>
          </cell>
          <cell r="AR47">
            <v>19379</v>
          </cell>
          <cell r="AS47">
            <v>74.114441416893726</v>
          </cell>
          <cell r="AT47">
            <v>268.44686648501363</v>
          </cell>
          <cell r="AU47">
            <v>83.950953678474107</v>
          </cell>
          <cell r="AV47">
            <v>47.329700272479563</v>
          </cell>
          <cell r="AW47">
            <v>284.95912806539508</v>
          </cell>
          <cell r="AX47">
            <v>528.03814713896452</v>
          </cell>
        </row>
        <row r="48">
          <cell r="AM48">
            <v>2674</v>
          </cell>
          <cell r="AN48">
            <v>2297</v>
          </cell>
          <cell r="AO48">
            <v>6011</v>
          </cell>
          <cell r="AP48">
            <v>4147</v>
          </cell>
          <cell r="AQ48">
            <v>11376</v>
          </cell>
          <cell r="AR48">
            <v>16863</v>
          </cell>
          <cell r="AS48">
            <v>72.861035422343321</v>
          </cell>
          <cell r="AT48">
            <v>62.58855585831062</v>
          </cell>
          <cell r="AU48">
            <v>163.78746594005449</v>
          </cell>
          <cell r="AV48">
            <v>112.99727520435967</v>
          </cell>
          <cell r="AW48">
            <v>309.9727520435967</v>
          </cell>
          <cell r="AX48">
            <v>459.48228882833786</v>
          </cell>
        </row>
        <row r="49">
          <cell r="AM49">
            <v>2390</v>
          </cell>
          <cell r="AN49">
            <v>6964</v>
          </cell>
          <cell r="AO49">
            <v>5289</v>
          </cell>
          <cell r="AP49">
            <v>951</v>
          </cell>
          <cell r="AQ49">
            <v>8132</v>
          </cell>
          <cell r="AR49">
            <v>22143</v>
          </cell>
          <cell r="AS49">
            <v>65.12261580381471</v>
          </cell>
          <cell r="AT49">
            <v>189.75476839237055</v>
          </cell>
          <cell r="AU49">
            <v>144.11444141689373</v>
          </cell>
          <cell r="AV49">
            <v>25.912806539509535</v>
          </cell>
          <cell r="AW49">
            <v>221.58038147138961</v>
          </cell>
          <cell r="AX49">
            <v>603.35149863760216</v>
          </cell>
        </row>
        <row r="50">
          <cell r="AM50">
            <v>2951</v>
          </cell>
          <cell r="AN50">
            <v>6636</v>
          </cell>
          <cell r="AO50">
            <v>7542</v>
          </cell>
          <cell r="AP50">
            <v>3003</v>
          </cell>
          <cell r="AQ50">
            <v>14648</v>
          </cell>
          <cell r="AR50">
            <v>22317</v>
          </cell>
          <cell r="AS50">
            <v>80.40871934604904</v>
          </cell>
          <cell r="AT50">
            <v>180.81743869209808</v>
          </cell>
          <cell r="AU50">
            <v>205.50408719346046</v>
          </cell>
          <cell r="AV50">
            <v>81.825613079019064</v>
          </cell>
          <cell r="AW50">
            <v>399.12806539509535</v>
          </cell>
          <cell r="AX50">
            <v>608.09264305177112</v>
          </cell>
        </row>
        <row r="51">
          <cell r="AM51">
            <v>2394</v>
          </cell>
          <cell r="AN51">
            <v>6392</v>
          </cell>
          <cell r="AO51">
            <v>4940</v>
          </cell>
          <cell r="AP51">
            <v>6057</v>
          </cell>
          <cell r="AQ51">
            <v>14270</v>
          </cell>
          <cell r="AR51">
            <v>21349</v>
          </cell>
          <cell r="AS51">
            <v>65.231607629427785</v>
          </cell>
          <cell r="AT51">
            <v>174.16893732970027</v>
          </cell>
          <cell r="AU51">
            <v>134.60490463215257</v>
          </cell>
          <cell r="AV51">
            <v>165.04087193460489</v>
          </cell>
          <cell r="AW51">
            <v>388.82833787465938</v>
          </cell>
          <cell r="AX51">
            <v>581.71662125340595</v>
          </cell>
        </row>
        <row r="52">
          <cell r="AM52">
            <v>1303</v>
          </cell>
          <cell r="AN52">
            <v>10368</v>
          </cell>
          <cell r="AO52">
            <v>11481</v>
          </cell>
          <cell r="AP52">
            <v>4045</v>
          </cell>
          <cell r="AQ52">
            <v>16639</v>
          </cell>
          <cell r="AR52">
            <v>19099</v>
          </cell>
          <cell r="AS52">
            <v>35.504087193460485</v>
          </cell>
          <cell r="AT52">
            <v>282.50681198910081</v>
          </cell>
          <cell r="AU52">
            <v>312.83378746594002</v>
          </cell>
          <cell r="AV52">
            <v>110.21798365122615</v>
          </cell>
          <cell r="AW52">
            <v>453.37874659400541</v>
          </cell>
          <cell r="AX52">
            <v>520.408719346049</v>
          </cell>
        </row>
        <row r="53">
          <cell r="AM53">
            <v>3741</v>
          </cell>
          <cell r="AN53">
            <v>7863</v>
          </cell>
          <cell r="AO53">
            <v>5885</v>
          </cell>
          <cell r="AP53">
            <v>4157</v>
          </cell>
          <cell r="AQ53">
            <v>15247</v>
          </cell>
          <cell r="AR53">
            <v>26305</v>
          </cell>
          <cell r="AS53">
            <v>101.93460490463214</v>
          </cell>
          <cell r="AT53">
            <v>214.25068119891006</v>
          </cell>
          <cell r="AU53">
            <v>160.35422343324248</v>
          </cell>
          <cell r="AV53">
            <v>113.26975476839236</v>
          </cell>
          <cell r="AW53">
            <v>415.44959128065392</v>
          </cell>
          <cell r="AX53">
            <v>716.75749318801081</v>
          </cell>
        </row>
        <row r="54">
          <cell r="AM54">
            <v>2499</v>
          </cell>
          <cell r="AN54">
            <v>9857</v>
          </cell>
          <cell r="AO54">
            <v>1958</v>
          </cell>
          <cell r="AP54">
            <v>4540</v>
          </cell>
          <cell r="AQ54">
            <v>7763</v>
          </cell>
          <cell r="AR54">
            <v>21201</v>
          </cell>
          <cell r="AS54">
            <v>68.092643051771105</v>
          </cell>
          <cell r="AT54">
            <v>268.58310626702996</v>
          </cell>
          <cell r="AU54">
            <v>53.351498637602177</v>
          </cell>
          <cell r="AV54">
            <v>123.70572207084467</v>
          </cell>
          <cell r="AW54">
            <v>211.5258855585831</v>
          </cell>
          <cell r="AX54">
            <v>577.68392370572201</v>
          </cell>
        </row>
        <row r="55">
          <cell r="AM55">
            <v>1802</v>
          </cell>
          <cell r="AN55">
            <v>4233</v>
          </cell>
          <cell r="AO55">
            <v>6071</v>
          </cell>
          <cell r="AP55">
            <v>1405</v>
          </cell>
          <cell r="AQ55">
            <v>9925</v>
          </cell>
          <cell r="AR55">
            <v>12586</v>
          </cell>
          <cell r="AS55">
            <v>49.100817438692097</v>
          </cell>
          <cell r="AT55">
            <v>115.34059945504086</v>
          </cell>
          <cell r="AU55">
            <v>165.42234332425068</v>
          </cell>
          <cell r="AV55">
            <v>38.283378746594003</v>
          </cell>
          <cell r="AW55">
            <v>270.4359673024523</v>
          </cell>
          <cell r="AX55">
            <v>342.94277929155311</v>
          </cell>
        </row>
        <row r="56">
          <cell r="AN56">
            <v>7146</v>
          </cell>
          <cell r="AP56">
            <v>549</v>
          </cell>
          <cell r="AR56">
            <v>19352</v>
          </cell>
          <cell r="AT56">
            <v>194.71389645776566</v>
          </cell>
          <cell r="AV56">
            <v>14.959128065395094</v>
          </cell>
          <cell r="AX56">
            <v>527.30245231607626</v>
          </cell>
        </row>
        <row r="57">
          <cell r="AN57">
            <v>11462</v>
          </cell>
          <cell r="AP57">
            <v>3157</v>
          </cell>
          <cell r="AR57">
            <v>24074</v>
          </cell>
          <cell r="AT57">
            <v>312.31607629427788</v>
          </cell>
          <cell r="AV57">
            <v>86.021798365122606</v>
          </cell>
          <cell r="AX57">
            <v>655.96730245231606</v>
          </cell>
        </row>
        <row r="58">
          <cell r="AN58">
            <v>7295</v>
          </cell>
          <cell r="AP58">
            <v>5403</v>
          </cell>
          <cell r="AR58">
            <v>25027</v>
          </cell>
          <cell r="AT58">
            <v>198.77384196185284</v>
          </cell>
          <cell r="AV58">
            <v>147.22070844686647</v>
          </cell>
          <cell r="AX58">
            <v>681.93460490463212</v>
          </cell>
        </row>
        <row r="59">
          <cell r="AN59">
            <v>10758</v>
          </cell>
          <cell r="AP59">
            <v>4998</v>
          </cell>
          <cell r="AR59">
            <v>25130</v>
          </cell>
          <cell r="AT59">
            <v>293.13351498637599</v>
          </cell>
          <cell r="AV59">
            <v>136.18528610354221</v>
          </cell>
          <cell r="AX59">
            <v>684.74114441416884</v>
          </cell>
        </row>
        <row r="60">
          <cell r="AN60">
            <v>11769</v>
          </cell>
          <cell r="AP60">
            <v>3454</v>
          </cell>
          <cell r="AR60">
            <v>30618</v>
          </cell>
          <cell r="AT60">
            <v>320.68119891008172</v>
          </cell>
          <cell r="AV60">
            <v>94.114441416893726</v>
          </cell>
          <cell r="AX60">
            <v>834.27792915531325</v>
          </cell>
        </row>
        <row r="61">
          <cell r="AN61">
            <v>7011</v>
          </cell>
          <cell r="AP61">
            <v>4009</v>
          </cell>
          <cell r="AR61">
            <v>24868</v>
          </cell>
          <cell r="AT61">
            <v>191.03542234332423</v>
          </cell>
          <cell r="AV61">
            <v>109.23705722070844</v>
          </cell>
          <cell r="AX61">
            <v>677.60217983651216</v>
          </cell>
        </row>
        <row r="62">
          <cell r="AN62">
            <v>11865</v>
          </cell>
          <cell r="AP62">
            <v>2096</v>
          </cell>
          <cell r="AR62">
            <v>31239</v>
          </cell>
          <cell r="AT62">
            <v>323.29700272479562</v>
          </cell>
          <cell r="AV62">
            <v>57.1117166212534</v>
          </cell>
          <cell r="AX62">
            <v>851.19891008174375</v>
          </cell>
        </row>
        <row r="63">
          <cell r="AN63">
            <v>8446</v>
          </cell>
          <cell r="AP63">
            <v>4120</v>
          </cell>
          <cell r="AR63">
            <v>19579</v>
          </cell>
          <cell r="AT63">
            <v>230.13623978201633</v>
          </cell>
          <cell r="AV63">
            <v>112.26158038147138</v>
          </cell>
          <cell r="AX63">
            <v>533.48773841961849</v>
          </cell>
        </row>
        <row r="64">
          <cell r="AN64">
            <v>5632</v>
          </cell>
          <cell r="AP64">
            <v>2251</v>
          </cell>
          <cell r="AR64">
            <v>21647</v>
          </cell>
          <cell r="AT64">
            <v>153.46049046321525</v>
          </cell>
          <cell r="AV64">
            <v>61.335149863760215</v>
          </cell>
          <cell r="AX64">
            <v>589.83651226158031</v>
          </cell>
        </row>
        <row r="65">
          <cell r="AN65">
            <v>9366</v>
          </cell>
          <cell r="AP65">
            <v>3257</v>
          </cell>
          <cell r="AR65">
            <v>28568</v>
          </cell>
          <cell r="AT65">
            <v>255.2043596730245</v>
          </cell>
          <cell r="AV65">
            <v>88.74659400544958</v>
          </cell>
          <cell r="AX65">
            <v>778.41961852861027</v>
          </cell>
        </row>
        <row r="66">
          <cell r="AN66">
            <v>7405</v>
          </cell>
          <cell r="AP66">
            <v>8605</v>
          </cell>
          <cell r="AR66">
            <v>26077</v>
          </cell>
          <cell r="AT66">
            <v>201.77111716621252</v>
          </cell>
          <cell r="AV66">
            <v>234.46866485013624</v>
          </cell>
          <cell r="AX66">
            <v>710.54495912806533</v>
          </cell>
        </row>
        <row r="67">
          <cell r="AN67">
            <v>13686</v>
          </cell>
          <cell r="AP67">
            <v>4038</v>
          </cell>
          <cell r="AR67">
            <v>29739</v>
          </cell>
          <cell r="AT67">
            <v>372.91553133514981</v>
          </cell>
          <cell r="AV67">
            <v>110.02724795640326</v>
          </cell>
          <cell r="AX67">
            <v>810.32697547683915</v>
          </cell>
        </row>
        <row r="68">
          <cell r="AN68">
            <v>7567</v>
          </cell>
          <cell r="AP68">
            <v>4379</v>
          </cell>
          <cell r="AR68">
            <v>29492</v>
          </cell>
          <cell r="AT68">
            <v>206.18528610354221</v>
          </cell>
          <cell r="AV68">
            <v>119.31880108991825</v>
          </cell>
          <cell r="AX68">
            <v>803.59673024523158</v>
          </cell>
        </row>
        <row r="69">
          <cell r="AN69">
            <v>8168</v>
          </cell>
          <cell r="AP69">
            <v>6209</v>
          </cell>
          <cell r="AR69">
            <v>28770</v>
          </cell>
          <cell r="AT69">
            <v>222.56130790190733</v>
          </cell>
          <cell r="AV69">
            <v>169.18256130790189</v>
          </cell>
          <cell r="AX69">
            <v>783.92370572207074</v>
          </cell>
        </row>
        <row r="70">
          <cell r="AN70">
            <v>12390</v>
          </cell>
          <cell r="AP70">
            <v>6655</v>
          </cell>
          <cell r="AR70">
            <v>38043</v>
          </cell>
          <cell r="AT70">
            <v>337.60217983651222</v>
          </cell>
          <cell r="AV70">
            <v>181.33514986376019</v>
          </cell>
          <cell r="AX70">
            <v>1036.5940054495911</v>
          </cell>
        </row>
        <row r="71">
          <cell r="AN71">
            <v>15941</v>
          </cell>
          <cell r="AP71">
            <v>2210</v>
          </cell>
          <cell r="AR71">
            <v>27892</v>
          </cell>
          <cell r="AT71">
            <v>434.35967302452315</v>
          </cell>
          <cell r="AV71">
            <v>60.217983651226156</v>
          </cell>
          <cell r="AX71">
            <v>759.99999999999989</v>
          </cell>
        </row>
        <row r="72">
          <cell r="AN72">
            <v>15148</v>
          </cell>
          <cell r="AP72">
            <v>3610</v>
          </cell>
          <cell r="AR72">
            <v>36655</v>
          </cell>
          <cell r="AT72">
            <v>412.75204359673023</v>
          </cell>
          <cell r="AV72">
            <v>98.365122615803813</v>
          </cell>
          <cell r="AX72">
            <v>998.77384196185278</v>
          </cell>
        </row>
        <row r="73">
          <cell r="AN73">
            <v>13109</v>
          </cell>
          <cell r="AP73">
            <v>6897</v>
          </cell>
          <cell r="AR73">
            <v>36997</v>
          </cell>
          <cell r="AT73">
            <v>357.19346049046317</v>
          </cell>
          <cell r="AV73">
            <v>187.92915531335149</v>
          </cell>
          <cell r="AX73">
            <v>1008.092643051771</v>
          </cell>
        </row>
        <row r="74">
          <cell r="AN74">
            <v>14272</v>
          </cell>
          <cell r="AP74">
            <v>5996</v>
          </cell>
          <cell r="AR74">
            <v>30204</v>
          </cell>
          <cell r="AT74">
            <v>388.88283378746593</v>
          </cell>
          <cell r="AV74">
            <v>163.37874659400543</v>
          </cell>
          <cell r="AX74">
            <v>822.99727520435965</v>
          </cell>
        </row>
        <row r="75">
          <cell r="AN75">
            <v>16076</v>
          </cell>
          <cell r="AP75">
            <v>1436</v>
          </cell>
          <cell r="AR75">
            <v>31190</v>
          </cell>
          <cell r="AT75">
            <v>438.03814713896452</v>
          </cell>
          <cell r="AV75">
            <v>39.128065395095362</v>
          </cell>
          <cell r="AX75">
            <v>849.86376021798355</v>
          </cell>
        </row>
        <row r="76">
          <cell r="AN76">
            <v>9425</v>
          </cell>
          <cell r="AP76">
            <v>2488</v>
          </cell>
          <cell r="AR76">
            <v>26354</v>
          </cell>
          <cell r="AT76">
            <v>256.81198910081741</v>
          </cell>
          <cell r="AV76">
            <v>67.79291553133514</v>
          </cell>
          <cell r="AX76">
            <v>718.09264305177101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R Corn Table"/>
      <sheetName val="Total"/>
      <sheetName val="Japan"/>
      <sheetName val="Mexico"/>
      <sheetName val="Taiwan"/>
      <sheetName val="Korea"/>
      <sheetName val="China"/>
      <sheetName val="Venezuela"/>
      <sheetName val="Egypt"/>
      <sheetName val="DATA"/>
      <sheetName val="Summary"/>
      <sheetName val=""/>
      <sheetName val="Sheet2"/>
      <sheetName val="River Analysis"/>
      <sheetName val="River Analysis Summary Table"/>
      <sheetName val="Sheet1"/>
    </sheetNames>
    <sheetDataSet>
      <sheetData sheetId="0"/>
      <sheetData sheetId="1">
        <row r="1">
          <cell r="B1" t="str">
            <v>3-Year Ave,</v>
          </cell>
          <cell r="C1" t="str">
            <v>3-Year Ave,</v>
          </cell>
        </row>
        <row r="2">
          <cell r="B2" t="str">
            <v>Total Sales</v>
          </cell>
          <cell r="C2" t="str">
            <v>Shipped</v>
          </cell>
        </row>
        <row r="376">
          <cell r="A376">
            <v>41270</v>
          </cell>
        </row>
        <row r="377">
          <cell r="A377">
            <v>41277</v>
          </cell>
        </row>
        <row r="378">
          <cell r="A378">
            <v>41284</v>
          </cell>
        </row>
        <row r="379">
          <cell r="A379">
            <v>41291</v>
          </cell>
        </row>
        <row r="380">
          <cell r="A380">
            <v>41298</v>
          </cell>
        </row>
        <row r="381">
          <cell r="A381">
            <v>41305</v>
          </cell>
        </row>
        <row r="382">
          <cell r="A382">
            <v>41312</v>
          </cell>
        </row>
        <row r="383">
          <cell r="A383">
            <v>41319</v>
          </cell>
        </row>
        <row r="384">
          <cell r="A384">
            <v>41326</v>
          </cell>
        </row>
        <row r="385">
          <cell r="A385">
            <v>41333</v>
          </cell>
        </row>
        <row r="386">
          <cell r="A386">
            <v>41340</v>
          </cell>
        </row>
        <row r="387">
          <cell r="A387">
            <v>41347</v>
          </cell>
        </row>
        <row r="388">
          <cell r="A388">
            <v>41354</v>
          </cell>
        </row>
        <row r="389">
          <cell r="A389">
            <v>41361</v>
          </cell>
        </row>
        <row r="390">
          <cell r="A390">
            <v>41368</v>
          </cell>
        </row>
        <row r="391">
          <cell r="A391">
            <v>41375</v>
          </cell>
        </row>
        <row r="392">
          <cell r="A392">
            <v>41382</v>
          </cell>
        </row>
        <row r="393">
          <cell r="A393">
            <v>41389</v>
          </cell>
        </row>
        <row r="394">
          <cell r="A394">
            <v>41396</v>
          </cell>
        </row>
        <row r="395">
          <cell r="A395">
            <v>41403</v>
          </cell>
        </row>
        <row r="396">
          <cell r="A396">
            <v>41410</v>
          </cell>
        </row>
        <row r="397">
          <cell r="A397">
            <v>41417</v>
          </cell>
        </row>
        <row r="398">
          <cell r="A398">
            <v>41424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hyperlink" Target="http://apps.fas.usda.gov/export-sales/myrk_rpt.htm" TargetMode="External"/><Relationship Id="rId2" Type="http://schemas.openxmlformats.org/officeDocument/2006/relationships/hyperlink" Target="file:///\\stmdc4007cl\tsd\New%20GTR%202\Website%20Zip%20Folder\New%20Table15_wheatWeb.xlsx" TargetMode="External"/><Relationship Id="rId1" Type="http://schemas.openxmlformats.org/officeDocument/2006/relationships/hyperlink" Target="file:///\\stmdc4007cl\tsd\New%20GTR%202\Website%20Zip%20Folder" TargetMode="External"/><Relationship Id="rId4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8"/>
  </sheetPr>
  <dimension ref="A1:P35"/>
  <sheetViews>
    <sheetView tabSelected="1" zoomScale="145" zoomScaleNormal="145" workbookViewId="0">
      <selection activeCell="A20" sqref="A20"/>
    </sheetView>
  </sheetViews>
  <sheetFormatPr defaultRowHeight="13.2" x14ac:dyDescent="0.25"/>
  <cols>
    <col min="1" max="1" width="10.5546875" bestFit="1" customWidth="1"/>
    <col min="2" max="2" width="28.6640625" customWidth="1"/>
    <col min="3" max="3" width="14.109375" customWidth="1"/>
    <col min="4" max="4" width="14.6640625" customWidth="1"/>
    <col min="5" max="5" width="4.33203125" customWidth="1"/>
    <col min="6" max="6" width="2.6640625" customWidth="1"/>
    <col min="7" max="7" width="11.88671875" customWidth="1"/>
    <col min="8" max="8" width="2.5546875" customWidth="1"/>
    <col min="9" max="9" width="12.5546875" customWidth="1"/>
    <col min="10" max="10" width="4.6640625" customWidth="1"/>
    <col min="11" max="11" width="10.109375" customWidth="1"/>
    <col min="12" max="12" width="15.6640625" bestFit="1" customWidth="1"/>
    <col min="14" max="14" width="10.109375" customWidth="1"/>
    <col min="16" max="16" width="12.6640625" customWidth="1"/>
  </cols>
  <sheetData>
    <row r="1" spans="1:12" x14ac:dyDescent="0.25">
      <c r="B1" s="110" t="s">
        <v>188</v>
      </c>
      <c r="C1" s="15"/>
      <c r="D1" s="15"/>
      <c r="E1" s="15"/>
      <c r="F1" s="15"/>
      <c r="G1" s="15"/>
      <c r="H1" s="15"/>
      <c r="I1" s="15"/>
      <c r="J1" s="15"/>
      <c r="K1" s="90"/>
      <c r="L1" s="317">
        <v>43944</v>
      </c>
    </row>
    <row r="2" spans="1:12" ht="16.8" x14ac:dyDescent="0.25">
      <c r="B2" s="14" t="s">
        <v>626</v>
      </c>
      <c r="C2" s="11"/>
      <c r="D2" s="11"/>
      <c r="E2" s="11"/>
      <c r="F2" s="11"/>
      <c r="G2" s="11"/>
      <c r="H2" s="11"/>
      <c r="I2" s="12"/>
      <c r="J2" s="4"/>
      <c r="K2" s="90"/>
      <c r="L2" s="90"/>
    </row>
    <row r="3" spans="1:12" ht="15.75" customHeight="1" x14ac:dyDescent="0.25">
      <c r="B3" s="314" t="s">
        <v>710</v>
      </c>
      <c r="C3" s="327" t="s">
        <v>625</v>
      </c>
      <c r="D3" s="327"/>
      <c r="E3" s="327"/>
      <c r="F3" s="327"/>
      <c r="G3" s="35" t="s">
        <v>5</v>
      </c>
      <c r="H3" s="36"/>
      <c r="I3" s="39" t="s">
        <v>14</v>
      </c>
      <c r="J3" s="30"/>
      <c r="K3" s="90"/>
      <c r="L3" s="311"/>
    </row>
    <row r="4" spans="1:12" ht="12.75" customHeight="1" x14ac:dyDescent="0.25">
      <c r="B4" s="259"/>
      <c r="C4" s="28" t="s">
        <v>577</v>
      </c>
      <c r="D4" s="28" t="s">
        <v>559</v>
      </c>
      <c r="E4" s="28"/>
      <c r="F4" s="29"/>
      <c r="G4" s="33" t="s">
        <v>634</v>
      </c>
      <c r="H4" s="37"/>
      <c r="I4" s="40" t="s">
        <v>627</v>
      </c>
      <c r="J4" s="31"/>
      <c r="K4" s="90"/>
      <c r="L4" s="311"/>
    </row>
    <row r="5" spans="1:12" ht="13.5" customHeight="1" x14ac:dyDescent="0.25">
      <c r="B5" s="238"/>
      <c r="C5" s="239" t="s">
        <v>634</v>
      </c>
      <c r="D5" s="239" t="s">
        <v>672</v>
      </c>
      <c r="E5" s="239"/>
      <c r="F5" s="13"/>
      <c r="G5" s="34" t="s">
        <v>22</v>
      </c>
      <c r="H5" s="42"/>
      <c r="I5" s="211" t="s">
        <v>630</v>
      </c>
      <c r="J5" s="32"/>
      <c r="K5" s="90"/>
      <c r="L5" s="311"/>
    </row>
    <row r="6" spans="1:12" ht="14.4" x14ac:dyDescent="0.25">
      <c r="B6" s="4"/>
      <c r="C6" s="293" t="s">
        <v>578</v>
      </c>
      <c r="D6" s="293"/>
      <c r="E6" s="293"/>
      <c r="F6" s="3"/>
      <c r="G6" s="48"/>
      <c r="H6" s="4"/>
      <c r="I6" s="20" t="s">
        <v>11</v>
      </c>
      <c r="J6" s="6"/>
      <c r="K6" s="90"/>
      <c r="L6" s="311"/>
    </row>
    <row r="7" spans="1:12" ht="14.4" x14ac:dyDescent="0.25">
      <c r="A7" s="8">
        <f>$L$1</f>
        <v>43944</v>
      </c>
      <c r="B7" s="97" t="s">
        <v>107</v>
      </c>
      <c r="C7" s="301">
        <f>VLOOKUP(A7,Phil!A1:K2000,6,FALSE)</f>
        <v>3385.5</v>
      </c>
      <c r="D7" s="301">
        <f>VLOOKUP(A7,Phil!A1:K2000,7,FALSE)</f>
        <v>3127.5</v>
      </c>
      <c r="E7" s="302"/>
      <c r="F7" s="262"/>
      <c r="G7" s="49">
        <f t="shared" ref="G7:G18" si="0">(C7/D7-1)*100</f>
        <v>8.249400479616309</v>
      </c>
      <c r="H7" s="21"/>
      <c r="I7" s="308">
        <f>+'Top Rankings'!D9</f>
        <v>3047</v>
      </c>
      <c r="J7" s="6"/>
      <c r="K7" s="90"/>
      <c r="L7" s="311"/>
    </row>
    <row r="8" spans="1:12" ht="14.4" x14ac:dyDescent="0.25">
      <c r="A8" s="8">
        <f t="shared" ref="A8:A15" si="1">$L$1</f>
        <v>43944</v>
      </c>
      <c r="B8" s="97" t="s">
        <v>34</v>
      </c>
      <c r="C8" s="301">
        <f>VLOOKUP(A8,Mexico!A1:K2000,6,FALSE)</f>
        <v>3785.1</v>
      </c>
      <c r="D8" s="301">
        <f>VLOOKUP(A8,Mexico!A1:K2000,7,FALSE)</f>
        <v>3272.5</v>
      </c>
      <c r="E8" s="301"/>
      <c r="F8" s="262"/>
      <c r="G8" s="49">
        <f t="shared" si="0"/>
        <v>15.663865546218481</v>
      </c>
      <c r="H8" s="21"/>
      <c r="I8" s="308">
        <f>+'Top Rankings'!D10</f>
        <v>3034</v>
      </c>
      <c r="J8" s="6"/>
      <c r="K8" s="90"/>
      <c r="L8" s="311"/>
    </row>
    <row r="9" spans="1:12" ht="14.4" x14ac:dyDescent="0.25">
      <c r="A9" s="8">
        <f t="shared" si="1"/>
        <v>43944</v>
      </c>
      <c r="B9" s="97" t="s">
        <v>0</v>
      </c>
      <c r="C9" s="301">
        <f>VLOOKUP(A9,Japan!A1:K2000,6,FALSE)</f>
        <v>2742.4</v>
      </c>
      <c r="D9" s="301">
        <f>VLOOKUP(A9,Japan!A1:K2000,7,FALSE)</f>
        <v>2740.6</v>
      </c>
      <c r="E9" s="301"/>
      <c r="F9" s="262"/>
      <c r="G9" s="49">
        <f t="shared" si="0"/>
        <v>6.5679048383571192E-2</v>
      </c>
      <c r="H9" s="21"/>
      <c r="I9" s="308">
        <f>+'Top Rankings'!D11</f>
        <v>2695</v>
      </c>
      <c r="J9" s="6"/>
      <c r="K9" s="90"/>
      <c r="L9" s="311"/>
    </row>
    <row r="10" spans="1:12" ht="14.4" x14ac:dyDescent="0.25">
      <c r="A10" s="8">
        <f t="shared" si="1"/>
        <v>43944</v>
      </c>
      <c r="B10" s="97" t="s">
        <v>239</v>
      </c>
      <c r="C10" s="301">
        <f>VLOOKUP(A10,Nigeria!A1:K2000,6,FALSE)</f>
        <v>1567.9</v>
      </c>
      <c r="D10" s="301">
        <f>VLOOKUP(A10,Nigeria!A1:K2000,7,FALSE)</f>
        <v>1584.1000000000001</v>
      </c>
      <c r="E10" s="301"/>
      <c r="F10" s="22"/>
      <c r="G10" s="49">
        <f t="shared" si="0"/>
        <v>-1.0226627106874608</v>
      </c>
      <c r="H10" s="21"/>
      <c r="I10" s="308">
        <f>+'Top Rankings'!D12</f>
        <v>1564</v>
      </c>
      <c r="J10" s="6"/>
      <c r="K10" s="90"/>
      <c r="L10" s="311"/>
    </row>
    <row r="11" spans="1:12" ht="14.4" x14ac:dyDescent="0.25">
      <c r="A11" s="8">
        <f t="shared" si="1"/>
        <v>43944</v>
      </c>
      <c r="B11" s="97" t="s">
        <v>33</v>
      </c>
      <c r="C11" s="301">
        <f>VLOOKUP(A11,Indonesia!A1:J2000,6,FALSE)</f>
        <v>1011.3</v>
      </c>
      <c r="D11" s="301">
        <f>VLOOKUP(A11, Indonesia!A1:K2000,7, FALSE)</f>
        <v>1327.7</v>
      </c>
      <c r="E11" s="301"/>
      <c r="F11" s="22"/>
      <c r="G11" s="49">
        <f t="shared" si="0"/>
        <v>-23.830684642615051</v>
      </c>
      <c r="H11" s="21"/>
      <c r="I11" s="308">
        <f>+'Top Rankings'!D13</f>
        <v>1381</v>
      </c>
      <c r="J11" s="6"/>
      <c r="K11" s="90"/>
      <c r="L11" s="311"/>
    </row>
    <row r="12" spans="1:12" ht="15" customHeight="1" x14ac:dyDescent="0.3">
      <c r="A12" s="8">
        <f t="shared" si="1"/>
        <v>43944</v>
      </c>
      <c r="B12" s="97" t="s">
        <v>184</v>
      </c>
      <c r="C12" s="302">
        <f>VLOOKUP(A12,Korea!A1:K2000,6,FALSE)</f>
        <v>1564.8</v>
      </c>
      <c r="D12" s="302">
        <f>VLOOKUP(A12,Korea!A1:K2000,7,FALSE)</f>
        <v>1578</v>
      </c>
      <c r="E12" s="302"/>
      <c r="F12" s="22"/>
      <c r="G12" s="49">
        <f t="shared" si="0"/>
        <v>-0.8365019011406849</v>
      </c>
      <c r="H12" s="277"/>
      <c r="I12" s="308">
        <f>+'Top Rankings'!D14</f>
        <v>1355</v>
      </c>
      <c r="J12" s="6"/>
      <c r="K12" s="312"/>
      <c r="L12" s="311"/>
    </row>
    <row r="13" spans="1:12" ht="15" customHeight="1" x14ac:dyDescent="0.3">
      <c r="A13" s="8">
        <f t="shared" si="1"/>
        <v>43944</v>
      </c>
      <c r="B13" s="97" t="s">
        <v>1</v>
      </c>
      <c r="C13" s="315">
        <f>VLOOKUP(A13,Taiwan!A1:K2000,6, FALSE)</f>
        <v>1442.4</v>
      </c>
      <c r="D13" s="315">
        <f>VLOOKUP(A13, Taiwan!A1:K2000,7,FALSE)</f>
        <v>1106.5</v>
      </c>
      <c r="E13" s="315"/>
      <c r="F13" s="22"/>
      <c r="G13" s="49">
        <f t="shared" si="0"/>
        <v>30.356981473113432</v>
      </c>
      <c r="H13" s="21"/>
      <c r="I13" s="308">
        <f>+'Top Rankings'!D15</f>
        <v>1164</v>
      </c>
      <c r="J13" s="6"/>
      <c r="K13" s="312"/>
      <c r="L13" s="311"/>
    </row>
    <row r="14" spans="1:12" ht="14.4" x14ac:dyDescent="0.25">
      <c r="A14" s="8">
        <f t="shared" si="1"/>
        <v>43944</v>
      </c>
      <c r="B14" s="97" t="s">
        <v>606</v>
      </c>
      <c r="C14" s="302">
        <f>VLOOKUP(A14,Egypt!A1:K2000,6,FALSE)</f>
        <v>101.2</v>
      </c>
      <c r="D14" s="302">
        <f>VLOOKUP(A14,Egypt!A1:K2000,7,FALSE)</f>
        <v>814.9</v>
      </c>
      <c r="E14" s="302"/>
      <c r="F14" s="299"/>
      <c r="G14" s="49">
        <f t="shared" si="0"/>
        <v>-87.581298318812117</v>
      </c>
      <c r="H14" s="21"/>
      <c r="I14" s="308">
        <f>+'Top Rankings'!D16</f>
        <v>821</v>
      </c>
      <c r="J14" s="6"/>
      <c r="K14" s="313"/>
      <c r="L14" s="311"/>
    </row>
    <row r="15" spans="1:12" ht="14.4" x14ac:dyDescent="0.25">
      <c r="A15" s="8">
        <f t="shared" si="1"/>
        <v>43944</v>
      </c>
      <c r="B15" s="97" t="s">
        <v>562</v>
      </c>
      <c r="C15" s="302">
        <f>VLOOKUP(A15,Thailand!A1:K2000, 6,FALSE)</f>
        <v>878.3</v>
      </c>
      <c r="D15" s="302">
        <f>VLOOKUP(A15,Thailand!A1:K2000, 7, FALSE)</f>
        <v>746</v>
      </c>
      <c r="E15" s="302"/>
      <c r="F15" s="262"/>
      <c r="G15" s="49">
        <f t="shared" si="0"/>
        <v>17.734584450402146</v>
      </c>
      <c r="H15" s="21"/>
      <c r="I15" s="308">
        <f>+'Top Rankings'!D17</f>
        <v>747</v>
      </c>
      <c r="J15" s="6"/>
      <c r="K15" s="313"/>
      <c r="L15" s="311"/>
    </row>
    <row r="16" spans="1:12" x14ac:dyDescent="0.25">
      <c r="A16" s="8">
        <f>$L$1</f>
        <v>43944</v>
      </c>
      <c r="B16" s="97" t="s">
        <v>607</v>
      </c>
      <c r="C16" s="302">
        <f>VLOOKUP(A16, Iraq!A1:K2000,6, FALSE)</f>
        <v>262.2</v>
      </c>
      <c r="D16" s="302">
        <f>VLOOKUP(A16,Iraq!A1:K2000,7,FALSE)</f>
        <v>616.29999999999995</v>
      </c>
      <c r="E16" s="302"/>
      <c r="F16" s="300"/>
      <c r="G16" s="49">
        <f t="shared" si="0"/>
        <v>-57.455784520525711</v>
      </c>
      <c r="H16" s="102"/>
      <c r="I16" s="308">
        <f>+'Top Rankings'!D18</f>
        <v>574</v>
      </c>
      <c r="J16" s="90"/>
      <c r="K16" s="90"/>
      <c r="L16" s="90"/>
    </row>
    <row r="17" spans="1:16" x14ac:dyDescent="0.25">
      <c r="B17" s="1" t="s">
        <v>12</v>
      </c>
      <c r="C17" s="253">
        <f>SUM(C7:C16)</f>
        <v>16741.099999999999</v>
      </c>
      <c r="D17" s="253">
        <f>SUM(D7:D16)</f>
        <v>16914.100000000002</v>
      </c>
      <c r="E17" s="253"/>
      <c r="F17" s="296"/>
      <c r="G17" s="167">
        <f t="shared" si="0"/>
        <v>-1.0228152842894578</v>
      </c>
      <c r="H17" s="168"/>
      <c r="I17" s="44">
        <f>SUM(I7:I16)</f>
        <v>16382</v>
      </c>
      <c r="J17" s="46"/>
      <c r="K17" s="17"/>
      <c r="L17" s="265"/>
      <c r="N17" s="208"/>
      <c r="O17" s="263"/>
    </row>
    <row r="18" spans="1:16" ht="15.75" customHeight="1" x14ac:dyDescent="0.25">
      <c r="A18" s="8">
        <f>$L$1</f>
        <v>43944</v>
      </c>
      <c r="B18" s="2" t="s">
        <v>628</v>
      </c>
      <c r="C18" s="209">
        <f>VLOOKUP(A18,TOTAL!A1:K2000,6,FALSE)</f>
        <v>25931.7</v>
      </c>
      <c r="D18" s="209">
        <f>VLOOKUP(A18,TOTAL!A1:K2000,7,FALSE)</f>
        <v>25461.599999999999</v>
      </c>
      <c r="E18" s="209"/>
      <c r="F18" s="23"/>
      <c r="G18" s="51">
        <f t="shared" si="0"/>
        <v>1.8463097370157611</v>
      </c>
      <c r="H18" s="24"/>
      <c r="I18" s="65">
        <f>+'Top Rankings'!B172</f>
        <v>24387.866666666669</v>
      </c>
      <c r="J18" s="6"/>
      <c r="K18" s="71"/>
      <c r="L18" s="41"/>
      <c r="N18" s="264"/>
      <c r="O18" s="263"/>
    </row>
    <row r="19" spans="1:16" x14ac:dyDescent="0.25">
      <c r="B19" s="73" t="s">
        <v>633</v>
      </c>
      <c r="C19" s="210">
        <f>+C18/C22</f>
        <v>0.96618618274111678</v>
      </c>
      <c r="D19" s="210">
        <f>+D18/D22</f>
        <v>0.9983341025641026</v>
      </c>
      <c r="E19" s="210"/>
      <c r="F19" s="15"/>
      <c r="G19" s="51"/>
      <c r="H19" s="70"/>
      <c r="I19" s="50"/>
      <c r="J19" s="6"/>
      <c r="K19" s="71"/>
      <c r="L19" s="41" t="s">
        <v>233</v>
      </c>
    </row>
    <row r="20" spans="1:16" ht="14.4" customHeight="1" x14ac:dyDescent="0.25">
      <c r="A20" s="8">
        <f>$L$1</f>
        <v>43944</v>
      </c>
      <c r="B20" s="11" t="s">
        <v>629</v>
      </c>
      <c r="C20" s="295">
        <f>VLOOKUP(A20,TOTAL!A1:K2000,10,FALSE)</f>
        <v>467.30000000000291</v>
      </c>
      <c r="D20" s="295">
        <f>VLOOKUP(A20,TOTAL!A1:K2000,9,FALSE)</f>
        <v>122</v>
      </c>
      <c r="E20" s="261"/>
      <c r="F20" s="69"/>
      <c r="G20" s="51"/>
      <c r="H20" s="24"/>
      <c r="I20" s="68"/>
      <c r="J20" s="6"/>
      <c r="K20" s="267"/>
      <c r="L20" s="41"/>
      <c r="N20" s="254">
        <f>(TOTAL!J730-TOTAL!J729)/TOTAL!J729</f>
        <v>0.91046606704826527</v>
      </c>
    </row>
    <row r="21" spans="1:16" ht="25.2" customHeight="1" x14ac:dyDescent="0.25">
      <c r="B21" s="148" t="s">
        <v>13</v>
      </c>
      <c r="C21" s="149">
        <f>+C17/C18</f>
        <v>0.64558436199709224</v>
      </c>
      <c r="D21" s="149">
        <f>+D17/D18</f>
        <v>0.66429839444496819</v>
      </c>
      <c r="E21" s="149"/>
      <c r="F21" s="150"/>
      <c r="G21" s="151"/>
      <c r="H21" s="152"/>
      <c r="I21" s="149">
        <f>+I17/I18</f>
        <v>0.6717274710375104</v>
      </c>
      <c r="J21" s="153"/>
      <c r="K21" s="96"/>
      <c r="L21" s="111"/>
    </row>
    <row r="22" spans="1:16" x14ac:dyDescent="0.25">
      <c r="B22" s="323" t="s">
        <v>705</v>
      </c>
      <c r="C22" s="284">
        <f>985000/36.7</f>
        <v>26839.237057220707</v>
      </c>
      <c r="D22" s="322">
        <f>936000/36.7</f>
        <v>25504.087193460487</v>
      </c>
      <c r="E22" s="284"/>
      <c r="F22" s="154"/>
      <c r="G22" s="155">
        <f>+(C22/D22-1)*100</f>
        <v>5.2350427350427386</v>
      </c>
      <c r="H22" s="156"/>
      <c r="I22" s="157"/>
      <c r="J22" s="153"/>
      <c r="K22" s="158"/>
      <c r="L22" s="54"/>
      <c r="N22" s="43"/>
      <c r="O22" s="43"/>
      <c r="P22" s="318"/>
    </row>
    <row r="23" spans="1:16" ht="12" customHeight="1" x14ac:dyDescent="0.25">
      <c r="B23" s="324" t="s">
        <v>673</v>
      </c>
      <c r="C23" s="325"/>
      <c r="D23" s="325"/>
      <c r="E23" s="325"/>
      <c r="F23" s="325"/>
      <c r="G23" s="325"/>
      <c r="H23" s="325"/>
      <c r="I23" s="325"/>
      <c r="J23" s="96"/>
      <c r="K23" s="159"/>
      <c r="L23" s="54"/>
      <c r="N23" s="43"/>
      <c r="O23" s="43"/>
      <c r="P23" s="318"/>
    </row>
    <row r="24" spans="1:16" ht="20.100000000000001" customHeight="1" x14ac:dyDescent="0.25">
      <c r="B24" s="330" t="s">
        <v>674</v>
      </c>
      <c r="C24" s="330"/>
      <c r="D24" s="330"/>
      <c r="E24" s="330"/>
      <c r="F24" s="330"/>
      <c r="G24" s="330"/>
      <c r="H24" s="330"/>
      <c r="I24" s="330"/>
      <c r="J24" s="17"/>
      <c r="K24" s="81"/>
      <c r="L24" s="55"/>
      <c r="M24" s="43"/>
      <c r="N24" s="38"/>
      <c r="O24" s="38"/>
      <c r="P24" s="321"/>
    </row>
    <row r="25" spans="1:16" ht="12" customHeight="1" x14ac:dyDescent="0.25">
      <c r="B25" s="329" t="s">
        <v>675</v>
      </c>
      <c r="C25" s="329"/>
      <c r="D25" s="329"/>
      <c r="E25" s="329"/>
      <c r="F25" s="329"/>
      <c r="G25" s="329"/>
      <c r="H25" s="329"/>
      <c r="I25" s="329"/>
      <c r="J25" s="17"/>
      <c r="K25" s="17"/>
      <c r="L25" s="7"/>
      <c r="N25" s="145"/>
      <c r="O25" s="145"/>
      <c r="P25" s="145"/>
    </row>
    <row r="26" spans="1:16" ht="9.9" customHeight="1" x14ac:dyDescent="0.25">
      <c r="B26" s="331" t="s">
        <v>676</v>
      </c>
      <c r="C26" s="332"/>
      <c r="D26" s="332"/>
      <c r="E26" s="332"/>
      <c r="F26" s="332"/>
      <c r="G26" s="332"/>
      <c r="H26" s="332"/>
      <c r="I26" s="332"/>
      <c r="J26" s="17"/>
      <c r="K26" s="17"/>
      <c r="L26" s="7"/>
      <c r="N26" s="145"/>
      <c r="O26" s="145"/>
      <c r="P26" s="145"/>
    </row>
    <row r="27" spans="1:16" ht="9.9" customHeight="1" x14ac:dyDescent="0.25">
      <c r="B27" s="328" t="s">
        <v>677</v>
      </c>
      <c r="C27" s="328"/>
      <c r="D27" s="328"/>
      <c r="E27" s="328"/>
      <c r="F27" s="328"/>
      <c r="G27" s="328"/>
      <c r="H27" s="328"/>
      <c r="I27" s="328"/>
      <c r="J27" s="77"/>
      <c r="K27" s="77"/>
      <c r="L27" s="77"/>
      <c r="N27" s="145"/>
      <c r="O27" s="145"/>
      <c r="P27" s="145"/>
    </row>
    <row r="28" spans="1:16" x14ac:dyDescent="0.25">
      <c r="B28" s="326"/>
      <c r="C28" s="326"/>
      <c r="D28" s="326"/>
      <c r="E28" s="326"/>
      <c r="F28" s="326"/>
      <c r="G28" s="326"/>
      <c r="H28" s="326"/>
      <c r="I28" s="326"/>
      <c r="J28" s="77"/>
      <c r="K28" s="77"/>
      <c r="L28" s="77"/>
      <c r="N28" s="145"/>
      <c r="O28" s="145"/>
      <c r="P28" s="145"/>
    </row>
    <row r="29" spans="1:16" x14ac:dyDescent="0.25">
      <c r="B29" s="77"/>
      <c r="C29" s="79"/>
      <c r="D29" s="79"/>
      <c r="E29" s="77"/>
      <c r="F29" s="77"/>
      <c r="G29" s="77"/>
      <c r="H29" s="77"/>
      <c r="I29" s="77"/>
      <c r="J29" s="77"/>
      <c r="K29" s="77"/>
      <c r="L29" s="77"/>
      <c r="N29" s="145"/>
      <c r="O29" s="145"/>
      <c r="P29" s="145"/>
    </row>
    <row r="30" spans="1:16" x14ac:dyDescent="0.25">
      <c r="B30" s="77"/>
      <c r="C30" s="78"/>
      <c r="D30" s="78"/>
      <c r="E30" s="77"/>
      <c r="F30" s="77"/>
      <c r="G30" s="77"/>
      <c r="H30" s="77"/>
      <c r="I30" s="77"/>
      <c r="J30" s="77"/>
      <c r="K30" s="77"/>
      <c r="L30" s="77"/>
      <c r="N30" s="145"/>
      <c r="O30" s="145"/>
      <c r="P30" s="145"/>
    </row>
    <row r="31" spans="1:16" x14ac:dyDescent="0.25">
      <c r="N31" s="145"/>
      <c r="O31" s="145"/>
      <c r="P31" s="145"/>
    </row>
    <row r="32" spans="1:16" x14ac:dyDescent="0.25"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</row>
    <row r="33" spans="2:16" x14ac:dyDescent="0.25">
      <c r="B33" s="208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</row>
    <row r="34" spans="2:16" x14ac:dyDescent="0.25"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</row>
    <row r="35" spans="2:16" x14ac:dyDescent="0.25"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</row>
  </sheetData>
  <mergeCells count="5">
    <mergeCell ref="C3:F3"/>
    <mergeCell ref="B27:I27"/>
    <mergeCell ref="B25:I25"/>
    <mergeCell ref="B24:I24"/>
    <mergeCell ref="B26:I26"/>
  </mergeCells>
  <phoneticPr fontId="7" type="noConversion"/>
  <pageMargins left="0.75" right="0.75" top="1" bottom="1" header="0.5" footer="0.5"/>
  <pageSetup scale="85" orientation="portrait" r:id="rId1"/>
  <headerFooter alignWithMargins="0"/>
  <ignoredErrors>
    <ignoredError sqref="C21:D21 G18 G7:G14 G17 G15:G1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ACF83-3EEF-477C-87A3-F849A951A677}">
  <dimension ref="A1:G101"/>
  <sheetViews>
    <sheetView topLeftCell="A32" workbookViewId="0">
      <selection activeCell="B60" sqref="B60"/>
    </sheetView>
  </sheetViews>
  <sheetFormatPr defaultRowHeight="13.2" x14ac:dyDescent="0.25"/>
  <cols>
    <col min="1" max="1" width="14.109375" customWidth="1"/>
  </cols>
  <sheetData>
    <row r="1" spans="1:7" ht="15" x14ac:dyDescent="0.25">
      <c r="A1" s="101" t="s">
        <v>645</v>
      </c>
    </row>
    <row r="2" spans="1:7" ht="15" x14ac:dyDescent="0.25">
      <c r="A2" s="101" t="s">
        <v>646</v>
      </c>
    </row>
    <row r="3" spans="1:7" ht="15" x14ac:dyDescent="0.25">
      <c r="A3" s="101" t="s">
        <v>709</v>
      </c>
    </row>
    <row r="4" spans="1:7" ht="15" x14ac:dyDescent="0.25">
      <c r="A4" s="101" t="s">
        <v>648</v>
      </c>
    </row>
    <row r="5" spans="1:7" ht="15" x14ac:dyDescent="0.25">
      <c r="A5" s="101" t="s">
        <v>649</v>
      </c>
    </row>
    <row r="6" spans="1:7" ht="15" x14ac:dyDescent="0.25">
      <c r="A6" s="101" t="s">
        <v>650</v>
      </c>
    </row>
    <row r="7" spans="1:7" ht="15" x14ac:dyDescent="0.25">
      <c r="B7" s="101" t="s">
        <v>659</v>
      </c>
      <c r="D7" t="s">
        <v>660</v>
      </c>
      <c r="F7" t="s">
        <v>655</v>
      </c>
    </row>
    <row r="8" spans="1:7" ht="15" x14ac:dyDescent="0.25">
      <c r="A8" s="101" t="s">
        <v>650</v>
      </c>
    </row>
    <row r="9" spans="1:7" ht="15" x14ac:dyDescent="0.25">
      <c r="A9" s="101" t="s">
        <v>643</v>
      </c>
      <c r="B9" t="s">
        <v>619</v>
      </c>
      <c r="C9" t="s">
        <v>618</v>
      </c>
      <c r="D9" t="s">
        <v>619</v>
      </c>
      <c r="E9" t="s">
        <v>507</v>
      </c>
      <c r="F9" t="s">
        <v>587</v>
      </c>
      <c r="G9" t="s">
        <v>588</v>
      </c>
    </row>
    <row r="10" spans="1:7" ht="15" x14ac:dyDescent="0.25">
      <c r="A10" s="101" t="s">
        <v>648</v>
      </c>
    </row>
    <row r="11" spans="1:7" ht="15" x14ac:dyDescent="0.25">
      <c r="A11" s="101" t="s">
        <v>658</v>
      </c>
    </row>
    <row r="12" spans="1:7" ht="15" x14ac:dyDescent="0.25">
      <c r="A12" s="101" t="s">
        <v>438</v>
      </c>
      <c r="B12">
        <v>147.69999999999999</v>
      </c>
      <c r="C12">
        <v>62.8</v>
      </c>
      <c r="D12">
        <v>794.5</v>
      </c>
      <c r="E12">
        <v>590.29999999999995</v>
      </c>
      <c r="F12">
        <v>60</v>
      </c>
      <c r="G12">
        <v>0</v>
      </c>
    </row>
    <row r="13" spans="1:7" ht="15" x14ac:dyDescent="0.25">
      <c r="A13" s="101" t="s">
        <v>439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101" t="s">
        <v>623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101" t="s">
        <v>440</v>
      </c>
      <c r="B15">
        <v>147.69999999999999</v>
      </c>
      <c r="C15">
        <v>50.8</v>
      </c>
      <c r="D15">
        <v>728.5</v>
      </c>
      <c r="E15">
        <v>421</v>
      </c>
      <c r="F15">
        <v>60</v>
      </c>
      <c r="G15">
        <v>0</v>
      </c>
    </row>
    <row r="16" spans="1:7" ht="15" x14ac:dyDescent="0.25">
      <c r="A16" s="101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101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101" t="s">
        <v>488</v>
      </c>
      <c r="B18">
        <v>0</v>
      </c>
      <c r="C18">
        <v>12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101" t="s">
        <v>21</v>
      </c>
    </row>
    <row r="20" spans="1:7" ht="15" x14ac:dyDescent="0.25">
      <c r="A20" s="101" t="s">
        <v>441</v>
      </c>
      <c r="B20">
        <v>439.1</v>
      </c>
      <c r="C20">
        <v>392.6</v>
      </c>
      <c r="D20">
        <v>2303.3000000000002</v>
      </c>
      <c r="E20">
        <v>2348</v>
      </c>
      <c r="F20">
        <v>200.2</v>
      </c>
      <c r="G20">
        <v>0</v>
      </c>
    </row>
    <row r="21" spans="1:7" ht="15" x14ac:dyDescent="0.25">
      <c r="A21" s="101" t="s">
        <v>21</v>
      </c>
    </row>
    <row r="22" spans="1:7" ht="15" x14ac:dyDescent="0.25">
      <c r="A22" s="101" t="s">
        <v>442</v>
      </c>
      <c r="B22">
        <v>300.7</v>
      </c>
      <c r="C22">
        <v>59.5</v>
      </c>
      <c r="D22">
        <v>1141.7</v>
      </c>
      <c r="E22">
        <v>1047</v>
      </c>
      <c r="F22">
        <v>60.1</v>
      </c>
      <c r="G22">
        <v>0</v>
      </c>
    </row>
    <row r="23" spans="1:7" ht="15" x14ac:dyDescent="0.25">
      <c r="A23" s="101" t="s">
        <v>21</v>
      </c>
    </row>
    <row r="24" spans="1:7" ht="15" x14ac:dyDescent="0.25">
      <c r="A24" s="101" t="s">
        <v>590</v>
      </c>
      <c r="B24">
        <v>255</v>
      </c>
      <c r="C24">
        <v>0</v>
      </c>
      <c r="D24">
        <v>194.1</v>
      </c>
      <c r="E24">
        <v>42</v>
      </c>
      <c r="F24">
        <v>455</v>
      </c>
      <c r="G24">
        <v>0</v>
      </c>
    </row>
    <row r="25" spans="1:7" ht="15" x14ac:dyDescent="0.25">
      <c r="A25" s="101" t="s">
        <v>21</v>
      </c>
    </row>
    <row r="26" spans="1:7" ht="15" x14ac:dyDescent="0.25">
      <c r="A26" s="101" t="s">
        <v>443</v>
      </c>
      <c r="B26">
        <v>1512.5</v>
      </c>
      <c r="C26">
        <v>1655.7</v>
      </c>
      <c r="D26">
        <v>7565.7</v>
      </c>
      <c r="E26">
        <v>7790.2</v>
      </c>
      <c r="F26">
        <v>417</v>
      </c>
      <c r="G26">
        <v>0</v>
      </c>
    </row>
    <row r="27" spans="1:7" ht="15" x14ac:dyDescent="0.25">
      <c r="A27" s="101" t="s">
        <v>543</v>
      </c>
      <c r="B27">
        <v>50.2</v>
      </c>
      <c r="C27">
        <v>0</v>
      </c>
      <c r="D27">
        <v>380.6</v>
      </c>
      <c r="E27">
        <v>400.1</v>
      </c>
      <c r="F27">
        <v>0</v>
      </c>
      <c r="G27">
        <v>0</v>
      </c>
    </row>
    <row r="28" spans="1:7" ht="15" x14ac:dyDescent="0.25">
      <c r="A28" s="101" t="s">
        <v>444</v>
      </c>
      <c r="B28">
        <v>1.6</v>
      </c>
      <c r="C28">
        <v>26.4</v>
      </c>
      <c r="D28">
        <v>88.9</v>
      </c>
      <c r="E28">
        <v>61.6</v>
      </c>
      <c r="F28">
        <v>0</v>
      </c>
      <c r="G28">
        <v>0</v>
      </c>
    </row>
    <row r="29" spans="1:7" ht="15" x14ac:dyDescent="0.25">
      <c r="A29" s="101" t="s">
        <v>591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101" t="s">
        <v>445</v>
      </c>
      <c r="B30">
        <v>0.5</v>
      </c>
      <c r="C30">
        <v>1.1000000000000001</v>
      </c>
      <c r="D30">
        <v>4.2</v>
      </c>
      <c r="E30">
        <v>3.3</v>
      </c>
      <c r="F30">
        <v>0</v>
      </c>
      <c r="G30">
        <v>0</v>
      </c>
    </row>
    <row r="31" spans="1:7" ht="15" x14ac:dyDescent="0.25">
      <c r="A31" s="101" t="s">
        <v>446</v>
      </c>
      <c r="B31">
        <v>37.5</v>
      </c>
      <c r="C31">
        <v>354.8</v>
      </c>
      <c r="D31">
        <v>973.8</v>
      </c>
      <c r="E31">
        <v>972.9</v>
      </c>
      <c r="F31">
        <v>0</v>
      </c>
      <c r="G31">
        <v>0</v>
      </c>
    </row>
    <row r="32" spans="1:7" ht="15" x14ac:dyDescent="0.25">
      <c r="A32" s="101" t="s">
        <v>550</v>
      </c>
      <c r="B32">
        <v>0</v>
      </c>
      <c r="C32">
        <v>200</v>
      </c>
      <c r="D32">
        <v>262.2</v>
      </c>
      <c r="E32">
        <v>416.3</v>
      </c>
      <c r="F32">
        <v>0</v>
      </c>
      <c r="G32">
        <v>0</v>
      </c>
    </row>
    <row r="33" spans="1:7" ht="15" x14ac:dyDescent="0.25">
      <c r="A33" s="101" t="s">
        <v>636</v>
      </c>
      <c r="B33">
        <v>0</v>
      </c>
      <c r="C33">
        <v>31.2</v>
      </c>
      <c r="D33">
        <v>0.2</v>
      </c>
      <c r="E33">
        <v>82.6</v>
      </c>
      <c r="F33">
        <v>0</v>
      </c>
      <c r="G33">
        <v>0</v>
      </c>
    </row>
    <row r="34" spans="1:7" ht="15" x14ac:dyDescent="0.25">
      <c r="A34" s="101" t="s">
        <v>447</v>
      </c>
      <c r="B34">
        <v>348.7</v>
      </c>
      <c r="C34">
        <v>419.1</v>
      </c>
      <c r="D34">
        <v>1216.0999999999999</v>
      </c>
      <c r="E34">
        <v>1158.9000000000001</v>
      </c>
      <c r="F34">
        <v>31.5</v>
      </c>
      <c r="G34">
        <v>0</v>
      </c>
    </row>
    <row r="35" spans="1:7" ht="15" x14ac:dyDescent="0.25">
      <c r="A35" s="101" t="s">
        <v>448</v>
      </c>
      <c r="B35">
        <v>0.5</v>
      </c>
      <c r="C35">
        <v>135.69999999999999</v>
      </c>
      <c r="D35">
        <v>328.9</v>
      </c>
      <c r="E35">
        <v>354.4</v>
      </c>
      <c r="F35">
        <v>34</v>
      </c>
      <c r="G35">
        <v>0</v>
      </c>
    </row>
    <row r="36" spans="1:7" ht="15" x14ac:dyDescent="0.25">
      <c r="A36" s="101" t="s">
        <v>690</v>
      </c>
      <c r="B36">
        <v>0</v>
      </c>
      <c r="C36" t="s">
        <v>168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101" t="s">
        <v>683</v>
      </c>
      <c r="B37">
        <v>0</v>
      </c>
      <c r="C37">
        <v>0</v>
      </c>
      <c r="D37">
        <v>0</v>
      </c>
      <c r="E37">
        <v>21.2</v>
      </c>
      <c r="F37">
        <v>0</v>
      </c>
      <c r="G37">
        <v>0</v>
      </c>
    </row>
    <row r="38" spans="1:7" ht="15" x14ac:dyDescent="0.25">
      <c r="A38" s="101" t="s">
        <v>449</v>
      </c>
      <c r="B38">
        <v>686.8</v>
      </c>
      <c r="C38">
        <v>402</v>
      </c>
      <c r="D38">
        <v>2698.7</v>
      </c>
      <c r="E38">
        <v>2725.5</v>
      </c>
      <c r="F38">
        <v>222</v>
      </c>
      <c r="G38">
        <v>0</v>
      </c>
    </row>
    <row r="39" spans="1:7" ht="15" x14ac:dyDescent="0.25">
      <c r="A39" s="101" t="s">
        <v>563</v>
      </c>
      <c r="B39">
        <v>0</v>
      </c>
      <c r="C39">
        <v>0</v>
      </c>
      <c r="D39">
        <v>53.3</v>
      </c>
      <c r="E39">
        <v>64.5</v>
      </c>
      <c r="F39">
        <v>0</v>
      </c>
      <c r="G39">
        <v>0</v>
      </c>
    </row>
    <row r="40" spans="1:7" ht="15" x14ac:dyDescent="0.25">
      <c r="A40" s="101" t="s">
        <v>581</v>
      </c>
      <c r="B40">
        <v>20</v>
      </c>
      <c r="C40">
        <v>65</v>
      </c>
      <c r="D40">
        <v>134.80000000000001</v>
      </c>
      <c r="E40">
        <v>68.8</v>
      </c>
      <c r="F40">
        <v>0</v>
      </c>
      <c r="G40">
        <v>0</v>
      </c>
    </row>
    <row r="41" spans="1:7" ht="15" x14ac:dyDescent="0.25">
      <c r="A41" s="101" t="s">
        <v>490</v>
      </c>
      <c r="B41">
        <v>44.6</v>
      </c>
      <c r="C41">
        <v>20</v>
      </c>
      <c r="D41">
        <v>62.7</v>
      </c>
      <c r="E41">
        <v>68.8</v>
      </c>
      <c r="F41">
        <v>0</v>
      </c>
      <c r="G41">
        <v>0</v>
      </c>
    </row>
    <row r="42" spans="1:7" ht="15" x14ac:dyDescent="0.25">
      <c r="A42" s="101" t="s">
        <v>450</v>
      </c>
      <c r="B42">
        <v>138.69999999999999</v>
      </c>
      <c r="C42">
        <v>0.4</v>
      </c>
      <c r="D42">
        <v>739.6</v>
      </c>
      <c r="E42">
        <v>745.6</v>
      </c>
      <c r="F42">
        <v>114.5</v>
      </c>
      <c r="G42">
        <v>0</v>
      </c>
    </row>
    <row r="43" spans="1:7" ht="15" x14ac:dyDescent="0.25">
      <c r="A43" s="101" t="s">
        <v>620</v>
      </c>
      <c r="B43">
        <v>2.4</v>
      </c>
      <c r="C43">
        <v>0</v>
      </c>
      <c r="D43">
        <v>3.3</v>
      </c>
      <c r="E43">
        <v>34</v>
      </c>
      <c r="F43">
        <v>0</v>
      </c>
      <c r="G43">
        <v>0</v>
      </c>
    </row>
    <row r="44" spans="1:7" ht="15" x14ac:dyDescent="0.25">
      <c r="A44" s="101" t="s">
        <v>451</v>
      </c>
      <c r="B44">
        <v>91</v>
      </c>
      <c r="C44">
        <v>0</v>
      </c>
      <c r="D44">
        <v>381.6</v>
      </c>
      <c r="E44">
        <v>211</v>
      </c>
      <c r="F44">
        <v>15</v>
      </c>
      <c r="G44">
        <v>0</v>
      </c>
    </row>
    <row r="45" spans="1:7" ht="15" x14ac:dyDescent="0.25">
      <c r="A45" s="101" t="s">
        <v>452</v>
      </c>
      <c r="B45">
        <v>90</v>
      </c>
      <c r="C45">
        <v>0</v>
      </c>
      <c r="D45">
        <v>235.5</v>
      </c>
      <c r="E45">
        <v>400.7</v>
      </c>
      <c r="F45">
        <v>0</v>
      </c>
      <c r="G45">
        <v>0</v>
      </c>
    </row>
    <row r="46" spans="1:7" ht="15" x14ac:dyDescent="0.25">
      <c r="A46" s="101" t="s">
        <v>21</v>
      </c>
    </row>
    <row r="47" spans="1:7" ht="15" x14ac:dyDescent="0.25">
      <c r="A47" s="101" t="s">
        <v>453</v>
      </c>
      <c r="B47">
        <v>134</v>
      </c>
      <c r="C47">
        <v>635.1</v>
      </c>
      <c r="D47">
        <v>2198.9</v>
      </c>
      <c r="E47">
        <v>2618.4</v>
      </c>
      <c r="F47">
        <v>33.1</v>
      </c>
      <c r="G47">
        <v>0</v>
      </c>
    </row>
    <row r="48" spans="1:7" ht="15" x14ac:dyDescent="0.25">
      <c r="A48" s="101" t="s">
        <v>454</v>
      </c>
      <c r="B48">
        <v>0</v>
      </c>
      <c r="C48">
        <v>60</v>
      </c>
      <c r="D48">
        <v>472.4</v>
      </c>
      <c r="E48">
        <v>199.9</v>
      </c>
      <c r="F48">
        <v>0</v>
      </c>
      <c r="G48">
        <v>0</v>
      </c>
    </row>
    <row r="49" spans="1:7" ht="15" x14ac:dyDescent="0.25">
      <c r="A49" s="101" t="s">
        <v>694</v>
      </c>
      <c r="B49">
        <v>0</v>
      </c>
      <c r="C49">
        <v>0</v>
      </c>
      <c r="D49">
        <v>0</v>
      </c>
      <c r="E49">
        <v>13.8</v>
      </c>
      <c r="F49">
        <v>0</v>
      </c>
      <c r="G49">
        <v>0</v>
      </c>
    </row>
    <row r="50" spans="1:7" ht="15" x14ac:dyDescent="0.25">
      <c r="A50" s="101" t="s">
        <v>701</v>
      </c>
      <c r="B50">
        <v>0</v>
      </c>
      <c r="C50">
        <v>0</v>
      </c>
      <c r="D50">
        <v>0</v>
      </c>
      <c r="E50">
        <v>2</v>
      </c>
      <c r="F50">
        <v>0</v>
      </c>
      <c r="G50">
        <v>0</v>
      </c>
    </row>
    <row r="51" spans="1:7" ht="15" x14ac:dyDescent="0.25">
      <c r="A51" s="101" t="s">
        <v>688</v>
      </c>
      <c r="B51">
        <v>0</v>
      </c>
      <c r="C51">
        <v>0</v>
      </c>
      <c r="D51">
        <v>0</v>
      </c>
      <c r="E51">
        <v>35.700000000000003</v>
      </c>
      <c r="F51">
        <v>0</v>
      </c>
      <c r="G51">
        <v>0</v>
      </c>
    </row>
    <row r="52" spans="1:7" ht="15" x14ac:dyDescent="0.25">
      <c r="A52" s="101" t="s">
        <v>455</v>
      </c>
      <c r="B52">
        <v>0</v>
      </c>
      <c r="C52">
        <v>120</v>
      </c>
      <c r="D52">
        <v>101.2</v>
      </c>
      <c r="E52">
        <v>694.9</v>
      </c>
      <c r="F52">
        <v>0</v>
      </c>
      <c r="G52">
        <v>0</v>
      </c>
    </row>
    <row r="53" spans="1:7" ht="15" x14ac:dyDescent="0.25">
      <c r="A53" s="101" t="s">
        <v>592</v>
      </c>
      <c r="B53">
        <v>0</v>
      </c>
      <c r="C53">
        <v>0</v>
      </c>
      <c r="D53">
        <v>19.7</v>
      </c>
      <c r="E53">
        <v>0</v>
      </c>
      <c r="F53">
        <v>0</v>
      </c>
      <c r="G53">
        <v>0</v>
      </c>
    </row>
    <row r="54" spans="1:7" ht="15" x14ac:dyDescent="0.25">
      <c r="A54" s="101" t="s">
        <v>456</v>
      </c>
      <c r="B54">
        <v>0</v>
      </c>
      <c r="C54">
        <v>0</v>
      </c>
      <c r="D54">
        <v>18.600000000000001</v>
      </c>
      <c r="E54">
        <v>38.5</v>
      </c>
      <c r="F54">
        <v>0</v>
      </c>
      <c r="G54">
        <v>0</v>
      </c>
    </row>
    <row r="55" spans="1:7" ht="15" x14ac:dyDescent="0.25">
      <c r="A55" s="101" t="s">
        <v>684</v>
      </c>
      <c r="B55">
        <v>0</v>
      </c>
      <c r="C55">
        <v>0</v>
      </c>
      <c r="D55">
        <v>0</v>
      </c>
      <c r="E55">
        <v>34</v>
      </c>
      <c r="F55">
        <v>0</v>
      </c>
      <c r="G55">
        <v>0</v>
      </c>
    </row>
    <row r="56" spans="1:7" ht="15" x14ac:dyDescent="0.25">
      <c r="A56" s="101" t="s">
        <v>457</v>
      </c>
      <c r="B56">
        <v>0</v>
      </c>
      <c r="C56">
        <v>0</v>
      </c>
      <c r="D56">
        <v>22.7</v>
      </c>
      <c r="E56">
        <v>31.9</v>
      </c>
      <c r="F56">
        <v>0</v>
      </c>
      <c r="G56">
        <v>0</v>
      </c>
    </row>
    <row r="57" spans="1:7" ht="15" x14ac:dyDescent="0.25">
      <c r="A57" s="101" t="s">
        <v>637</v>
      </c>
      <c r="B57">
        <v>0</v>
      </c>
      <c r="C57">
        <v>0</v>
      </c>
      <c r="D57">
        <v>20.8</v>
      </c>
      <c r="E57">
        <v>0</v>
      </c>
      <c r="F57">
        <v>0</v>
      </c>
      <c r="G57">
        <v>0</v>
      </c>
    </row>
    <row r="58" spans="1:7" ht="15" x14ac:dyDescent="0.25">
      <c r="A58" s="101" t="s">
        <v>702</v>
      </c>
      <c r="B58">
        <v>0</v>
      </c>
      <c r="C58">
        <v>0</v>
      </c>
      <c r="D58">
        <v>0</v>
      </c>
      <c r="E58">
        <v>2</v>
      </c>
      <c r="F58">
        <v>0</v>
      </c>
      <c r="G58">
        <v>0</v>
      </c>
    </row>
    <row r="59" spans="1:7" ht="15" x14ac:dyDescent="0.25">
      <c r="A59" s="101" t="s">
        <v>593</v>
      </c>
      <c r="B59" t="s">
        <v>168</v>
      </c>
      <c r="C59">
        <v>0</v>
      </c>
      <c r="D59">
        <v>32.200000000000003</v>
      </c>
      <c r="E59" t="s">
        <v>168</v>
      </c>
      <c r="F59">
        <v>0</v>
      </c>
      <c r="G59">
        <v>0</v>
      </c>
    </row>
    <row r="60" spans="1:7" ht="15" x14ac:dyDescent="0.25">
      <c r="A60" s="101" t="s">
        <v>594</v>
      </c>
      <c r="B60">
        <v>0</v>
      </c>
      <c r="C60">
        <v>45</v>
      </c>
      <c r="D60">
        <v>3.9</v>
      </c>
      <c r="E60">
        <v>87.4</v>
      </c>
      <c r="F60">
        <v>0</v>
      </c>
      <c r="G60">
        <v>0</v>
      </c>
    </row>
    <row r="61" spans="1:7" ht="15" x14ac:dyDescent="0.25">
      <c r="A61" s="101" t="s">
        <v>697</v>
      </c>
      <c r="B61">
        <v>0</v>
      </c>
      <c r="C61">
        <v>0</v>
      </c>
      <c r="D61">
        <v>6</v>
      </c>
      <c r="E61">
        <v>0</v>
      </c>
      <c r="F61">
        <v>0</v>
      </c>
      <c r="G61">
        <v>0</v>
      </c>
    </row>
    <row r="62" spans="1:7" ht="15" x14ac:dyDescent="0.25">
      <c r="A62" s="101" t="s">
        <v>458</v>
      </c>
      <c r="B62">
        <v>134</v>
      </c>
      <c r="C62">
        <v>360.7</v>
      </c>
      <c r="D62">
        <v>1433.9</v>
      </c>
      <c r="E62">
        <v>1223.4000000000001</v>
      </c>
      <c r="F62">
        <v>33.1</v>
      </c>
      <c r="G62">
        <v>0</v>
      </c>
    </row>
    <row r="63" spans="1:7" ht="15" x14ac:dyDescent="0.25">
      <c r="A63" s="101" t="s">
        <v>459</v>
      </c>
      <c r="B63">
        <v>0</v>
      </c>
      <c r="C63">
        <v>4.4000000000000004</v>
      </c>
      <c r="D63">
        <v>36.299999999999997</v>
      </c>
      <c r="E63">
        <v>121</v>
      </c>
      <c r="F63">
        <v>0</v>
      </c>
      <c r="G63">
        <v>0</v>
      </c>
    </row>
    <row r="64" spans="1:7" ht="15" x14ac:dyDescent="0.25">
      <c r="A64" s="101" t="s">
        <v>691</v>
      </c>
      <c r="B64">
        <v>0</v>
      </c>
      <c r="C64">
        <v>0</v>
      </c>
      <c r="D64">
        <v>0</v>
      </c>
      <c r="E64">
        <v>11</v>
      </c>
      <c r="F64">
        <v>0</v>
      </c>
      <c r="G64">
        <v>0</v>
      </c>
    </row>
    <row r="65" spans="1:7" ht="15" x14ac:dyDescent="0.25">
      <c r="A65" s="101" t="s">
        <v>685</v>
      </c>
      <c r="B65">
        <v>0</v>
      </c>
      <c r="C65">
        <v>0</v>
      </c>
      <c r="D65">
        <v>0</v>
      </c>
      <c r="E65">
        <v>53.1</v>
      </c>
      <c r="F65">
        <v>0</v>
      </c>
      <c r="G65">
        <v>0</v>
      </c>
    </row>
    <row r="66" spans="1:7" ht="15" x14ac:dyDescent="0.25">
      <c r="A66" s="101" t="s">
        <v>703</v>
      </c>
      <c r="B66">
        <v>0</v>
      </c>
      <c r="C66">
        <v>45</v>
      </c>
      <c r="D66">
        <v>0</v>
      </c>
      <c r="E66">
        <v>24.7</v>
      </c>
      <c r="F66">
        <v>0</v>
      </c>
      <c r="G66">
        <v>0</v>
      </c>
    </row>
    <row r="67" spans="1:7" ht="15" x14ac:dyDescent="0.25">
      <c r="A67" s="101" t="s">
        <v>610</v>
      </c>
      <c r="B67">
        <v>0</v>
      </c>
      <c r="C67">
        <v>0</v>
      </c>
      <c r="D67">
        <v>31.1</v>
      </c>
      <c r="E67">
        <v>0</v>
      </c>
      <c r="F67">
        <v>0</v>
      </c>
      <c r="G67">
        <v>0</v>
      </c>
    </row>
    <row r="68" spans="1:7" ht="15" x14ac:dyDescent="0.25">
      <c r="A68" s="101" t="s">
        <v>692</v>
      </c>
      <c r="B68">
        <v>0</v>
      </c>
      <c r="C68">
        <v>0</v>
      </c>
      <c r="D68">
        <v>0</v>
      </c>
      <c r="E68">
        <v>45</v>
      </c>
      <c r="F68">
        <v>0</v>
      </c>
      <c r="G68">
        <v>0</v>
      </c>
    </row>
    <row r="69" spans="1:7" ht="15" x14ac:dyDescent="0.25">
      <c r="A69" s="101" t="s">
        <v>21</v>
      </c>
    </row>
    <row r="70" spans="1:7" ht="15" x14ac:dyDescent="0.25">
      <c r="A70" s="101" t="s">
        <v>460</v>
      </c>
      <c r="B70">
        <v>786.5</v>
      </c>
      <c r="C70">
        <v>1002.8</v>
      </c>
      <c r="D70">
        <v>7658.7</v>
      </c>
      <c r="E70">
        <v>6213.8</v>
      </c>
      <c r="F70">
        <v>359.6</v>
      </c>
      <c r="G70">
        <v>0</v>
      </c>
    </row>
    <row r="71" spans="1:7" ht="15" x14ac:dyDescent="0.25">
      <c r="A71" s="101" t="s">
        <v>461</v>
      </c>
      <c r="B71">
        <v>0.8</v>
      </c>
      <c r="C71">
        <v>1.5</v>
      </c>
      <c r="D71">
        <v>15.3</v>
      </c>
      <c r="E71">
        <v>14.2</v>
      </c>
      <c r="F71">
        <v>0</v>
      </c>
      <c r="G71">
        <v>0</v>
      </c>
    </row>
    <row r="72" spans="1:7" ht="15" x14ac:dyDescent="0.25">
      <c r="A72" s="101" t="s">
        <v>462</v>
      </c>
      <c r="B72">
        <v>0</v>
      </c>
      <c r="C72">
        <v>4.5</v>
      </c>
      <c r="D72">
        <v>12.9</v>
      </c>
      <c r="E72">
        <v>15.1</v>
      </c>
      <c r="F72">
        <v>0</v>
      </c>
      <c r="G72">
        <v>0</v>
      </c>
    </row>
    <row r="73" spans="1:7" ht="15" x14ac:dyDescent="0.25">
      <c r="A73" s="101" t="s">
        <v>463</v>
      </c>
      <c r="B73">
        <v>78</v>
      </c>
      <c r="C73">
        <v>0</v>
      </c>
      <c r="D73">
        <v>437.7</v>
      </c>
      <c r="E73">
        <v>267.60000000000002</v>
      </c>
      <c r="F73">
        <v>0</v>
      </c>
      <c r="G73">
        <v>0</v>
      </c>
    </row>
    <row r="74" spans="1:7" ht="15" x14ac:dyDescent="0.25">
      <c r="A74" s="101" t="s">
        <v>464</v>
      </c>
      <c r="B74">
        <v>11.2</v>
      </c>
      <c r="C74">
        <v>3.7</v>
      </c>
      <c r="D74">
        <v>79.400000000000006</v>
      </c>
      <c r="E74">
        <v>82.7</v>
      </c>
      <c r="F74">
        <v>0</v>
      </c>
      <c r="G74">
        <v>0</v>
      </c>
    </row>
    <row r="75" spans="1:7" ht="15" x14ac:dyDescent="0.25">
      <c r="A75" s="101" t="s">
        <v>465</v>
      </c>
      <c r="B75">
        <v>21.3</v>
      </c>
      <c r="C75">
        <v>26.8</v>
      </c>
      <c r="D75">
        <v>50.9</v>
      </c>
      <c r="E75">
        <v>27.1</v>
      </c>
      <c r="F75">
        <v>0</v>
      </c>
      <c r="G75">
        <v>0</v>
      </c>
    </row>
    <row r="76" spans="1:7" ht="15" x14ac:dyDescent="0.25">
      <c r="A76" s="101" t="s">
        <v>466</v>
      </c>
      <c r="B76">
        <v>32.5</v>
      </c>
      <c r="C76">
        <v>34</v>
      </c>
      <c r="D76">
        <v>362.6</v>
      </c>
      <c r="E76">
        <v>245.7</v>
      </c>
      <c r="F76">
        <v>43</v>
      </c>
      <c r="G76">
        <v>0</v>
      </c>
    </row>
    <row r="77" spans="1:7" ht="15" x14ac:dyDescent="0.25">
      <c r="A77" s="101" t="s">
        <v>467</v>
      </c>
      <c r="B77">
        <v>52.4</v>
      </c>
      <c r="C77">
        <v>32.799999999999997</v>
      </c>
      <c r="D77">
        <v>739.4</v>
      </c>
      <c r="E77">
        <v>326.8</v>
      </c>
      <c r="F77">
        <v>56.5</v>
      </c>
      <c r="G77">
        <v>0</v>
      </c>
    </row>
    <row r="78" spans="1:7" ht="15" x14ac:dyDescent="0.25">
      <c r="A78" s="101" t="s">
        <v>468</v>
      </c>
      <c r="B78">
        <v>13.1</v>
      </c>
      <c r="C78">
        <v>18</v>
      </c>
      <c r="D78">
        <v>263</v>
      </c>
      <c r="E78">
        <v>236.3</v>
      </c>
      <c r="F78">
        <v>10.1</v>
      </c>
      <c r="G78">
        <v>0</v>
      </c>
    </row>
    <row r="79" spans="1:7" ht="15" x14ac:dyDescent="0.25">
      <c r="A79" s="101" t="s">
        <v>469</v>
      </c>
      <c r="B79">
        <v>0</v>
      </c>
      <c r="C79">
        <v>12.1</v>
      </c>
      <c r="D79">
        <v>302.5</v>
      </c>
      <c r="E79">
        <v>221.7</v>
      </c>
      <c r="F79">
        <v>16</v>
      </c>
      <c r="G79">
        <v>0</v>
      </c>
    </row>
    <row r="80" spans="1:7" ht="15" x14ac:dyDescent="0.25">
      <c r="A80" s="101" t="s">
        <v>470</v>
      </c>
      <c r="B80">
        <v>0</v>
      </c>
      <c r="C80">
        <v>18.3</v>
      </c>
      <c r="D80">
        <v>0</v>
      </c>
      <c r="E80">
        <v>4.4000000000000004</v>
      </c>
      <c r="F80">
        <v>0</v>
      </c>
      <c r="G80">
        <v>0</v>
      </c>
    </row>
    <row r="81" spans="1:7" ht="15" x14ac:dyDescent="0.25">
      <c r="A81" s="101" t="s">
        <v>471</v>
      </c>
      <c r="B81">
        <v>148</v>
      </c>
      <c r="C81">
        <v>43.9</v>
      </c>
      <c r="D81">
        <v>493.7</v>
      </c>
      <c r="E81">
        <v>508.7</v>
      </c>
      <c r="F81">
        <v>0</v>
      </c>
      <c r="G81">
        <v>0</v>
      </c>
    </row>
    <row r="82" spans="1:7" ht="15" x14ac:dyDescent="0.25">
      <c r="A82" s="101" t="s">
        <v>544</v>
      </c>
      <c r="B82">
        <v>0</v>
      </c>
      <c r="C82">
        <v>0</v>
      </c>
      <c r="D82">
        <v>26.9</v>
      </c>
      <c r="E82">
        <v>28.9</v>
      </c>
      <c r="F82">
        <v>0</v>
      </c>
      <c r="G82">
        <v>0</v>
      </c>
    </row>
    <row r="83" spans="1:7" ht="15" x14ac:dyDescent="0.25">
      <c r="A83" s="101" t="s">
        <v>472</v>
      </c>
      <c r="B83">
        <v>0</v>
      </c>
      <c r="C83">
        <v>25</v>
      </c>
      <c r="D83">
        <v>103.3</v>
      </c>
      <c r="E83">
        <v>117.4</v>
      </c>
      <c r="F83">
        <v>0</v>
      </c>
      <c r="G83">
        <v>0</v>
      </c>
    </row>
    <row r="84" spans="1:7" ht="15" x14ac:dyDescent="0.25">
      <c r="A84" s="101" t="s">
        <v>473</v>
      </c>
      <c r="B84">
        <v>23</v>
      </c>
      <c r="C84">
        <v>52.4</v>
      </c>
      <c r="D84">
        <v>283</v>
      </c>
      <c r="E84">
        <v>255.7</v>
      </c>
      <c r="F84">
        <v>40</v>
      </c>
      <c r="G84">
        <v>0</v>
      </c>
    </row>
    <row r="85" spans="1:7" ht="15" x14ac:dyDescent="0.25">
      <c r="A85" s="101" t="s">
        <v>474</v>
      </c>
      <c r="B85">
        <v>2</v>
      </c>
      <c r="C85">
        <v>20</v>
      </c>
      <c r="D85">
        <v>178.2</v>
      </c>
      <c r="E85">
        <v>131.6</v>
      </c>
      <c r="F85">
        <v>0</v>
      </c>
      <c r="G85">
        <v>0</v>
      </c>
    </row>
    <row r="86" spans="1:7" ht="15" x14ac:dyDescent="0.25">
      <c r="A86" s="101" t="s">
        <v>475</v>
      </c>
      <c r="B86">
        <v>1</v>
      </c>
      <c r="C86">
        <v>6.5</v>
      </c>
      <c r="D86">
        <v>31.9</v>
      </c>
      <c r="E86">
        <v>33.200000000000003</v>
      </c>
      <c r="F86">
        <v>9.5</v>
      </c>
      <c r="G86">
        <v>0</v>
      </c>
    </row>
    <row r="87" spans="1:7" ht="15" x14ac:dyDescent="0.25">
      <c r="A87" s="101" t="s">
        <v>476</v>
      </c>
      <c r="B87">
        <v>383.6</v>
      </c>
      <c r="C87">
        <v>575.5</v>
      </c>
      <c r="D87">
        <v>3401.5</v>
      </c>
      <c r="E87">
        <v>2697</v>
      </c>
      <c r="F87">
        <v>78.599999999999994</v>
      </c>
      <c r="G87">
        <v>0</v>
      </c>
    </row>
    <row r="88" spans="1:7" ht="15" x14ac:dyDescent="0.25">
      <c r="A88" s="101" t="s">
        <v>477</v>
      </c>
      <c r="B88">
        <v>1</v>
      </c>
      <c r="C88">
        <v>2.4</v>
      </c>
      <c r="D88">
        <v>16</v>
      </c>
      <c r="E88">
        <v>11.2</v>
      </c>
      <c r="F88">
        <v>0</v>
      </c>
      <c r="G88">
        <v>0</v>
      </c>
    </row>
    <row r="89" spans="1:7" ht="15" x14ac:dyDescent="0.25">
      <c r="A89" s="101" t="s">
        <v>478</v>
      </c>
      <c r="B89">
        <v>2</v>
      </c>
      <c r="C89">
        <v>24.9</v>
      </c>
      <c r="D89">
        <v>142.4</v>
      </c>
      <c r="E89">
        <v>118.5</v>
      </c>
      <c r="F89">
        <v>46.9</v>
      </c>
      <c r="G89">
        <v>0</v>
      </c>
    </row>
    <row r="90" spans="1:7" ht="15" x14ac:dyDescent="0.25">
      <c r="A90" s="101" t="s">
        <v>479</v>
      </c>
      <c r="B90">
        <v>0</v>
      </c>
      <c r="C90">
        <v>35</v>
      </c>
      <c r="D90">
        <v>278.2</v>
      </c>
      <c r="E90">
        <v>330</v>
      </c>
      <c r="F90">
        <v>48.6</v>
      </c>
      <c r="G90">
        <v>0</v>
      </c>
    </row>
    <row r="91" spans="1:7" ht="15" x14ac:dyDescent="0.25">
      <c r="A91" s="101" t="s">
        <v>480</v>
      </c>
      <c r="B91">
        <v>12.5</v>
      </c>
      <c r="C91">
        <v>39.5</v>
      </c>
      <c r="D91">
        <v>241.8</v>
      </c>
      <c r="E91">
        <v>247.3</v>
      </c>
      <c r="F91">
        <v>0</v>
      </c>
      <c r="G91">
        <v>0</v>
      </c>
    </row>
    <row r="92" spans="1:7" ht="15" x14ac:dyDescent="0.25">
      <c r="A92" s="101" t="s">
        <v>481</v>
      </c>
      <c r="B92">
        <v>0</v>
      </c>
      <c r="C92">
        <v>26.2</v>
      </c>
      <c r="D92">
        <v>98.1</v>
      </c>
      <c r="E92">
        <v>102.3</v>
      </c>
      <c r="F92">
        <v>10.4</v>
      </c>
      <c r="G92">
        <v>0</v>
      </c>
    </row>
    <row r="93" spans="1:7" ht="15" x14ac:dyDescent="0.25">
      <c r="A93" s="101" t="s">
        <v>482</v>
      </c>
      <c r="B93">
        <v>4.2</v>
      </c>
      <c r="C93">
        <v>0</v>
      </c>
      <c r="D93">
        <v>100.3</v>
      </c>
      <c r="E93">
        <v>190.4</v>
      </c>
      <c r="F93">
        <v>0</v>
      </c>
      <c r="G93">
        <v>0</v>
      </c>
    </row>
    <row r="94" spans="1:7" ht="15" x14ac:dyDescent="0.25">
      <c r="A94" s="101" t="s">
        <v>642</v>
      </c>
      <c r="B94" t="s">
        <v>20</v>
      </c>
      <c r="C94" t="s">
        <v>29</v>
      </c>
      <c r="D94" t="s">
        <v>489</v>
      </c>
      <c r="E94" t="s">
        <v>29</v>
      </c>
      <c r="F94" t="s">
        <v>664</v>
      </c>
      <c r="G94" t="s">
        <v>20</v>
      </c>
    </row>
    <row r="95" spans="1:7" ht="15" x14ac:dyDescent="0.25">
      <c r="A95" s="101" t="s">
        <v>483</v>
      </c>
      <c r="B95">
        <v>3575.5</v>
      </c>
      <c r="C95">
        <v>3808.4</v>
      </c>
      <c r="D95">
        <v>21856.799999999999</v>
      </c>
      <c r="E95">
        <v>20649.7</v>
      </c>
      <c r="F95">
        <v>1585</v>
      </c>
      <c r="G95">
        <v>0</v>
      </c>
    </row>
    <row r="96" spans="1:7" ht="15" x14ac:dyDescent="0.25">
      <c r="A96" s="101" t="s">
        <v>484</v>
      </c>
      <c r="B96">
        <v>499.4</v>
      </c>
      <c r="C96">
        <v>1003.6</v>
      </c>
      <c r="D96">
        <v>0</v>
      </c>
      <c r="E96">
        <v>0</v>
      </c>
      <c r="F96">
        <v>413.8</v>
      </c>
      <c r="G96">
        <v>0</v>
      </c>
    </row>
    <row r="97" spans="1:7" ht="15" x14ac:dyDescent="0.25">
      <c r="A97" s="101" t="s">
        <v>642</v>
      </c>
      <c r="B97" t="s">
        <v>20</v>
      </c>
      <c r="C97" t="s">
        <v>29</v>
      </c>
      <c r="D97" t="s">
        <v>489</v>
      </c>
      <c r="E97" t="s">
        <v>29</v>
      </c>
      <c r="F97" t="s">
        <v>664</v>
      </c>
      <c r="G97" t="s">
        <v>20</v>
      </c>
    </row>
    <row r="98" spans="1:7" ht="15" x14ac:dyDescent="0.25">
      <c r="A98" s="101" t="s">
        <v>485</v>
      </c>
      <c r="B98">
        <v>4074.9</v>
      </c>
      <c r="C98">
        <v>4811.8999999999996</v>
      </c>
      <c r="D98">
        <v>21856.799999999999</v>
      </c>
      <c r="E98">
        <v>20649.7</v>
      </c>
      <c r="F98">
        <v>1998.8</v>
      </c>
      <c r="G98">
        <v>0</v>
      </c>
    </row>
    <row r="99" spans="1:7" ht="15" x14ac:dyDescent="0.25">
      <c r="A99" s="101" t="s">
        <v>486</v>
      </c>
      <c r="B99" t="s">
        <v>19</v>
      </c>
      <c r="C99" t="s">
        <v>19</v>
      </c>
      <c r="D99">
        <v>0</v>
      </c>
      <c r="E99">
        <v>0</v>
      </c>
      <c r="F99" t="s">
        <v>19</v>
      </c>
      <c r="G99" t="s">
        <v>19</v>
      </c>
    </row>
    <row r="100" spans="1:7" ht="15" x14ac:dyDescent="0.25">
      <c r="A100" s="101" t="s">
        <v>487</v>
      </c>
      <c r="B100">
        <v>0</v>
      </c>
      <c r="C100">
        <v>0</v>
      </c>
      <c r="D100" t="s">
        <v>19</v>
      </c>
      <c r="E100" t="s">
        <v>19</v>
      </c>
      <c r="F100">
        <v>0</v>
      </c>
      <c r="G100">
        <v>0</v>
      </c>
    </row>
    <row r="101" spans="1:7" ht="15" x14ac:dyDescent="0.25">
      <c r="A101" s="101" t="s">
        <v>642</v>
      </c>
      <c r="B101" t="s">
        <v>20</v>
      </c>
      <c r="C101" t="s">
        <v>29</v>
      </c>
      <c r="D101" t="s">
        <v>489</v>
      </c>
      <c r="E101" t="s">
        <v>29</v>
      </c>
      <c r="F101" t="s">
        <v>664</v>
      </c>
      <c r="G101" t="s">
        <v>20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A1426-1B9C-4C14-8756-9DED45738CAF}">
  <dimension ref="A1:G101"/>
  <sheetViews>
    <sheetView topLeftCell="A68" workbookViewId="0">
      <selection activeCell="B7" sqref="B7"/>
    </sheetView>
  </sheetViews>
  <sheetFormatPr defaultRowHeight="13.2" x14ac:dyDescent="0.25"/>
  <sheetData>
    <row r="1" spans="1:7" ht="15" x14ac:dyDescent="0.25">
      <c r="A1" s="101" t="s">
        <v>645</v>
      </c>
    </row>
    <row r="2" spans="1:7" ht="15" x14ac:dyDescent="0.25">
      <c r="A2" s="101" t="s">
        <v>646</v>
      </c>
    </row>
    <row r="3" spans="1:7" ht="15" x14ac:dyDescent="0.25">
      <c r="A3" s="101" t="s">
        <v>708</v>
      </c>
    </row>
    <row r="4" spans="1:7" ht="15" x14ac:dyDescent="0.25">
      <c r="A4" s="101" t="s">
        <v>648</v>
      </c>
    </row>
    <row r="5" spans="1:7" ht="15" x14ac:dyDescent="0.25">
      <c r="A5" s="101" t="s">
        <v>649</v>
      </c>
    </row>
    <row r="6" spans="1:7" ht="15" x14ac:dyDescent="0.25">
      <c r="A6" s="101" t="s">
        <v>650</v>
      </c>
    </row>
    <row r="7" spans="1:7" ht="15" x14ac:dyDescent="0.25">
      <c r="B7" s="101" t="s">
        <v>659</v>
      </c>
      <c r="D7" t="s">
        <v>660</v>
      </c>
      <c r="F7" t="s">
        <v>655</v>
      </c>
    </row>
    <row r="8" spans="1:7" ht="15" x14ac:dyDescent="0.25">
      <c r="A8" s="101" t="s">
        <v>650</v>
      </c>
    </row>
    <row r="9" spans="1:7" ht="15" x14ac:dyDescent="0.25">
      <c r="A9" s="101" t="s">
        <v>643</v>
      </c>
      <c r="B9" t="s">
        <v>619</v>
      </c>
      <c r="C9" t="s">
        <v>199</v>
      </c>
      <c r="D9" t="s">
        <v>298</v>
      </c>
      <c r="E9" t="s">
        <v>199</v>
      </c>
      <c r="F9" t="s">
        <v>679</v>
      </c>
      <c r="G9" t="s">
        <v>588</v>
      </c>
    </row>
    <row r="10" spans="1:7" ht="15" x14ac:dyDescent="0.25">
      <c r="A10" s="101" t="s">
        <v>642</v>
      </c>
      <c r="B10" t="s">
        <v>489</v>
      </c>
      <c r="C10" t="s">
        <v>680</v>
      </c>
      <c r="D10" t="s">
        <v>287</v>
      </c>
      <c r="E10" t="s">
        <v>20</v>
      </c>
      <c r="F10" t="s">
        <v>651</v>
      </c>
      <c r="G10" t="s">
        <v>29</v>
      </c>
    </row>
    <row r="11" spans="1:7" ht="15" x14ac:dyDescent="0.25">
      <c r="A11" s="101" t="s">
        <v>21</v>
      </c>
    </row>
    <row r="12" spans="1:7" ht="15" x14ac:dyDescent="0.25">
      <c r="A12" s="101" t="s">
        <v>438</v>
      </c>
      <c r="B12">
        <v>167.7</v>
      </c>
      <c r="C12">
        <v>62.8</v>
      </c>
      <c r="D12">
        <v>774.9</v>
      </c>
      <c r="E12">
        <v>590.29999999999995</v>
      </c>
      <c r="F12">
        <v>60</v>
      </c>
      <c r="G12">
        <v>0</v>
      </c>
    </row>
    <row r="13" spans="1:7" ht="15" x14ac:dyDescent="0.25">
      <c r="A13" s="101" t="s">
        <v>439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101" t="s">
        <v>623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101" t="s">
        <v>440</v>
      </c>
      <c r="B15">
        <v>167.7</v>
      </c>
      <c r="C15">
        <v>50.8</v>
      </c>
      <c r="D15">
        <v>709</v>
      </c>
      <c r="E15">
        <v>421</v>
      </c>
      <c r="F15">
        <v>60</v>
      </c>
      <c r="G15">
        <v>0</v>
      </c>
    </row>
    <row r="16" spans="1:7" ht="15" x14ac:dyDescent="0.25">
      <c r="A16" s="101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101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101" t="s">
        <v>488</v>
      </c>
      <c r="B18">
        <v>0</v>
      </c>
      <c r="C18">
        <v>12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101" t="s">
        <v>21</v>
      </c>
    </row>
    <row r="20" spans="1:7" ht="15" x14ac:dyDescent="0.25">
      <c r="A20" s="101" t="s">
        <v>441</v>
      </c>
      <c r="B20">
        <v>380</v>
      </c>
      <c r="C20">
        <v>442</v>
      </c>
      <c r="D20">
        <v>2303.3000000000002</v>
      </c>
      <c r="E20">
        <v>2297.8000000000002</v>
      </c>
      <c r="F20">
        <v>167.7</v>
      </c>
      <c r="G20">
        <v>0</v>
      </c>
    </row>
    <row r="21" spans="1:7" ht="15" x14ac:dyDescent="0.25">
      <c r="A21" s="101" t="s">
        <v>21</v>
      </c>
    </row>
    <row r="22" spans="1:7" ht="15" x14ac:dyDescent="0.25">
      <c r="A22" s="101" t="s">
        <v>442</v>
      </c>
      <c r="B22">
        <v>150.80000000000001</v>
      </c>
      <c r="C22">
        <v>85.7</v>
      </c>
      <c r="D22">
        <v>1141.7</v>
      </c>
      <c r="E22">
        <v>1021.3</v>
      </c>
      <c r="F22">
        <v>0</v>
      </c>
      <c r="G22">
        <v>0</v>
      </c>
    </row>
    <row r="23" spans="1:7" ht="15" x14ac:dyDescent="0.25">
      <c r="A23" s="101" t="s">
        <v>21</v>
      </c>
    </row>
    <row r="24" spans="1:7" ht="15" x14ac:dyDescent="0.25">
      <c r="A24" s="101" t="s">
        <v>590</v>
      </c>
      <c r="B24">
        <v>255</v>
      </c>
      <c r="C24">
        <v>0</v>
      </c>
      <c r="D24">
        <v>194.1</v>
      </c>
      <c r="E24">
        <v>42</v>
      </c>
      <c r="F24">
        <v>455</v>
      </c>
      <c r="G24">
        <v>0</v>
      </c>
    </row>
    <row r="25" spans="1:7" ht="15" x14ac:dyDescent="0.25">
      <c r="A25" s="101" t="s">
        <v>21</v>
      </c>
    </row>
    <row r="26" spans="1:7" ht="15" x14ac:dyDescent="0.25">
      <c r="A26" s="101" t="s">
        <v>443</v>
      </c>
      <c r="B26">
        <v>1502.5</v>
      </c>
      <c r="C26">
        <v>1792.4</v>
      </c>
      <c r="D26">
        <v>7412.8</v>
      </c>
      <c r="E26">
        <v>7597.5</v>
      </c>
      <c r="F26">
        <v>417</v>
      </c>
      <c r="G26">
        <v>0</v>
      </c>
    </row>
    <row r="27" spans="1:7" ht="15" x14ac:dyDescent="0.25">
      <c r="A27" s="101" t="s">
        <v>543</v>
      </c>
      <c r="B27">
        <v>50.2</v>
      </c>
      <c r="C27">
        <v>0</v>
      </c>
      <c r="D27">
        <v>380.6</v>
      </c>
      <c r="E27">
        <v>400.1</v>
      </c>
      <c r="F27">
        <v>0</v>
      </c>
      <c r="G27">
        <v>0</v>
      </c>
    </row>
    <row r="28" spans="1:7" ht="15" x14ac:dyDescent="0.25">
      <c r="A28" s="101" t="s">
        <v>444</v>
      </c>
      <c r="B28">
        <v>1.9</v>
      </c>
      <c r="C28">
        <v>24.2</v>
      </c>
      <c r="D28">
        <v>88.6</v>
      </c>
      <c r="E28">
        <v>60.8</v>
      </c>
      <c r="F28">
        <v>0</v>
      </c>
      <c r="G28">
        <v>0</v>
      </c>
    </row>
    <row r="29" spans="1:7" ht="15" x14ac:dyDescent="0.25">
      <c r="A29" s="101" t="s">
        <v>591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101" t="s">
        <v>445</v>
      </c>
      <c r="B30">
        <v>0.5</v>
      </c>
      <c r="C30">
        <v>1.1000000000000001</v>
      </c>
      <c r="D30">
        <v>4.2</v>
      </c>
      <c r="E30">
        <v>3.3</v>
      </c>
      <c r="F30">
        <v>0</v>
      </c>
      <c r="G30">
        <v>0</v>
      </c>
    </row>
    <row r="31" spans="1:7" ht="15" x14ac:dyDescent="0.25">
      <c r="A31" s="101" t="s">
        <v>446</v>
      </c>
      <c r="B31">
        <v>37.5</v>
      </c>
      <c r="C31">
        <v>349.5</v>
      </c>
      <c r="D31">
        <v>973.8</v>
      </c>
      <c r="E31">
        <v>972.9</v>
      </c>
      <c r="F31">
        <v>0</v>
      </c>
      <c r="G31">
        <v>0</v>
      </c>
    </row>
    <row r="32" spans="1:7" ht="15" x14ac:dyDescent="0.25">
      <c r="A32" s="101" t="s">
        <v>550</v>
      </c>
      <c r="B32">
        <v>0</v>
      </c>
      <c r="C32">
        <v>200</v>
      </c>
      <c r="D32">
        <v>262.2</v>
      </c>
      <c r="E32">
        <v>416.3</v>
      </c>
      <c r="F32">
        <v>0</v>
      </c>
      <c r="G32">
        <v>0</v>
      </c>
    </row>
    <row r="33" spans="1:7" ht="15" x14ac:dyDescent="0.25">
      <c r="A33" s="101" t="s">
        <v>636</v>
      </c>
      <c r="B33">
        <v>0</v>
      </c>
      <c r="C33">
        <v>31.2</v>
      </c>
      <c r="D33">
        <v>0.2</v>
      </c>
      <c r="E33">
        <v>82.6</v>
      </c>
      <c r="F33">
        <v>0</v>
      </c>
      <c r="G33">
        <v>0</v>
      </c>
    </row>
    <row r="34" spans="1:7" ht="15" x14ac:dyDescent="0.25">
      <c r="A34" s="101" t="s">
        <v>447</v>
      </c>
      <c r="B34">
        <v>398.1</v>
      </c>
      <c r="C34">
        <v>416.8</v>
      </c>
      <c r="D34">
        <v>1157.5</v>
      </c>
      <c r="E34">
        <v>1145.5999999999999</v>
      </c>
      <c r="F34">
        <v>31.5</v>
      </c>
      <c r="G34">
        <v>0</v>
      </c>
    </row>
    <row r="35" spans="1:7" ht="15" x14ac:dyDescent="0.25">
      <c r="A35" s="101" t="s">
        <v>448</v>
      </c>
      <c r="B35">
        <v>0.5</v>
      </c>
      <c r="C35">
        <v>190.6</v>
      </c>
      <c r="D35">
        <v>328.9</v>
      </c>
      <c r="E35">
        <v>291.89999999999998</v>
      </c>
      <c r="F35">
        <v>34</v>
      </c>
      <c r="G35">
        <v>0</v>
      </c>
    </row>
    <row r="36" spans="1:7" ht="15" x14ac:dyDescent="0.25">
      <c r="A36" s="101" t="s">
        <v>690</v>
      </c>
      <c r="B36">
        <v>0</v>
      </c>
      <c r="C36" t="s">
        <v>168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101" t="s">
        <v>683</v>
      </c>
      <c r="B37">
        <v>0</v>
      </c>
      <c r="C37">
        <v>0</v>
      </c>
      <c r="D37">
        <v>0</v>
      </c>
      <c r="E37">
        <v>21.2</v>
      </c>
      <c r="F37">
        <v>0</v>
      </c>
      <c r="G37">
        <v>0</v>
      </c>
    </row>
    <row r="38" spans="1:7" ht="15" x14ac:dyDescent="0.25">
      <c r="A38" s="101" t="s">
        <v>449</v>
      </c>
      <c r="B38">
        <v>611.79999999999995</v>
      </c>
      <c r="C38">
        <v>419.2</v>
      </c>
      <c r="D38">
        <v>2663.5</v>
      </c>
      <c r="E38">
        <v>2668.2</v>
      </c>
      <c r="F38">
        <v>222</v>
      </c>
      <c r="G38">
        <v>0</v>
      </c>
    </row>
    <row r="39" spans="1:7" ht="15" x14ac:dyDescent="0.25">
      <c r="A39" s="101" t="s">
        <v>563</v>
      </c>
      <c r="B39">
        <v>0</v>
      </c>
      <c r="C39">
        <v>0</v>
      </c>
      <c r="D39">
        <v>53.3</v>
      </c>
      <c r="E39">
        <v>64.5</v>
      </c>
      <c r="F39">
        <v>0</v>
      </c>
      <c r="G39">
        <v>0</v>
      </c>
    </row>
    <row r="40" spans="1:7" ht="15" x14ac:dyDescent="0.25">
      <c r="A40" s="101" t="s">
        <v>581</v>
      </c>
      <c r="B40">
        <v>20</v>
      </c>
      <c r="C40">
        <v>65</v>
      </c>
      <c r="D40">
        <v>134.80000000000001</v>
      </c>
      <c r="E40">
        <v>68.8</v>
      </c>
      <c r="F40">
        <v>0</v>
      </c>
      <c r="G40">
        <v>0</v>
      </c>
    </row>
    <row r="41" spans="1:7" ht="15" x14ac:dyDescent="0.25">
      <c r="A41" s="101" t="s">
        <v>490</v>
      </c>
      <c r="B41">
        <v>0</v>
      </c>
      <c r="C41">
        <v>20</v>
      </c>
      <c r="D41">
        <v>62.7</v>
      </c>
      <c r="E41">
        <v>68.8</v>
      </c>
      <c r="F41">
        <v>0</v>
      </c>
      <c r="G41">
        <v>0</v>
      </c>
    </row>
    <row r="42" spans="1:7" ht="15" x14ac:dyDescent="0.25">
      <c r="A42" s="101" t="s">
        <v>450</v>
      </c>
      <c r="B42">
        <v>198.6</v>
      </c>
      <c r="C42">
        <v>60.7</v>
      </c>
      <c r="D42">
        <v>680.8</v>
      </c>
      <c r="E42">
        <v>687</v>
      </c>
      <c r="F42">
        <v>114.5</v>
      </c>
      <c r="G42">
        <v>0</v>
      </c>
    </row>
    <row r="43" spans="1:7" ht="15" x14ac:dyDescent="0.25">
      <c r="A43" s="101" t="s">
        <v>620</v>
      </c>
      <c r="B43">
        <v>2.4</v>
      </c>
      <c r="C43">
        <v>0.1</v>
      </c>
      <c r="D43">
        <v>3.3</v>
      </c>
      <c r="E43">
        <v>33.799999999999997</v>
      </c>
      <c r="F43">
        <v>0</v>
      </c>
      <c r="G43">
        <v>0</v>
      </c>
    </row>
    <row r="44" spans="1:7" ht="15" x14ac:dyDescent="0.25">
      <c r="A44" s="101" t="s">
        <v>451</v>
      </c>
      <c r="B44">
        <v>91</v>
      </c>
      <c r="C44">
        <v>14</v>
      </c>
      <c r="D44">
        <v>381.6</v>
      </c>
      <c r="E44">
        <v>211</v>
      </c>
      <c r="F44">
        <v>15</v>
      </c>
      <c r="G44">
        <v>0</v>
      </c>
    </row>
    <row r="45" spans="1:7" ht="15" x14ac:dyDescent="0.25">
      <c r="A45" s="101" t="s">
        <v>452</v>
      </c>
      <c r="B45">
        <v>90</v>
      </c>
      <c r="C45">
        <v>0</v>
      </c>
      <c r="D45">
        <v>235.5</v>
      </c>
      <c r="E45">
        <v>400.7</v>
      </c>
      <c r="F45">
        <v>0</v>
      </c>
      <c r="G45">
        <v>0</v>
      </c>
    </row>
    <row r="46" spans="1:7" ht="15" x14ac:dyDescent="0.25">
      <c r="A46" s="101" t="s">
        <v>21</v>
      </c>
    </row>
    <row r="47" spans="1:7" ht="15" x14ac:dyDescent="0.25">
      <c r="A47" s="101" t="s">
        <v>453</v>
      </c>
      <c r="B47">
        <v>139.80000000000001</v>
      </c>
      <c r="C47">
        <v>690.1</v>
      </c>
      <c r="D47">
        <v>2157.4</v>
      </c>
      <c r="E47">
        <v>2560</v>
      </c>
      <c r="F47">
        <v>33.1</v>
      </c>
      <c r="G47">
        <v>0</v>
      </c>
    </row>
    <row r="48" spans="1:7" ht="15" x14ac:dyDescent="0.25">
      <c r="A48" s="101" t="s">
        <v>454</v>
      </c>
      <c r="B48">
        <v>40.799999999999997</v>
      </c>
      <c r="C48">
        <v>60</v>
      </c>
      <c r="D48">
        <v>430.9</v>
      </c>
      <c r="E48">
        <v>199.9</v>
      </c>
      <c r="F48">
        <v>0</v>
      </c>
      <c r="G48">
        <v>0</v>
      </c>
    </row>
    <row r="49" spans="1:7" ht="15" x14ac:dyDescent="0.25">
      <c r="A49" s="101" t="s">
        <v>694</v>
      </c>
      <c r="B49">
        <v>0</v>
      </c>
      <c r="C49">
        <v>0</v>
      </c>
      <c r="D49">
        <v>0</v>
      </c>
      <c r="E49">
        <v>13.8</v>
      </c>
      <c r="F49">
        <v>0</v>
      </c>
      <c r="G49">
        <v>0</v>
      </c>
    </row>
    <row r="50" spans="1:7" ht="15" x14ac:dyDescent="0.25">
      <c r="A50" s="101" t="s">
        <v>701</v>
      </c>
      <c r="B50">
        <v>0</v>
      </c>
      <c r="C50">
        <v>0</v>
      </c>
      <c r="D50">
        <v>0</v>
      </c>
      <c r="E50">
        <v>2</v>
      </c>
      <c r="F50">
        <v>0</v>
      </c>
      <c r="G50">
        <v>0</v>
      </c>
    </row>
    <row r="51" spans="1:7" ht="15" x14ac:dyDescent="0.25">
      <c r="A51" s="101" t="s">
        <v>688</v>
      </c>
      <c r="B51">
        <v>0</v>
      </c>
      <c r="C51">
        <v>0</v>
      </c>
      <c r="D51">
        <v>0</v>
      </c>
      <c r="E51">
        <v>35.700000000000003</v>
      </c>
      <c r="F51">
        <v>0</v>
      </c>
      <c r="G51">
        <v>0</v>
      </c>
    </row>
    <row r="52" spans="1:7" ht="15" x14ac:dyDescent="0.25">
      <c r="A52" s="101" t="s">
        <v>455</v>
      </c>
      <c r="B52">
        <v>0</v>
      </c>
      <c r="C52">
        <v>120</v>
      </c>
      <c r="D52">
        <v>101.2</v>
      </c>
      <c r="E52">
        <v>694.9</v>
      </c>
      <c r="F52">
        <v>0</v>
      </c>
      <c r="G52">
        <v>0</v>
      </c>
    </row>
    <row r="53" spans="1:7" ht="15" x14ac:dyDescent="0.25">
      <c r="A53" s="101" t="s">
        <v>592</v>
      </c>
      <c r="B53">
        <v>0</v>
      </c>
      <c r="C53">
        <v>0</v>
      </c>
      <c r="D53">
        <v>19.7</v>
      </c>
      <c r="E53">
        <v>0</v>
      </c>
      <c r="F53">
        <v>0</v>
      </c>
      <c r="G53">
        <v>0</v>
      </c>
    </row>
    <row r="54" spans="1:7" ht="15" x14ac:dyDescent="0.25">
      <c r="A54" s="101" t="s">
        <v>456</v>
      </c>
      <c r="B54">
        <v>0</v>
      </c>
      <c r="C54">
        <v>0</v>
      </c>
      <c r="D54">
        <v>18.600000000000001</v>
      </c>
      <c r="E54">
        <v>38.5</v>
      </c>
      <c r="F54">
        <v>0</v>
      </c>
      <c r="G54">
        <v>0</v>
      </c>
    </row>
    <row r="55" spans="1:7" ht="15" x14ac:dyDescent="0.25">
      <c r="A55" s="101" t="s">
        <v>684</v>
      </c>
      <c r="B55">
        <v>0</v>
      </c>
      <c r="C55">
        <v>0</v>
      </c>
      <c r="D55">
        <v>0</v>
      </c>
      <c r="E55">
        <v>34</v>
      </c>
      <c r="F55">
        <v>0</v>
      </c>
      <c r="G55">
        <v>0</v>
      </c>
    </row>
    <row r="56" spans="1:7" ht="15" x14ac:dyDescent="0.25">
      <c r="A56" s="101" t="s">
        <v>457</v>
      </c>
      <c r="B56">
        <v>0</v>
      </c>
      <c r="C56">
        <v>0</v>
      </c>
      <c r="D56">
        <v>22.7</v>
      </c>
      <c r="E56">
        <v>31.9</v>
      </c>
      <c r="F56">
        <v>0</v>
      </c>
      <c r="G56">
        <v>0</v>
      </c>
    </row>
    <row r="57" spans="1:7" ht="15" x14ac:dyDescent="0.25">
      <c r="A57" s="101" t="s">
        <v>637</v>
      </c>
      <c r="B57">
        <v>0</v>
      </c>
      <c r="C57">
        <v>0</v>
      </c>
      <c r="D57">
        <v>20.8</v>
      </c>
      <c r="E57">
        <v>0</v>
      </c>
      <c r="F57">
        <v>0</v>
      </c>
      <c r="G57">
        <v>0</v>
      </c>
    </row>
    <row r="58" spans="1:7" ht="15" x14ac:dyDescent="0.25">
      <c r="A58" s="101" t="s">
        <v>702</v>
      </c>
      <c r="B58">
        <v>0</v>
      </c>
      <c r="C58">
        <v>0</v>
      </c>
      <c r="D58">
        <v>0</v>
      </c>
      <c r="E58">
        <v>2</v>
      </c>
      <c r="F58">
        <v>0</v>
      </c>
      <c r="G58">
        <v>0</v>
      </c>
    </row>
    <row r="59" spans="1:7" ht="15" x14ac:dyDescent="0.25">
      <c r="A59" s="101" t="s">
        <v>593</v>
      </c>
      <c r="B59" t="s">
        <v>168</v>
      </c>
      <c r="C59">
        <v>0</v>
      </c>
      <c r="D59">
        <v>32.200000000000003</v>
      </c>
      <c r="E59" t="s">
        <v>168</v>
      </c>
      <c r="F59">
        <v>0</v>
      </c>
      <c r="G59">
        <v>0</v>
      </c>
    </row>
    <row r="60" spans="1:7" ht="15" x14ac:dyDescent="0.25">
      <c r="A60" s="101" t="s">
        <v>594</v>
      </c>
      <c r="B60">
        <v>0</v>
      </c>
      <c r="C60">
        <v>45</v>
      </c>
      <c r="D60">
        <v>3.9</v>
      </c>
      <c r="E60">
        <v>83.5</v>
      </c>
      <c r="F60">
        <v>0</v>
      </c>
      <c r="G60">
        <v>0</v>
      </c>
    </row>
    <row r="61" spans="1:7" ht="15" x14ac:dyDescent="0.25">
      <c r="A61" s="101" t="s">
        <v>697</v>
      </c>
      <c r="B61">
        <v>0</v>
      </c>
      <c r="C61">
        <v>0</v>
      </c>
      <c r="D61">
        <v>6</v>
      </c>
      <c r="E61">
        <v>0</v>
      </c>
      <c r="F61">
        <v>0</v>
      </c>
      <c r="G61">
        <v>0</v>
      </c>
    </row>
    <row r="62" spans="1:7" ht="15" x14ac:dyDescent="0.25">
      <c r="A62" s="101" t="s">
        <v>458</v>
      </c>
      <c r="B62">
        <v>99</v>
      </c>
      <c r="C62">
        <v>415.7</v>
      </c>
      <c r="D62">
        <v>1433.9</v>
      </c>
      <c r="E62">
        <v>1175.0999999999999</v>
      </c>
      <c r="F62">
        <v>33.1</v>
      </c>
      <c r="G62">
        <v>0</v>
      </c>
    </row>
    <row r="63" spans="1:7" ht="15" x14ac:dyDescent="0.25">
      <c r="A63" s="101" t="s">
        <v>459</v>
      </c>
      <c r="B63">
        <v>0</v>
      </c>
      <c r="C63">
        <v>4.4000000000000004</v>
      </c>
      <c r="D63">
        <v>36.299999999999997</v>
      </c>
      <c r="E63">
        <v>114.7</v>
      </c>
      <c r="F63">
        <v>0</v>
      </c>
      <c r="G63">
        <v>0</v>
      </c>
    </row>
    <row r="64" spans="1:7" ht="15" x14ac:dyDescent="0.25">
      <c r="A64" s="101" t="s">
        <v>691</v>
      </c>
      <c r="B64">
        <v>0</v>
      </c>
      <c r="C64">
        <v>0</v>
      </c>
      <c r="D64">
        <v>0</v>
      </c>
      <c r="E64">
        <v>11</v>
      </c>
      <c r="F64">
        <v>0</v>
      </c>
      <c r="G64">
        <v>0</v>
      </c>
    </row>
    <row r="65" spans="1:7" ht="15" x14ac:dyDescent="0.25">
      <c r="A65" s="101" t="s">
        <v>685</v>
      </c>
      <c r="B65">
        <v>0</v>
      </c>
      <c r="C65">
        <v>0</v>
      </c>
      <c r="D65">
        <v>0</v>
      </c>
      <c r="E65">
        <v>53.1</v>
      </c>
      <c r="F65">
        <v>0</v>
      </c>
      <c r="G65">
        <v>0</v>
      </c>
    </row>
    <row r="66" spans="1:7" ht="15" x14ac:dyDescent="0.25">
      <c r="A66" s="101" t="s">
        <v>703</v>
      </c>
      <c r="B66">
        <v>0</v>
      </c>
      <c r="C66">
        <v>45</v>
      </c>
      <c r="D66">
        <v>0</v>
      </c>
      <c r="E66">
        <v>24.7</v>
      </c>
      <c r="F66">
        <v>0</v>
      </c>
      <c r="G66">
        <v>0</v>
      </c>
    </row>
    <row r="67" spans="1:7" ht="15" x14ac:dyDescent="0.25">
      <c r="A67" s="101" t="s">
        <v>610</v>
      </c>
      <c r="B67">
        <v>0</v>
      </c>
      <c r="C67">
        <v>0</v>
      </c>
      <c r="D67">
        <v>31.1</v>
      </c>
      <c r="E67">
        <v>0</v>
      </c>
      <c r="F67">
        <v>0</v>
      </c>
      <c r="G67">
        <v>0</v>
      </c>
    </row>
    <row r="68" spans="1:7" ht="15" x14ac:dyDescent="0.25">
      <c r="A68" s="101" t="s">
        <v>692</v>
      </c>
      <c r="B68">
        <v>0</v>
      </c>
      <c r="C68">
        <v>0</v>
      </c>
      <c r="D68">
        <v>0</v>
      </c>
      <c r="E68">
        <v>45</v>
      </c>
      <c r="F68">
        <v>0</v>
      </c>
      <c r="G68">
        <v>0</v>
      </c>
    </row>
    <row r="69" spans="1:7" ht="15" x14ac:dyDescent="0.25">
      <c r="A69" s="101" t="s">
        <v>21</v>
      </c>
    </row>
    <row r="70" spans="1:7" ht="15" x14ac:dyDescent="0.25">
      <c r="A70" s="101" t="s">
        <v>460</v>
      </c>
      <c r="B70">
        <v>892.1</v>
      </c>
      <c r="C70">
        <v>1110.5</v>
      </c>
      <c r="D70">
        <v>7434.4</v>
      </c>
      <c r="E70">
        <v>5985.8</v>
      </c>
      <c r="F70">
        <v>322</v>
      </c>
      <c r="G70">
        <v>0</v>
      </c>
    </row>
    <row r="71" spans="1:7" ht="15" x14ac:dyDescent="0.25">
      <c r="A71" s="101" t="s">
        <v>461</v>
      </c>
      <c r="B71">
        <v>0.8</v>
      </c>
      <c r="C71">
        <v>1.5</v>
      </c>
      <c r="D71">
        <v>15.3</v>
      </c>
      <c r="E71">
        <v>14.2</v>
      </c>
      <c r="F71">
        <v>0</v>
      </c>
      <c r="G71">
        <v>0</v>
      </c>
    </row>
    <row r="72" spans="1:7" ht="15" x14ac:dyDescent="0.25">
      <c r="A72" s="101" t="s">
        <v>462</v>
      </c>
      <c r="B72">
        <v>0</v>
      </c>
      <c r="C72">
        <v>0</v>
      </c>
      <c r="D72">
        <v>12.9</v>
      </c>
      <c r="E72">
        <v>15.1</v>
      </c>
      <c r="F72">
        <v>0</v>
      </c>
      <c r="G72">
        <v>0</v>
      </c>
    </row>
    <row r="73" spans="1:7" ht="15" x14ac:dyDescent="0.25">
      <c r="A73" s="101" t="s">
        <v>463</v>
      </c>
      <c r="B73">
        <v>45</v>
      </c>
      <c r="C73">
        <v>0</v>
      </c>
      <c r="D73">
        <v>401.7</v>
      </c>
      <c r="E73">
        <v>267.60000000000002</v>
      </c>
      <c r="F73">
        <v>0</v>
      </c>
      <c r="G73">
        <v>0</v>
      </c>
    </row>
    <row r="74" spans="1:7" ht="15" x14ac:dyDescent="0.25">
      <c r="A74" s="101" t="s">
        <v>464</v>
      </c>
      <c r="B74">
        <v>11.2</v>
      </c>
      <c r="C74">
        <v>3.7</v>
      </c>
      <c r="D74">
        <v>79.400000000000006</v>
      </c>
      <c r="E74">
        <v>82.7</v>
      </c>
      <c r="F74">
        <v>0</v>
      </c>
      <c r="G74">
        <v>0</v>
      </c>
    </row>
    <row r="75" spans="1:7" ht="15" x14ac:dyDescent="0.25">
      <c r="A75" s="101" t="s">
        <v>465</v>
      </c>
      <c r="B75">
        <v>21.3</v>
      </c>
      <c r="C75">
        <v>30.7</v>
      </c>
      <c r="D75">
        <v>50.9</v>
      </c>
      <c r="E75">
        <v>23.3</v>
      </c>
      <c r="F75">
        <v>0</v>
      </c>
      <c r="G75">
        <v>0</v>
      </c>
    </row>
    <row r="76" spans="1:7" ht="15" x14ac:dyDescent="0.25">
      <c r="A76" s="101" t="s">
        <v>466</v>
      </c>
      <c r="B76">
        <v>32.5</v>
      </c>
      <c r="C76">
        <v>58.5</v>
      </c>
      <c r="D76">
        <v>362.6</v>
      </c>
      <c r="E76">
        <v>216.8</v>
      </c>
      <c r="F76">
        <v>43</v>
      </c>
      <c r="G76">
        <v>0</v>
      </c>
    </row>
    <row r="77" spans="1:7" ht="15" x14ac:dyDescent="0.25">
      <c r="A77" s="101" t="s">
        <v>467</v>
      </c>
      <c r="B77">
        <v>52.4</v>
      </c>
      <c r="C77">
        <v>36.1</v>
      </c>
      <c r="D77">
        <v>739.4</v>
      </c>
      <c r="E77">
        <v>323.3</v>
      </c>
      <c r="F77">
        <v>30.5</v>
      </c>
      <c r="G77">
        <v>0</v>
      </c>
    </row>
    <row r="78" spans="1:7" ht="15" x14ac:dyDescent="0.25">
      <c r="A78" s="101" t="s">
        <v>468</v>
      </c>
      <c r="B78">
        <v>19.600000000000001</v>
      </c>
      <c r="C78">
        <v>16.8</v>
      </c>
      <c r="D78">
        <v>263</v>
      </c>
      <c r="E78">
        <v>231</v>
      </c>
      <c r="F78">
        <v>0</v>
      </c>
      <c r="G78">
        <v>0</v>
      </c>
    </row>
    <row r="79" spans="1:7" ht="15" x14ac:dyDescent="0.25">
      <c r="A79" s="101" t="s">
        <v>469</v>
      </c>
      <c r="B79">
        <v>0</v>
      </c>
      <c r="C79">
        <v>20.100000000000001</v>
      </c>
      <c r="D79">
        <v>302.5</v>
      </c>
      <c r="E79">
        <v>213.7</v>
      </c>
      <c r="F79">
        <v>16</v>
      </c>
      <c r="G79">
        <v>0</v>
      </c>
    </row>
    <row r="80" spans="1:7" ht="15" x14ac:dyDescent="0.25">
      <c r="A80" s="101" t="s">
        <v>470</v>
      </c>
      <c r="B80">
        <v>0</v>
      </c>
      <c r="C80">
        <v>18.3</v>
      </c>
      <c r="D80">
        <v>0</v>
      </c>
      <c r="E80">
        <v>4.4000000000000004</v>
      </c>
      <c r="F80">
        <v>0</v>
      </c>
      <c r="G80">
        <v>0</v>
      </c>
    </row>
    <row r="81" spans="1:7" ht="15" x14ac:dyDescent="0.25">
      <c r="A81" s="101" t="s">
        <v>471</v>
      </c>
      <c r="B81">
        <v>196.2</v>
      </c>
      <c r="C81">
        <v>14</v>
      </c>
      <c r="D81">
        <v>459.2</v>
      </c>
      <c r="E81">
        <v>508.7</v>
      </c>
      <c r="F81">
        <v>0</v>
      </c>
      <c r="G81">
        <v>0</v>
      </c>
    </row>
    <row r="82" spans="1:7" ht="15" x14ac:dyDescent="0.25">
      <c r="A82" s="101" t="s">
        <v>544</v>
      </c>
      <c r="B82">
        <v>0</v>
      </c>
      <c r="C82">
        <v>0</v>
      </c>
      <c r="D82">
        <v>26.9</v>
      </c>
      <c r="E82">
        <v>28.9</v>
      </c>
      <c r="F82">
        <v>0</v>
      </c>
      <c r="G82">
        <v>0</v>
      </c>
    </row>
    <row r="83" spans="1:7" ht="15" x14ac:dyDescent="0.25">
      <c r="A83" s="101" t="s">
        <v>472</v>
      </c>
      <c r="B83">
        <v>0</v>
      </c>
      <c r="C83">
        <v>25</v>
      </c>
      <c r="D83">
        <v>103.3</v>
      </c>
      <c r="E83">
        <v>117.4</v>
      </c>
      <c r="F83">
        <v>0</v>
      </c>
      <c r="G83">
        <v>0</v>
      </c>
    </row>
    <row r="84" spans="1:7" ht="15" x14ac:dyDescent="0.25">
      <c r="A84" s="101" t="s">
        <v>473</v>
      </c>
      <c r="B84">
        <v>32.5</v>
      </c>
      <c r="C84">
        <v>52.4</v>
      </c>
      <c r="D84">
        <v>272.10000000000002</v>
      </c>
      <c r="E84">
        <v>255.7</v>
      </c>
      <c r="F84">
        <v>38.5</v>
      </c>
      <c r="G84">
        <v>0</v>
      </c>
    </row>
    <row r="85" spans="1:7" ht="15" x14ac:dyDescent="0.25">
      <c r="A85" s="101" t="s">
        <v>474</v>
      </c>
      <c r="B85">
        <v>20.5</v>
      </c>
      <c r="C85">
        <v>20</v>
      </c>
      <c r="D85">
        <v>157.1</v>
      </c>
      <c r="E85">
        <v>131.6</v>
      </c>
      <c r="F85">
        <v>0</v>
      </c>
      <c r="G85">
        <v>0</v>
      </c>
    </row>
    <row r="86" spans="1:7" ht="15" x14ac:dyDescent="0.25">
      <c r="A86" s="101" t="s">
        <v>475</v>
      </c>
      <c r="B86">
        <v>1</v>
      </c>
      <c r="C86">
        <v>6.5</v>
      </c>
      <c r="D86">
        <v>31.9</v>
      </c>
      <c r="E86">
        <v>33.200000000000003</v>
      </c>
      <c r="F86">
        <v>9.5</v>
      </c>
      <c r="G86">
        <v>0</v>
      </c>
    </row>
    <row r="87" spans="1:7" ht="15" x14ac:dyDescent="0.25">
      <c r="A87" s="101" t="s">
        <v>476</v>
      </c>
      <c r="B87">
        <v>412.3</v>
      </c>
      <c r="C87">
        <v>683.5</v>
      </c>
      <c r="D87">
        <v>3328.3</v>
      </c>
      <c r="E87">
        <v>2536.9</v>
      </c>
      <c r="F87">
        <v>78.599999999999994</v>
      </c>
      <c r="G87">
        <v>0</v>
      </c>
    </row>
    <row r="88" spans="1:7" ht="15" x14ac:dyDescent="0.25">
      <c r="A88" s="101" t="s">
        <v>477</v>
      </c>
      <c r="B88">
        <v>1.9</v>
      </c>
      <c r="C88">
        <v>2.4</v>
      </c>
      <c r="D88">
        <v>15.1</v>
      </c>
      <c r="E88">
        <v>11.2</v>
      </c>
      <c r="F88">
        <v>0</v>
      </c>
      <c r="G88">
        <v>0</v>
      </c>
    </row>
    <row r="89" spans="1:7" ht="15" x14ac:dyDescent="0.25">
      <c r="A89" s="101" t="s">
        <v>478</v>
      </c>
      <c r="B89">
        <v>2</v>
      </c>
      <c r="C89">
        <v>24.9</v>
      </c>
      <c r="D89">
        <v>142.4</v>
      </c>
      <c r="E89">
        <v>118.5</v>
      </c>
      <c r="F89">
        <v>46.9</v>
      </c>
      <c r="G89">
        <v>0</v>
      </c>
    </row>
    <row r="90" spans="1:7" ht="15" x14ac:dyDescent="0.25">
      <c r="A90" s="101" t="s">
        <v>479</v>
      </c>
      <c r="B90">
        <v>25.6</v>
      </c>
      <c r="C90">
        <v>53.6</v>
      </c>
      <c r="D90">
        <v>251.6</v>
      </c>
      <c r="E90">
        <v>311.60000000000002</v>
      </c>
      <c r="F90">
        <v>48.6</v>
      </c>
      <c r="G90">
        <v>0</v>
      </c>
    </row>
    <row r="91" spans="1:7" ht="15" x14ac:dyDescent="0.25">
      <c r="A91" s="101" t="s">
        <v>480</v>
      </c>
      <c r="B91">
        <v>12.5</v>
      </c>
      <c r="C91">
        <v>16.5</v>
      </c>
      <c r="D91">
        <v>227.5</v>
      </c>
      <c r="E91">
        <v>247.3</v>
      </c>
      <c r="F91">
        <v>0</v>
      </c>
      <c r="G91">
        <v>0</v>
      </c>
    </row>
    <row r="92" spans="1:7" ht="15" x14ac:dyDescent="0.25">
      <c r="A92" s="101" t="s">
        <v>481</v>
      </c>
      <c r="B92">
        <v>0</v>
      </c>
      <c r="C92">
        <v>26.2</v>
      </c>
      <c r="D92">
        <v>91.2</v>
      </c>
      <c r="E92">
        <v>102.3</v>
      </c>
      <c r="F92">
        <v>10.4</v>
      </c>
      <c r="G92">
        <v>0</v>
      </c>
    </row>
    <row r="93" spans="1:7" ht="15" x14ac:dyDescent="0.25">
      <c r="A93" s="101" t="s">
        <v>482</v>
      </c>
      <c r="B93">
        <v>5</v>
      </c>
      <c r="C93">
        <v>0</v>
      </c>
      <c r="D93">
        <v>100.3</v>
      </c>
      <c r="E93">
        <v>190.4</v>
      </c>
      <c r="F93">
        <v>0</v>
      </c>
      <c r="G93">
        <v>0</v>
      </c>
    </row>
    <row r="94" spans="1:7" ht="15" x14ac:dyDescent="0.25">
      <c r="A94" s="101" t="s">
        <v>642</v>
      </c>
      <c r="B94" t="s">
        <v>489</v>
      </c>
      <c r="C94" t="s">
        <v>680</v>
      </c>
      <c r="D94" t="s">
        <v>287</v>
      </c>
      <c r="E94" t="s">
        <v>20</v>
      </c>
      <c r="F94" t="s">
        <v>651</v>
      </c>
      <c r="G94" t="s">
        <v>29</v>
      </c>
    </row>
    <row r="95" spans="1:7" ht="15" x14ac:dyDescent="0.25">
      <c r="A95" s="101" t="s">
        <v>483</v>
      </c>
      <c r="B95">
        <v>3487.9</v>
      </c>
      <c r="C95">
        <v>4183.3999999999996</v>
      </c>
      <c r="D95">
        <v>21418.6</v>
      </c>
      <c r="E95">
        <v>20094.599999999999</v>
      </c>
      <c r="F95">
        <v>1454.8</v>
      </c>
      <c r="G95">
        <v>0</v>
      </c>
    </row>
    <row r="96" spans="1:7" ht="15" x14ac:dyDescent="0.25">
      <c r="A96" s="101" t="s">
        <v>484</v>
      </c>
      <c r="B96">
        <v>557.9</v>
      </c>
      <c r="C96">
        <v>1061.5999999999999</v>
      </c>
      <c r="D96">
        <v>0</v>
      </c>
      <c r="E96">
        <v>0</v>
      </c>
      <c r="F96">
        <v>388.9</v>
      </c>
      <c r="G96">
        <v>0</v>
      </c>
    </row>
    <row r="97" spans="1:7" ht="15" x14ac:dyDescent="0.25">
      <c r="A97" s="101" t="s">
        <v>642</v>
      </c>
      <c r="B97" t="s">
        <v>489</v>
      </c>
      <c r="C97" t="s">
        <v>680</v>
      </c>
      <c r="D97" t="s">
        <v>287</v>
      </c>
      <c r="E97" t="s">
        <v>20</v>
      </c>
      <c r="F97" t="s">
        <v>651</v>
      </c>
      <c r="G97" t="s">
        <v>29</v>
      </c>
    </row>
    <row r="98" spans="1:7" ht="15" x14ac:dyDescent="0.25">
      <c r="A98" s="101" t="s">
        <v>485</v>
      </c>
      <c r="B98">
        <v>4045.8</v>
      </c>
      <c r="C98">
        <v>5245</v>
      </c>
      <c r="D98">
        <v>21418.6</v>
      </c>
      <c r="E98">
        <v>20094.599999999999</v>
      </c>
      <c r="F98">
        <v>1843.7</v>
      </c>
      <c r="G98">
        <v>0</v>
      </c>
    </row>
    <row r="99" spans="1:7" ht="15" x14ac:dyDescent="0.25">
      <c r="A99" s="101" t="s">
        <v>486</v>
      </c>
      <c r="B99" t="s">
        <v>19</v>
      </c>
      <c r="C99" t="s">
        <v>19</v>
      </c>
      <c r="D99">
        <v>0</v>
      </c>
      <c r="E99">
        <v>0</v>
      </c>
      <c r="F99" t="s">
        <v>19</v>
      </c>
      <c r="G99" t="s">
        <v>19</v>
      </c>
    </row>
    <row r="100" spans="1:7" ht="15" x14ac:dyDescent="0.25">
      <c r="A100" s="101" t="s">
        <v>487</v>
      </c>
      <c r="B100">
        <v>0</v>
      </c>
      <c r="C100">
        <v>0</v>
      </c>
      <c r="D100" t="s">
        <v>19</v>
      </c>
      <c r="E100" t="s">
        <v>19</v>
      </c>
      <c r="F100">
        <v>0</v>
      </c>
      <c r="G100">
        <v>0</v>
      </c>
    </row>
    <row r="101" spans="1:7" ht="15" x14ac:dyDescent="0.25">
      <c r="A101" s="101" t="s">
        <v>642</v>
      </c>
      <c r="B101" t="s">
        <v>489</v>
      </c>
      <c r="C101" t="s">
        <v>680</v>
      </c>
      <c r="D101" t="s">
        <v>287</v>
      </c>
      <c r="E101" t="s">
        <v>20</v>
      </c>
      <c r="F101" t="s">
        <v>651</v>
      </c>
      <c r="G10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6B8C-0A60-42C1-A02F-857932DEB1C8}">
  <dimension ref="A1:G101"/>
  <sheetViews>
    <sheetView topLeftCell="A62" workbookViewId="0">
      <selection activeCell="A62" sqref="A62"/>
    </sheetView>
  </sheetViews>
  <sheetFormatPr defaultRowHeight="13.2" x14ac:dyDescent="0.25"/>
  <sheetData>
    <row r="1" spans="1:7" ht="15" x14ac:dyDescent="0.25">
      <c r="A1" s="101" t="s">
        <v>645</v>
      </c>
    </row>
    <row r="2" spans="1:7" ht="15" x14ac:dyDescent="0.25">
      <c r="A2" s="101" t="s">
        <v>646</v>
      </c>
    </row>
    <row r="3" spans="1:7" ht="15" x14ac:dyDescent="0.25">
      <c r="A3" s="101" t="s">
        <v>706</v>
      </c>
    </row>
    <row r="4" spans="1:7" ht="15" x14ac:dyDescent="0.25">
      <c r="A4" s="101" t="s">
        <v>648</v>
      </c>
    </row>
    <row r="5" spans="1:7" ht="15" x14ac:dyDescent="0.25">
      <c r="A5" s="101" t="s">
        <v>649</v>
      </c>
    </row>
    <row r="6" spans="1:7" ht="15" x14ac:dyDescent="0.25">
      <c r="A6" s="101" t="s">
        <v>650</v>
      </c>
    </row>
    <row r="7" spans="1:7" ht="15" x14ac:dyDescent="0.25">
      <c r="A7" s="101" t="s">
        <v>659</v>
      </c>
      <c r="B7" t="s">
        <v>660</v>
      </c>
      <c r="C7" t="s">
        <v>655</v>
      </c>
    </row>
    <row r="8" spans="1:7" ht="15" x14ac:dyDescent="0.25">
      <c r="A8" s="101" t="s">
        <v>650</v>
      </c>
    </row>
    <row r="9" spans="1:7" ht="15" x14ac:dyDescent="0.25">
      <c r="A9" s="101" t="s">
        <v>707</v>
      </c>
    </row>
    <row r="10" spans="1:7" ht="15" x14ac:dyDescent="0.25">
      <c r="A10" s="101" t="s">
        <v>648</v>
      </c>
    </row>
    <row r="11" spans="1:7" ht="15" x14ac:dyDescent="0.25">
      <c r="A11" s="101" t="s">
        <v>658</v>
      </c>
    </row>
    <row r="12" spans="1:7" ht="15" x14ac:dyDescent="0.25">
      <c r="A12" s="101" t="s">
        <v>438</v>
      </c>
      <c r="B12">
        <v>162.30000000000001</v>
      </c>
      <c r="C12">
        <v>59</v>
      </c>
      <c r="D12">
        <v>754</v>
      </c>
      <c r="E12">
        <v>590.29999999999995</v>
      </c>
      <c r="F12">
        <v>60</v>
      </c>
      <c r="G12">
        <v>0</v>
      </c>
    </row>
    <row r="13" spans="1:7" ht="15" x14ac:dyDescent="0.25">
      <c r="A13" s="101" t="s">
        <v>439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101" t="s">
        <v>623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101" t="s">
        <v>440</v>
      </c>
      <c r="B15">
        <v>162.30000000000001</v>
      </c>
      <c r="C15">
        <v>47</v>
      </c>
      <c r="D15">
        <v>688</v>
      </c>
      <c r="E15">
        <v>421</v>
      </c>
      <c r="F15">
        <v>60</v>
      </c>
      <c r="G15">
        <v>0</v>
      </c>
    </row>
    <row r="16" spans="1:7" ht="15" x14ac:dyDescent="0.25">
      <c r="A16" s="101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101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101" t="s">
        <v>488</v>
      </c>
      <c r="B18">
        <v>0</v>
      </c>
      <c r="C18">
        <v>12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101" t="s">
        <v>21</v>
      </c>
    </row>
    <row r="20" spans="1:7" ht="15" x14ac:dyDescent="0.25">
      <c r="A20" s="101" t="s">
        <v>441</v>
      </c>
      <c r="B20">
        <v>463.1</v>
      </c>
      <c r="C20">
        <v>471.3</v>
      </c>
      <c r="D20">
        <v>2217.9</v>
      </c>
      <c r="E20">
        <v>2266.9</v>
      </c>
      <c r="F20">
        <v>114</v>
      </c>
      <c r="G20">
        <v>0</v>
      </c>
    </row>
    <row r="21" spans="1:7" ht="15" x14ac:dyDescent="0.25">
      <c r="A21" s="101" t="s">
        <v>21</v>
      </c>
    </row>
    <row r="22" spans="1:7" ht="15" x14ac:dyDescent="0.25">
      <c r="A22" s="101" t="s">
        <v>442</v>
      </c>
      <c r="B22">
        <v>202.3</v>
      </c>
      <c r="C22">
        <v>115.3</v>
      </c>
      <c r="D22">
        <v>1089.2</v>
      </c>
      <c r="E22">
        <v>992.4</v>
      </c>
      <c r="F22">
        <v>0</v>
      </c>
      <c r="G22">
        <v>0</v>
      </c>
    </row>
    <row r="23" spans="1:7" ht="15" x14ac:dyDescent="0.25">
      <c r="A23" s="101" t="s">
        <v>21</v>
      </c>
    </row>
    <row r="24" spans="1:7" ht="15" x14ac:dyDescent="0.25">
      <c r="A24" s="101" t="s">
        <v>590</v>
      </c>
      <c r="B24">
        <v>255</v>
      </c>
      <c r="C24">
        <v>0</v>
      </c>
      <c r="D24">
        <v>194.1</v>
      </c>
      <c r="E24">
        <v>42</v>
      </c>
      <c r="F24">
        <v>455</v>
      </c>
      <c r="G24">
        <v>0</v>
      </c>
    </row>
    <row r="25" spans="1:7" ht="15" x14ac:dyDescent="0.25">
      <c r="A25" s="101" t="s">
        <v>21</v>
      </c>
    </row>
    <row r="26" spans="1:7" ht="15" x14ac:dyDescent="0.25">
      <c r="A26" s="101" t="s">
        <v>443</v>
      </c>
      <c r="B26">
        <v>1572.6</v>
      </c>
      <c r="C26">
        <v>2017.1</v>
      </c>
      <c r="D26">
        <v>7200.7</v>
      </c>
      <c r="E26">
        <v>7316.9</v>
      </c>
      <c r="F26">
        <v>362</v>
      </c>
      <c r="G26">
        <v>0</v>
      </c>
    </row>
    <row r="27" spans="1:7" ht="15" x14ac:dyDescent="0.25">
      <c r="A27" s="101" t="s">
        <v>543</v>
      </c>
      <c r="B27">
        <v>50.2</v>
      </c>
      <c r="C27">
        <v>0</v>
      </c>
      <c r="D27">
        <v>380.6</v>
      </c>
      <c r="E27">
        <v>400.1</v>
      </c>
      <c r="F27">
        <v>0</v>
      </c>
      <c r="G27">
        <v>0</v>
      </c>
    </row>
    <row r="28" spans="1:7" ht="15" x14ac:dyDescent="0.25">
      <c r="A28" s="101" t="s">
        <v>444</v>
      </c>
      <c r="B28">
        <v>29.6</v>
      </c>
      <c r="C28">
        <v>24.8</v>
      </c>
      <c r="D28">
        <v>58.2</v>
      </c>
      <c r="E28">
        <v>60.2</v>
      </c>
      <c r="F28">
        <v>0</v>
      </c>
      <c r="G28">
        <v>0</v>
      </c>
    </row>
    <row r="29" spans="1:7" ht="15" x14ac:dyDescent="0.25">
      <c r="A29" s="101" t="s">
        <v>591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101" t="s">
        <v>445</v>
      </c>
      <c r="B30">
        <v>0.5</v>
      </c>
      <c r="C30">
        <v>1.1000000000000001</v>
      </c>
      <c r="D30">
        <v>4.2</v>
      </c>
      <c r="E30">
        <v>3</v>
      </c>
      <c r="F30">
        <v>0</v>
      </c>
      <c r="G30">
        <v>0</v>
      </c>
    </row>
    <row r="31" spans="1:7" ht="15" x14ac:dyDescent="0.25">
      <c r="A31" s="101" t="s">
        <v>446</v>
      </c>
      <c r="B31">
        <v>95.5</v>
      </c>
      <c r="C31">
        <v>409.5</v>
      </c>
      <c r="D31">
        <v>901.5</v>
      </c>
      <c r="E31">
        <v>908.4</v>
      </c>
      <c r="F31">
        <v>0</v>
      </c>
      <c r="G31">
        <v>0</v>
      </c>
    </row>
    <row r="32" spans="1:7" ht="15" x14ac:dyDescent="0.25">
      <c r="A32" s="101" t="s">
        <v>550</v>
      </c>
      <c r="B32">
        <v>0</v>
      </c>
      <c r="C32">
        <v>200</v>
      </c>
      <c r="D32">
        <v>262.2</v>
      </c>
      <c r="E32">
        <v>416.3</v>
      </c>
      <c r="F32">
        <v>0</v>
      </c>
      <c r="G32">
        <v>0</v>
      </c>
    </row>
    <row r="33" spans="1:7" ht="15" x14ac:dyDescent="0.25">
      <c r="A33" s="101" t="s">
        <v>636</v>
      </c>
      <c r="B33">
        <v>0</v>
      </c>
      <c r="C33">
        <v>31.2</v>
      </c>
      <c r="D33">
        <v>0.2</v>
      </c>
      <c r="E33">
        <v>82.6</v>
      </c>
      <c r="F33">
        <v>0</v>
      </c>
      <c r="G33">
        <v>0</v>
      </c>
    </row>
    <row r="34" spans="1:7" ht="15" x14ac:dyDescent="0.25">
      <c r="A34" s="101" t="s">
        <v>447</v>
      </c>
      <c r="B34">
        <v>444.9</v>
      </c>
      <c r="C34">
        <v>462.9</v>
      </c>
      <c r="D34">
        <v>1106.2</v>
      </c>
      <c r="E34">
        <v>1090.5999999999999</v>
      </c>
      <c r="F34">
        <v>31.5</v>
      </c>
      <c r="G34">
        <v>0</v>
      </c>
    </row>
    <row r="35" spans="1:7" ht="15" x14ac:dyDescent="0.25">
      <c r="A35" s="101" t="s">
        <v>448</v>
      </c>
      <c r="B35">
        <v>0.5</v>
      </c>
      <c r="C35">
        <v>220.6</v>
      </c>
      <c r="D35">
        <v>328.9</v>
      </c>
      <c r="E35">
        <v>260.8</v>
      </c>
      <c r="F35">
        <v>34</v>
      </c>
      <c r="G35">
        <v>0</v>
      </c>
    </row>
    <row r="36" spans="1:7" ht="15" x14ac:dyDescent="0.25">
      <c r="A36" s="101" t="s">
        <v>690</v>
      </c>
      <c r="B36">
        <v>0</v>
      </c>
      <c r="C36" t="s">
        <v>168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101" t="s">
        <v>683</v>
      </c>
      <c r="B37">
        <v>0</v>
      </c>
      <c r="C37">
        <v>0</v>
      </c>
      <c r="D37">
        <v>0</v>
      </c>
      <c r="E37">
        <v>21.2</v>
      </c>
      <c r="F37">
        <v>0</v>
      </c>
      <c r="G37">
        <v>0</v>
      </c>
    </row>
    <row r="38" spans="1:7" ht="15" x14ac:dyDescent="0.25">
      <c r="A38" s="101" t="s">
        <v>449</v>
      </c>
      <c r="B38">
        <v>603.79999999999995</v>
      </c>
      <c r="C38">
        <v>432</v>
      </c>
      <c r="D38">
        <v>2606.5</v>
      </c>
      <c r="E38">
        <v>2617.6</v>
      </c>
      <c r="F38">
        <v>222</v>
      </c>
      <c r="G38">
        <v>0</v>
      </c>
    </row>
    <row r="39" spans="1:7" ht="15" x14ac:dyDescent="0.25">
      <c r="A39" s="101" t="s">
        <v>563</v>
      </c>
      <c r="B39">
        <v>0</v>
      </c>
      <c r="C39">
        <v>0</v>
      </c>
      <c r="D39">
        <v>53.3</v>
      </c>
      <c r="E39">
        <v>64.5</v>
      </c>
      <c r="F39">
        <v>0</v>
      </c>
      <c r="G39">
        <v>0</v>
      </c>
    </row>
    <row r="40" spans="1:7" ht="15" x14ac:dyDescent="0.25">
      <c r="A40" s="101" t="s">
        <v>581</v>
      </c>
      <c r="B40">
        <v>20</v>
      </c>
      <c r="C40">
        <v>65</v>
      </c>
      <c r="D40">
        <v>134.80000000000001</v>
      </c>
      <c r="E40">
        <v>68.8</v>
      </c>
      <c r="F40">
        <v>0</v>
      </c>
      <c r="G40">
        <v>0</v>
      </c>
    </row>
    <row r="41" spans="1:7" ht="15" x14ac:dyDescent="0.25">
      <c r="A41" s="101" t="s">
        <v>490</v>
      </c>
      <c r="B41">
        <v>0</v>
      </c>
      <c r="C41">
        <v>20</v>
      </c>
      <c r="D41">
        <v>62.7</v>
      </c>
      <c r="E41">
        <v>68.8</v>
      </c>
      <c r="F41">
        <v>0</v>
      </c>
      <c r="G41">
        <v>0</v>
      </c>
    </row>
    <row r="42" spans="1:7" ht="15" x14ac:dyDescent="0.25">
      <c r="A42" s="101" t="s">
        <v>450</v>
      </c>
      <c r="B42">
        <v>173.6</v>
      </c>
      <c r="C42">
        <v>135.6</v>
      </c>
      <c r="D42">
        <v>680.8</v>
      </c>
      <c r="E42">
        <v>608.79999999999995</v>
      </c>
      <c r="F42">
        <v>59.5</v>
      </c>
      <c r="G42">
        <v>0</v>
      </c>
    </row>
    <row r="43" spans="1:7" ht="15" x14ac:dyDescent="0.25">
      <c r="A43" s="101" t="s">
        <v>620</v>
      </c>
      <c r="B43">
        <v>3</v>
      </c>
      <c r="C43">
        <v>0.5</v>
      </c>
      <c r="D43">
        <v>2.2000000000000002</v>
      </c>
      <c r="E43">
        <v>33.5</v>
      </c>
      <c r="F43">
        <v>0</v>
      </c>
      <c r="G43">
        <v>0</v>
      </c>
    </row>
    <row r="44" spans="1:7" ht="15" x14ac:dyDescent="0.25">
      <c r="A44" s="101" t="s">
        <v>451</v>
      </c>
      <c r="B44">
        <v>61</v>
      </c>
      <c r="C44">
        <v>14</v>
      </c>
      <c r="D44">
        <v>381.6</v>
      </c>
      <c r="E44">
        <v>211</v>
      </c>
      <c r="F44">
        <v>15</v>
      </c>
      <c r="G44">
        <v>0</v>
      </c>
    </row>
    <row r="45" spans="1:7" ht="15" x14ac:dyDescent="0.25">
      <c r="A45" s="101" t="s">
        <v>452</v>
      </c>
      <c r="B45">
        <v>90</v>
      </c>
      <c r="C45">
        <v>0</v>
      </c>
      <c r="D45">
        <v>235.5</v>
      </c>
      <c r="E45">
        <v>400.7</v>
      </c>
      <c r="F45">
        <v>0</v>
      </c>
      <c r="G45">
        <v>0</v>
      </c>
    </row>
    <row r="46" spans="1:7" ht="15" x14ac:dyDescent="0.25">
      <c r="A46" s="101" t="s">
        <v>21</v>
      </c>
    </row>
    <row r="47" spans="1:7" ht="15" x14ac:dyDescent="0.25">
      <c r="A47" s="101" t="s">
        <v>453</v>
      </c>
      <c r="B47">
        <v>161</v>
      </c>
      <c r="C47">
        <v>773.9</v>
      </c>
      <c r="D47">
        <v>2136.1999999999998</v>
      </c>
      <c r="E47">
        <v>2297.4</v>
      </c>
      <c r="F47">
        <v>33.1</v>
      </c>
      <c r="G47">
        <v>0</v>
      </c>
    </row>
    <row r="48" spans="1:7" ht="15" x14ac:dyDescent="0.25">
      <c r="A48" s="101" t="s">
        <v>454</v>
      </c>
      <c r="B48">
        <v>62</v>
      </c>
      <c r="C48">
        <v>60</v>
      </c>
      <c r="D48">
        <v>409.7</v>
      </c>
      <c r="E48">
        <v>199.9</v>
      </c>
      <c r="F48">
        <v>0</v>
      </c>
      <c r="G48">
        <v>0</v>
      </c>
    </row>
    <row r="49" spans="1:7" ht="15" x14ac:dyDescent="0.25">
      <c r="A49" s="101" t="s">
        <v>694</v>
      </c>
      <c r="B49">
        <v>0</v>
      </c>
      <c r="C49">
        <v>0</v>
      </c>
      <c r="D49">
        <v>0</v>
      </c>
      <c r="E49">
        <v>13.8</v>
      </c>
      <c r="F49">
        <v>0</v>
      </c>
      <c r="G49">
        <v>0</v>
      </c>
    </row>
    <row r="50" spans="1:7" ht="15" x14ac:dyDescent="0.25">
      <c r="A50" s="101" t="s">
        <v>701</v>
      </c>
      <c r="B50">
        <v>0</v>
      </c>
      <c r="C50">
        <v>0</v>
      </c>
      <c r="D50">
        <v>0</v>
      </c>
      <c r="E50">
        <v>2</v>
      </c>
      <c r="F50">
        <v>0</v>
      </c>
      <c r="G50">
        <v>0</v>
      </c>
    </row>
    <row r="51" spans="1:7" ht="15" x14ac:dyDescent="0.25">
      <c r="A51" s="101" t="s">
        <v>688</v>
      </c>
      <c r="B51">
        <v>0</v>
      </c>
      <c r="C51">
        <v>0</v>
      </c>
      <c r="D51">
        <v>0</v>
      </c>
      <c r="E51">
        <v>35.700000000000003</v>
      </c>
      <c r="F51">
        <v>0</v>
      </c>
      <c r="G51">
        <v>0</v>
      </c>
    </row>
    <row r="52" spans="1:7" ht="15" x14ac:dyDescent="0.25">
      <c r="A52" s="101" t="s">
        <v>455</v>
      </c>
      <c r="B52">
        <v>0</v>
      </c>
      <c r="C52">
        <v>235</v>
      </c>
      <c r="D52">
        <v>101.2</v>
      </c>
      <c r="E52">
        <v>579.9</v>
      </c>
      <c r="F52">
        <v>0</v>
      </c>
      <c r="G52">
        <v>0</v>
      </c>
    </row>
    <row r="53" spans="1:7" ht="15" x14ac:dyDescent="0.25">
      <c r="A53" s="101" t="s">
        <v>592</v>
      </c>
      <c r="B53">
        <v>0</v>
      </c>
      <c r="C53">
        <v>0</v>
      </c>
      <c r="D53">
        <v>19.7</v>
      </c>
      <c r="E53">
        <v>0</v>
      </c>
      <c r="F53">
        <v>0</v>
      </c>
      <c r="G53">
        <v>0</v>
      </c>
    </row>
    <row r="54" spans="1:7" ht="15" x14ac:dyDescent="0.25">
      <c r="A54" s="101" t="s">
        <v>456</v>
      </c>
      <c r="B54">
        <v>0</v>
      </c>
      <c r="C54">
        <v>0</v>
      </c>
      <c r="D54">
        <v>18.600000000000001</v>
      </c>
      <c r="E54">
        <v>38.5</v>
      </c>
      <c r="F54">
        <v>0</v>
      </c>
      <c r="G54">
        <v>0</v>
      </c>
    </row>
    <row r="55" spans="1:7" ht="15" x14ac:dyDescent="0.25">
      <c r="A55" s="101" t="s">
        <v>684</v>
      </c>
      <c r="B55">
        <v>0</v>
      </c>
      <c r="C55">
        <v>0</v>
      </c>
      <c r="D55">
        <v>0</v>
      </c>
      <c r="E55">
        <v>34</v>
      </c>
      <c r="F55">
        <v>0</v>
      </c>
      <c r="G55">
        <v>0</v>
      </c>
    </row>
    <row r="56" spans="1:7" ht="15" x14ac:dyDescent="0.25">
      <c r="A56" s="101" t="s">
        <v>457</v>
      </c>
      <c r="B56">
        <v>0</v>
      </c>
      <c r="C56">
        <v>0</v>
      </c>
      <c r="D56">
        <v>22.7</v>
      </c>
      <c r="E56">
        <v>31.9</v>
      </c>
      <c r="F56">
        <v>0</v>
      </c>
      <c r="G56">
        <v>0</v>
      </c>
    </row>
    <row r="57" spans="1:7" ht="15" x14ac:dyDescent="0.25">
      <c r="A57" s="101" t="s">
        <v>637</v>
      </c>
      <c r="B57">
        <v>0</v>
      </c>
      <c r="C57">
        <v>0</v>
      </c>
      <c r="D57">
        <v>20.8</v>
      </c>
      <c r="E57">
        <v>0</v>
      </c>
      <c r="F57">
        <v>0</v>
      </c>
      <c r="G57">
        <v>0</v>
      </c>
    </row>
    <row r="58" spans="1:7" ht="15" x14ac:dyDescent="0.25">
      <c r="A58" s="101" t="s">
        <v>702</v>
      </c>
      <c r="B58">
        <v>0</v>
      </c>
      <c r="C58">
        <v>0</v>
      </c>
      <c r="D58">
        <v>0</v>
      </c>
      <c r="E58">
        <v>2</v>
      </c>
      <c r="F58">
        <v>0</v>
      </c>
      <c r="G58">
        <v>0</v>
      </c>
    </row>
    <row r="59" spans="1:7" ht="15" x14ac:dyDescent="0.25">
      <c r="A59" s="101" t="s">
        <v>593</v>
      </c>
      <c r="B59" t="s">
        <v>168</v>
      </c>
      <c r="C59">
        <v>0</v>
      </c>
      <c r="D59">
        <v>32.200000000000003</v>
      </c>
      <c r="E59" t="s">
        <v>168</v>
      </c>
      <c r="F59">
        <v>0</v>
      </c>
      <c r="G59">
        <v>0</v>
      </c>
    </row>
    <row r="60" spans="1:7" ht="15" x14ac:dyDescent="0.25">
      <c r="A60" s="101" t="s">
        <v>594</v>
      </c>
      <c r="B60">
        <v>0</v>
      </c>
      <c r="C60">
        <v>45</v>
      </c>
      <c r="D60">
        <v>3.9</v>
      </c>
      <c r="E60">
        <v>30.6</v>
      </c>
      <c r="F60">
        <v>0</v>
      </c>
      <c r="G60">
        <v>0</v>
      </c>
    </row>
    <row r="61" spans="1:7" ht="15" x14ac:dyDescent="0.25">
      <c r="A61" s="101" t="s">
        <v>697</v>
      </c>
      <c r="B61">
        <v>0</v>
      </c>
      <c r="C61">
        <v>0</v>
      </c>
      <c r="D61">
        <v>6</v>
      </c>
      <c r="E61">
        <v>0</v>
      </c>
      <c r="F61">
        <v>0</v>
      </c>
      <c r="G61">
        <v>0</v>
      </c>
    </row>
    <row r="62" spans="1:7" ht="15" x14ac:dyDescent="0.25">
      <c r="A62" s="101" t="s">
        <v>458</v>
      </c>
      <c r="B62">
        <v>99</v>
      </c>
      <c r="C62">
        <v>429.5</v>
      </c>
      <c r="D62">
        <v>1433.9</v>
      </c>
      <c r="E62">
        <v>1080.4000000000001</v>
      </c>
      <c r="F62">
        <v>33.1</v>
      </c>
      <c r="G62">
        <v>0</v>
      </c>
    </row>
    <row r="63" spans="1:7" ht="15" x14ac:dyDescent="0.25">
      <c r="A63" s="101" t="s">
        <v>459</v>
      </c>
      <c r="B63">
        <v>0</v>
      </c>
      <c r="C63">
        <v>4.4000000000000004</v>
      </c>
      <c r="D63">
        <v>36.299999999999997</v>
      </c>
      <c r="E63">
        <v>114.7</v>
      </c>
      <c r="F63">
        <v>0</v>
      </c>
      <c r="G63">
        <v>0</v>
      </c>
    </row>
    <row r="64" spans="1:7" ht="15" x14ac:dyDescent="0.25">
      <c r="A64" s="101" t="s">
        <v>691</v>
      </c>
      <c r="B64">
        <v>0</v>
      </c>
      <c r="C64">
        <v>0</v>
      </c>
      <c r="D64">
        <v>0</v>
      </c>
      <c r="E64">
        <v>11</v>
      </c>
      <c r="F64">
        <v>0</v>
      </c>
      <c r="G64">
        <v>0</v>
      </c>
    </row>
    <row r="65" spans="1:7" ht="15" x14ac:dyDescent="0.25">
      <c r="A65" s="101" t="s">
        <v>685</v>
      </c>
      <c r="B65">
        <v>0</v>
      </c>
      <c r="C65">
        <v>0</v>
      </c>
      <c r="D65">
        <v>0</v>
      </c>
      <c r="E65">
        <v>53.1</v>
      </c>
      <c r="F65">
        <v>0</v>
      </c>
      <c r="G65">
        <v>0</v>
      </c>
    </row>
    <row r="66" spans="1:7" ht="15" x14ac:dyDescent="0.25">
      <c r="A66" s="101" t="s">
        <v>703</v>
      </c>
      <c r="B66">
        <v>0</v>
      </c>
      <c r="C66">
        <v>0</v>
      </c>
      <c r="D66">
        <v>0</v>
      </c>
      <c r="E66">
        <v>24.7</v>
      </c>
      <c r="F66">
        <v>0</v>
      </c>
      <c r="G66">
        <v>0</v>
      </c>
    </row>
    <row r="67" spans="1:7" ht="15" x14ac:dyDescent="0.25">
      <c r="A67" s="101" t="s">
        <v>610</v>
      </c>
      <c r="B67">
        <v>0</v>
      </c>
      <c r="C67">
        <v>0</v>
      </c>
      <c r="D67">
        <v>31.1</v>
      </c>
      <c r="E67">
        <v>0</v>
      </c>
      <c r="F67">
        <v>0</v>
      </c>
      <c r="G67">
        <v>0</v>
      </c>
    </row>
    <row r="68" spans="1:7" ht="15" x14ac:dyDescent="0.25">
      <c r="A68" s="101" t="s">
        <v>692</v>
      </c>
      <c r="B68">
        <v>0</v>
      </c>
      <c r="C68">
        <v>0</v>
      </c>
      <c r="D68">
        <v>0</v>
      </c>
      <c r="E68">
        <v>45</v>
      </c>
      <c r="F68">
        <v>0</v>
      </c>
      <c r="G68">
        <v>0</v>
      </c>
    </row>
    <row r="69" spans="1:7" ht="15" x14ac:dyDescent="0.25">
      <c r="A69" s="101" t="s">
        <v>21</v>
      </c>
    </row>
    <row r="70" spans="1:7" ht="15" x14ac:dyDescent="0.25">
      <c r="A70" s="101" t="s">
        <v>460</v>
      </c>
      <c r="B70">
        <v>975.9</v>
      </c>
      <c r="C70">
        <v>1116.0999999999999</v>
      </c>
      <c r="D70">
        <v>7283.9</v>
      </c>
      <c r="E70">
        <v>5795.4</v>
      </c>
      <c r="F70">
        <v>302</v>
      </c>
      <c r="G70">
        <v>0</v>
      </c>
    </row>
    <row r="71" spans="1:7" ht="15" x14ac:dyDescent="0.25">
      <c r="A71" s="101" t="s">
        <v>461</v>
      </c>
      <c r="B71">
        <v>0</v>
      </c>
      <c r="C71">
        <v>1.5</v>
      </c>
      <c r="D71">
        <v>15.3</v>
      </c>
      <c r="E71">
        <v>14.2</v>
      </c>
      <c r="F71">
        <v>0</v>
      </c>
      <c r="G71">
        <v>0</v>
      </c>
    </row>
    <row r="72" spans="1:7" ht="15" x14ac:dyDescent="0.25">
      <c r="A72" s="101" t="s">
        <v>462</v>
      </c>
      <c r="B72">
        <v>4.5</v>
      </c>
      <c r="C72">
        <v>0</v>
      </c>
      <c r="D72">
        <v>8.9</v>
      </c>
      <c r="E72">
        <v>15.1</v>
      </c>
      <c r="F72">
        <v>0</v>
      </c>
      <c r="G72">
        <v>0</v>
      </c>
    </row>
    <row r="73" spans="1:7" ht="15" x14ac:dyDescent="0.25">
      <c r="A73" s="101" t="s">
        <v>463</v>
      </c>
      <c r="B73">
        <v>45</v>
      </c>
      <c r="C73">
        <v>0</v>
      </c>
      <c r="D73">
        <v>401.7</v>
      </c>
      <c r="E73">
        <v>267.60000000000002</v>
      </c>
      <c r="F73">
        <v>0</v>
      </c>
      <c r="G73">
        <v>0</v>
      </c>
    </row>
    <row r="74" spans="1:7" ht="15" x14ac:dyDescent="0.25">
      <c r="A74" s="101" t="s">
        <v>464</v>
      </c>
      <c r="B74">
        <v>11.2</v>
      </c>
      <c r="C74">
        <v>3.7</v>
      </c>
      <c r="D74">
        <v>79.400000000000006</v>
      </c>
      <c r="E74">
        <v>82.7</v>
      </c>
      <c r="F74">
        <v>0</v>
      </c>
      <c r="G74">
        <v>0</v>
      </c>
    </row>
    <row r="75" spans="1:7" ht="15" x14ac:dyDescent="0.25">
      <c r="A75" s="101" t="s">
        <v>465</v>
      </c>
      <c r="B75">
        <v>21.3</v>
      </c>
      <c r="C75">
        <v>13.4</v>
      </c>
      <c r="D75">
        <v>50.9</v>
      </c>
      <c r="E75">
        <v>22.6</v>
      </c>
      <c r="F75">
        <v>0</v>
      </c>
      <c r="G75">
        <v>0</v>
      </c>
    </row>
    <row r="76" spans="1:7" ht="15" x14ac:dyDescent="0.25">
      <c r="A76" s="101" t="s">
        <v>466</v>
      </c>
      <c r="B76">
        <v>32.5</v>
      </c>
      <c r="C76">
        <v>65.5</v>
      </c>
      <c r="D76">
        <v>362.6</v>
      </c>
      <c r="E76">
        <v>208.4</v>
      </c>
      <c r="F76">
        <v>35</v>
      </c>
      <c r="G76">
        <v>0</v>
      </c>
    </row>
    <row r="77" spans="1:7" ht="15" x14ac:dyDescent="0.25">
      <c r="A77" s="101" t="s">
        <v>467</v>
      </c>
      <c r="B77">
        <v>51.4</v>
      </c>
      <c r="C77">
        <v>51</v>
      </c>
      <c r="D77">
        <v>715.6</v>
      </c>
      <c r="E77">
        <v>296.10000000000002</v>
      </c>
      <c r="F77">
        <v>29</v>
      </c>
      <c r="G77">
        <v>0</v>
      </c>
    </row>
    <row r="78" spans="1:7" ht="15" x14ac:dyDescent="0.25">
      <c r="A78" s="101" t="s">
        <v>468</v>
      </c>
      <c r="B78">
        <v>33.1</v>
      </c>
      <c r="C78">
        <v>16.8</v>
      </c>
      <c r="D78">
        <v>240.9</v>
      </c>
      <c r="E78">
        <v>209.9</v>
      </c>
      <c r="F78">
        <v>0</v>
      </c>
      <c r="G78">
        <v>0</v>
      </c>
    </row>
    <row r="79" spans="1:7" ht="15" x14ac:dyDescent="0.25">
      <c r="A79" s="101" t="s">
        <v>469</v>
      </c>
      <c r="B79">
        <v>0</v>
      </c>
      <c r="C79">
        <v>18.100000000000001</v>
      </c>
      <c r="D79">
        <v>302.5</v>
      </c>
      <c r="E79">
        <v>213.7</v>
      </c>
      <c r="F79">
        <v>16</v>
      </c>
      <c r="G79">
        <v>0</v>
      </c>
    </row>
    <row r="80" spans="1:7" ht="15" x14ac:dyDescent="0.25">
      <c r="A80" s="101" t="s">
        <v>470</v>
      </c>
      <c r="B80">
        <v>0</v>
      </c>
      <c r="C80">
        <v>18.3</v>
      </c>
      <c r="D80">
        <v>0</v>
      </c>
      <c r="E80">
        <v>4.4000000000000004</v>
      </c>
      <c r="F80">
        <v>0</v>
      </c>
      <c r="G80">
        <v>0</v>
      </c>
    </row>
    <row r="81" spans="1:7" ht="15" x14ac:dyDescent="0.25">
      <c r="A81" s="101" t="s">
        <v>471</v>
      </c>
      <c r="B81">
        <v>196.2</v>
      </c>
      <c r="C81">
        <v>5</v>
      </c>
      <c r="D81">
        <v>459.2</v>
      </c>
      <c r="E81">
        <v>508.7</v>
      </c>
      <c r="F81">
        <v>0</v>
      </c>
      <c r="G81">
        <v>0</v>
      </c>
    </row>
    <row r="82" spans="1:7" ht="15" x14ac:dyDescent="0.25">
      <c r="A82" s="101" t="s">
        <v>544</v>
      </c>
      <c r="B82">
        <v>0</v>
      </c>
      <c r="C82">
        <v>0</v>
      </c>
      <c r="D82">
        <v>26.9</v>
      </c>
      <c r="E82">
        <v>28.9</v>
      </c>
      <c r="F82">
        <v>0</v>
      </c>
      <c r="G82">
        <v>0</v>
      </c>
    </row>
    <row r="83" spans="1:7" ht="15" x14ac:dyDescent="0.25">
      <c r="A83" s="101" t="s">
        <v>472</v>
      </c>
      <c r="B83">
        <v>0</v>
      </c>
      <c r="C83">
        <v>25</v>
      </c>
      <c r="D83">
        <v>103.3</v>
      </c>
      <c r="E83">
        <v>117.4</v>
      </c>
      <c r="F83">
        <v>0</v>
      </c>
      <c r="G83">
        <v>0</v>
      </c>
    </row>
    <row r="84" spans="1:7" ht="15" x14ac:dyDescent="0.25">
      <c r="A84" s="101" t="s">
        <v>473</v>
      </c>
      <c r="B84">
        <v>29.5</v>
      </c>
      <c r="C84">
        <v>57.8</v>
      </c>
      <c r="D84">
        <v>272.10000000000002</v>
      </c>
      <c r="E84">
        <v>255.7</v>
      </c>
      <c r="F84">
        <v>36.5</v>
      </c>
      <c r="G84">
        <v>0</v>
      </c>
    </row>
    <row r="85" spans="1:7" ht="15" x14ac:dyDescent="0.25">
      <c r="A85" s="101" t="s">
        <v>474</v>
      </c>
      <c r="B85">
        <v>20.5</v>
      </c>
      <c r="C85">
        <v>20</v>
      </c>
      <c r="D85">
        <v>157.1</v>
      </c>
      <c r="E85">
        <v>131.6</v>
      </c>
      <c r="F85">
        <v>0</v>
      </c>
      <c r="G85">
        <v>0</v>
      </c>
    </row>
    <row r="86" spans="1:7" ht="15" x14ac:dyDescent="0.25">
      <c r="A86" s="101" t="s">
        <v>475</v>
      </c>
      <c r="B86">
        <v>0</v>
      </c>
      <c r="C86">
        <v>6.5</v>
      </c>
      <c r="D86">
        <v>31.9</v>
      </c>
      <c r="E86">
        <v>33.200000000000003</v>
      </c>
      <c r="F86">
        <v>9.5</v>
      </c>
      <c r="G86">
        <v>0</v>
      </c>
    </row>
    <row r="87" spans="1:7" ht="15" x14ac:dyDescent="0.25">
      <c r="A87" s="101" t="s">
        <v>476</v>
      </c>
      <c r="B87">
        <v>484.8</v>
      </c>
      <c r="C87">
        <v>604.1</v>
      </c>
      <c r="D87">
        <v>3227.7</v>
      </c>
      <c r="E87">
        <v>2455.5</v>
      </c>
      <c r="F87">
        <v>67.5</v>
      </c>
      <c r="G87">
        <v>0</v>
      </c>
    </row>
    <row r="88" spans="1:7" ht="15" x14ac:dyDescent="0.25">
      <c r="A88" s="101" t="s">
        <v>477</v>
      </c>
      <c r="B88">
        <v>0.9</v>
      </c>
      <c r="C88">
        <v>5.9</v>
      </c>
      <c r="D88">
        <v>15.1</v>
      </c>
      <c r="E88">
        <v>11.2</v>
      </c>
      <c r="F88">
        <v>0</v>
      </c>
      <c r="G88">
        <v>0</v>
      </c>
    </row>
    <row r="89" spans="1:7" ht="15" x14ac:dyDescent="0.25">
      <c r="A89" s="101" t="s">
        <v>478</v>
      </c>
      <c r="B89">
        <v>2</v>
      </c>
      <c r="C89">
        <v>24.9</v>
      </c>
      <c r="D89">
        <v>142.4</v>
      </c>
      <c r="E89">
        <v>118.5</v>
      </c>
      <c r="F89">
        <v>47.6</v>
      </c>
      <c r="G89">
        <v>0</v>
      </c>
    </row>
    <row r="90" spans="1:7" ht="15" x14ac:dyDescent="0.25">
      <c r="A90" s="101" t="s">
        <v>479</v>
      </c>
      <c r="B90">
        <v>25.6</v>
      </c>
      <c r="C90">
        <v>143.1</v>
      </c>
      <c r="D90">
        <v>251.6</v>
      </c>
      <c r="E90">
        <v>259.89999999999998</v>
      </c>
      <c r="F90">
        <v>48.6</v>
      </c>
      <c r="G90">
        <v>0</v>
      </c>
    </row>
    <row r="91" spans="1:7" ht="15" x14ac:dyDescent="0.25">
      <c r="A91" s="101" t="s">
        <v>480</v>
      </c>
      <c r="B91">
        <v>12.5</v>
      </c>
      <c r="C91">
        <v>9.5</v>
      </c>
      <c r="D91">
        <v>227.5</v>
      </c>
      <c r="E91">
        <v>247.3</v>
      </c>
      <c r="F91">
        <v>2</v>
      </c>
      <c r="G91">
        <v>0</v>
      </c>
    </row>
    <row r="92" spans="1:7" ht="15" x14ac:dyDescent="0.25">
      <c r="A92" s="101" t="s">
        <v>481</v>
      </c>
      <c r="B92">
        <v>0</v>
      </c>
      <c r="C92">
        <v>26.2</v>
      </c>
      <c r="D92">
        <v>91.2</v>
      </c>
      <c r="E92">
        <v>102.3</v>
      </c>
      <c r="F92">
        <v>10.4</v>
      </c>
      <c r="G92">
        <v>0</v>
      </c>
    </row>
    <row r="93" spans="1:7" ht="15" x14ac:dyDescent="0.25">
      <c r="A93" s="101" t="s">
        <v>482</v>
      </c>
      <c r="B93">
        <v>5</v>
      </c>
      <c r="C93">
        <v>0</v>
      </c>
      <c r="D93">
        <v>100.3</v>
      </c>
      <c r="E93">
        <v>190.4</v>
      </c>
      <c r="F93">
        <v>0</v>
      </c>
      <c r="G93">
        <v>0</v>
      </c>
    </row>
    <row r="94" spans="1:7" ht="15" x14ac:dyDescent="0.25">
      <c r="A94" s="101" t="s">
        <v>642</v>
      </c>
      <c r="B94" t="s">
        <v>20</v>
      </c>
      <c r="C94" t="s">
        <v>29</v>
      </c>
      <c r="D94" t="s">
        <v>489</v>
      </c>
      <c r="E94" t="s">
        <v>29</v>
      </c>
      <c r="F94" t="s">
        <v>664</v>
      </c>
      <c r="G94" t="s">
        <v>20</v>
      </c>
    </row>
    <row r="95" spans="1:7" ht="15" x14ac:dyDescent="0.25">
      <c r="A95" s="101" t="s">
        <v>483</v>
      </c>
      <c r="B95">
        <v>3792.3</v>
      </c>
      <c r="C95">
        <v>4552.6000000000004</v>
      </c>
      <c r="D95">
        <v>20876</v>
      </c>
      <c r="E95">
        <v>19301.3</v>
      </c>
      <c r="F95">
        <v>1326.1</v>
      </c>
      <c r="G95">
        <v>0</v>
      </c>
    </row>
    <row r="96" spans="1:7" ht="15" x14ac:dyDescent="0.25">
      <c r="A96" s="101" t="s">
        <v>484</v>
      </c>
      <c r="B96">
        <v>551.5</v>
      </c>
      <c r="C96">
        <v>1060.5</v>
      </c>
      <c r="D96">
        <v>0</v>
      </c>
      <c r="E96">
        <v>0</v>
      </c>
      <c r="F96">
        <v>362.4</v>
      </c>
      <c r="G96">
        <v>0</v>
      </c>
    </row>
    <row r="97" spans="1:7" ht="15" x14ac:dyDescent="0.25">
      <c r="A97" s="101" t="s">
        <v>642</v>
      </c>
      <c r="B97" t="s">
        <v>20</v>
      </c>
      <c r="C97" t="s">
        <v>29</v>
      </c>
      <c r="D97" t="s">
        <v>489</v>
      </c>
      <c r="E97" t="s">
        <v>29</v>
      </c>
      <c r="F97" t="s">
        <v>664</v>
      </c>
      <c r="G97" t="s">
        <v>20</v>
      </c>
    </row>
    <row r="98" spans="1:7" ht="15" x14ac:dyDescent="0.25">
      <c r="A98" s="101" t="s">
        <v>485</v>
      </c>
      <c r="B98">
        <v>4343.8</v>
      </c>
      <c r="C98">
        <v>5613.1</v>
      </c>
      <c r="D98">
        <v>20876</v>
      </c>
      <c r="E98">
        <v>19301.3</v>
      </c>
      <c r="F98">
        <v>1688.5</v>
      </c>
      <c r="G98">
        <v>0</v>
      </c>
    </row>
    <row r="99" spans="1:7" ht="15" x14ac:dyDescent="0.25">
      <c r="A99" s="101" t="s">
        <v>486</v>
      </c>
      <c r="B99" t="s">
        <v>19</v>
      </c>
      <c r="C99" t="s">
        <v>19</v>
      </c>
      <c r="D99">
        <v>0</v>
      </c>
      <c r="E99">
        <v>0</v>
      </c>
      <c r="F99" t="s">
        <v>19</v>
      </c>
      <c r="G99" t="s">
        <v>19</v>
      </c>
    </row>
    <row r="100" spans="1:7" ht="15" x14ac:dyDescent="0.25">
      <c r="A100" s="101" t="s">
        <v>487</v>
      </c>
      <c r="B100">
        <v>0</v>
      </c>
      <c r="C100">
        <v>0</v>
      </c>
      <c r="D100" t="s">
        <v>19</v>
      </c>
      <c r="E100" t="s">
        <v>19</v>
      </c>
      <c r="F100">
        <v>0</v>
      </c>
      <c r="G100">
        <v>0</v>
      </c>
    </row>
    <row r="101" spans="1:7" ht="15" x14ac:dyDescent="0.25">
      <c r="A101" s="101" t="s">
        <v>648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8AA0F-AAB5-4632-A933-581B103F7DE2}">
  <dimension ref="A1:G101"/>
  <sheetViews>
    <sheetView topLeftCell="A61" workbookViewId="0">
      <selection activeCell="I54" sqref="I54"/>
    </sheetView>
  </sheetViews>
  <sheetFormatPr defaultRowHeight="13.2" x14ac:dyDescent="0.25"/>
  <sheetData>
    <row r="1" spans="1:7" ht="15" x14ac:dyDescent="0.25">
      <c r="A1" s="101" t="s">
        <v>645</v>
      </c>
    </row>
    <row r="2" spans="1:7" ht="15" x14ac:dyDescent="0.25">
      <c r="A2" s="101" t="s">
        <v>646</v>
      </c>
    </row>
    <row r="3" spans="1:7" ht="15" x14ac:dyDescent="0.25">
      <c r="A3" s="101" t="s">
        <v>704</v>
      </c>
    </row>
    <row r="4" spans="1:7" ht="15" x14ac:dyDescent="0.25">
      <c r="A4" s="101" t="s">
        <v>648</v>
      </c>
    </row>
    <row r="5" spans="1:7" ht="15" x14ac:dyDescent="0.25">
      <c r="A5" s="101" t="s">
        <v>649</v>
      </c>
    </row>
    <row r="6" spans="1:7" ht="15" x14ac:dyDescent="0.25">
      <c r="A6" s="101" t="s">
        <v>650</v>
      </c>
    </row>
    <row r="7" spans="1:7" ht="15" x14ac:dyDescent="0.25">
      <c r="A7" s="101" t="s">
        <v>698</v>
      </c>
    </row>
    <row r="8" spans="1:7" ht="15" x14ac:dyDescent="0.25">
      <c r="A8" s="101" t="s">
        <v>650</v>
      </c>
    </row>
    <row r="9" spans="1:7" ht="15" x14ac:dyDescent="0.25">
      <c r="A9" s="101" t="s">
        <v>643</v>
      </c>
      <c r="B9" t="s">
        <v>619</v>
      </c>
      <c r="C9" t="s">
        <v>618</v>
      </c>
      <c r="D9" t="s">
        <v>619</v>
      </c>
      <c r="E9" t="s">
        <v>507</v>
      </c>
      <c r="F9" t="s">
        <v>587</v>
      </c>
      <c r="G9" t="s">
        <v>588</v>
      </c>
    </row>
    <row r="10" spans="1:7" ht="15" x14ac:dyDescent="0.25">
      <c r="A10" s="101" t="s">
        <v>648</v>
      </c>
    </row>
    <row r="11" spans="1:7" ht="15" x14ac:dyDescent="0.25">
      <c r="A11" s="101" t="s">
        <v>658</v>
      </c>
    </row>
    <row r="12" spans="1:7" ht="15" x14ac:dyDescent="0.25">
      <c r="A12" s="101" t="s">
        <v>438</v>
      </c>
      <c r="B12">
        <v>162.30000000000001</v>
      </c>
      <c r="C12">
        <v>59</v>
      </c>
      <c r="D12">
        <v>754</v>
      </c>
      <c r="E12">
        <v>590.29999999999995</v>
      </c>
      <c r="F12">
        <v>60</v>
      </c>
      <c r="G12">
        <v>0</v>
      </c>
    </row>
    <row r="13" spans="1:7" ht="15" x14ac:dyDescent="0.25">
      <c r="A13" s="101" t="s">
        <v>439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101" t="s">
        <v>623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101" t="s">
        <v>440</v>
      </c>
      <c r="B15">
        <v>162.30000000000001</v>
      </c>
      <c r="C15">
        <v>47</v>
      </c>
      <c r="D15">
        <v>688</v>
      </c>
      <c r="E15">
        <v>421</v>
      </c>
      <c r="F15">
        <v>60</v>
      </c>
      <c r="G15">
        <v>0</v>
      </c>
    </row>
    <row r="16" spans="1:7" ht="15" x14ac:dyDescent="0.25">
      <c r="A16" s="101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101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101" t="s">
        <v>488</v>
      </c>
      <c r="B18">
        <v>0</v>
      </c>
      <c r="C18">
        <v>12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101" t="s">
        <v>21</v>
      </c>
    </row>
    <row r="20" spans="1:7" ht="15" x14ac:dyDescent="0.25">
      <c r="A20" s="101" t="s">
        <v>441</v>
      </c>
      <c r="B20">
        <v>521.79999999999995</v>
      </c>
      <c r="C20">
        <v>442.8</v>
      </c>
      <c r="D20">
        <v>2157.9</v>
      </c>
      <c r="E20">
        <v>2264</v>
      </c>
      <c r="F20">
        <v>20.100000000000001</v>
      </c>
      <c r="G20">
        <v>0</v>
      </c>
    </row>
    <row r="21" spans="1:7" ht="15" x14ac:dyDescent="0.25">
      <c r="A21" s="101" t="s">
        <v>21</v>
      </c>
    </row>
    <row r="22" spans="1:7" ht="15" x14ac:dyDescent="0.25">
      <c r="A22" s="101" t="s">
        <v>442</v>
      </c>
      <c r="B22">
        <v>226.9</v>
      </c>
      <c r="C22">
        <v>160.6</v>
      </c>
      <c r="D22">
        <v>1061.0999999999999</v>
      </c>
      <c r="E22">
        <v>942.1</v>
      </c>
      <c r="F22">
        <v>0</v>
      </c>
      <c r="G22">
        <v>0</v>
      </c>
    </row>
    <row r="23" spans="1:7" ht="15" x14ac:dyDescent="0.25">
      <c r="A23" s="101" t="s">
        <v>21</v>
      </c>
    </row>
    <row r="24" spans="1:7" ht="15" x14ac:dyDescent="0.25">
      <c r="A24" s="101" t="s">
        <v>590</v>
      </c>
      <c r="B24">
        <v>200</v>
      </c>
      <c r="C24">
        <v>0</v>
      </c>
      <c r="D24">
        <v>194.1</v>
      </c>
      <c r="E24">
        <v>42</v>
      </c>
      <c r="F24">
        <v>345</v>
      </c>
      <c r="G24">
        <v>0</v>
      </c>
    </row>
    <row r="25" spans="1:7" ht="15" x14ac:dyDescent="0.25">
      <c r="A25" s="101" t="s">
        <v>21</v>
      </c>
    </row>
    <row r="26" spans="1:7" ht="15" x14ac:dyDescent="0.25">
      <c r="A26" s="101" t="s">
        <v>443</v>
      </c>
      <c r="B26">
        <v>1896.8</v>
      </c>
      <c r="C26">
        <v>2253.1999999999998</v>
      </c>
      <c r="D26">
        <v>6892</v>
      </c>
      <c r="E26">
        <v>7058.9</v>
      </c>
      <c r="F26">
        <v>271</v>
      </c>
      <c r="G26">
        <v>0</v>
      </c>
    </row>
    <row r="27" spans="1:7" ht="15" x14ac:dyDescent="0.25">
      <c r="A27" s="101" t="s">
        <v>543</v>
      </c>
      <c r="B27">
        <v>50.2</v>
      </c>
      <c r="C27">
        <v>0</v>
      </c>
      <c r="D27">
        <v>380.6</v>
      </c>
      <c r="E27">
        <v>400.1</v>
      </c>
      <c r="F27">
        <v>0</v>
      </c>
      <c r="G27">
        <v>0</v>
      </c>
    </row>
    <row r="28" spans="1:7" ht="15" x14ac:dyDescent="0.25">
      <c r="A28" s="101" t="s">
        <v>444</v>
      </c>
      <c r="B28">
        <v>44.9</v>
      </c>
      <c r="C28">
        <v>46.8</v>
      </c>
      <c r="D28">
        <v>42.6</v>
      </c>
      <c r="E28">
        <v>36.299999999999997</v>
      </c>
      <c r="F28">
        <v>0</v>
      </c>
      <c r="G28">
        <v>0</v>
      </c>
    </row>
    <row r="29" spans="1:7" ht="15" x14ac:dyDescent="0.25">
      <c r="A29" s="101" t="s">
        <v>591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101" t="s">
        <v>445</v>
      </c>
      <c r="B30">
        <v>0.8</v>
      </c>
      <c r="C30">
        <v>1.1000000000000001</v>
      </c>
      <c r="D30">
        <v>4</v>
      </c>
      <c r="E30">
        <v>3</v>
      </c>
      <c r="F30">
        <v>0</v>
      </c>
      <c r="G30">
        <v>0</v>
      </c>
    </row>
    <row r="31" spans="1:7" ht="15" x14ac:dyDescent="0.25">
      <c r="A31" s="101" t="s">
        <v>446</v>
      </c>
      <c r="B31">
        <v>95.5</v>
      </c>
      <c r="C31">
        <v>464.5</v>
      </c>
      <c r="D31">
        <v>901.5</v>
      </c>
      <c r="E31">
        <v>849.9</v>
      </c>
      <c r="F31">
        <v>0</v>
      </c>
      <c r="G31">
        <v>0</v>
      </c>
    </row>
    <row r="32" spans="1:7" ht="15" x14ac:dyDescent="0.25">
      <c r="A32" s="101" t="s">
        <v>550</v>
      </c>
      <c r="B32">
        <v>0</v>
      </c>
      <c r="C32">
        <v>200</v>
      </c>
      <c r="D32">
        <v>262.2</v>
      </c>
      <c r="E32">
        <v>416.3</v>
      </c>
      <c r="F32">
        <v>0</v>
      </c>
      <c r="G32">
        <v>0</v>
      </c>
    </row>
    <row r="33" spans="1:7" ht="15" x14ac:dyDescent="0.25">
      <c r="A33" s="101" t="s">
        <v>636</v>
      </c>
      <c r="B33">
        <v>0</v>
      </c>
      <c r="C33">
        <v>31.2</v>
      </c>
      <c r="D33">
        <v>0.2</v>
      </c>
      <c r="E33">
        <v>82.6</v>
      </c>
      <c r="F33">
        <v>0</v>
      </c>
      <c r="G33">
        <v>0</v>
      </c>
    </row>
    <row r="34" spans="1:7" ht="15" x14ac:dyDescent="0.25">
      <c r="A34" s="101" t="s">
        <v>447</v>
      </c>
      <c r="B34">
        <v>529.9</v>
      </c>
      <c r="C34">
        <v>478.8</v>
      </c>
      <c r="D34">
        <v>1040.2</v>
      </c>
      <c r="E34">
        <v>1068.4000000000001</v>
      </c>
      <c r="F34">
        <v>0</v>
      </c>
      <c r="G34">
        <v>0</v>
      </c>
    </row>
    <row r="35" spans="1:7" ht="15" x14ac:dyDescent="0.25">
      <c r="A35" s="101" t="s">
        <v>448</v>
      </c>
      <c r="B35">
        <v>43.4</v>
      </c>
      <c r="C35">
        <v>220.1</v>
      </c>
      <c r="D35">
        <v>286.89999999999998</v>
      </c>
      <c r="E35">
        <v>260.39999999999998</v>
      </c>
      <c r="F35">
        <v>34</v>
      </c>
      <c r="G35">
        <v>0</v>
      </c>
    </row>
    <row r="36" spans="1:7" ht="15" x14ac:dyDescent="0.25">
      <c r="A36" s="101" t="s">
        <v>690</v>
      </c>
      <c r="B36">
        <v>0</v>
      </c>
      <c r="C36" t="s">
        <v>168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101" t="s">
        <v>683</v>
      </c>
      <c r="B37">
        <v>0</v>
      </c>
      <c r="C37">
        <v>0</v>
      </c>
      <c r="D37">
        <v>0</v>
      </c>
      <c r="E37">
        <v>21.2</v>
      </c>
      <c r="F37">
        <v>0</v>
      </c>
      <c r="G37">
        <v>0</v>
      </c>
    </row>
    <row r="38" spans="1:7" ht="15" x14ac:dyDescent="0.25">
      <c r="A38" s="101" t="s">
        <v>449</v>
      </c>
      <c r="B38">
        <v>723.8</v>
      </c>
      <c r="C38">
        <v>576</v>
      </c>
      <c r="D38">
        <v>2485.9</v>
      </c>
      <c r="E38">
        <v>2464.6999999999998</v>
      </c>
      <c r="F38">
        <v>222</v>
      </c>
      <c r="G38">
        <v>0</v>
      </c>
    </row>
    <row r="39" spans="1:7" ht="15" x14ac:dyDescent="0.25">
      <c r="A39" s="101" t="s">
        <v>563</v>
      </c>
      <c r="B39">
        <v>0</v>
      </c>
      <c r="C39">
        <v>0</v>
      </c>
      <c r="D39">
        <v>53.3</v>
      </c>
      <c r="E39">
        <v>64.5</v>
      </c>
      <c r="F39">
        <v>0</v>
      </c>
      <c r="G39">
        <v>0</v>
      </c>
    </row>
    <row r="40" spans="1:7" ht="15" x14ac:dyDescent="0.25">
      <c r="A40" s="101" t="s">
        <v>581</v>
      </c>
      <c r="B40">
        <v>20</v>
      </c>
      <c r="C40">
        <v>65</v>
      </c>
      <c r="D40">
        <v>134.80000000000001</v>
      </c>
      <c r="E40">
        <v>68.8</v>
      </c>
      <c r="F40">
        <v>0</v>
      </c>
      <c r="G40">
        <v>0</v>
      </c>
    </row>
    <row r="41" spans="1:7" ht="15" x14ac:dyDescent="0.25">
      <c r="A41" s="101" t="s">
        <v>490</v>
      </c>
      <c r="B41">
        <v>20</v>
      </c>
      <c r="C41">
        <v>20</v>
      </c>
      <c r="D41">
        <v>41.2</v>
      </c>
      <c r="E41">
        <v>68.8</v>
      </c>
      <c r="F41">
        <v>0</v>
      </c>
      <c r="G41">
        <v>0</v>
      </c>
    </row>
    <row r="42" spans="1:7" ht="15" x14ac:dyDescent="0.25">
      <c r="A42" s="101" t="s">
        <v>450</v>
      </c>
      <c r="B42">
        <v>173.8</v>
      </c>
      <c r="C42">
        <v>135.30000000000001</v>
      </c>
      <c r="D42">
        <v>680.6</v>
      </c>
      <c r="E42">
        <v>608.70000000000005</v>
      </c>
      <c r="F42">
        <v>0</v>
      </c>
      <c r="G42">
        <v>0</v>
      </c>
    </row>
    <row r="43" spans="1:7" ht="15" x14ac:dyDescent="0.25">
      <c r="A43" s="101" t="s">
        <v>620</v>
      </c>
      <c r="B43">
        <v>3</v>
      </c>
      <c r="C43">
        <v>0.5</v>
      </c>
      <c r="D43">
        <v>2.2000000000000002</v>
      </c>
      <c r="E43">
        <v>33.5</v>
      </c>
      <c r="F43">
        <v>0</v>
      </c>
      <c r="G43">
        <v>0</v>
      </c>
    </row>
    <row r="44" spans="1:7" ht="15" x14ac:dyDescent="0.25">
      <c r="A44" s="101" t="s">
        <v>451</v>
      </c>
      <c r="B44">
        <v>101.5</v>
      </c>
      <c r="C44">
        <v>14</v>
      </c>
      <c r="D44">
        <v>339.1</v>
      </c>
      <c r="E44">
        <v>211</v>
      </c>
      <c r="F44">
        <v>15</v>
      </c>
      <c r="G44">
        <v>0</v>
      </c>
    </row>
    <row r="45" spans="1:7" ht="15" x14ac:dyDescent="0.25">
      <c r="A45" s="101" t="s">
        <v>452</v>
      </c>
      <c r="B45">
        <v>90</v>
      </c>
      <c r="C45">
        <v>0</v>
      </c>
      <c r="D45">
        <v>235.5</v>
      </c>
      <c r="E45">
        <v>400.7</v>
      </c>
      <c r="F45">
        <v>0</v>
      </c>
      <c r="G45">
        <v>0</v>
      </c>
    </row>
    <row r="46" spans="1:7" ht="15" x14ac:dyDescent="0.25">
      <c r="A46" s="101" t="s">
        <v>21</v>
      </c>
    </row>
    <row r="47" spans="1:7" ht="15" x14ac:dyDescent="0.25">
      <c r="A47" s="101" t="s">
        <v>453</v>
      </c>
      <c r="B47">
        <v>243.1</v>
      </c>
      <c r="C47">
        <v>685.1</v>
      </c>
      <c r="D47">
        <v>2039</v>
      </c>
      <c r="E47">
        <v>2248.4</v>
      </c>
      <c r="F47">
        <v>11.1</v>
      </c>
      <c r="G47">
        <v>0</v>
      </c>
    </row>
    <row r="48" spans="1:7" ht="15" x14ac:dyDescent="0.25">
      <c r="A48" s="101" t="s">
        <v>454</v>
      </c>
      <c r="B48">
        <v>42</v>
      </c>
      <c r="C48">
        <v>0</v>
      </c>
      <c r="D48">
        <v>409.7</v>
      </c>
      <c r="E48">
        <v>199.9</v>
      </c>
      <c r="F48">
        <v>0</v>
      </c>
      <c r="G48">
        <v>0</v>
      </c>
    </row>
    <row r="49" spans="1:7" ht="15" x14ac:dyDescent="0.25">
      <c r="A49" s="101" t="s">
        <v>694</v>
      </c>
      <c r="B49">
        <v>0</v>
      </c>
      <c r="C49">
        <v>0</v>
      </c>
      <c r="D49">
        <v>0</v>
      </c>
      <c r="E49">
        <v>13.8</v>
      </c>
      <c r="F49">
        <v>0</v>
      </c>
      <c r="G49">
        <v>0</v>
      </c>
    </row>
    <row r="50" spans="1:7" ht="15" x14ac:dyDescent="0.25">
      <c r="A50" s="101" t="s">
        <v>701</v>
      </c>
      <c r="B50">
        <v>0</v>
      </c>
      <c r="C50">
        <v>0</v>
      </c>
      <c r="D50">
        <v>0</v>
      </c>
      <c r="E50">
        <v>2</v>
      </c>
      <c r="F50">
        <v>0</v>
      </c>
      <c r="G50">
        <v>0</v>
      </c>
    </row>
    <row r="51" spans="1:7" ht="15" x14ac:dyDescent="0.25">
      <c r="A51" s="101" t="s">
        <v>688</v>
      </c>
      <c r="B51">
        <v>0</v>
      </c>
      <c r="C51">
        <v>0</v>
      </c>
      <c r="D51">
        <v>0</v>
      </c>
      <c r="E51">
        <v>35.700000000000003</v>
      </c>
      <c r="F51">
        <v>0</v>
      </c>
      <c r="G51">
        <v>0</v>
      </c>
    </row>
    <row r="52" spans="1:7" ht="15" x14ac:dyDescent="0.25">
      <c r="A52" s="101" t="s">
        <v>455</v>
      </c>
      <c r="B52">
        <v>0</v>
      </c>
      <c r="C52">
        <v>235</v>
      </c>
      <c r="D52">
        <v>101.2</v>
      </c>
      <c r="E52">
        <v>579.9</v>
      </c>
      <c r="F52">
        <v>0</v>
      </c>
      <c r="G52">
        <v>0</v>
      </c>
    </row>
    <row r="53" spans="1:7" ht="15" x14ac:dyDescent="0.25">
      <c r="A53" s="101" t="s">
        <v>592</v>
      </c>
      <c r="B53">
        <v>0</v>
      </c>
      <c r="C53">
        <v>0</v>
      </c>
      <c r="D53">
        <v>19.7</v>
      </c>
      <c r="E53">
        <v>0</v>
      </c>
      <c r="F53">
        <v>0</v>
      </c>
      <c r="G53">
        <v>0</v>
      </c>
    </row>
    <row r="54" spans="1:7" ht="15" x14ac:dyDescent="0.25">
      <c r="A54" s="101" t="s">
        <v>456</v>
      </c>
      <c r="B54">
        <v>0</v>
      </c>
      <c r="C54">
        <v>0</v>
      </c>
      <c r="D54">
        <v>18.600000000000001</v>
      </c>
      <c r="E54">
        <v>38.5</v>
      </c>
      <c r="F54">
        <v>0</v>
      </c>
      <c r="G54">
        <v>0</v>
      </c>
    </row>
    <row r="55" spans="1:7" ht="15" x14ac:dyDescent="0.25">
      <c r="A55" s="101" t="s">
        <v>684</v>
      </c>
      <c r="B55">
        <v>0</v>
      </c>
      <c r="C55">
        <v>0</v>
      </c>
      <c r="D55">
        <v>0</v>
      </c>
      <c r="E55">
        <v>34</v>
      </c>
      <c r="F55">
        <v>0</v>
      </c>
      <c r="G55">
        <v>0</v>
      </c>
    </row>
    <row r="56" spans="1:7" ht="15" x14ac:dyDescent="0.25">
      <c r="A56" s="101" t="s">
        <v>457</v>
      </c>
      <c r="B56">
        <v>0</v>
      </c>
      <c r="C56">
        <v>0</v>
      </c>
      <c r="D56">
        <v>22.7</v>
      </c>
      <c r="E56">
        <v>31.9</v>
      </c>
      <c r="F56">
        <v>0</v>
      </c>
      <c r="G56">
        <v>0</v>
      </c>
    </row>
    <row r="57" spans="1:7" ht="15" x14ac:dyDescent="0.25">
      <c r="A57" s="101" t="s">
        <v>637</v>
      </c>
      <c r="B57">
        <v>0</v>
      </c>
      <c r="C57">
        <v>0</v>
      </c>
      <c r="D57">
        <v>20.8</v>
      </c>
      <c r="E57">
        <v>0</v>
      </c>
      <c r="F57">
        <v>0</v>
      </c>
      <c r="G57">
        <v>0</v>
      </c>
    </row>
    <row r="58" spans="1:7" ht="15" x14ac:dyDescent="0.25">
      <c r="A58" s="101" t="s">
        <v>702</v>
      </c>
      <c r="B58">
        <v>0</v>
      </c>
      <c r="C58">
        <v>0</v>
      </c>
      <c r="D58">
        <v>0</v>
      </c>
      <c r="E58">
        <v>2</v>
      </c>
      <c r="F58">
        <v>0</v>
      </c>
      <c r="G58">
        <v>0</v>
      </c>
    </row>
    <row r="59" spans="1:7" ht="15" x14ac:dyDescent="0.25">
      <c r="A59" s="101" t="s">
        <v>593</v>
      </c>
      <c r="B59" t="s">
        <v>168</v>
      </c>
      <c r="C59">
        <v>0</v>
      </c>
      <c r="D59">
        <v>32.200000000000003</v>
      </c>
      <c r="E59" t="s">
        <v>168</v>
      </c>
      <c r="F59">
        <v>0</v>
      </c>
      <c r="G59">
        <v>0</v>
      </c>
    </row>
    <row r="60" spans="1:7" ht="15" x14ac:dyDescent="0.25">
      <c r="A60" s="101" t="s">
        <v>594</v>
      </c>
      <c r="B60">
        <v>0</v>
      </c>
      <c r="C60">
        <v>45</v>
      </c>
      <c r="D60">
        <v>3.9</v>
      </c>
      <c r="E60">
        <v>30.6</v>
      </c>
      <c r="F60">
        <v>0</v>
      </c>
      <c r="G60">
        <v>0</v>
      </c>
    </row>
    <row r="61" spans="1:7" ht="15" x14ac:dyDescent="0.25">
      <c r="A61" s="101" t="s">
        <v>697</v>
      </c>
      <c r="B61">
        <v>0</v>
      </c>
      <c r="C61">
        <v>0</v>
      </c>
      <c r="D61">
        <v>6</v>
      </c>
      <c r="E61">
        <v>0</v>
      </c>
      <c r="F61">
        <v>0</v>
      </c>
      <c r="G61">
        <v>0</v>
      </c>
    </row>
    <row r="62" spans="1:7" ht="15" x14ac:dyDescent="0.25">
      <c r="A62" s="101" t="s">
        <v>458</v>
      </c>
      <c r="B62">
        <v>201.1</v>
      </c>
      <c r="C62">
        <v>400.7</v>
      </c>
      <c r="D62">
        <v>1336.8</v>
      </c>
      <c r="E62">
        <v>1031.4000000000001</v>
      </c>
      <c r="F62">
        <v>11.1</v>
      </c>
      <c r="G62">
        <v>0</v>
      </c>
    </row>
    <row r="63" spans="1:7" ht="15" x14ac:dyDescent="0.25">
      <c r="A63" s="101" t="s">
        <v>459</v>
      </c>
      <c r="B63">
        <v>0</v>
      </c>
      <c r="C63">
        <v>4.4000000000000004</v>
      </c>
      <c r="D63">
        <v>36.299999999999997</v>
      </c>
      <c r="E63">
        <v>114.7</v>
      </c>
      <c r="F63">
        <v>0</v>
      </c>
      <c r="G63">
        <v>0</v>
      </c>
    </row>
    <row r="64" spans="1:7" ht="15" x14ac:dyDescent="0.25">
      <c r="A64" s="101" t="s">
        <v>691</v>
      </c>
      <c r="B64">
        <v>0</v>
      </c>
      <c r="C64">
        <v>0</v>
      </c>
      <c r="D64">
        <v>0</v>
      </c>
      <c r="E64">
        <v>11</v>
      </c>
      <c r="F64">
        <v>0</v>
      </c>
      <c r="G64">
        <v>0</v>
      </c>
    </row>
    <row r="65" spans="1:7" ht="15" x14ac:dyDescent="0.25">
      <c r="A65" s="101" t="s">
        <v>685</v>
      </c>
      <c r="B65">
        <v>0</v>
      </c>
      <c r="C65">
        <v>0</v>
      </c>
      <c r="D65">
        <v>0</v>
      </c>
      <c r="E65">
        <v>53.1</v>
      </c>
      <c r="F65">
        <v>0</v>
      </c>
      <c r="G65">
        <v>0</v>
      </c>
    </row>
    <row r="66" spans="1:7" ht="15" x14ac:dyDescent="0.25">
      <c r="A66" s="101" t="s">
        <v>703</v>
      </c>
      <c r="B66">
        <v>0</v>
      </c>
      <c r="C66">
        <v>0</v>
      </c>
      <c r="D66">
        <v>0</v>
      </c>
      <c r="E66">
        <v>24.7</v>
      </c>
      <c r="F66">
        <v>0</v>
      </c>
      <c r="G66">
        <v>0</v>
      </c>
    </row>
    <row r="67" spans="1:7" ht="15" x14ac:dyDescent="0.25">
      <c r="A67" s="101" t="s">
        <v>610</v>
      </c>
      <c r="B67">
        <v>0</v>
      </c>
      <c r="C67">
        <v>0</v>
      </c>
      <c r="D67">
        <v>31.1</v>
      </c>
      <c r="E67">
        <v>0</v>
      </c>
      <c r="F67">
        <v>0</v>
      </c>
      <c r="G67">
        <v>0</v>
      </c>
    </row>
    <row r="68" spans="1:7" ht="15" x14ac:dyDescent="0.25">
      <c r="A68" s="101" t="s">
        <v>692</v>
      </c>
      <c r="B68">
        <v>0</v>
      </c>
      <c r="C68">
        <v>0</v>
      </c>
      <c r="D68">
        <v>0</v>
      </c>
      <c r="E68">
        <v>45</v>
      </c>
      <c r="F68">
        <v>0</v>
      </c>
      <c r="G68">
        <v>0</v>
      </c>
    </row>
    <row r="69" spans="1:7" ht="15" x14ac:dyDescent="0.25">
      <c r="A69" s="101" t="s">
        <v>21</v>
      </c>
    </row>
    <row r="70" spans="1:7" ht="15" x14ac:dyDescent="0.25">
      <c r="A70" s="101" t="s">
        <v>460</v>
      </c>
      <c r="B70">
        <v>1104.4000000000001</v>
      </c>
      <c r="C70">
        <v>1204</v>
      </c>
      <c r="D70">
        <v>7057.1</v>
      </c>
      <c r="E70">
        <v>5655.1</v>
      </c>
      <c r="F70">
        <v>282.2</v>
      </c>
      <c r="G70">
        <v>0</v>
      </c>
    </row>
    <row r="71" spans="1:7" ht="15" x14ac:dyDescent="0.25">
      <c r="A71" s="101" t="s">
        <v>461</v>
      </c>
      <c r="B71">
        <v>0</v>
      </c>
      <c r="C71">
        <v>1.5</v>
      </c>
      <c r="D71">
        <v>15.3</v>
      </c>
      <c r="E71">
        <v>14.2</v>
      </c>
      <c r="F71">
        <v>0</v>
      </c>
      <c r="G71">
        <v>0</v>
      </c>
    </row>
    <row r="72" spans="1:7" ht="15" x14ac:dyDescent="0.25">
      <c r="A72" s="101" t="s">
        <v>462</v>
      </c>
      <c r="B72">
        <v>4.5</v>
      </c>
      <c r="C72">
        <v>4</v>
      </c>
      <c r="D72">
        <v>8.9</v>
      </c>
      <c r="E72">
        <v>10.8</v>
      </c>
      <c r="F72">
        <v>0</v>
      </c>
      <c r="G72">
        <v>0</v>
      </c>
    </row>
    <row r="73" spans="1:7" ht="15" x14ac:dyDescent="0.25">
      <c r="A73" s="101" t="s">
        <v>463</v>
      </c>
      <c r="B73">
        <v>15</v>
      </c>
      <c r="C73">
        <v>0</v>
      </c>
      <c r="D73">
        <v>401.7</v>
      </c>
      <c r="E73">
        <v>267.60000000000002</v>
      </c>
      <c r="F73">
        <v>0</v>
      </c>
      <c r="G73">
        <v>0</v>
      </c>
    </row>
    <row r="74" spans="1:7" ht="15" x14ac:dyDescent="0.25">
      <c r="A74" s="101" t="s">
        <v>464</v>
      </c>
      <c r="B74">
        <v>11.4</v>
      </c>
      <c r="C74">
        <v>3.7</v>
      </c>
      <c r="D74">
        <v>79.400000000000006</v>
      </c>
      <c r="E74">
        <v>82.7</v>
      </c>
      <c r="F74">
        <v>0</v>
      </c>
      <c r="G74">
        <v>0</v>
      </c>
    </row>
    <row r="75" spans="1:7" ht="15" x14ac:dyDescent="0.25">
      <c r="A75" s="101" t="s">
        <v>465</v>
      </c>
      <c r="B75">
        <v>21.5</v>
      </c>
      <c r="C75">
        <v>14</v>
      </c>
      <c r="D75">
        <v>50.9</v>
      </c>
      <c r="E75">
        <v>22</v>
      </c>
      <c r="F75">
        <v>0</v>
      </c>
      <c r="G75">
        <v>0</v>
      </c>
    </row>
    <row r="76" spans="1:7" ht="15" x14ac:dyDescent="0.25">
      <c r="A76" s="101" t="s">
        <v>466</v>
      </c>
      <c r="B76">
        <v>47</v>
      </c>
      <c r="C76">
        <v>65.5</v>
      </c>
      <c r="D76">
        <v>362.6</v>
      </c>
      <c r="E76">
        <v>208.4</v>
      </c>
      <c r="F76">
        <v>35</v>
      </c>
      <c r="G76">
        <v>0</v>
      </c>
    </row>
    <row r="77" spans="1:7" ht="15" x14ac:dyDescent="0.25">
      <c r="A77" s="101" t="s">
        <v>467</v>
      </c>
      <c r="B77">
        <v>90.1</v>
      </c>
      <c r="C77">
        <v>36</v>
      </c>
      <c r="D77">
        <v>678.2</v>
      </c>
      <c r="E77">
        <v>286</v>
      </c>
      <c r="F77">
        <v>29</v>
      </c>
      <c r="G77">
        <v>0</v>
      </c>
    </row>
    <row r="78" spans="1:7" ht="15" x14ac:dyDescent="0.25">
      <c r="A78" s="101" t="s">
        <v>468</v>
      </c>
      <c r="B78">
        <v>33.1</v>
      </c>
      <c r="C78">
        <v>9.8000000000000007</v>
      </c>
      <c r="D78">
        <v>240.9</v>
      </c>
      <c r="E78">
        <v>209.9</v>
      </c>
      <c r="F78">
        <v>0</v>
      </c>
      <c r="G78">
        <v>0</v>
      </c>
    </row>
    <row r="79" spans="1:7" ht="15" x14ac:dyDescent="0.25">
      <c r="A79" s="101" t="s">
        <v>469</v>
      </c>
      <c r="B79">
        <v>0</v>
      </c>
      <c r="C79">
        <v>8.1</v>
      </c>
      <c r="D79">
        <v>269.60000000000002</v>
      </c>
      <c r="E79">
        <v>213.7</v>
      </c>
      <c r="F79">
        <v>16</v>
      </c>
      <c r="G79">
        <v>0</v>
      </c>
    </row>
    <row r="80" spans="1:7" ht="15" x14ac:dyDescent="0.25">
      <c r="A80" s="101" t="s">
        <v>470</v>
      </c>
      <c r="B80">
        <v>0</v>
      </c>
      <c r="C80">
        <v>18.3</v>
      </c>
      <c r="D80">
        <v>0</v>
      </c>
      <c r="E80">
        <v>4.4000000000000004</v>
      </c>
      <c r="F80">
        <v>0</v>
      </c>
      <c r="G80">
        <v>0</v>
      </c>
    </row>
    <row r="81" spans="1:7" ht="15" x14ac:dyDescent="0.25">
      <c r="A81" s="101" t="s">
        <v>471</v>
      </c>
      <c r="B81">
        <v>196.2</v>
      </c>
      <c r="C81">
        <v>35.799999999999997</v>
      </c>
      <c r="D81">
        <v>459.2</v>
      </c>
      <c r="E81">
        <v>472</v>
      </c>
      <c r="F81">
        <v>0</v>
      </c>
      <c r="G81">
        <v>0</v>
      </c>
    </row>
    <row r="82" spans="1:7" ht="15" x14ac:dyDescent="0.25">
      <c r="A82" s="101" t="s">
        <v>544</v>
      </c>
      <c r="B82">
        <v>0</v>
      </c>
      <c r="C82">
        <v>0</v>
      </c>
      <c r="D82">
        <v>26.9</v>
      </c>
      <c r="E82">
        <v>28.9</v>
      </c>
      <c r="F82">
        <v>0</v>
      </c>
      <c r="G82">
        <v>0</v>
      </c>
    </row>
    <row r="83" spans="1:7" ht="15" x14ac:dyDescent="0.25">
      <c r="A83" s="101" t="s">
        <v>472</v>
      </c>
      <c r="B83">
        <v>0</v>
      </c>
      <c r="C83">
        <v>25</v>
      </c>
      <c r="D83">
        <v>103.3</v>
      </c>
      <c r="E83">
        <v>117.4</v>
      </c>
      <c r="F83">
        <v>0</v>
      </c>
      <c r="G83">
        <v>0</v>
      </c>
    </row>
    <row r="84" spans="1:7" ht="15" x14ac:dyDescent="0.25">
      <c r="A84" s="101" t="s">
        <v>473</v>
      </c>
      <c r="B84">
        <v>33.200000000000003</v>
      </c>
      <c r="C84">
        <v>50.8</v>
      </c>
      <c r="D84">
        <v>272.10000000000002</v>
      </c>
      <c r="E84">
        <v>255.7</v>
      </c>
      <c r="F84">
        <v>38.5</v>
      </c>
      <c r="G84">
        <v>0</v>
      </c>
    </row>
    <row r="85" spans="1:7" ht="15" x14ac:dyDescent="0.25">
      <c r="A85" s="101" t="s">
        <v>474</v>
      </c>
      <c r="B85">
        <v>20.5</v>
      </c>
      <c r="C85">
        <v>20</v>
      </c>
      <c r="D85">
        <v>157.1</v>
      </c>
      <c r="E85">
        <v>131.6</v>
      </c>
      <c r="F85">
        <v>0</v>
      </c>
      <c r="G85">
        <v>0</v>
      </c>
    </row>
    <row r="86" spans="1:7" ht="15" x14ac:dyDescent="0.25">
      <c r="A86" s="101" t="s">
        <v>475</v>
      </c>
      <c r="B86">
        <v>4.8</v>
      </c>
      <c r="C86">
        <v>6.5</v>
      </c>
      <c r="D86">
        <v>26.9</v>
      </c>
      <c r="E86">
        <v>33.200000000000003</v>
      </c>
      <c r="F86">
        <v>9.5</v>
      </c>
      <c r="G86">
        <v>0</v>
      </c>
    </row>
    <row r="87" spans="1:7" ht="15" x14ac:dyDescent="0.25">
      <c r="A87" s="101" t="s">
        <v>476</v>
      </c>
      <c r="B87">
        <v>516.4</v>
      </c>
      <c r="C87">
        <v>678.7</v>
      </c>
      <c r="D87">
        <v>3111.4</v>
      </c>
      <c r="E87">
        <v>2384.3000000000002</v>
      </c>
      <c r="F87">
        <v>47.7</v>
      </c>
      <c r="G87">
        <v>0</v>
      </c>
    </row>
    <row r="88" spans="1:7" ht="15" x14ac:dyDescent="0.25">
      <c r="A88" s="101" t="s">
        <v>477</v>
      </c>
      <c r="B88">
        <v>0.7</v>
      </c>
      <c r="C88">
        <v>9.4</v>
      </c>
      <c r="D88">
        <v>15.1</v>
      </c>
      <c r="E88">
        <v>7.5</v>
      </c>
      <c r="F88">
        <v>0</v>
      </c>
      <c r="G88">
        <v>0</v>
      </c>
    </row>
    <row r="89" spans="1:7" ht="15" x14ac:dyDescent="0.25">
      <c r="A89" s="101" t="s">
        <v>478</v>
      </c>
      <c r="B89">
        <v>25.5</v>
      </c>
      <c r="C89">
        <v>24.9</v>
      </c>
      <c r="D89">
        <v>118.4</v>
      </c>
      <c r="E89">
        <v>118.5</v>
      </c>
      <c r="F89">
        <v>47.6</v>
      </c>
      <c r="G89">
        <v>0</v>
      </c>
    </row>
    <row r="90" spans="1:7" ht="15" x14ac:dyDescent="0.25">
      <c r="A90" s="101" t="s">
        <v>479</v>
      </c>
      <c r="B90">
        <v>60.6</v>
      </c>
      <c r="C90">
        <v>143.1</v>
      </c>
      <c r="D90">
        <v>251.6</v>
      </c>
      <c r="E90">
        <v>259.89999999999998</v>
      </c>
      <c r="F90">
        <v>48.6</v>
      </c>
      <c r="G90">
        <v>0</v>
      </c>
    </row>
    <row r="91" spans="1:7" ht="15" x14ac:dyDescent="0.25">
      <c r="A91" s="101" t="s">
        <v>480</v>
      </c>
      <c r="B91">
        <v>12.5</v>
      </c>
      <c r="C91">
        <v>23.1</v>
      </c>
      <c r="D91">
        <v>227.5</v>
      </c>
      <c r="E91">
        <v>233.8</v>
      </c>
      <c r="F91">
        <v>0</v>
      </c>
      <c r="G91">
        <v>0</v>
      </c>
    </row>
    <row r="92" spans="1:7" ht="15" x14ac:dyDescent="0.25">
      <c r="A92" s="101" t="s">
        <v>481</v>
      </c>
      <c r="B92">
        <v>11.5</v>
      </c>
      <c r="C92">
        <v>26.2</v>
      </c>
      <c r="D92">
        <v>80</v>
      </c>
      <c r="E92">
        <v>102.3</v>
      </c>
      <c r="F92">
        <v>10.4</v>
      </c>
      <c r="G92">
        <v>0</v>
      </c>
    </row>
    <row r="93" spans="1:7" ht="15" x14ac:dyDescent="0.25">
      <c r="A93" s="101" t="s">
        <v>482</v>
      </c>
      <c r="B93">
        <v>0</v>
      </c>
      <c r="C93">
        <v>0</v>
      </c>
      <c r="D93">
        <v>100.3</v>
      </c>
      <c r="E93">
        <v>190.4</v>
      </c>
      <c r="F93">
        <v>0</v>
      </c>
      <c r="G93">
        <v>0</v>
      </c>
    </row>
    <row r="94" spans="1:7" ht="15" x14ac:dyDescent="0.25">
      <c r="A94" s="101" t="s">
        <v>642</v>
      </c>
      <c r="B94" t="s">
        <v>20</v>
      </c>
      <c r="C94" t="s">
        <v>29</v>
      </c>
      <c r="D94" t="s">
        <v>489</v>
      </c>
      <c r="E94" t="s">
        <v>29</v>
      </c>
      <c r="F94" t="s">
        <v>664</v>
      </c>
      <c r="G94" t="s">
        <v>20</v>
      </c>
    </row>
    <row r="95" spans="1:7" ht="15" x14ac:dyDescent="0.25">
      <c r="A95" s="101" t="s">
        <v>483</v>
      </c>
      <c r="B95">
        <v>4355.3</v>
      </c>
      <c r="C95">
        <v>4804.6000000000004</v>
      </c>
      <c r="D95">
        <v>20155.099999999999</v>
      </c>
      <c r="E95">
        <v>18800.900000000001</v>
      </c>
      <c r="F95">
        <v>989.4</v>
      </c>
      <c r="G95">
        <v>0</v>
      </c>
    </row>
    <row r="96" spans="1:7" ht="15" x14ac:dyDescent="0.25">
      <c r="A96" s="101" t="s">
        <v>484</v>
      </c>
      <c r="B96">
        <v>531.1</v>
      </c>
      <c r="C96">
        <v>991.2</v>
      </c>
      <c r="D96">
        <v>0</v>
      </c>
      <c r="E96">
        <v>0</v>
      </c>
      <c r="F96">
        <v>279.7</v>
      </c>
      <c r="G96">
        <v>0</v>
      </c>
    </row>
    <row r="97" spans="1:7" ht="15" x14ac:dyDescent="0.25">
      <c r="A97" s="101" t="s">
        <v>642</v>
      </c>
      <c r="B97" t="s">
        <v>20</v>
      </c>
      <c r="C97" t="s">
        <v>29</v>
      </c>
      <c r="D97" t="s">
        <v>489</v>
      </c>
      <c r="E97" t="s">
        <v>29</v>
      </c>
      <c r="F97" t="s">
        <v>664</v>
      </c>
      <c r="G97" t="s">
        <v>20</v>
      </c>
    </row>
    <row r="98" spans="1:7" ht="15" x14ac:dyDescent="0.25">
      <c r="A98" s="101" t="s">
        <v>485</v>
      </c>
      <c r="B98">
        <v>4886.3999999999996</v>
      </c>
      <c r="C98">
        <v>5795.8</v>
      </c>
      <c r="D98">
        <v>20155.099999999999</v>
      </c>
      <c r="E98">
        <v>18800.900000000001</v>
      </c>
      <c r="F98">
        <v>1269.0999999999999</v>
      </c>
      <c r="G98">
        <v>0</v>
      </c>
    </row>
    <row r="99" spans="1:7" ht="15" x14ac:dyDescent="0.25">
      <c r="A99" s="101" t="s">
        <v>486</v>
      </c>
      <c r="B99" t="s">
        <v>19</v>
      </c>
      <c r="C99" t="s">
        <v>19</v>
      </c>
      <c r="D99">
        <v>0</v>
      </c>
      <c r="E99">
        <v>0</v>
      </c>
      <c r="F99" t="s">
        <v>19</v>
      </c>
      <c r="G99" t="s">
        <v>19</v>
      </c>
    </row>
    <row r="100" spans="1:7" ht="15" x14ac:dyDescent="0.25">
      <c r="A100" s="101" t="s">
        <v>487</v>
      </c>
      <c r="B100">
        <v>0</v>
      </c>
      <c r="C100">
        <v>0</v>
      </c>
      <c r="D100" t="s">
        <v>19</v>
      </c>
      <c r="E100" t="s">
        <v>19</v>
      </c>
      <c r="F100">
        <v>0</v>
      </c>
      <c r="G100">
        <v>0</v>
      </c>
    </row>
    <row r="101" spans="1:7" ht="15" x14ac:dyDescent="0.25">
      <c r="A101" s="101" t="s">
        <v>642</v>
      </c>
      <c r="B101" t="s">
        <v>20</v>
      </c>
      <c r="C101" t="s">
        <v>29</v>
      </c>
      <c r="D101" t="s">
        <v>489</v>
      </c>
      <c r="E101" t="s">
        <v>29</v>
      </c>
      <c r="F101" t="s">
        <v>664</v>
      </c>
      <c r="G101" t="s">
        <v>20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D00EC-DE06-4268-B748-A806CD41F312}">
  <dimension ref="A1:G100"/>
  <sheetViews>
    <sheetView topLeftCell="A9" workbookViewId="0">
      <selection activeCell="A9" sqref="A9"/>
    </sheetView>
  </sheetViews>
  <sheetFormatPr defaultRowHeight="13.2" x14ac:dyDescent="0.25"/>
  <sheetData>
    <row r="1" spans="1:7" ht="15" x14ac:dyDescent="0.25">
      <c r="A1" s="101" t="s">
        <v>645</v>
      </c>
    </row>
    <row r="2" spans="1:7" ht="15" x14ac:dyDescent="0.25">
      <c r="A2" s="101" t="s">
        <v>646</v>
      </c>
    </row>
    <row r="3" spans="1:7" ht="15" x14ac:dyDescent="0.25">
      <c r="A3" s="101" t="s">
        <v>700</v>
      </c>
    </row>
    <row r="4" spans="1:7" ht="15" x14ac:dyDescent="0.25">
      <c r="A4" s="101" t="s">
        <v>648</v>
      </c>
    </row>
    <row r="5" spans="1:7" ht="15" x14ac:dyDescent="0.25">
      <c r="A5" s="101" t="s">
        <v>649</v>
      </c>
    </row>
    <row r="6" spans="1:7" ht="15" x14ac:dyDescent="0.25">
      <c r="A6" s="101" t="s">
        <v>650</v>
      </c>
    </row>
    <row r="7" spans="1:7" ht="15" x14ac:dyDescent="0.25">
      <c r="A7" s="101" t="s">
        <v>669</v>
      </c>
    </row>
    <row r="8" spans="1:7" ht="15" x14ac:dyDescent="0.25">
      <c r="A8" s="101" t="s">
        <v>650</v>
      </c>
    </row>
    <row r="9" spans="1:7" ht="15" x14ac:dyDescent="0.25">
      <c r="A9" s="101" t="s">
        <v>643</v>
      </c>
      <c r="B9" t="s">
        <v>619</v>
      </c>
      <c r="C9" t="s">
        <v>618</v>
      </c>
      <c r="D9" t="s">
        <v>619</v>
      </c>
      <c r="E9" t="s">
        <v>507</v>
      </c>
      <c r="F9" t="s">
        <v>587</v>
      </c>
      <c r="G9" t="s">
        <v>588</v>
      </c>
    </row>
    <row r="10" spans="1:7" ht="15" x14ac:dyDescent="0.25">
      <c r="A10" s="101" t="s">
        <v>648</v>
      </c>
    </row>
    <row r="11" spans="1:7" ht="15" x14ac:dyDescent="0.25">
      <c r="A11" s="101" t="s">
        <v>658</v>
      </c>
    </row>
    <row r="12" spans="1:7" ht="15" x14ac:dyDescent="0.25">
      <c r="A12" s="101" t="s">
        <v>438</v>
      </c>
      <c r="B12">
        <v>114</v>
      </c>
      <c r="C12">
        <v>47</v>
      </c>
      <c r="D12">
        <v>754</v>
      </c>
      <c r="E12">
        <v>590.29999999999995</v>
      </c>
      <c r="F12">
        <v>60</v>
      </c>
      <c r="G12">
        <v>0</v>
      </c>
    </row>
    <row r="13" spans="1:7" ht="15" x14ac:dyDescent="0.25">
      <c r="A13" s="101" t="s">
        <v>439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101" t="s">
        <v>623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101" t="s">
        <v>440</v>
      </c>
      <c r="B15">
        <v>114</v>
      </c>
      <c r="C15">
        <v>47</v>
      </c>
      <c r="D15">
        <v>688</v>
      </c>
      <c r="E15">
        <v>421</v>
      </c>
      <c r="F15">
        <v>60</v>
      </c>
      <c r="G15">
        <v>0</v>
      </c>
    </row>
    <row r="16" spans="1:7" ht="15" x14ac:dyDescent="0.25">
      <c r="A16" s="101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101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101" t="s">
        <v>488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101" t="s">
        <v>21</v>
      </c>
    </row>
    <row r="20" spans="1:7" ht="15" x14ac:dyDescent="0.25">
      <c r="A20" s="101" t="s">
        <v>441</v>
      </c>
      <c r="B20">
        <v>591</v>
      </c>
      <c r="C20">
        <v>434.7</v>
      </c>
      <c r="D20">
        <v>2087.9</v>
      </c>
      <c r="E20">
        <v>2222.8000000000002</v>
      </c>
      <c r="F20">
        <v>20.100000000000001</v>
      </c>
      <c r="G20">
        <v>0</v>
      </c>
    </row>
    <row r="21" spans="1:7" ht="15" x14ac:dyDescent="0.25">
      <c r="A21" s="101" t="s">
        <v>21</v>
      </c>
    </row>
    <row r="22" spans="1:7" ht="15" x14ac:dyDescent="0.25">
      <c r="A22" s="101" t="s">
        <v>442</v>
      </c>
      <c r="B22">
        <v>151.9</v>
      </c>
      <c r="C22">
        <v>224.7</v>
      </c>
      <c r="D22">
        <v>1037.7</v>
      </c>
      <c r="E22">
        <v>874.8</v>
      </c>
      <c r="F22">
        <v>0</v>
      </c>
      <c r="G22">
        <v>0</v>
      </c>
    </row>
    <row r="23" spans="1:7" ht="15" x14ac:dyDescent="0.25">
      <c r="A23" s="101" t="s">
        <v>21</v>
      </c>
    </row>
    <row r="24" spans="1:7" ht="15" x14ac:dyDescent="0.25">
      <c r="A24" s="101" t="s">
        <v>590</v>
      </c>
      <c r="B24">
        <v>200</v>
      </c>
      <c r="C24">
        <v>0</v>
      </c>
      <c r="D24">
        <v>194.1</v>
      </c>
      <c r="E24">
        <v>42</v>
      </c>
      <c r="F24">
        <v>345</v>
      </c>
      <c r="G24">
        <v>0</v>
      </c>
    </row>
    <row r="25" spans="1:7" ht="15" x14ac:dyDescent="0.25">
      <c r="A25" s="101" t="s">
        <v>21</v>
      </c>
    </row>
    <row r="26" spans="1:7" ht="15" x14ac:dyDescent="0.25">
      <c r="A26" s="101" t="s">
        <v>443</v>
      </c>
      <c r="B26">
        <v>1927.7</v>
      </c>
      <c r="C26">
        <v>2356.8000000000002</v>
      </c>
      <c r="D26">
        <v>6836.2</v>
      </c>
      <c r="E26">
        <v>6895.7</v>
      </c>
      <c r="F26">
        <v>216.5</v>
      </c>
      <c r="G26">
        <v>0</v>
      </c>
    </row>
    <row r="27" spans="1:7" ht="15" x14ac:dyDescent="0.25">
      <c r="A27" s="101" t="s">
        <v>543</v>
      </c>
      <c r="B27">
        <v>50.2</v>
      </c>
      <c r="C27">
        <v>0</v>
      </c>
      <c r="D27">
        <v>380.6</v>
      </c>
      <c r="E27">
        <v>400.1</v>
      </c>
      <c r="F27">
        <v>0</v>
      </c>
      <c r="G27">
        <v>0</v>
      </c>
    </row>
    <row r="28" spans="1:7" ht="15" x14ac:dyDescent="0.25">
      <c r="A28" s="101" t="s">
        <v>444</v>
      </c>
      <c r="B28">
        <v>44.9</v>
      </c>
      <c r="C28">
        <v>24.4</v>
      </c>
      <c r="D28">
        <v>42.6</v>
      </c>
      <c r="E28">
        <v>35.9</v>
      </c>
      <c r="F28">
        <v>0</v>
      </c>
      <c r="G28">
        <v>0</v>
      </c>
    </row>
    <row r="29" spans="1:7" ht="15" x14ac:dyDescent="0.25">
      <c r="A29" s="101" t="s">
        <v>591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101" t="s">
        <v>445</v>
      </c>
      <c r="B30">
        <v>0.3</v>
      </c>
      <c r="C30">
        <v>0.8</v>
      </c>
      <c r="D30">
        <v>4</v>
      </c>
      <c r="E30">
        <v>3</v>
      </c>
      <c r="F30">
        <v>0</v>
      </c>
      <c r="G30">
        <v>0</v>
      </c>
    </row>
    <row r="31" spans="1:7" ht="15" x14ac:dyDescent="0.25">
      <c r="A31" s="101" t="s">
        <v>446</v>
      </c>
      <c r="B31">
        <v>150.5</v>
      </c>
      <c r="C31">
        <v>464.5</v>
      </c>
      <c r="D31">
        <v>846.2</v>
      </c>
      <c r="E31">
        <v>849.9</v>
      </c>
      <c r="F31">
        <v>0</v>
      </c>
      <c r="G31">
        <v>0</v>
      </c>
    </row>
    <row r="32" spans="1:7" ht="15" x14ac:dyDescent="0.25">
      <c r="A32" s="101" t="s">
        <v>550</v>
      </c>
      <c r="B32">
        <v>0</v>
      </c>
      <c r="C32">
        <v>200</v>
      </c>
      <c r="D32">
        <v>262.2</v>
      </c>
      <c r="E32">
        <v>416.3</v>
      </c>
      <c r="F32">
        <v>0</v>
      </c>
      <c r="G32">
        <v>0</v>
      </c>
    </row>
    <row r="33" spans="1:7" ht="15" x14ac:dyDescent="0.25">
      <c r="A33" s="101" t="s">
        <v>636</v>
      </c>
      <c r="B33">
        <v>0</v>
      </c>
      <c r="C33">
        <v>31.2</v>
      </c>
      <c r="D33">
        <v>0.2</v>
      </c>
      <c r="E33">
        <v>82.6</v>
      </c>
      <c r="F33">
        <v>0</v>
      </c>
      <c r="G33">
        <v>0</v>
      </c>
    </row>
    <row r="34" spans="1:7" ht="15" x14ac:dyDescent="0.25">
      <c r="A34" s="101" t="s">
        <v>447</v>
      </c>
      <c r="B34">
        <v>530.20000000000005</v>
      </c>
      <c r="C34">
        <v>485.5</v>
      </c>
      <c r="D34">
        <v>1039.5999999999999</v>
      </c>
      <c r="E34">
        <v>1068.2</v>
      </c>
      <c r="F34">
        <v>0</v>
      </c>
      <c r="G34">
        <v>0</v>
      </c>
    </row>
    <row r="35" spans="1:7" ht="15" x14ac:dyDescent="0.25">
      <c r="A35" s="101" t="s">
        <v>448</v>
      </c>
      <c r="B35">
        <v>43.4</v>
      </c>
      <c r="C35">
        <v>220.3</v>
      </c>
      <c r="D35">
        <v>286.89999999999998</v>
      </c>
      <c r="E35">
        <v>260.10000000000002</v>
      </c>
      <c r="F35">
        <v>34</v>
      </c>
      <c r="G35">
        <v>0</v>
      </c>
    </row>
    <row r="36" spans="1:7" ht="15" x14ac:dyDescent="0.25">
      <c r="A36" s="101" t="s">
        <v>690</v>
      </c>
      <c r="B36">
        <v>0</v>
      </c>
      <c r="C36" t="s">
        <v>168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101" t="s">
        <v>683</v>
      </c>
      <c r="B37">
        <v>0</v>
      </c>
      <c r="C37">
        <v>0</v>
      </c>
      <c r="D37">
        <v>0</v>
      </c>
      <c r="E37">
        <v>21.2</v>
      </c>
      <c r="F37">
        <v>0</v>
      </c>
      <c r="G37">
        <v>0</v>
      </c>
    </row>
    <row r="38" spans="1:7" ht="15" x14ac:dyDescent="0.25">
      <c r="A38" s="101" t="s">
        <v>449</v>
      </c>
      <c r="B38">
        <v>720</v>
      </c>
      <c r="C38">
        <v>639</v>
      </c>
      <c r="D38">
        <v>2485.9</v>
      </c>
      <c r="E38">
        <v>2361.3000000000002</v>
      </c>
      <c r="F38">
        <v>167.5</v>
      </c>
      <c r="G38">
        <v>0</v>
      </c>
    </row>
    <row r="39" spans="1:7" ht="15" x14ac:dyDescent="0.25">
      <c r="A39" s="101" t="s">
        <v>563</v>
      </c>
      <c r="B39">
        <v>0</v>
      </c>
      <c r="C39">
        <v>0</v>
      </c>
      <c r="D39">
        <v>53.3</v>
      </c>
      <c r="E39">
        <v>64.5</v>
      </c>
      <c r="F39">
        <v>0</v>
      </c>
      <c r="G39">
        <v>0</v>
      </c>
    </row>
    <row r="40" spans="1:7" ht="15" x14ac:dyDescent="0.25">
      <c r="A40" s="101" t="s">
        <v>581</v>
      </c>
      <c r="B40">
        <v>0</v>
      </c>
      <c r="C40">
        <v>65</v>
      </c>
      <c r="D40">
        <v>134.80000000000001</v>
      </c>
      <c r="E40">
        <v>68.8</v>
      </c>
      <c r="F40">
        <v>0</v>
      </c>
      <c r="G40">
        <v>0</v>
      </c>
    </row>
    <row r="41" spans="1:7" ht="15" x14ac:dyDescent="0.25">
      <c r="A41" s="101" t="s">
        <v>490</v>
      </c>
      <c r="B41">
        <v>20</v>
      </c>
      <c r="C41">
        <v>20</v>
      </c>
      <c r="D41">
        <v>41.2</v>
      </c>
      <c r="E41">
        <v>68.8</v>
      </c>
      <c r="F41">
        <v>0</v>
      </c>
      <c r="G41">
        <v>0</v>
      </c>
    </row>
    <row r="42" spans="1:7" ht="15" x14ac:dyDescent="0.25">
      <c r="A42" s="101" t="s">
        <v>450</v>
      </c>
      <c r="B42">
        <v>173.8</v>
      </c>
      <c r="C42">
        <v>192.1</v>
      </c>
      <c r="D42">
        <v>680.6</v>
      </c>
      <c r="E42">
        <v>549.70000000000005</v>
      </c>
      <c r="F42">
        <v>0</v>
      </c>
      <c r="G42">
        <v>0</v>
      </c>
    </row>
    <row r="43" spans="1:7" ht="15" x14ac:dyDescent="0.25">
      <c r="A43" s="101" t="s">
        <v>620</v>
      </c>
      <c r="B43">
        <v>3</v>
      </c>
      <c r="C43">
        <v>0</v>
      </c>
      <c r="D43">
        <v>2.2000000000000002</v>
      </c>
      <c r="E43">
        <v>33.5</v>
      </c>
      <c r="F43">
        <v>0</v>
      </c>
      <c r="G43">
        <v>0</v>
      </c>
    </row>
    <row r="44" spans="1:7" ht="15" x14ac:dyDescent="0.25">
      <c r="A44" s="101" t="s">
        <v>451</v>
      </c>
      <c r="B44">
        <v>101.5</v>
      </c>
      <c r="C44">
        <v>14</v>
      </c>
      <c r="D44">
        <v>339.1</v>
      </c>
      <c r="E44">
        <v>211</v>
      </c>
      <c r="F44">
        <v>15</v>
      </c>
      <c r="G44">
        <v>0</v>
      </c>
    </row>
    <row r="45" spans="1:7" ht="15" x14ac:dyDescent="0.25">
      <c r="A45" s="101" t="s">
        <v>452</v>
      </c>
      <c r="B45">
        <v>90</v>
      </c>
      <c r="C45">
        <v>0</v>
      </c>
      <c r="D45">
        <v>235.5</v>
      </c>
      <c r="E45">
        <v>400.7</v>
      </c>
      <c r="F45">
        <v>0</v>
      </c>
      <c r="G45">
        <v>0</v>
      </c>
    </row>
    <row r="46" spans="1:7" ht="15" x14ac:dyDescent="0.25">
      <c r="A46" s="101" t="s">
        <v>21</v>
      </c>
    </row>
    <row r="47" spans="1:7" ht="15" x14ac:dyDescent="0.25">
      <c r="A47" s="101" t="s">
        <v>453</v>
      </c>
      <c r="B47">
        <v>233.1</v>
      </c>
      <c r="C47">
        <v>847.3</v>
      </c>
      <c r="D47">
        <v>1962</v>
      </c>
      <c r="E47">
        <v>2016.3</v>
      </c>
      <c r="F47">
        <v>11.1</v>
      </c>
      <c r="G47">
        <v>0</v>
      </c>
    </row>
    <row r="48" spans="1:7" ht="15" x14ac:dyDescent="0.25">
      <c r="A48" s="101" t="s">
        <v>454</v>
      </c>
      <c r="B48">
        <v>21</v>
      </c>
      <c r="C48">
        <v>32</v>
      </c>
      <c r="D48">
        <v>409.7</v>
      </c>
      <c r="E48">
        <v>165.6</v>
      </c>
      <c r="F48">
        <v>0</v>
      </c>
      <c r="G48">
        <v>0</v>
      </c>
    </row>
    <row r="49" spans="1:7" ht="15" x14ac:dyDescent="0.25">
      <c r="A49" s="101" t="s">
        <v>694</v>
      </c>
      <c r="B49">
        <v>0</v>
      </c>
      <c r="C49">
        <v>0</v>
      </c>
      <c r="D49">
        <v>0</v>
      </c>
      <c r="E49">
        <v>13.8</v>
      </c>
      <c r="F49">
        <v>0</v>
      </c>
      <c r="G49">
        <v>0</v>
      </c>
    </row>
    <row r="50" spans="1:7" ht="15" x14ac:dyDescent="0.25">
      <c r="A50" s="101" t="s">
        <v>701</v>
      </c>
      <c r="B50">
        <v>0</v>
      </c>
      <c r="C50">
        <v>0</v>
      </c>
      <c r="D50">
        <v>0</v>
      </c>
      <c r="E50">
        <v>2</v>
      </c>
      <c r="F50">
        <v>0</v>
      </c>
      <c r="G50">
        <v>0</v>
      </c>
    </row>
    <row r="51" spans="1:7" ht="15" x14ac:dyDescent="0.25">
      <c r="A51" s="101" t="s">
        <v>688</v>
      </c>
      <c r="B51">
        <v>0</v>
      </c>
      <c r="C51">
        <v>0</v>
      </c>
      <c r="D51">
        <v>0</v>
      </c>
      <c r="E51">
        <v>35.700000000000003</v>
      </c>
      <c r="F51">
        <v>0</v>
      </c>
      <c r="G51">
        <v>0</v>
      </c>
    </row>
    <row r="52" spans="1:7" ht="15" x14ac:dyDescent="0.25">
      <c r="A52" s="101" t="s">
        <v>455</v>
      </c>
      <c r="B52">
        <v>0</v>
      </c>
      <c r="C52">
        <v>295</v>
      </c>
      <c r="D52">
        <v>101.2</v>
      </c>
      <c r="E52">
        <v>517</v>
      </c>
      <c r="F52">
        <v>0</v>
      </c>
      <c r="G52">
        <v>0</v>
      </c>
    </row>
    <row r="53" spans="1:7" ht="15" x14ac:dyDescent="0.25">
      <c r="A53" s="101" t="s">
        <v>592</v>
      </c>
      <c r="B53">
        <v>0</v>
      </c>
      <c r="C53">
        <v>0</v>
      </c>
      <c r="D53">
        <v>19.7</v>
      </c>
      <c r="E53">
        <v>0</v>
      </c>
      <c r="F53">
        <v>0</v>
      </c>
      <c r="G53">
        <v>0</v>
      </c>
    </row>
    <row r="54" spans="1:7" ht="15" x14ac:dyDescent="0.25">
      <c r="A54" s="101" t="s">
        <v>456</v>
      </c>
      <c r="B54">
        <v>0</v>
      </c>
      <c r="C54">
        <v>0</v>
      </c>
      <c r="D54">
        <v>18.600000000000001</v>
      </c>
      <c r="E54">
        <v>22</v>
      </c>
      <c r="F54">
        <v>0</v>
      </c>
      <c r="G54">
        <v>0</v>
      </c>
    </row>
    <row r="55" spans="1:7" ht="15" x14ac:dyDescent="0.25">
      <c r="A55" s="101" t="s">
        <v>684</v>
      </c>
      <c r="B55">
        <v>0</v>
      </c>
      <c r="C55">
        <v>0</v>
      </c>
      <c r="D55">
        <v>0</v>
      </c>
      <c r="E55">
        <v>34</v>
      </c>
      <c r="F55">
        <v>0</v>
      </c>
      <c r="G55">
        <v>0</v>
      </c>
    </row>
    <row r="56" spans="1:7" ht="15" x14ac:dyDescent="0.25">
      <c r="A56" s="101" t="s">
        <v>457</v>
      </c>
      <c r="B56">
        <v>0</v>
      </c>
      <c r="C56">
        <v>0</v>
      </c>
      <c r="D56">
        <v>22.7</v>
      </c>
      <c r="E56">
        <v>31.9</v>
      </c>
      <c r="F56">
        <v>0</v>
      </c>
      <c r="G56">
        <v>0</v>
      </c>
    </row>
    <row r="57" spans="1:7" ht="15" x14ac:dyDescent="0.25">
      <c r="A57" s="101" t="s">
        <v>637</v>
      </c>
      <c r="B57">
        <v>0</v>
      </c>
      <c r="C57">
        <v>0</v>
      </c>
      <c r="D57">
        <v>20.8</v>
      </c>
      <c r="E57">
        <v>0</v>
      </c>
      <c r="F57">
        <v>0</v>
      </c>
      <c r="G57">
        <v>0</v>
      </c>
    </row>
    <row r="58" spans="1:7" ht="15" x14ac:dyDescent="0.25">
      <c r="A58" s="101" t="s">
        <v>702</v>
      </c>
      <c r="B58">
        <v>0</v>
      </c>
      <c r="C58">
        <v>0</v>
      </c>
      <c r="D58">
        <v>0</v>
      </c>
      <c r="E58">
        <v>2</v>
      </c>
      <c r="F58">
        <v>0</v>
      </c>
      <c r="G58">
        <v>0</v>
      </c>
    </row>
    <row r="59" spans="1:7" ht="15" x14ac:dyDescent="0.25">
      <c r="A59" s="101" t="s">
        <v>593</v>
      </c>
      <c r="B59" t="s">
        <v>168</v>
      </c>
      <c r="C59">
        <v>0</v>
      </c>
      <c r="D59">
        <v>32.200000000000003</v>
      </c>
      <c r="E59" t="s">
        <v>168</v>
      </c>
      <c r="F59">
        <v>0</v>
      </c>
      <c r="G59">
        <v>0</v>
      </c>
    </row>
    <row r="60" spans="1:7" ht="15" x14ac:dyDescent="0.25">
      <c r="A60" s="101" t="s">
        <v>594</v>
      </c>
      <c r="B60">
        <v>0</v>
      </c>
      <c r="C60">
        <v>45</v>
      </c>
      <c r="D60">
        <v>3.9</v>
      </c>
      <c r="E60">
        <v>30.6</v>
      </c>
      <c r="F60">
        <v>0</v>
      </c>
      <c r="G60">
        <v>0</v>
      </c>
    </row>
    <row r="61" spans="1:7" ht="15" x14ac:dyDescent="0.25">
      <c r="A61" s="101" t="s">
        <v>697</v>
      </c>
      <c r="B61">
        <v>0</v>
      </c>
      <c r="C61">
        <v>0</v>
      </c>
      <c r="D61">
        <v>6</v>
      </c>
      <c r="E61">
        <v>0</v>
      </c>
      <c r="F61">
        <v>0</v>
      </c>
      <c r="G61">
        <v>0</v>
      </c>
    </row>
    <row r="62" spans="1:7" ht="15" x14ac:dyDescent="0.25">
      <c r="A62" s="101" t="s">
        <v>458</v>
      </c>
      <c r="B62">
        <v>212.1</v>
      </c>
      <c r="C62">
        <v>466.7</v>
      </c>
      <c r="D62">
        <v>1259.8</v>
      </c>
      <c r="E62">
        <v>967.2</v>
      </c>
      <c r="F62">
        <v>11.1</v>
      </c>
      <c r="G62">
        <v>0</v>
      </c>
    </row>
    <row r="63" spans="1:7" ht="15" x14ac:dyDescent="0.25">
      <c r="A63" s="101" t="s">
        <v>459</v>
      </c>
      <c r="B63">
        <v>0</v>
      </c>
      <c r="C63">
        <v>8.6</v>
      </c>
      <c r="D63">
        <v>36.299999999999997</v>
      </c>
      <c r="E63">
        <v>60.7</v>
      </c>
      <c r="F63">
        <v>0</v>
      </c>
      <c r="G63">
        <v>0</v>
      </c>
    </row>
    <row r="64" spans="1:7" ht="15" x14ac:dyDescent="0.25">
      <c r="A64" s="101" t="s">
        <v>691</v>
      </c>
      <c r="B64">
        <v>0</v>
      </c>
      <c r="C64">
        <v>0</v>
      </c>
      <c r="D64">
        <v>0</v>
      </c>
      <c r="E64">
        <v>11</v>
      </c>
      <c r="F64">
        <v>0</v>
      </c>
      <c r="G64">
        <v>0</v>
      </c>
    </row>
    <row r="65" spans="1:7" ht="15" x14ac:dyDescent="0.25">
      <c r="A65" s="101" t="s">
        <v>685</v>
      </c>
      <c r="B65">
        <v>0</v>
      </c>
      <c r="C65">
        <v>0</v>
      </c>
      <c r="D65">
        <v>0</v>
      </c>
      <c r="E65">
        <v>53.1</v>
      </c>
      <c r="F65">
        <v>0</v>
      </c>
      <c r="G65">
        <v>0</v>
      </c>
    </row>
    <row r="66" spans="1:7" ht="15" x14ac:dyDescent="0.25">
      <c r="A66" s="101" t="s">
        <v>703</v>
      </c>
      <c r="B66">
        <v>0</v>
      </c>
      <c r="C66">
        <v>0</v>
      </c>
      <c r="D66">
        <v>0</v>
      </c>
      <c r="E66">
        <v>24.7</v>
      </c>
      <c r="F66">
        <v>0</v>
      </c>
      <c r="G66">
        <v>0</v>
      </c>
    </row>
    <row r="67" spans="1:7" ht="15" x14ac:dyDescent="0.25">
      <c r="A67" s="101" t="s">
        <v>610</v>
      </c>
      <c r="B67">
        <v>0</v>
      </c>
      <c r="C67">
        <v>0</v>
      </c>
      <c r="D67">
        <v>31.1</v>
      </c>
      <c r="E67">
        <v>0</v>
      </c>
      <c r="F67">
        <v>0</v>
      </c>
      <c r="G67">
        <v>0</v>
      </c>
    </row>
    <row r="68" spans="1:7" ht="15" x14ac:dyDescent="0.25">
      <c r="A68" s="101" t="s">
        <v>692</v>
      </c>
      <c r="B68">
        <v>0</v>
      </c>
      <c r="C68">
        <v>0</v>
      </c>
      <c r="D68">
        <v>0</v>
      </c>
      <c r="E68">
        <v>45</v>
      </c>
      <c r="F68">
        <v>0</v>
      </c>
      <c r="G68">
        <v>0</v>
      </c>
    </row>
    <row r="69" spans="1:7" ht="15" x14ac:dyDescent="0.25">
      <c r="A69" s="101" t="s">
        <v>21</v>
      </c>
    </row>
    <row r="70" spans="1:7" ht="15" x14ac:dyDescent="0.25">
      <c r="A70" s="101" t="s">
        <v>460</v>
      </c>
      <c r="B70">
        <v>1095.0999999999999</v>
      </c>
      <c r="C70">
        <v>1096.4000000000001</v>
      </c>
      <c r="D70">
        <v>6903.3</v>
      </c>
      <c r="E70">
        <v>5572.3</v>
      </c>
      <c r="F70">
        <v>235.8</v>
      </c>
      <c r="G70">
        <v>0</v>
      </c>
    </row>
    <row r="71" spans="1:7" ht="15" x14ac:dyDescent="0.25">
      <c r="A71" s="101" t="s">
        <v>461</v>
      </c>
      <c r="B71">
        <v>0</v>
      </c>
      <c r="C71">
        <v>1.5</v>
      </c>
      <c r="D71">
        <v>15.3</v>
      </c>
      <c r="E71">
        <v>14.2</v>
      </c>
      <c r="F71">
        <v>0</v>
      </c>
      <c r="G71">
        <v>0</v>
      </c>
    </row>
    <row r="72" spans="1:7" ht="15" x14ac:dyDescent="0.25">
      <c r="A72" s="101" t="s">
        <v>462</v>
      </c>
      <c r="B72">
        <v>4.5</v>
      </c>
      <c r="C72">
        <v>4</v>
      </c>
      <c r="D72">
        <v>8.9</v>
      </c>
      <c r="E72">
        <v>10.8</v>
      </c>
      <c r="F72">
        <v>0</v>
      </c>
      <c r="G72">
        <v>0</v>
      </c>
    </row>
    <row r="73" spans="1:7" ht="15" x14ac:dyDescent="0.25">
      <c r="A73" s="101" t="s">
        <v>463</v>
      </c>
      <c r="B73">
        <v>0</v>
      </c>
      <c r="C73">
        <v>0</v>
      </c>
      <c r="D73">
        <v>401.7</v>
      </c>
      <c r="E73">
        <v>263.60000000000002</v>
      </c>
      <c r="F73">
        <v>0</v>
      </c>
      <c r="G73">
        <v>0</v>
      </c>
    </row>
    <row r="74" spans="1:7" ht="15" x14ac:dyDescent="0.25">
      <c r="A74" s="101" t="s">
        <v>464</v>
      </c>
      <c r="B74">
        <v>11.4</v>
      </c>
      <c r="C74">
        <v>3.7</v>
      </c>
      <c r="D74">
        <v>79.400000000000006</v>
      </c>
      <c r="E74">
        <v>82.7</v>
      </c>
      <c r="F74">
        <v>0</v>
      </c>
      <c r="G74">
        <v>0</v>
      </c>
    </row>
    <row r="75" spans="1:7" ht="15" x14ac:dyDescent="0.25">
      <c r="A75" s="101" t="s">
        <v>465</v>
      </c>
      <c r="B75">
        <v>24.6</v>
      </c>
      <c r="C75">
        <v>14.6</v>
      </c>
      <c r="D75">
        <v>50.8</v>
      </c>
      <c r="E75">
        <v>21.4</v>
      </c>
      <c r="F75">
        <v>0</v>
      </c>
      <c r="G75">
        <v>0</v>
      </c>
    </row>
    <row r="76" spans="1:7" ht="15" x14ac:dyDescent="0.25">
      <c r="A76" s="101" t="s">
        <v>466</v>
      </c>
      <c r="B76">
        <v>40</v>
      </c>
      <c r="C76">
        <v>65.5</v>
      </c>
      <c r="D76">
        <v>362.6</v>
      </c>
      <c r="E76">
        <v>208.4</v>
      </c>
      <c r="F76">
        <v>0</v>
      </c>
      <c r="G76">
        <v>0</v>
      </c>
    </row>
    <row r="77" spans="1:7" ht="15" x14ac:dyDescent="0.25">
      <c r="A77" s="101" t="s">
        <v>467</v>
      </c>
      <c r="B77">
        <v>85.1</v>
      </c>
      <c r="C77">
        <v>36</v>
      </c>
      <c r="D77">
        <v>678.2</v>
      </c>
      <c r="E77">
        <v>286</v>
      </c>
      <c r="F77">
        <v>29</v>
      </c>
      <c r="G77">
        <v>0</v>
      </c>
    </row>
    <row r="78" spans="1:7" ht="15" x14ac:dyDescent="0.25">
      <c r="A78" s="101" t="s">
        <v>468</v>
      </c>
      <c r="B78">
        <v>29.7</v>
      </c>
      <c r="C78">
        <v>9.8000000000000007</v>
      </c>
      <c r="D78">
        <v>240.9</v>
      </c>
      <c r="E78">
        <v>209.9</v>
      </c>
      <c r="F78">
        <v>0</v>
      </c>
      <c r="G78">
        <v>0</v>
      </c>
    </row>
    <row r="79" spans="1:7" ht="15" x14ac:dyDescent="0.25">
      <c r="A79" s="101" t="s">
        <v>469</v>
      </c>
      <c r="B79">
        <v>29.7</v>
      </c>
      <c r="C79">
        <v>8</v>
      </c>
      <c r="D79">
        <v>238.9</v>
      </c>
      <c r="E79">
        <v>213.7</v>
      </c>
      <c r="F79">
        <v>16</v>
      </c>
      <c r="G79">
        <v>0</v>
      </c>
    </row>
    <row r="80" spans="1:7" ht="15" x14ac:dyDescent="0.25">
      <c r="A80" s="101" t="s">
        <v>470</v>
      </c>
      <c r="B80">
        <v>0</v>
      </c>
      <c r="C80">
        <v>17.600000000000001</v>
      </c>
      <c r="D80">
        <v>0</v>
      </c>
      <c r="E80">
        <v>4.4000000000000004</v>
      </c>
      <c r="F80">
        <v>0</v>
      </c>
      <c r="G80">
        <v>0</v>
      </c>
    </row>
    <row r="81" spans="1:7" ht="15" x14ac:dyDescent="0.25">
      <c r="A81" s="101" t="s">
        <v>471</v>
      </c>
      <c r="B81">
        <v>198.5</v>
      </c>
      <c r="C81">
        <v>7.3</v>
      </c>
      <c r="D81">
        <v>418.6</v>
      </c>
      <c r="E81">
        <v>467.5</v>
      </c>
      <c r="F81">
        <v>0</v>
      </c>
      <c r="G81">
        <v>0</v>
      </c>
    </row>
    <row r="82" spans="1:7" ht="15" x14ac:dyDescent="0.25">
      <c r="A82" s="101" t="s">
        <v>544</v>
      </c>
      <c r="B82">
        <v>0</v>
      </c>
      <c r="C82">
        <v>0</v>
      </c>
      <c r="D82">
        <v>26.9</v>
      </c>
      <c r="E82">
        <v>28.9</v>
      </c>
      <c r="F82">
        <v>0</v>
      </c>
      <c r="G82">
        <v>0</v>
      </c>
    </row>
    <row r="83" spans="1:7" ht="15" x14ac:dyDescent="0.25">
      <c r="A83" s="101" t="s">
        <v>472</v>
      </c>
      <c r="B83">
        <v>0</v>
      </c>
      <c r="C83">
        <v>30</v>
      </c>
      <c r="D83">
        <v>103.3</v>
      </c>
      <c r="E83">
        <v>105.4</v>
      </c>
      <c r="F83">
        <v>0</v>
      </c>
      <c r="G83">
        <v>0</v>
      </c>
    </row>
    <row r="84" spans="1:7" ht="15" x14ac:dyDescent="0.25">
      <c r="A84" s="101" t="s">
        <v>473</v>
      </c>
      <c r="B84">
        <v>52.4</v>
      </c>
      <c r="C84">
        <v>67.3</v>
      </c>
      <c r="D84">
        <v>250.3</v>
      </c>
      <c r="E84">
        <v>235.2</v>
      </c>
      <c r="F84">
        <v>35</v>
      </c>
      <c r="G84">
        <v>0</v>
      </c>
    </row>
    <row r="85" spans="1:7" ht="15" x14ac:dyDescent="0.25">
      <c r="A85" s="101" t="s">
        <v>474</v>
      </c>
      <c r="B85">
        <v>20.5</v>
      </c>
      <c r="C85">
        <v>20</v>
      </c>
      <c r="D85">
        <v>157.1</v>
      </c>
      <c r="E85">
        <v>131.6</v>
      </c>
      <c r="F85">
        <v>0</v>
      </c>
      <c r="G85">
        <v>0</v>
      </c>
    </row>
    <row r="86" spans="1:7" ht="15" x14ac:dyDescent="0.25">
      <c r="A86" s="101" t="s">
        <v>475</v>
      </c>
      <c r="B86">
        <v>4.8</v>
      </c>
      <c r="C86">
        <v>6.5</v>
      </c>
      <c r="D86">
        <v>26.9</v>
      </c>
      <c r="E86">
        <v>33.200000000000003</v>
      </c>
      <c r="F86">
        <v>9.5</v>
      </c>
      <c r="G86">
        <v>0</v>
      </c>
    </row>
    <row r="87" spans="1:7" ht="15" x14ac:dyDescent="0.25">
      <c r="A87" s="101" t="s">
        <v>476</v>
      </c>
      <c r="B87">
        <v>483.3</v>
      </c>
      <c r="C87">
        <v>630.5</v>
      </c>
      <c r="D87">
        <v>3060.2</v>
      </c>
      <c r="E87">
        <v>2343.3000000000002</v>
      </c>
      <c r="F87">
        <v>47.7</v>
      </c>
      <c r="G87">
        <v>0</v>
      </c>
    </row>
    <row r="88" spans="1:7" ht="15" x14ac:dyDescent="0.25">
      <c r="A88" s="101" t="s">
        <v>477</v>
      </c>
      <c r="B88">
        <v>0.7</v>
      </c>
      <c r="C88">
        <v>9.4</v>
      </c>
      <c r="D88">
        <v>15.1</v>
      </c>
      <c r="E88">
        <v>7.5</v>
      </c>
      <c r="F88">
        <v>0</v>
      </c>
      <c r="G88">
        <v>0</v>
      </c>
    </row>
    <row r="89" spans="1:7" ht="15" x14ac:dyDescent="0.25">
      <c r="A89" s="101" t="s">
        <v>478</v>
      </c>
      <c r="B89">
        <v>25.5</v>
      </c>
      <c r="C89">
        <v>25.9</v>
      </c>
      <c r="D89">
        <v>118.4</v>
      </c>
      <c r="E89">
        <v>118.5</v>
      </c>
      <c r="F89">
        <v>46.2</v>
      </c>
      <c r="G89">
        <v>0</v>
      </c>
    </row>
    <row r="90" spans="1:7" ht="15" x14ac:dyDescent="0.25">
      <c r="A90" s="101" t="s">
        <v>479</v>
      </c>
      <c r="B90">
        <v>60.6</v>
      </c>
      <c r="C90">
        <v>102.9</v>
      </c>
      <c r="D90">
        <v>251.6</v>
      </c>
      <c r="E90">
        <v>259.89999999999998</v>
      </c>
      <c r="F90">
        <v>48.6</v>
      </c>
      <c r="G90">
        <v>0</v>
      </c>
    </row>
    <row r="91" spans="1:7" ht="15" x14ac:dyDescent="0.25">
      <c r="A91" s="101" t="s">
        <v>480</v>
      </c>
      <c r="B91">
        <v>12.5</v>
      </c>
      <c r="C91">
        <v>9.9</v>
      </c>
      <c r="D91">
        <v>217.9</v>
      </c>
      <c r="E91">
        <v>233.6</v>
      </c>
      <c r="F91">
        <v>0</v>
      </c>
      <c r="G91">
        <v>0</v>
      </c>
    </row>
    <row r="92" spans="1:7" ht="15" x14ac:dyDescent="0.25">
      <c r="A92" s="101" t="s">
        <v>481</v>
      </c>
      <c r="B92">
        <v>11.5</v>
      </c>
      <c r="C92">
        <v>26.2</v>
      </c>
      <c r="D92">
        <v>80</v>
      </c>
      <c r="E92">
        <v>102.3</v>
      </c>
      <c r="F92">
        <v>3.9</v>
      </c>
      <c r="G92">
        <v>0</v>
      </c>
    </row>
    <row r="93" spans="1:7" ht="15" x14ac:dyDescent="0.25">
      <c r="A93" s="101" t="s">
        <v>482</v>
      </c>
      <c r="B93">
        <v>0</v>
      </c>
      <c r="C93">
        <v>0</v>
      </c>
      <c r="D93">
        <v>100.3</v>
      </c>
      <c r="E93">
        <v>190.4</v>
      </c>
      <c r="F93">
        <v>0</v>
      </c>
      <c r="G93">
        <v>0</v>
      </c>
    </row>
    <row r="94" spans="1:7" ht="15" x14ac:dyDescent="0.25">
      <c r="A94" s="101" t="s">
        <v>642</v>
      </c>
      <c r="B94" t="s">
        <v>20</v>
      </c>
      <c r="C94" t="s">
        <v>29</v>
      </c>
      <c r="D94" t="s">
        <v>489</v>
      </c>
      <c r="E94" t="s">
        <v>29</v>
      </c>
      <c r="F94" t="s">
        <v>664</v>
      </c>
      <c r="G94" t="s">
        <v>20</v>
      </c>
    </row>
    <row r="95" spans="1:7" ht="15" x14ac:dyDescent="0.25">
      <c r="A95" s="101" t="s">
        <v>483</v>
      </c>
      <c r="B95">
        <v>4312.8</v>
      </c>
      <c r="C95">
        <v>5006.8</v>
      </c>
      <c r="D95">
        <v>19775.099999999999</v>
      </c>
      <c r="E95">
        <v>18214.2</v>
      </c>
      <c r="F95">
        <v>888.5</v>
      </c>
      <c r="G95">
        <v>0</v>
      </c>
    </row>
    <row r="96" spans="1:7" ht="15" x14ac:dyDescent="0.25">
      <c r="A96" s="101" t="s">
        <v>484</v>
      </c>
      <c r="B96">
        <v>694.9</v>
      </c>
      <c r="C96">
        <v>1102.8</v>
      </c>
      <c r="D96">
        <v>0</v>
      </c>
      <c r="E96">
        <v>0</v>
      </c>
      <c r="F96">
        <v>263.2</v>
      </c>
      <c r="G96">
        <v>0</v>
      </c>
    </row>
    <row r="97" spans="1:7" ht="15" x14ac:dyDescent="0.25">
      <c r="A97" s="101" t="s">
        <v>642</v>
      </c>
      <c r="B97" t="s">
        <v>20</v>
      </c>
      <c r="C97" t="s">
        <v>29</v>
      </c>
      <c r="D97" t="s">
        <v>489</v>
      </c>
      <c r="E97" t="s">
        <v>29</v>
      </c>
      <c r="F97" t="s">
        <v>664</v>
      </c>
      <c r="G97" t="s">
        <v>20</v>
      </c>
    </row>
    <row r="98" spans="1:7" ht="15" x14ac:dyDescent="0.25">
      <c r="A98" s="101" t="s">
        <v>485</v>
      </c>
      <c r="B98">
        <v>5007.7</v>
      </c>
      <c r="C98">
        <v>6109.5</v>
      </c>
      <c r="D98">
        <v>19775.099999999999</v>
      </c>
      <c r="E98">
        <v>18214.2</v>
      </c>
      <c r="F98">
        <v>1151.7</v>
      </c>
      <c r="G98">
        <v>0</v>
      </c>
    </row>
    <row r="99" spans="1:7" ht="15" x14ac:dyDescent="0.25">
      <c r="A99" s="101" t="s">
        <v>486</v>
      </c>
      <c r="B99" t="s">
        <v>19</v>
      </c>
      <c r="C99" t="s">
        <v>19</v>
      </c>
      <c r="D99">
        <v>0</v>
      </c>
      <c r="E99">
        <v>0</v>
      </c>
      <c r="F99" t="s">
        <v>19</v>
      </c>
      <c r="G99" t="s">
        <v>19</v>
      </c>
    </row>
    <row r="100" spans="1:7" ht="15" x14ac:dyDescent="0.35">
      <c r="A100" s="62" t="s">
        <v>487</v>
      </c>
      <c r="B100">
        <v>0</v>
      </c>
      <c r="C100">
        <v>0</v>
      </c>
      <c r="D100" t="s">
        <v>19</v>
      </c>
      <c r="E100" t="s">
        <v>19</v>
      </c>
      <c r="F100">
        <v>0</v>
      </c>
      <c r="G100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3AD8-999B-47FF-93E2-6C4DFA0D9F8B}">
  <dimension ref="A1:G98"/>
  <sheetViews>
    <sheetView topLeftCell="A89" workbookViewId="0">
      <selection activeCell="A89" sqref="A89"/>
    </sheetView>
  </sheetViews>
  <sheetFormatPr defaultRowHeight="13.2" x14ac:dyDescent="0.25"/>
  <sheetData>
    <row r="1" spans="1:7" ht="15" x14ac:dyDescent="0.25">
      <c r="A1" s="101" t="s">
        <v>645</v>
      </c>
    </row>
    <row r="2" spans="1:7" ht="15" x14ac:dyDescent="0.25">
      <c r="A2" s="101" t="s">
        <v>646</v>
      </c>
    </row>
    <row r="3" spans="1:7" ht="15" x14ac:dyDescent="0.25">
      <c r="A3" s="101" t="s">
        <v>696</v>
      </c>
    </row>
    <row r="4" spans="1:7" ht="15" x14ac:dyDescent="0.25">
      <c r="A4" s="101" t="s">
        <v>648</v>
      </c>
    </row>
    <row r="5" spans="1:7" ht="15" x14ac:dyDescent="0.25">
      <c r="A5" s="101" t="s">
        <v>699</v>
      </c>
    </row>
    <row r="6" spans="1:7" ht="15" x14ac:dyDescent="0.25">
      <c r="A6" s="101" t="s">
        <v>650</v>
      </c>
    </row>
    <row r="7" spans="1:7" ht="15" x14ac:dyDescent="0.25">
      <c r="A7" s="101" t="s">
        <v>698</v>
      </c>
    </row>
    <row r="8" spans="1:7" ht="15" x14ac:dyDescent="0.25">
      <c r="A8" s="101" t="s">
        <v>650</v>
      </c>
    </row>
    <row r="9" spans="1:7" ht="15" x14ac:dyDescent="0.25">
      <c r="A9" s="101" t="s">
        <v>643</v>
      </c>
      <c r="B9" t="s">
        <v>619</v>
      </c>
      <c r="C9" t="s">
        <v>618</v>
      </c>
      <c r="D9" t="s">
        <v>619</v>
      </c>
      <c r="E9" t="s">
        <v>507</v>
      </c>
      <c r="F9" t="s">
        <v>587</v>
      </c>
      <c r="G9" t="s">
        <v>588</v>
      </c>
    </row>
    <row r="10" spans="1:7" ht="15" x14ac:dyDescent="0.25">
      <c r="A10" s="101" t="s">
        <v>648</v>
      </c>
    </row>
    <row r="11" spans="1:7" ht="15" x14ac:dyDescent="0.25">
      <c r="A11" s="101" t="s">
        <v>658</v>
      </c>
    </row>
    <row r="12" spans="1:7" ht="15" x14ac:dyDescent="0.25">
      <c r="A12" s="101" t="s">
        <v>438</v>
      </c>
      <c r="B12">
        <v>114</v>
      </c>
      <c r="C12">
        <v>47</v>
      </c>
      <c r="D12">
        <v>753.9</v>
      </c>
      <c r="E12">
        <v>590.29999999999995</v>
      </c>
      <c r="F12">
        <v>60</v>
      </c>
      <c r="G12">
        <v>0</v>
      </c>
    </row>
    <row r="13" spans="1:7" ht="15" x14ac:dyDescent="0.25">
      <c r="A13" s="101" t="s">
        <v>439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101" t="s">
        <v>623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101" t="s">
        <v>440</v>
      </c>
      <c r="B15">
        <v>114</v>
      </c>
      <c r="C15">
        <v>47</v>
      </c>
      <c r="D15">
        <v>688</v>
      </c>
      <c r="E15">
        <v>421</v>
      </c>
      <c r="F15">
        <v>60</v>
      </c>
      <c r="G15">
        <v>0</v>
      </c>
    </row>
    <row r="16" spans="1:7" ht="15" x14ac:dyDescent="0.25">
      <c r="A16" s="101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101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101" t="s">
        <v>488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101" t="s">
        <v>21</v>
      </c>
    </row>
    <row r="20" spans="1:7" ht="15" x14ac:dyDescent="0.25">
      <c r="A20" s="101" t="s">
        <v>441</v>
      </c>
      <c r="B20">
        <v>625.20000000000005</v>
      </c>
      <c r="C20">
        <v>480.7</v>
      </c>
      <c r="D20">
        <v>2053.6</v>
      </c>
      <c r="E20">
        <v>2175.1</v>
      </c>
      <c r="F20">
        <v>20.100000000000001</v>
      </c>
      <c r="G20">
        <v>0</v>
      </c>
    </row>
    <row r="21" spans="1:7" ht="15" x14ac:dyDescent="0.25">
      <c r="A21" s="101" t="s">
        <v>21</v>
      </c>
    </row>
    <row r="22" spans="1:7" ht="15" x14ac:dyDescent="0.25">
      <c r="A22" s="101" t="s">
        <v>442</v>
      </c>
      <c r="B22">
        <v>151.9</v>
      </c>
      <c r="C22">
        <v>226.8</v>
      </c>
      <c r="D22">
        <v>1012.8</v>
      </c>
      <c r="E22">
        <v>872.7</v>
      </c>
      <c r="F22">
        <v>0</v>
      </c>
      <c r="G22">
        <v>0</v>
      </c>
    </row>
    <row r="23" spans="1:7" ht="15" x14ac:dyDescent="0.25">
      <c r="A23" s="101" t="s">
        <v>21</v>
      </c>
    </row>
    <row r="24" spans="1:7" ht="15" x14ac:dyDescent="0.25">
      <c r="A24" s="101" t="s">
        <v>590</v>
      </c>
      <c r="B24">
        <v>200</v>
      </c>
      <c r="C24">
        <v>0</v>
      </c>
      <c r="D24">
        <v>194.1</v>
      </c>
      <c r="E24">
        <v>42</v>
      </c>
      <c r="F24">
        <v>285</v>
      </c>
      <c r="G24">
        <v>0</v>
      </c>
    </row>
    <row r="25" spans="1:7" ht="15" x14ac:dyDescent="0.25">
      <c r="A25" s="101" t="s">
        <v>21</v>
      </c>
    </row>
    <row r="26" spans="1:7" ht="15" x14ac:dyDescent="0.25">
      <c r="A26" s="101" t="s">
        <v>443</v>
      </c>
      <c r="B26">
        <v>1923</v>
      </c>
      <c r="C26">
        <v>1973.9</v>
      </c>
      <c r="D26">
        <v>6759.4</v>
      </c>
      <c r="E26">
        <v>6893.4</v>
      </c>
      <c r="F26">
        <v>156.5</v>
      </c>
      <c r="G26">
        <v>0</v>
      </c>
    </row>
    <row r="27" spans="1:7" ht="15" x14ac:dyDescent="0.25">
      <c r="A27" s="101" t="s">
        <v>543</v>
      </c>
      <c r="B27">
        <v>25.2</v>
      </c>
      <c r="C27">
        <v>0</v>
      </c>
      <c r="D27">
        <v>380.6</v>
      </c>
      <c r="E27">
        <v>400.1</v>
      </c>
      <c r="F27">
        <v>0</v>
      </c>
      <c r="G27">
        <v>0</v>
      </c>
    </row>
    <row r="28" spans="1:7" ht="15" x14ac:dyDescent="0.25">
      <c r="A28" s="101" t="s">
        <v>444</v>
      </c>
      <c r="B28">
        <v>29.1</v>
      </c>
      <c r="C28">
        <v>24.7</v>
      </c>
      <c r="D28">
        <v>41.3</v>
      </c>
      <c r="E28">
        <v>35.6</v>
      </c>
      <c r="F28">
        <v>0</v>
      </c>
      <c r="G28">
        <v>0</v>
      </c>
    </row>
    <row r="29" spans="1:7" ht="15" x14ac:dyDescent="0.25">
      <c r="A29" s="101" t="s">
        <v>591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101" t="s">
        <v>445</v>
      </c>
      <c r="B30">
        <v>0.5</v>
      </c>
      <c r="C30">
        <v>1.1000000000000001</v>
      </c>
      <c r="D30">
        <v>3.7</v>
      </c>
      <c r="E30">
        <v>2.8</v>
      </c>
      <c r="F30">
        <v>0</v>
      </c>
      <c r="G30">
        <v>0</v>
      </c>
    </row>
    <row r="31" spans="1:7" ht="15" x14ac:dyDescent="0.25">
      <c r="A31" s="101" t="s">
        <v>446</v>
      </c>
      <c r="B31">
        <v>290.5</v>
      </c>
      <c r="C31">
        <v>349.5</v>
      </c>
      <c r="D31">
        <v>771.9</v>
      </c>
      <c r="E31">
        <v>849.9</v>
      </c>
      <c r="F31">
        <v>0</v>
      </c>
      <c r="G31">
        <v>0</v>
      </c>
    </row>
    <row r="32" spans="1:7" ht="15" x14ac:dyDescent="0.25">
      <c r="A32" s="101" t="s">
        <v>550</v>
      </c>
      <c r="B32">
        <v>0</v>
      </c>
      <c r="C32">
        <v>0</v>
      </c>
      <c r="D32">
        <v>262.2</v>
      </c>
      <c r="E32">
        <v>416.3</v>
      </c>
      <c r="F32">
        <v>0</v>
      </c>
      <c r="G32">
        <v>0</v>
      </c>
    </row>
    <row r="33" spans="1:7" ht="15" x14ac:dyDescent="0.25">
      <c r="A33" s="101" t="s">
        <v>636</v>
      </c>
      <c r="B33">
        <v>0</v>
      </c>
      <c r="C33">
        <v>31.2</v>
      </c>
      <c r="D33">
        <v>0.2</v>
      </c>
      <c r="E33">
        <v>82.6</v>
      </c>
      <c r="F33">
        <v>0</v>
      </c>
      <c r="G33">
        <v>0</v>
      </c>
    </row>
    <row r="34" spans="1:7" ht="15" x14ac:dyDescent="0.25">
      <c r="A34" s="101" t="s">
        <v>447</v>
      </c>
      <c r="B34">
        <v>528.20000000000005</v>
      </c>
      <c r="C34">
        <v>485.7</v>
      </c>
      <c r="D34">
        <v>1039.5999999999999</v>
      </c>
      <c r="E34">
        <v>1067.9000000000001</v>
      </c>
      <c r="F34">
        <v>0</v>
      </c>
      <c r="G34">
        <v>0</v>
      </c>
    </row>
    <row r="35" spans="1:7" ht="15" x14ac:dyDescent="0.25">
      <c r="A35" s="101" t="s">
        <v>448</v>
      </c>
      <c r="B35">
        <v>1</v>
      </c>
      <c r="C35">
        <v>220.3</v>
      </c>
      <c r="D35">
        <v>286.3</v>
      </c>
      <c r="E35">
        <v>260.10000000000002</v>
      </c>
      <c r="F35">
        <v>34</v>
      </c>
      <c r="G35">
        <v>0</v>
      </c>
    </row>
    <row r="36" spans="1:7" ht="15" x14ac:dyDescent="0.25">
      <c r="A36" s="101" t="s">
        <v>690</v>
      </c>
      <c r="B36">
        <v>0</v>
      </c>
      <c r="C36" t="s">
        <v>168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101" t="s">
        <v>683</v>
      </c>
      <c r="B37">
        <v>0</v>
      </c>
      <c r="C37">
        <v>0</v>
      </c>
      <c r="D37">
        <v>0</v>
      </c>
      <c r="E37">
        <v>21.2</v>
      </c>
      <c r="F37">
        <v>0</v>
      </c>
      <c r="G37">
        <v>0</v>
      </c>
    </row>
    <row r="38" spans="1:7" ht="15" x14ac:dyDescent="0.25">
      <c r="A38" s="101" t="s">
        <v>449</v>
      </c>
      <c r="B38">
        <v>660</v>
      </c>
      <c r="C38">
        <v>569</v>
      </c>
      <c r="D38">
        <v>2485.9</v>
      </c>
      <c r="E38">
        <v>2361.3000000000002</v>
      </c>
      <c r="F38">
        <v>107.5</v>
      </c>
      <c r="G38">
        <v>0</v>
      </c>
    </row>
    <row r="39" spans="1:7" ht="15" x14ac:dyDescent="0.25">
      <c r="A39" s="101" t="s">
        <v>563</v>
      </c>
      <c r="B39">
        <v>0</v>
      </c>
      <c r="C39">
        <v>0</v>
      </c>
      <c r="D39">
        <v>53.3</v>
      </c>
      <c r="E39">
        <v>64.5</v>
      </c>
      <c r="F39">
        <v>0</v>
      </c>
      <c r="G39">
        <v>0</v>
      </c>
    </row>
    <row r="40" spans="1:7" ht="15" x14ac:dyDescent="0.25">
      <c r="A40" s="101" t="s">
        <v>581</v>
      </c>
      <c r="B40">
        <v>0</v>
      </c>
      <c r="C40">
        <v>66.2</v>
      </c>
      <c r="D40">
        <v>134.80000000000001</v>
      </c>
      <c r="E40">
        <v>67.5</v>
      </c>
      <c r="F40">
        <v>0</v>
      </c>
      <c r="G40">
        <v>0</v>
      </c>
    </row>
    <row r="41" spans="1:7" ht="15" x14ac:dyDescent="0.25">
      <c r="A41" s="101" t="s">
        <v>490</v>
      </c>
      <c r="B41">
        <v>20</v>
      </c>
      <c r="C41">
        <v>20</v>
      </c>
      <c r="D41">
        <v>41.2</v>
      </c>
      <c r="E41">
        <v>68.8</v>
      </c>
      <c r="F41">
        <v>0</v>
      </c>
      <c r="G41">
        <v>0</v>
      </c>
    </row>
    <row r="42" spans="1:7" ht="15" x14ac:dyDescent="0.25">
      <c r="A42" s="101" t="s">
        <v>450</v>
      </c>
      <c r="B42">
        <v>173.9</v>
      </c>
      <c r="C42">
        <v>192.2</v>
      </c>
      <c r="D42">
        <v>680.2</v>
      </c>
      <c r="E42">
        <v>549.6</v>
      </c>
      <c r="F42">
        <v>0</v>
      </c>
      <c r="G42">
        <v>0</v>
      </c>
    </row>
    <row r="43" spans="1:7" ht="15" x14ac:dyDescent="0.25">
      <c r="A43" s="101" t="s">
        <v>620</v>
      </c>
      <c r="B43">
        <v>3</v>
      </c>
      <c r="C43">
        <v>0</v>
      </c>
      <c r="D43">
        <v>2.2000000000000002</v>
      </c>
      <c r="E43">
        <v>33.5</v>
      </c>
      <c r="F43">
        <v>0</v>
      </c>
      <c r="G43">
        <v>0</v>
      </c>
    </row>
    <row r="44" spans="1:7" ht="15" x14ac:dyDescent="0.25">
      <c r="A44" s="101" t="s">
        <v>451</v>
      </c>
      <c r="B44">
        <v>101.5</v>
      </c>
      <c r="C44">
        <v>14</v>
      </c>
      <c r="D44">
        <v>339.1</v>
      </c>
      <c r="E44">
        <v>211</v>
      </c>
      <c r="F44">
        <v>15</v>
      </c>
      <c r="G44">
        <v>0</v>
      </c>
    </row>
    <row r="45" spans="1:7" ht="15" x14ac:dyDescent="0.25">
      <c r="A45" s="101" t="s">
        <v>452</v>
      </c>
      <c r="B45">
        <v>90</v>
      </c>
      <c r="C45">
        <v>0</v>
      </c>
      <c r="D45">
        <v>235.5</v>
      </c>
      <c r="E45">
        <v>400.7</v>
      </c>
      <c r="F45">
        <v>0</v>
      </c>
      <c r="G45">
        <v>0</v>
      </c>
    </row>
    <row r="46" spans="1:7" ht="15" x14ac:dyDescent="0.25">
      <c r="A46" s="101" t="s">
        <v>21</v>
      </c>
    </row>
    <row r="47" spans="1:7" ht="15" x14ac:dyDescent="0.25">
      <c r="A47" s="101" t="s">
        <v>453</v>
      </c>
      <c r="B47">
        <v>258.10000000000002</v>
      </c>
      <c r="C47">
        <v>824.4</v>
      </c>
      <c r="D47">
        <v>1962</v>
      </c>
      <c r="E47">
        <v>1866.2</v>
      </c>
      <c r="F47">
        <v>11.1</v>
      </c>
      <c r="G47">
        <v>0</v>
      </c>
    </row>
    <row r="48" spans="1:7" ht="15" x14ac:dyDescent="0.25">
      <c r="A48" s="101" t="s">
        <v>454</v>
      </c>
      <c r="B48">
        <v>21</v>
      </c>
      <c r="C48">
        <v>32</v>
      </c>
      <c r="D48">
        <v>409.7</v>
      </c>
      <c r="E48">
        <v>165.6</v>
      </c>
      <c r="F48">
        <v>0</v>
      </c>
      <c r="G48">
        <v>0</v>
      </c>
    </row>
    <row r="49" spans="1:7" ht="15" x14ac:dyDescent="0.25">
      <c r="A49" s="101" t="s">
        <v>694</v>
      </c>
      <c r="B49">
        <v>0</v>
      </c>
      <c r="C49">
        <v>0</v>
      </c>
      <c r="D49">
        <v>0</v>
      </c>
      <c r="E49">
        <v>13.8</v>
      </c>
      <c r="F49">
        <v>0</v>
      </c>
      <c r="G49">
        <v>0</v>
      </c>
    </row>
    <row r="50" spans="1:7" ht="15" x14ac:dyDescent="0.25">
      <c r="A50" s="101" t="s">
        <v>688</v>
      </c>
      <c r="B50">
        <v>0</v>
      </c>
      <c r="C50">
        <v>0</v>
      </c>
      <c r="D50">
        <v>0</v>
      </c>
      <c r="E50">
        <v>35.700000000000003</v>
      </c>
      <c r="F50">
        <v>0</v>
      </c>
      <c r="G50">
        <v>0</v>
      </c>
    </row>
    <row r="51" spans="1:7" ht="15" x14ac:dyDescent="0.25">
      <c r="A51" s="101" t="s">
        <v>455</v>
      </c>
      <c r="B51">
        <v>0</v>
      </c>
      <c r="C51">
        <v>225</v>
      </c>
      <c r="D51">
        <v>101.2</v>
      </c>
      <c r="E51">
        <v>467.4</v>
      </c>
      <c r="F51">
        <v>0</v>
      </c>
      <c r="G51">
        <v>0</v>
      </c>
    </row>
    <row r="52" spans="1:7" ht="15" x14ac:dyDescent="0.25">
      <c r="A52" s="101" t="s">
        <v>592</v>
      </c>
      <c r="B52">
        <v>0</v>
      </c>
      <c r="C52">
        <v>0</v>
      </c>
      <c r="D52">
        <v>19.7</v>
      </c>
      <c r="E52">
        <v>0</v>
      </c>
      <c r="F52">
        <v>0</v>
      </c>
      <c r="G52">
        <v>0</v>
      </c>
    </row>
    <row r="53" spans="1:7" ht="15" x14ac:dyDescent="0.25">
      <c r="A53" s="101" t="s">
        <v>456</v>
      </c>
      <c r="B53">
        <v>0</v>
      </c>
      <c r="C53">
        <v>0</v>
      </c>
      <c r="D53">
        <v>18.600000000000001</v>
      </c>
      <c r="E53">
        <v>22</v>
      </c>
      <c r="F53">
        <v>0</v>
      </c>
      <c r="G53">
        <v>0</v>
      </c>
    </row>
    <row r="54" spans="1:7" ht="15" x14ac:dyDescent="0.25">
      <c r="A54" s="101" t="s">
        <v>684</v>
      </c>
      <c r="B54">
        <v>0</v>
      </c>
      <c r="C54">
        <v>0</v>
      </c>
      <c r="D54">
        <v>0</v>
      </c>
      <c r="E54">
        <v>34</v>
      </c>
      <c r="F54">
        <v>0</v>
      </c>
      <c r="G54">
        <v>0</v>
      </c>
    </row>
    <row r="55" spans="1:7" ht="15" x14ac:dyDescent="0.25">
      <c r="A55" s="101" t="s">
        <v>457</v>
      </c>
      <c r="B55">
        <v>0</v>
      </c>
      <c r="C55">
        <v>0</v>
      </c>
      <c r="D55">
        <v>22.7</v>
      </c>
      <c r="E55">
        <v>31.9</v>
      </c>
      <c r="F55">
        <v>0</v>
      </c>
      <c r="G55">
        <v>0</v>
      </c>
    </row>
    <row r="56" spans="1:7" ht="15" x14ac:dyDescent="0.25">
      <c r="A56" s="101" t="s">
        <v>637</v>
      </c>
      <c r="B56">
        <v>0</v>
      </c>
      <c r="C56">
        <v>0</v>
      </c>
      <c r="D56">
        <v>20.8</v>
      </c>
      <c r="E56">
        <v>0</v>
      </c>
      <c r="F56">
        <v>0</v>
      </c>
      <c r="G56">
        <v>0</v>
      </c>
    </row>
    <row r="57" spans="1:7" ht="15" x14ac:dyDescent="0.25">
      <c r="A57" s="101" t="s">
        <v>593</v>
      </c>
      <c r="B57">
        <v>0</v>
      </c>
      <c r="C57">
        <v>0</v>
      </c>
      <c r="D57">
        <v>32.200000000000003</v>
      </c>
      <c r="E57" t="s">
        <v>168</v>
      </c>
      <c r="F57">
        <v>0</v>
      </c>
      <c r="G57">
        <v>0</v>
      </c>
    </row>
    <row r="58" spans="1:7" ht="15" x14ac:dyDescent="0.25">
      <c r="A58" s="101" t="s">
        <v>594</v>
      </c>
      <c r="B58">
        <v>0</v>
      </c>
      <c r="C58">
        <v>45</v>
      </c>
      <c r="D58">
        <v>3.9</v>
      </c>
      <c r="E58">
        <v>20.6</v>
      </c>
      <c r="F58">
        <v>0</v>
      </c>
      <c r="G58">
        <v>0</v>
      </c>
    </row>
    <row r="59" spans="1:7" ht="15" x14ac:dyDescent="0.25">
      <c r="A59" s="101" t="s">
        <v>697</v>
      </c>
      <c r="B59">
        <v>0</v>
      </c>
      <c r="C59">
        <v>0</v>
      </c>
      <c r="D59">
        <v>6</v>
      </c>
      <c r="E59">
        <v>0</v>
      </c>
      <c r="F59">
        <v>0</v>
      </c>
      <c r="G59">
        <v>0</v>
      </c>
    </row>
    <row r="60" spans="1:7" ht="15" x14ac:dyDescent="0.25">
      <c r="A60" s="101" t="s">
        <v>458</v>
      </c>
      <c r="B60">
        <v>237.1</v>
      </c>
      <c r="C60">
        <v>513.79999999999995</v>
      </c>
      <c r="D60">
        <v>1259.8</v>
      </c>
      <c r="E60">
        <v>915.3</v>
      </c>
      <c r="F60">
        <v>11.1</v>
      </c>
      <c r="G60">
        <v>0</v>
      </c>
    </row>
    <row r="61" spans="1:7" ht="15" x14ac:dyDescent="0.25">
      <c r="A61" s="101" t="s">
        <v>459</v>
      </c>
      <c r="B61">
        <v>0</v>
      </c>
      <c r="C61">
        <v>8.6</v>
      </c>
      <c r="D61">
        <v>36.299999999999997</v>
      </c>
      <c r="E61">
        <v>60.7</v>
      </c>
      <c r="F61">
        <v>0</v>
      </c>
      <c r="G61">
        <v>0</v>
      </c>
    </row>
    <row r="62" spans="1:7" ht="15" x14ac:dyDescent="0.25">
      <c r="A62" s="101" t="s">
        <v>691</v>
      </c>
      <c r="B62">
        <v>0</v>
      </c>
      <c r="C62">
        <v>0</v>
      </c>
      <c r="D62">
        <v>0</v>
      </c>
      <c r="E62">
        <v>1</v>
      </c>
      <c r="F62">
        <v>0</v>
      </c>
      <c r="G62">
        <v>0</v>
      </c>
    </row>
    <row r="63" spans="1:7" ht="15" x14ac:dyDescent="0.25">
      <c r="A63" s="101" t="s">
        <v>685</v>
      </c>
      <c r="B63">
        <v>0</v>
      </c>
      <c r="C63">
        <v>0</v>
      </c>
      <c r="D63">
        <v>0</v>
      </c>
      <c r="E63">
        <v>53.1</v>
      </c>
      <c r="F63">
        <v>0</v>
      </c>
      <c r="G63">
        <v>0</v>
      </c>
    </row>
    <row r="64" spans="1:7" ht="15" x14ac:dyDescent="0.25">
      <c r="A64" s="101" t="s">
        <v>610</v>
      </c>
      <c r="B64">
        <v>0</v>
      </c>
      <c r="C64">
        <v>0</v>
      </c>
      <c r="D64">
        <v>31.1</v>
      </c>
      <c r="E64">
        <v>0</v>
      </c>
      <c r="F64">
        <v>0</v>
      </c>
      <c r="G64">
        <v>0</v>
      </c>
    </row>
    <row r="65" spans="1:7" ht="15" x14ac:dyDescent="0.25">
      <c r="A65" s="101" t="s">
        <v>692</v>
      </c>
      <c r="B65">
        <v>0</v>
      </c>
      <c r="C65">
        <v>0</v>
      </c>
      <c r="D65">
        <v>0</v>
      </c>
      <c r="E65">
        <v>45</v>
      </c>
      <c r="F65">
        <v>0</v>
      </c>
      <c r="G65">
        <v>0</v>
      </c>
    </row>
    <row r="66" spans="1:7" ht="15" x14ac:dyDescent="0.25">
      <c r="A66" s="101" t="s">
        <v>21</v>
      </c>
    </row>
    <row r="67" spans="1:7" ht="15" x14ac:dyDescent="0.25">
      <c r="A67" s="101" t="s">
        <v>460</v>
      </c>
      <c r="B67">
        <v>1115.4000000000001</v>
      </c>
      <c r="C67">
        <v>1136.4000000000001</v>
      </c>
      <c r="D67">
        <v>6765.9</v>
      </c>
      <c r="E67">
        <v>5358.7</v>
      </c>
      <c r="F67">
        <v>192.1</v>
      </c>
      <c r="G67">
        <v>0</v>
      </c>
    </row>
    <row r="68" spans="1:7" ht="15" x14ac:dyDescent="0.25">
      <c r="A68" s="101" t="s">
        <v>461</v>
      </c>
      <c r="B68">
        <v>3.3</v>
      </c>
      <c r="C68">
        <v>0</v>
      </c>
      <c r="D68">
        <v>13.9</v>
      </c>
      <c r="E68">
        <v>14.2</v>
      </c>
      <c r="F68">
        <v>0</v>
      </c>
      <c r="G68">
        <v>0</v>
      </c>
    </row>
    <row r="69" spans="1:7" ht="15" x14ac:dyDescent="0.25">
      <c r="A69" s="101" t="s">
        <v>462</v>
      </c>
      <c r="B69">
        <v>4.5</v>
      </c>
      <c r="C69">
        <v>4</v>
      </c>
      <c r="D69">
        <v>8.9</v>
      </c>
      <c r="E69">
        <v>10.8</v>
      </c>
      <c r="F69">
        <v>0</v>
      </c>
      <c r="G69">
        <v>0</v>
      </c>
    </row>
    <row r="70" spans="1:7" ht="15" x14ac:dyDescent="0.25">
      <c r="A70" s="101" t="s">
        <v>463</v>
      </c>
      <c r="B70">
        <v>0</v>
      </c>
      <c r="C70">
        <v>0</v>
      </c>
      <c r="D70">
        <v>401.7</v>
      </c>
      <c r="E70">
        <v>263.60000000000002</v>
      </c>
      <c r="F70">
        <v>0</v>
      </c>
      <c r="G70">
        <v>0</v>
      </c>
    </row>
    <row r="71" spans="1:7" ht="15" x14ac:dyDescent="0.25">
      <c r="A71" s="101" t="s">
        <v>464</v>
      </c>
      <c r="B71">
        <v>11.4</v>
      </c>
      <c r="C71">
        <v>10.7</v>
      </c>
      <c r="D71">
        <v>79.400000000000006</v>
      </c>
      <c r="E71">
        <v>75.599999999999994</v>
      </c>
      <c r="F71">
        <v>0</v>
      </c>
      <c r="G71">
        <v>0</v>
      </c>
    </row>
    <row r="72" spans="1:7" ht="15" x14ac:dyDescent="0.25">
      <c r="A72" s="101" t="s">
        <v>465</v>
      </c>
      <c r="B72">
        <v>26.8</v>
      </c>
      <c r="C72">
        <v>23.4</v>
      </c>
      <c r="D72">
        <v>50.5</v>
      </c>
      <c r="E72">
        <v>20.8</v>
      </c>
      <c r="F72">
        <v>0</v>
      </c>
      <c r="G72">
        <v>0</v>
      </c>
    </row>
    <row r="73" spans="1:7" ht="15" x14ac:dyDescent="0.25">
      <c r="A73" s="101" t="s">
        <v>466</v>
      </c>
      <c r="B73">
        <v>0</v>
      </c>
      <c r="C73">
        <v>65.5</v>
      </c>
      <c r="D73">
        <v>362.6</v>
      </c>
      <c r="E73">
        <v>208.4</v>
      </c>
      <c r="F73">
        <v>0</v>
      </c>
      <c r="G73">
        <v>0</v>
      </c>
    </row>
    <row r="74" spans="1:7" ht="15" x14ac:dyDescent="0.25">
      <c r="A74" s="101" t="s">
        <v>467</v>
      </c>
      <c r="B74">
        <v>91.2</v>
      </c>
      <c r="C74">
        <v>36</v>
      </c>
      <c r="D74">
        <v>656.4</v>
      </c>
      <c r="E74">
        <v>265.2</v>
      </c>
      <c r="F74">
        <v>29</v>
      </c>
      <c r="G74">
        <v>0</v>
      </c>
    </row>
    <row r="75" spans="1:7" ht="15" x14ac:dyDescent="0.25">
      <c r="A75" s="101" t="s">
        <v>468</v>
      </c>
      <c r="B75">
        <v>47</v>
      </c>
      <c r="C75">
        <v>19.7</v>
      </c>
      <c r="D75">
        <v>240.9</v>
      </c>
      <c r="E75">
        <v>199.7</v>
      </c>
      <c r="F75">
        <v>0</v>
      </c>
      <c r="G75">
        <v>0</v>
      </c>
    </row>
    <row r="76" spans="1:7" ht="15" x14ac:dyDescent="0.25">
      <c r="A76" s="101" t="s">
        <v>469</v>
      </c>
      <c r="B76">
        <v>13</v>
      </c>
      <c r="C76">
        <v>8</v>
      </c>
      <c r="D76">
        <v>238.9</v>
      </c>
      <c r="E76">
        <v>213.7</v>
      </c>
      <c r="F76">
        <v>0</v>
      </c>
      <c r="G76">
        <v>0</v>
      </c>
    </row>
    <row r="77" spans="1:7" ht="15" x14ac:dyDescent="0.25">
      <c r="A77" s="101" t="s">
        <v>470</v>
      </c>
      <c r="B77">
        <v>0</v>
      </c>
      <c r="C77">
        <v>17.600000000000001</v>
      </c>
      <c r="D77">
        <v>0</v>
      </c>
      <c r="E77">
        <v>4.4000000000000004</v>
      </c>
      <c r="F77">
        <v>0</v>
      </c>
      <c r="G77">
        <v>0</v>
      </c>
    </row>
    <row r="78" spans="1:7" ht="15" x14ac:dyDescent="0.25">
      <c r="A78" s="101" t="s">
        <v>471</v>
      </c>
      <c r="B78">
        <v>206.9</v>
      </c>
      <c r="C78">
        <v>15.7</v>
      </c>
      <c r="D78">
        <v>418.6</v>
      </c>
      <c r="E78">
        <v>405.5</v>
      </c>
      <c r="F78">
        <v>0</v>
      </c>
      <c r="G78">
        <v>0</v>
      </c>
    </row>
    <row r="79" spans="1:7" ht="15" x14ac:dyDescent="0.25">
      <c r="A79" s="101" t="s">
        <v>544</v>
      </c>
      <c r="B79">
        <v>0</v>
      </c>
      <c r="C79">
        <v>0</v>
      </c>
      <c r="D79">
        <v>26.9</v>
      </c>
      <c r="E79">
        <v>28.9</v>
      </c>
      <c r="F79">
        <v>0</v>
      </c>
      <c r="G79">
        <v>0</v>
      </c>
    </row>
    <row r="80" spans="1:7" ht="15" x14ac:dyDescent="0.25">
      <c r="A80" s="101" t="s">
        <v>472</v>
      </c>
      <c r="B80">
        <v>0</v>
      </c>
      <c r="C80">
        <v>30</v>
      </c>
      <c r="D80">
        <v>103.3</v>
      </c>
      <c r="E80">
        <v>105.4</v>
      </c>
      <c r="F80">
        <v>0</v>
      </c>
      <c r="G80">
        <v>0</v>
      </c>
    </row>
    <row r="81" spans="1:7" ht="15" x14ac:dyDescent="0.25">
      <c r="A81" s="101" t="s">
        <v>473</v>
      </c>
      <c r="B81">
        <v>72.400000000000006</v>
      </c>
      <c r="C81">
        <v>67.3</v>
      </c>
      <c r="D81">
        <v>230.3</v>
      </c>
      <c r="E81">
        <v>235.2</v>
      </c>
      <c r="F81">
        <v>30.5</v>
      </c>
      <c r="G81">
        <v>0</v>
      </c>
    </row>
    <row r="82" spans="1:7" ht="15" x14ac:dyDescent="0.25">
      <c r="A82" s="101" t="s">
        <v>474</v>
      </c>
      <c r="B82">
        <v>20.5</v>
      </c>
      <c r="C82">
        <v>20</v>
      </c>
      <c r="D82">
        <v>139.5</v>
      </c>
      <c r="E82">
        <v>131.6</v>
      </c>
      <c r="F82">
        <v>0</v>
      </c>
      <c r="G82">
        <v>0</v>
      </c>
    </row>
    <row r="83" spans="1:7" ht="15" x14ac:dyDescent="0.25">
      <c r="A83" s="101" t="s">
        <v>475</v>
      </c>
      <c r="B83">
        <v>7</v>
      </c>
      <c r="C83">
        <v>5</v>
      </c>
      <c r="D83">
        <v>25.7</v>
      </c>
      <c r="E83">
        <v>33.200000000000003</v>
      </c>
      <c r="F83">
        <v>9.5</v>
      </c>
      <c r="G83">
        <v>0</v>
      </c>
    </row>
    <row r="84" spans="1:7" ht="15" x14ac:dyDescent="0.25">
      <c r="A84" s="101" t="s">
        <v>476</v>
      </c>
      <c r="B84">
        <v>472.6</v>
      </c>
      <c r="C84">
        <v>607.5</v>
      </c>
      <c r="D84">
        <v>2985.9</v>
      </c>
      <c r="E84">
        <v>2303.8000000000002</v>
      </c>
      <c r="F84">
        <v>47.7</v>
      </c>
      <c r="G84">
        <v>0</v>
      </c>
    </row>
    <row r="85" spans="1:7" ht="15" x14ac:dyDescent="0.25">
      <c r="A85" s="101" t="s">
        <v>477</v>
      </c>
      <c r="B85">
        <v>0.7</v>
      </c>
      <c r="C85">
        <v>9.4</v>
      </c>
      <c r="D85">
        <v>15.1</v>
      </c>
      <c r="E85">
        <v>7.5</v>
      </c>
      <c r="F85">
        <v>0</v>
      </c>
      <c r="G85">
        <v>0</v>
      </c>
    </row>
    <row r="86" spans="1:7" ht="15" x14ac:dyDescent="0.25">
      <c r="A86" s="101" t="s">
        <v>478</v>
      </c>
      <c r="B86">
        <v>47.7</v>
      </c>
      <c r="C86">
        <v>25.9</v>
      </c>
      <c r="D86">
        <v>118.4</v>
      </c>
      <c r="E86">
        <v>118.5</v>
      </c>
      <c r="F86">
        <v>23</v>
      </c>
      <c r="G86">
        <v>0</v>
      </c>
    </row>
    <row r="87" spans="1:7" ht="15" x14ac:dyDescent="0.25">
      <c r="A87" s="101" t="s">
        <v>479</v>
      </c>
      <c r="B87">
        <v>60.1</v>
      </c>
      <c r="C87">
        <v>133.5</v>
      </c>
      <c r="D87">
        <v>251.6</v>
      </c>
      <c r="E87">
        <v>222.3</v>
      </c>
      <c r="F87">
        <v>48.6</v>
      </c>
      <c r="G87">
        <v>0</v>
      </c>
    </row>
    <row r="88" spans="1:7" ht="15" x14ac:dyDescent="0.25">
      <c r="A88" s="101" t="s">
        <v>480</v>
      </c>
      <c r="B88">
        <v>17.2</v>
      </c>
      <c r="C88">
        <v>11.3</v>
      </c>
      <c r="D88">
        <v>217.9</v>
      </c>
      <c r="E88">
        <v>197.8</v>
      </c>
      <c r="F88">
        <v>0</v>
      </c>
      <c r="G88">
        <v>0</v>
      </c>
    </row>
    <row r="89" spans="1:7" ht="15" x14ac:dyDescent="0.25">
      <c r="A89" s="101" t="s">
        <v>481</v>
      </c>
      <c r="B89">
        <v>13.2</v>
      </c>
      <c r="C89">
        <v>26.2</v>
      </c>
      <c r="D89">
        <v>79.2</v>
      </c>
      <c r="E89">
        <v>102.3</v>
      </c>
      <c r="F89">
        <v>3.9</v>
      </c>
      <c r="G89">
        <v>0</v>
      </c>
    </row>
    <row r="90" spans="1:7" ht="15" x14ac:dyDescent="0.25">
      <c r="A90" s="101" t="s">
        <v>482</v>
      </c>
      <c r="B90">
        <v>0</v>
      </c>
      <c r="C90">
        <v>0</v>
      </c>
      <c r="D90">
        <v>100.3</v>
      </c>
      <c r="E90">
        <v>190.4</v>
      </c>
      <c r="F90">
        <v>0</v>
      </c>
      <c r="G90">
        <v>0</v>
      </c>
    </row>
    <row r="91" spans="1:7" ht="15" x14ac:dyDescent="0.25">
      <c r="A91" s="101" t="s">
        <v>642</v>
      </c>
      <c r="B91" t="s">
        <v>20</v>
      </c>
      <c r="C91" t="s">
        <v>29</v>
      </c>
      <c r="D91" t="s">
        <v>489</v>
      </c>
      <c r="E91" t="s">
        <v>29</v>
      </c>
      <c r="F91" t="s">
        <v>664</v>
      </c>
      <c r="G91" t="s">
        <v>20</v>
      </c>
    </row>
    <row r="92" spans="1:7" ht="15" x14ac:dyDescent="0.25">
      <c r="A92" s="101" t="s">
        <v>483</v>
      </c>
      <c r="B92">
        <v>4387.6000000000004</v>
      </c>
      <c r="C92">
        <v>4689.1000000000004</v>
      </c>
      <c r="D92">
        <v>19501.7</v>
      </c>
      <c r="E92">
        <v>17798.3</v>
      </c>
      <c r="F92">
        <v>724.8</v>
      </c>
      <c r="G92">
        <v>0</v>
      </c>
    </row>
    <row r="93" spans="1:7" ht="15" x14ac:dyDescent="0.25">
      <c r="A93" s="101" t="s">
        <v>484</v>
      </c>
      <c r="B93">
        <v>820.7</v>
      </c>
      <c r="C93">
        <v>1131.5</v>
      </c>
      <c r="D93">
        <v>0</v>
      </c>
      <c r="E93">
        <v>0</v>
      </c>
      <c r="F93">
        <v>241</v>
      </c>
      <c r="G93">
        <v>0</v>
      </c>
    </row>
    <row r="94" spans="1:7" ht="15" x14ac:dyDescent="0.25">
      <c r="A94" s="101" t="s">
        <v>642</v>
      </c>
      <c r="B94" t="s">
        <v>20</v>
      </c>
      <c r="C94" t="s">
        <v>29</v>
      </c>
      <c r="D94" t="s">
        <v>489</v>
      </c>
      <c r="E94" t="s">
        <v>29</v>
      </c>
      <c r="F94" t="s">
        <v>664</v>
      </c>
      <c r="G94" t="s">
        <v>20</v>
      </c>
    </row>
    <row r="95" spans="1:7" ht="15" x14ac:dyDescent="0.25">
      <c r="A95" s="101" t="s">
        <v>485</v>
      </c>
      <c r="B95">
        <v>5208.3</v>
      </c>
      <c r="C95">
        <v>5820.6</v>
      </c>
      <c r="D95">
        <v>19501.7</v>
      </c>
      <c r="E95">
        <v>17798.3</v>
      </c>
      <c r="F95">
        <v>965.8</v>
      </c>
      <c r="G95">
        <v>0</v>
      </c>
    </row>
    <row r="96" spans="1:7" ht="15" x14ac:dyDescent="0.25">
      <c r="A96" s="101" t="s">
        <v>486</v>
      </c>
      <c r="B96" t="s">
        <v>19</v>
      </c>
      <c r="C96" t="s">
        <v>19</v>
      </c>
      <c r="D96">
        <v>0</v>
      </c>
      <c r="E96">
        <v>0</v>
      </c>
      <c r="F96" t="s">
        <v>19</v>
      </c>
      <c r="G96" t="s">
        <v>19</v>
      </c>
    </row>
    <row r="97" spans="1:7" ht="15" x14ac:dyDescent="0.25">
      <c r="A97" s="101" t="s">
        <v>487</v>
      </c>
      <c r="B97">
        <v>0</v>
      </c>
      <c r="C97">
        <v>0</v>
      </c>
      <c r="D97" t="s">
        <v>19</v>
      </c>
      <c r="E97" t="s">
        <v>19</v>
      </c>
      <c r="F97">
        <v>0</v>
      </c>
      <c r="G97">
        <v>0</v>
      </c>
    </row>
    <row r="98" spans="1:7" ht="15" x14ac:dyDescent="0.35">
      <c r="A98" s="62" t="s">
        <v>642</v>
      </c>
      <c r="B98" t="s">
        <v>20</v>
      </c>
      <c r="C98" t="s">
        <v>29</v>
      </c>
      <c r="D98" t="s">
        <v>489</v>
      </c>
      <c r="E98" t="s">
        <v>29</v>
      </c>
      <c r="F98" t="s">
        <v>664</v>
      </c>
      <c r="G98" t="s">
        <v>680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60023-4E92-4EF9-ABB8-237C4D6CCE60}">
  <dimension ref="A1:G97"/>
  <sheetViews>
    <sheetView topLeftCell="A85" workbookViewId="0">
      <selection activeCell="B85" sqref="B85"/>
    </sheetView>
  </sheetViews>
  <sheetFormatPr defaultRowHeight="13.2" x14ac:dyDescent="0.25"/>
  <sheetData>
    <row r="1" spans="1:7" ht="15" x14ac:dyDescent="0.25">
      <c r="A1" s="101" t="s">
        <v>645</v>
      </c>
    </row>
    <row r="2" spans="1:7" ht="15" x14ac:dyDescent="0.25">
      <c r="A2" s="101" t="s">
        <v>646</v>
      </c>
    </row>
    <row r="3" spans="1:7" ht="15" x14ac:dyDescent="0.25">
      <c r="A3" s="101" t="s">
        <v>693</v>
      </c>
    </row>
    <row r="4" spans="1:7" ht="15" x14ac:dyDescent="0.25">
      <c r="A4" s="101" t="s">
        <v>648</v>
      </c>
    </row>
    <row r="5" spans="1:7" ht="15" x14ac:dyDescent="0.25">
      <c r="A5" s="101" t="s">
        <v>649</v>
      </c>
    </row>
    <row r="6" spans="1:7" ht="15" x14ac:dyDescent="0.25">
      <c r="A6" s="101" t="s">
        <v>650</v>
      </c>
    </row>
    <row r="7" spans="1:7" ht="15" x14ac:dyDescent="0.25">
      <c r="B7" s="101" t="s">
        <v>695</v>
      </c>
      <c r="D7" t="s">
        <v>660</v>
      </c>
      <c r="F7" t="s">
        <v>655</v>
      </c>
    </row>
    <row r="8" spans="1:7" ht="15" x14ac:dyDescent="0.25">
      <c r="A8" s="101" t="s">
        <v>650</v>
      </c>
    </row>
    <row r="9" spans="1:7" ht="15" x14ac:dyDescent="0.25">
      <c r="A9" s="101" t="s">
        <v>643</v>
      </c>
      <c r="B9" t="s">
        <v>619</v>
      </c>
      <c r="C9" t="s">
        <v>618</v>
      </c>
      <c r="D9" t="s">
        <v>619</v>
      </c>
      <c r="E9" t="s">
        <v>507</v>
      </c>
      <c r="F9" t="s">
        <v>587</v>
      </c>
      <c r="G9" t="s">
        <v>588</v>
      </c>
    </row>
    <row r="10" spans="1:7" ht="15" x14ac:dyDescent="0.25">
      <c r="A10" s="101" t="s">
        <v>648</v>
      </c>
    </row>
    <row r="11" spans="1:7" ht="15" x14ac:dyDescent="0.25">
      <c r="A11" s="101" t="s">
        <v>658</v>
      </c>
    </row>
    <row r="12" spans="1:7" ht="15" x14ac:dyDescent="0.25">
      <c r="A12" s="101" t="s">
        <v>438</v>
      </c>
      <c r="B12">
        <v>94</v>
      </c>
      <c r="C12">
        <v>47</v>
      </c>
      <c r="D12">
        <v>753.9</v>
      </c>
      <c r="E12">
        <v>590.29999999999995</v>
      </c>
      <c r="F12">
        <v>60</v>
      </c>
      <c r="G12">
        <v>0</v>
      </c>
    </row>
    <row r="13" spans="1:7" ht="15" x14ac:dyDescent="0.25">
      <c r="A13" s="101" t="s">
        <v>439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101" t="s">
        <v>623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101" t="s">
        <v>440</v>
      </c>
      <c r="B15">
        <v>94</v>
      </c>
      <c r="C15">
        <v>47</v>
      </c>
      <c r="D15">
        <v>688</v>
      </c>
      <c r="E15">
        <v>421</v>
      </c>
      <c r="F15">
        <v>60</v>
      </c>
      <c r="G15">
        <v>0</v>
      </c>
    </row>
    <row r="16" spans="1:7" ht="15" x14ac:dyDescent="0.25">
      <c r="A16" s="101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101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101" t="s">
        <v>488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101" t="s">
        <v>21</v>
      </c>
    </row>
    <row r="20" spans="1:7" ht="15" x14ac:dyDescent="0.25">
      <c r="A20" s="101" t="s">
        <v>441</v>
      </c>
      <c r="B20">
        <v>481.2</v>
      </c>
      <c r="C20">
        <v>456.3</v>
      </c>
      <c r="D20">
        <v>2053.6</v>
      </c>
      <c r="E20">
        <v>2123.9</v>
      </c>
      <c r="F20">
        <v>20.100000000000001</v>
      </c>
      <c r="G20">
        <v>0</v>
      </c>
    </row>
    <row r="21" spans="1:7" ht="15" x14ac:dyDescent="0.25">
      <c r="A21" s="101" t="s">
        <v>21</v>
      </c>
    </row>
    <row r="22" spans="1:7" ht="15" x14ac:dyDescent="0.25">
      <c r="A22" s="101" t="s">
        <v>442</v>
      </c>
      <c r="B22">
        <v>229.9</v>
      </c>
      <c r="C22">
        <v>280.2</v>
      </c>
      <c r="D22">
        <v>933.6</v>
      </c>
      <c r="E22">
        <v>815.7</v>
      </c>
      <c r="F22">
        <v>0</v>
      </c>
      <c r="G22">
        <v>0</v>
      </c>
    </row>
    <row r="23" spans="1:7" ht="15" x14ac:dyDescent="0.25">
      <c r="A23" s="101" t="s">
        <v>21</v>
      </c>
    </row>
    <row r="24" spans="1:7" ht="15" x14ac:dyDescent="0.25">
      <c r="A24" s="101" t="s">
        <v>590</v>
      </c>
      <c r="B24">
        <v>0</v>
      </c>
      <c r="C24">
        <v>0</v>
      </c>
      <c r="D24">
        <v>194.1</v>
      </c>
      <c r="E24">
        <v>42</v>
      </c>
      <c r="F24">
        <v>0</v>
      </c>
      <c r="G24">
        <v>0</v>
      </c>
    </row>
    <row r="25" spans="1:7" ht="15" x14ac:dyDescent="0.25">
      <c r="A25" s="101" t="s">
        <v>21</v>
      </c>
    </row>
    <row r="26" spans="1:7" ht="15" x14ac:dyDescent="0.25">
      <c r="A26" s="101" t="s">
        <v>443</v>
      </c>
      <c r="B26">
        <v>1949.5</v>
      </c>
      <c r="C26">
        <v>1845.4</v>
      </c>
      <c r="D26">
        <v>6559.9</v>
      </c>
      <c r="E26">
        <v>6892.9</v>
      </c>
      <c r="F26">
        <v>153.5</v>
      </c>
      <c r="G26">
        <v>0</v>
      </c>
    </row>
    <row r="27" spans="1:7" ht="15" x14ac:dyDescent="0.25">
      <c r="A27" s="101" t="s">
        <v>543</v>
      </c>
      <c r="B27">
        <v>55</v>
      </c>
      <c r="C27">
        <v>0</v>
      </c>
      <c r="D27">
        <v>380.6</v>
      </c>
      <c r="E27">
        <v>400.1</v>
      </c>
      <c r="F27">
        <v>0</v>
      </c>
      <c r="G27">
        <v>0</v>
      </c>
    </row>
    <row r="28" spans="1:7" ht="15" x14ac:dyDescent="0.25">
      <c r="A28" s="101" t="s">
        <v>444</v>
      </c>
      <c r="B28">
        <v>28.2</v>
      </c>
      <c r="C28">
        <v>25.9</v>
      </c>
      <c r="D28">
        <v>41.1</v>
      </c>
      <c r="E28">
        <v>35.4</v>
      </c>
      <c r="F28">
        <v>0</v>
      </c>
      <c r="G28">
        <v>0</v>
      </c>
    </row>
    <row r="29" spans="1:7" ht="15" x14ac:dyDescent="0.25">
      <c r="A29" s="101" t="s">
        <v>591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101" t="s">
        <v>445</v>
      </c>
      <c r="B30">
        <v>0.5</v>
      </c>
      <c r="C30">
        <v>1.1000000000000001</v>
      </c>
      <c r="D30">
        <v>3.7</v>
      </c>
      <c r="E30">
        <v>2.8</v>
      </c>
      <c r="F30">
        <v>0</v>
      </c>
      <c r="G30">
        <v>0</v>
      </c>
    </row>
    <row r="31" spans="1:7" ht="15" x14ac:dyDescent="0.25">
      <c r="A31" s="101" t="s">
        <v>446</v>
      </c>
      <c r="B31">
        <v>290.5</v>
      </c>
      <c r="C31">
        <v>282.5</v>
      </c>
      <c r="D31">
        <v>718.1</v>
      </c>
      <c r="E31">
        <v>849.9</v>
      </c>
      <c r="F31">
        <v>0</v>
      </c>
      <c r="G31">
        <v>0</v>
      </c>
    </row>
    <row r="32" spans="1:7" ht="15" x14ac:dyDescent="0.25">
      <c r="A32" s="101" t="s">
        <v>550</v>
      </c>
      <c r="B32">
        <v>0</v>
      </c>
      <c r="C32">
        <v>0</v>
      </c>
      <c r="D32">
        <v>262.2</v>
      </c>
      <c r="E32">
        <v>416.3</v>
      </c>
      <c r="F32">
        <v>0</v>
      </c>
      <c r="G32">
        <v>0</v>
      </c>
    </row>
    <row r="33" spans="1:7" ht="15" x14ac:dyDescent="0.25">
      <c r="A33" s="101" t="s">
        <v>636</v>
      </c>
      <c r="B33">
        <v>0.1</v>
      </c>
      <c r="C33">
        <v>31.2</v>
      </c>
      <c r="D33">
        <v>0.1</v>
      </c>
      <c r="E33">
        <v>82.6</v>
      </c>
      <c r="F33">
        <v>0</v>
      </c>
      <c r="G33">
        <v>0</v>
      </c>
    </row>
    <row r="34" spans="1:7" ht="15" x14ac:dyDescent="0.25">
      <c r="A34" s="101" t="s">
        <v>447</v>
      </c>
      <c r="B34">
        <v>408.6</v>
      </c>
      <c r="C34">
        <v>485.7</v>
      </c>
      <c r="D34">
        <v>1013.1</v>
      </c>
      <c r="E34">
        <v>1067.9000000000001</v>
      </c>
      <c r="F34">
        <v>0</v>
      </c>
      <c r="G34">
        <v>0</v>
      </c>
    </row>
    <row r="35" spans="1:7" ht="15" x14ac:dyDescent="0.25">
      <c r="A35" s="101" t="s">
        <v>448</v>
      </c>
      <c r="B35">
        <v>43.8</v>
      </c>
      <c r="C35">
        <v>221.3</v>
      </c>
      <c r="D35">
        <v>243.7</v>
      </c>
      <c r="E35">
        <v>260.10000000000002</v>
      </c>
      <c r="F35">
        <v>32</v>
      </c>
      <c r="G35">
        <v>0</v>
      </c>
    </row>
    <row r="36" spans="1:7" ht="15" x14ac:dyDescent="0.25">
      <c r="A36" s="101" t="s">
        <v>690</v>
      </c>
      <c r="B36">
        <v>0</v>
      </c>
      <c r="C36" t="s">
        <v>168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101" t="s">
        <v>683</v>
      </c>
      <c r="B37">
        <v>0</v>
      </c>
      <c r="C37">
        <v>0</v>
      </c>
      <c r="D37">
        <v>0</v>
      </c>
      <c r="E37">
        <v>21.2</v>
      </c>
      <c r="F37">
        <v>0</v>
      </c>
      <c r="G37">
        <v>0</v>
      </c>
    </row>
    <row r="38" spans="1:7" ht="15" x14ac:dyDescent="0.25">
      <c r="A38" s="101" t="s">
        <v>449</v>
      </c>
      <c r="B38">
        <v>725</v>
      </c>
      <c r="C38">
        <v>519</v>
      </c>
      <c r="D38">
        <v>2420.6999999999998</v>
      </c>
      <c r="E38">
        <v>2361.3000000000002</v>
      </c>
      <c r="F38">
        <v>107.5</v>
      </c>
      <c r="G38">
        <v>0</v>
      </c>
    </row>
    <row r="39" spans="1:7" ht="15" x14ac:dyDescent="0.25">
      <c r="A39" s="101" t="s">
        <v>563</v>
      </c>
      <c r="B39">
        <v>0</v>
      </c>
      <c r="C39">
        <v>0</v>
      </c>
      <c r="D39">
        <v>53.3</v>
      </c>
      <c r="E39">
        <v>64.5</v>
      </c>
      <c r="F39">
        <v>0</v>
      </c>
      <c r="G39">
        <v>0</v>
      </c>
    </row>
    <row r="40" spans="1:7" ht="15" x14ac:dyDescent="0.25">
      <c r="A40" s="101" t="s">
        <v>581</v>
      </c>
      <c r="B40">
        <v>0</v>
      </c>
      <c r="C40">
        <v>66.2</v>
      </c>
      <c r="D40">
        <v>134.80000000000001</v>
      </c>
      <c r="E40">
        <v>67.5</v>
      </c>
      <c r="F40">
        <v>0</v>
      </c>
      <c r="G40">
        <v>0</v>
      </c>
    </row>
    <row r="41" spans="1:7" ht="15" x14ac:dyDescent="0.25">
      <c r="A41" s="101" t="s">
        <v>490</v>
      </c>
      <c r="B41">
        <v>20</v>
      </c>
      <c r="C41">
        <v>20</v>
      </c>
      <c r="D41">
        <v>41.2</v>
      </c>
      <c r="E41">
        <v>68.8</v>
      </c>
      <c r="F41">
        <v>0</v>
      </c>
      <c r="G41">
        <v>0</v>
      </c>
    </row>
    <row r="42" spans="1:7" ht="15" x14ac:dyDescent="0.25">
      <c r="A42" s="101" t="s">
        <v>450</v>
      </c>
      <c r="B42">
        <v>173.2</v>
      </c>
      <c r="C42">
        <v>192.5</v>
      </c>
      <c r="D42">
        <v>680.2</v>
      </c>
      <c r="E42">
        <v>549.29999999999995</v>
      </c>
      <c r="F42">
        <v>0</v>
      </c>
      <c r="G42">
        <v>0</v>
      </c>
    </row>
    <row r="43" spans="1:7" ht="15" x14ac:dyDescent="0.25">
      <c r="A43" s="101" t="s">
        <v>620</v>
      </c>
      <c r="B43">
        <v>3</v>
      </c>
      <c r="C43">
        <v>0</v>
      </c>
      <c r="D43">
        <v>2.2000000000000002</v>
      </c>
      <c r="E43">
        <v>33.5</v>
      </c>
      <c r="F43">
        <v>0</v>
      </c>
      <c r="G43">
        <v>0</v>
      </c>
    </row>
    <row r="44" spans="1:7" ht="15" x14ac:dyDescent="0.25">
      <c r="A44" s="101" t="s">
        <v>451</v>
      </c>
      <c r="B44">
        <v>111.5</v>
      </c>
      <c r="C44">
        <v>0</v>
      </c>
      <c r="D44">
        <v>328.1</v>
      </c>
      <c r="E44">
        <v>211</v>
      </c>
      <c r="F44">
        <v>14</v>
      </c>
      <c r="G44">
        <v>0</v>
      </c>
    </row>
    <row r="45" spans="1:7" ht="15" x14ac:dyDescent="0.25">
      <c r="A45" s="101" t="s">
        <v>452</v>
      </c>
      <c r="B45">
        <v>90</v>
      </c>
      <c r="C45">
        <v>0</v>
      </c>
      <c r="D45">
        <v>235.5</v>
      </c>
      <c r="E45">
        <v>400.7</v>
      </c>
      <c r="F45">
        <v>0</v>
      </c>
      <c r="G45">
        <v>0</v>
      </c>
    </row>
    <row r="46" spans="1:7" ht="15" x14ac:dyDescent="0.25">
      <c r="A46" s="101" t="s">
        <v>21</v>
      </c>
    </row>
    <row r="47" spans="1:7" ht="15" x14ac:dyDescent="0.25">
      <c r="A47" s="101" t="s">
        <v>453</v>
      </c>
      <c r="B47">
        <v>182.1</v>
      </c>
      <c r="C47">
        <v>889</v>
      </c>
      <c r="D47">
        <v>1923.7</v>
      </c>
      <c r="E47">
        <v>1711.7</v>
      </c>
      <c r="F47">
        <v>11.1</v>
      </c>
      <c r="G47">
        <v>0</v>
      </c>
    </row>
    <row r="48" spans="1:7" ht="15" x14ac:dyDescent="0.25">
      <c r="A48" s="101" t="s">
        <v>454</v>
      </c>
      <c r="B48">
        <v>0</v>
      </c>
      <c r="C48">
        <v>32</v>
      </c>
      <c r="D48">
        <v>409.7</v>
      </c>
      <c r="E48">
        <v>165.6</v>
      </c>
      <c r="F48">
        <v>0</v>
      </c>
      <c r="G48">
        <v>0</v>
      </c>
    </row>
    <row r="49" spans="1:7" ht="15" x14ac:dyDescent="0.25">
      <c r="A49" s="101" t="s">
        <v>694</v>
      </c>
      <c r="B49">
        <v>0</v>
      </c>
      <c r="C49">
        <v>0</v>
      </c>
      <c r="D49">
        <v>0</v>
      </c>
      <c r="E49">
        <v>13.8</v>
      </c>
      <c r="F49">
        <v>0</v>
      </c>
      <c r="G49">
        <v>0</v>
      </c>
    </row>
    <row r="50" spans="1:7" ht="15" x14ac:dyDescent="0.25">
      <c r="A50" s="101" t="s">
        <v>688</v>
      </c>
      <c r="B50">
        <v>0</v>
      </c>
      <c r="C50">
        <v>0</v>
      </c>
      <c r="D50">
        <v>0</v>
      </c>
      <c r="E50">
        <v>35.700000000000003</v>
      </c>
      <c r="F50">
        <v>0</v>
      </c>
      <c r="G50">
        <v>0</v>
      </c>
    </row>
    <row r="51" spans="1:7" ht="15" x14ac:dyDescent="0.25">
      <c r="A51" s="101" t="s">
        <v>455</v>
      </c>
      <c r="B51">
        <v>0</v>
      </c>
      <c r="C51">
        <v>225</v>
      </c>
      <c r="D51">
        <v>101.2</v>
      </c>
      <c r="E51">
        <v>467.4</v>
      </c>
      <c r="F51">
        <v>0</v>
      </c>
      <c r="G51">
        <v>0</v>
      </c>
    </row>
    <row r="52" spans="1:7" ht="15" x14ac:dyDescent="0.25">
      <c r="A52" s="101" t="s">
        <v>592</v>
      </c>
      <c r="B52">
        <v>0</v>
      </c>
      <c r="C52">
        <v>0</v>
      </c>
      <c r="D52">
        <v>19.7</v>
      </c>
      <c r="E52">
        <v>0</v>
      </c>
      <c r="F52">
        <v>0</v>
      </c>
      <c r="G52">
        <v>0</v>
      </c>
    </row>
    <row r="53" spans="1:7" ht="15" x14ac:dyDescent="0.25">
      <c r="A53" s="101" t="s">
        <v>456</v>
      </c>
      <c r="B53">
        <v>0</v>
      </c>
      <c r="C53">
        <v>0</v>
      </c>
      <c r="D53">
        <v>18.600000000000001</v>
      </c>
      <c r="E53">
        <v>22</v>
      </c>
      <c r="F53">
        <v>0</v>
      </c>
      <c r="G53">
        <v>0</v>
      </c>
    </row>
    <row r="54" spans="1:7" ht="15" x14ac:dyDescent="0.25">
      <c r="A54" s="101" t="s">
        <v>684</v>
      </c>
      <c r="B54">
        <v>0</v>
      </c>
      <c r="C54">
        <v>0</v>
      </c>
      <c r="D54">
        <v>0</v>
      </c>
      <c r="E54">
        <v>34</v>
      </c>
      <c r="F54">
        <v>0</v>
      </c>
      <c r="G54">
        <v>0</v>
      </c>
    </row>
    <row r="55" spans="1:7" ht="15" x14ac:dyDescent="0.25">
      <c r="A55" s="101" t="s">
        <v>457</v>
      </c>
      <c r="B55">
        <v>0</v>
      </c>
      <c r="C55">
        <v>0</v>
      </c>
      <c r="D55">
        <v>22.7</v>
      </c>
      <c r="E55">
        <v>31.9</v>
      </c>
      <c r="F55">
        <v>0</v>
      </c>
      <c r="G55">
        <v>0</v>
      </c>
    </row>
    <row r="56" spans="1:7" ht="15" x14ac:dyDescent="0.25">
      <c r="A56" s="101" t="s">
        <v>637</v>
      </c>
      <c r="B56">
        <v>0</v>
      </c>
      <c r="C56">
        <v>0</v>
      </c>
      <c r="D56">
        <v>20.8</v>
      </c>
      <c r="E56">
        <v>0</v>
      </c>
      <c r="F56">
        <v>0</v>
      </c>
      <c r="G56">
        <v>0</v>
      </c>
    </row>
    <row r="57" spans="1:7" ht="15" x14ac:dyDescent="0.25">
      <c r="A57" s="101" t="s">
        <v>593</v>
      </c>
      <c r="B57">
        <v>0</v>
      </c>
      <c r="C57">
        <v>0</v>
      </c>
      <c r="D57">
        <v>32.200000000000003</v>
      </c>
      <c r="E57" t="s">
        <v>168</v>
      </c>
      <c r="F57">
        <v>0</v>
      </c>
      <c r="G57">
        <v>0</v>
      </c>
    </row>
    <row r="58" spans="1:7" ht="15" x14ac:dyDescent="0.25">
      <c r="A58" s="101" t="s">
        <v>594</v>
      </c>
      <c r="B58">
        <v>0</v>
      </c>
      <c r="C58">
        <v>45</v>
      </c>
      <c r="D58">
        <v>3.9</v>
      </c>
      <c r="E58">
        <v>20.6</v>
      </c>
      <c r="F58">
        <v>0</v>
      </c>
      <c r="G58">
        <v>0</v>
      </c>
    </row>
    <row r="59" spans="1:7" ht="15" x14ac:dyDescent="0.25">
      <c r="A59" s="101" t="s">
        <v>458</v>
      </c>
      <c r="B59">
        <v>182.1</v>
      </c>
      <c r="C59">
        <v>578.29999999999995</v>
      </c>
      <c r="D59">
        <v>1227.5</v>
      </c>
      <c r="E59">
        <v>848.7</v>
      </c>
      <c r="F59">
        <v>11.1</v>
      </c>
      <c r="G59">
        <v>0</v>
      </c>
    </row>
    <row r="60" spans="1:7" ht="15" x14ac:dyDescent="0.25">
      <c r="A60" s="101" t="s">
        <v>459</v>
      </c>
      <c r="B60">
        <v>0</v>
      </c>
      <c r="C60">
        <v>8.6999999999999993</v>
      </c>
      <c r="D60">
        <v>36.299999999999997</v>
      </c>
      <c r="E60">
        <v>16.8</v>
      </c>
      <c r="F60">
        <v>0</v>
      </c>
      <c r="G60">
        <v>0</v>
      </c>
    </row>
    <row r="61" spans="1:7" ht="15" x14ac:dyDescent="0.25">
      <c r="A61" s="101" t="s">
        <v>691</v>
      </c>
      <c r="B61">
        <v>0</v>
      </c>
      <c r="C61">
        <v>0</v>
      </c>
      <c r="D61">
        <v>0</v>
      </c>
      <c r="E61">
        <v>1</v>
      </c>
      <c r="F61">
        <v>0</v>
      </c>
      <c r="G61">
        <v>0</v>
      </c>
    </row>
    <row r="62" spans="1:7" ht="15" x14ac:dyDescent="0.25">
      <c r="A62" s="101" t="s">
        <v>685</v>
      </c>
      <c r="B62">
        <v>0</v>
      </c>
      <c r="C62">
        <v>0</v>
      </c>
      <c r="D62">
        <v>0</v>
      </c>
      <c r="E62">
        <v>53.1</v>
      </c>
      <c r="F62">
        <v>0</v>
      </c>
      <c r="G62">
        <v>0</v>
      </c>
    </row>
    <row r="63" spans="1:7" ht="15" x14ac:dyDescent="0.25">
      <c r="A63" s="101" t="s">
        <v>610</v>
      </c>
      <c r="B63">
        <v>0</v>
      </c>
      <c r="C63">
        <v>0</v>
      </c>
      <c r="D63">
        <v>31.1</v>
      </c>
      <c r="E63">
        <v>0</v>
      </c>
      <c r="F63">
        <v>0</v>
      </c>
      <c r="G63">
        <v>0</v>
      </c>
    </row>
    <row r="64" spans="1:7" ht="15" x14ac:dyDescent="0.25">
      <c r="A64" s="101" t="s">
        <v>692</v>
      </c>
      <c r="B64">
        <v>0</v>
      </c>
      <c r="C64">
        <v>0</v>
      </c>
      <c r="D64">
        <v>0</v>
      </c>
      <c r="E64">
        <v>1</v>
      </c>
      <c r="F64">
        <v>0</v>
      </c>
      <c r="G64">
        <v>0</v>
      </c>
    </row>
    <row r="65" spans="1:7" ht="15" x14ac:dyDescent="0.25">
      <c r="A65" s="101" t="s">
        <v>21</v>
      </c>
    </row>
    <row r="66" spans="1:7" ht="15" x14ac:dyDescent="0.25">
      <c r="A66" s="101" t="s">
        <v>460</v>
      </c>
      <c r="B66">
        <v>1101.9000000000001</v>
      </c>
      <c r="C66">
        <v>1106.4000000000001</v>
      </c>
      <c r="D66">
        <v>6667.2</v>
      </c>
      <c r="E66">
        <v>5197.7</v>
      </c>
      <c r="F66">
        <v>150.6</v>
      </c>
      <c r="G66">
        <v>0</v>
      </c>
    </row>
    <row r="67" spans="1:7" ht="15" x14ac:dyDescent="0.25">
      <c r="A67" s="101" t="s">
        <v>461</v>
      </c>
      <c r="B67">
        <v>3.3</v>
      </c>
      <c r="C67">
        <v>0</v>
      </c>
      <c r="D67">
        <v>13.9</v>
      </c>
      <c r="E67">
        <v>14.2</v>
      </c>
      <c r="F67">
        <v>0</v>
      </c>
      <c r="G67">
        <v>0</v>
      </c>
    </row>
    <row r="68" spans="1:7" ht="15" x14ac:dyDescent="0.25">
      <c r="A68" s="101" t="s">
        <v>462</v>
      </c>
      <c r="B68">
        <v>6</v>
      </c>
      <c r="C68">
        <v>4</v>
      </c>
      <c r="D68">
        <v>8.9</v>
      </c>
      <c r="E68">
        <v>10.8</v>
      </c>
      <c r="F68">
        <v>0</v>
      </c>
      <c r="G68">
        <v>0</v>
      </c>
    </row>
    <row r="69" spans="1:7" ht="15" x14ac:dyDescent="0.25">
      <c r="A69" s="101" t="s">
        <v>463</v>
      </c>
      <c r="B69">
        <v>0</v>
      </c>
      <c r="C69">
        <v>0</v>
      </c>
      <c r="D69">
        <v>401.7</v>
      </c>
      <c r="E69">
        <v>263.60000000000002</v>
      </c>
      <c r="F69">
        <v>0</v>
      </c>
      <c r="G69">
        <v>0</v>
      </c>
    </row>
    <row r="70" spans="1:7" ht="15" x14ac:dyDescent="0.25">
      <c r="A70" s="101" t="s">
        <v>464</v>
      </c>
      <c r="B70">
        <v>11.4</v>
      </c>
      <c r="C70">
        <v>10.7</v>
      </c>
      <c r="D70">
        <v>79.400000000000006</v>
      </c>
      <c r="E70">
        <v>75.599999999999994</v>
      </c>
      <c r="F70">
        <v>0</v>
      </c>
      <c r="G70">
        <v>0</v>
      </c>
    </row>
    <row r="71" spans="1:7" ht="15" x14ac:dyDescent="0.25">
      <c r="A71" s="101" t="s">
        <v>465</v>
      </c>
      <c r="B71">
        <v>27.1</v>
      </c>
      <c r="C71">
        <v>23.4</v>
      </c>
      <c r="D71">
        <v>50.2</v>
      </c>
      <c r="E71">
        <v>20.6</v>
      </c>
      <c r="F71">
        <v>0</v>
      </c>
      <c r="G71">
        <v>0</v>
      </c>
    </row>
    <row r="72" spans="1:7" ht="15" x14ac:dyDescent="0.25">
      <c r="A72" s="101" t="s">
        <v>466</v>
      </c>
      <c r="B72">
        <v>0</v>
      </c>
      <c r="C72">
        <v>65.5</v>
      </c>
      <c r="D72">
        <v>362.6</v>
      </c>
      <c r="E72">
        <v>208.4</v>
      </c>
      <c r="F72">
        <v>0</v>
      </c>
      <c r="G72">
        <v>0</v>
      </c>
    </row>
    <row r="73" spans="1:7" ht="15" x14ac:dyDescent="0.25">
      <c r="A73" s="101" t="s">
        <v>467</v>
      </c>
      <c r="B73">
        <v>91.1</v>
      </c>
      <c r="C73">
        <v>36</v>
      </c>
      <c r="D73">
        <v>622.9</v>
      </c>
      <c r="E73">
        <v>265.2</v>
      </c>
      <c r="F73">
        <v>29</v>
      </c>
      <c r="G73">
        <v>0</v>
      </c>
    </row>
    <row r="74" spans="1:7" ht="15" x14ac:dyDescent="0.25">
      <c r="A74" s="101" t="s">
        <v>468</v>
      </c>
      <c r="B74">
        <v>57.7</v>
      </c>
      <c r="C74">
        <v>27.3</v>
      </c>
      <c r="D74">
        <v>237.3</v>
      </c>
      <c r="E74">
        <v>185.6</v>
      </c>
      <c r="F74">
        <v>0</v>
      </c>
      <c r="G74">
        <v>0</v>
      </c>
    </row>
    <row r="75" spans="1:7" ht="15" x14ac:dyDescent="0.25">
      <c r="A75" s="101" t="s">
        <v>469</v>
      </c>
      <c r="B75">
        <v>10</v>
      </c>
      <c r="C75">
        <v>13</v>
      </c>
      <c r="D75">
        <v>238.9</v>
      </c>
      <c r="E75">
        <v>208.7</v>
      </c>
      <c r="F75">
        <v>0</v>
      </c>
      <c r="G75">
        <v>0</v>
      </c>
    </row>
    <row r="76" spans="1:7" ht="15" x14ac:dyDescent="0.25">
      <c r="A76" s="101" t="s">
        <v>470</v>
      </c>
      <c r="B76">
        <v>0</v>
      </c>
      <c r="C76">
        <v>17.600000000000001</v>
      </c>
      <c r="D76">
        <v>0</v>
      </c>
      <c r="E76">
        <v>4.4000000000000004</v>
      </c>
      <c r="F76">
        <v>0</v>
      </c>
      <c r="G76">
        <v>0</v>
      </c>
    </row>
    <row r="77" spans="1:7" ht="15" x14ac:dyDescent="0.25">
      <c r="A77" s="101" t="s">
        <v>471</v>
      </c>
      <c r="B77">
        <v>201.8</v>
      </c>
      <c r="C77">
        <v>15.7</v>
      </c>
      <c r="D77">
        <v>418.6</v>
      </c>
      <c r="E77">
        <v>405.5</v>
      </c>
      <c r="F77">
        <v>0</v>
      </c>
      <c r="G77">
        <v>0</v>
      </c>
    </row>
    <row r="78" spans="1:7" ht="15" x14ac:dyDescent="0.25">
      <c r="A78" s="101" t="s">
        <v>544</v>
      </c>
      <c r="B78">
        <v>0</v>
      </c>
      <c r="C78">
        <v>0</v>
      </c>
      <c r="D78">
        <v>26.9</v>
      </c>
      <c r="E78">
        <v>28.9</v>
      </c>
      <c r="F78">
        <v>0</v>
      </c>
      <c r="G78">
        <v>0</v>
      </c>
    </row>
    <row r="79" spans="1:7" ht="15" x14ac:dyDescent="0.25">
      <c r="A79" s="101" t="s">
        <v>472</v>
      </c>
      <c r="B79">
        <v>0</v>
      </c>
      <c r="C79">
        <v>30</v>
      </c>
      <c r="D79">
        <v>103.3</v>
      </c>
      <c r="E79">
        <v>82.9</v>
      </c>
      <c r="F79">
        <v>0</v>
      </c>
      <c r="G79">
        <v>0</v>
      </c>
    </row>
    <row r="80" spans="1:7" ht="15" x14ac:dyDescent="0.25">
      <c r="A80" s="101" t="s">
        <v>473</v>
      </c>
      <c r="B80">
        <v>69.599999999999994</v>
      </c>
      <c r="C80">
        <v>64.8</v>
      </c>
      <c r="D80">
        <v>230.3</v>
      </c>
      <c r="E80">
        <v>235.2</v>
      </c>
      <c r="F80">
        <v>27.5</v>
      </c>
      <c r="G80">
        <v>0</v>
      </c>
    </row>
    <row r="81" spans="1:7" ht="15" x14ac:dyDescent="0.25">
      <c r="A81" s="101" t="s">
        <v>474</v>
      </c>
      <c r="B81">
        <v>32.200000000000003</v>
      </c>
      <c r="C81">
        <v>41.5</v>
      </c>
      <c r="D81">
        <v>139.5</v>
      </c>
      <c r="E81">
        <v>109.6</v>
      </c>
      <c r="F81">
        <v>0</v>
      </c>
      <c r="G81">
        <v>0</v>
      </c>
    </row>
    <row r="82" spans="1:7" ht="15" x14ac:dyDescent="0.25">
      <c r="A82" s="101" t="s">
        <v>475</v>
      </c>
      <c r="B82">
        <v>7</v>
      </c>
      <c r="C82">
        <v>5</v>
      </c>
      <c r="D82">
        <v>25.7</v>
      </c>
      <c r="E82">
        <v>33.200000000000003</v>
      </c>
      <c r="F82">
        <v>9.5</v>
      </c>
      <c r="G82">
        <v>0</v>
      </c>
    </row>
    <row r="83" spans="1:7" ht="15" x14ac:dyDescent="0.25">
      <c r="A83" s="101" t="s">
        <v>476</v>
      </c>
      <c r="B83">
        <v>443.6</v>
      </c>
      <c r="C83">
        <v>494.8</v>
      </c>
      <c r="D83">
        <v>2950.6</v>
      </c>
      <c r="E83">
        <v>2263.3000000000002</v>
      </c>
      <c r="F83">
        <v>47.7</v>
      </c>
      <c r="G83">
        <v>0</v>
      </c>
    </row>
    <row r="84" spans="1:7" ht="15" x14ac:dyDescent="0.25">
      <c r="A84" s="101" t="s">
        <v>477</v>
      </c>
      <c r="B84">
        <v>0.7</v>
      </c>
      <c r="C84">
        <v>8.9</v>
      </c>
      <c r="D84">
        <v>15.1</v>
      </c>
      <c r="E84">
        <v>7.5</v>
      </c>
      <c r="F84">
        <v>0</v>
      </c>
      <c r="G84">
        <v>0</v>
      </c>
    </row>
    <row r="85" spans="1:7" ht="15" x14ac:dyDescent="0.25">
      <c r="A85" s="101" t="s">
        <v>478</v>
      </c>
      <c r="B85">
        <v>22.5</v>
      </c>
      <c r="C85">
        <v>25.9</v>
      </c>
      <c r="D85">
        <v>118.4</v>
      </c>
      <c r="E85">
        <v>118.5</v>
      </c>
      <c r="F85">
        <v>0</v>
      </c>
      <c r="G85">
        <v>0</v>
      </c>
    </row>
    <row r="86" spans="1:7" ht="15" x14ac:dyDescent="0.25">
      <c r="A86" s="101" t="s">
        <v>479</v>
      </c>
      <c r="B86">
        <v>60.1</v>
      </c>
      <c r="C86">
        <v>185</v>
      </c>
      <c r="D86">
        <v>251.6</v>
      </c>
      <c r="E86">
        <v>165.7</v>
      </c>
      <c r="F86">
        <v>33</v>
      </c>
      <c r="G86">
        <v>0</v>
      </c>
    </row>
    <row r="87" spans="1:7" ht="15" x14ac:dyDescent="0.25">
      <c r="A87" s="101" t="s">
        <v>480</v>
      </c>
      <c r="B87">
        <v>17.2</v>
      </c>
      <c r="C87">
        <v>11.3</v>
      </c>
      <c r="D87">
        <v>217.9</v>
      </c>
      <c r="E87">
        <v>197.8</v>
      </c>
      <c r="F87">
        <v>0</v>
      </c>
      <c r="G87">
        <v>0</v>
      </c>
    </row>
    <row r="88" spans="1:7" ht="15" x14ac:dyDescent="0.25">
      <c r="A88" s="101" t="s">
        <v>481</v>
      </c>
      <c r="B88">
        <v>13.2</v>
      </c>
      <c r="C88">
        <v>26.2</v>
      </c>
      <c r="D88">
        <v>79.2</v>
      </c>
      <c r="E88">
        <v>102.3</v>
      </c>
      <c r="F88">
        <v>3.9</v>
      </c>
      <c r="G88">
        <v>0</v>
      </c>
    </row>
    <row r="89" spans="1:7" ht="15" x14ac:dyDescent="0.25">
      <c r="A89" s="101" t="s">
        <v>482</v>
      </c>
      <c r="B89">
        <v>27.5</v>
      </c>
      <c r="C89">
        <v>0</v>
      </c>
      <c r="D89">
        <v>74.400000000000006</v>
      </c>
      <c r="E89">
        <v>190.4</v>
      </c>
      <c r="F89">
        <v>0</v>
      </c>
      <c r="G89">
        <v>0</v>
      </c>
    </row>
    <row r="90" spans="1:7" ht="15" x14ac:dyDescent="0.25">
      <c r="A90" s="101" t="s">
        <v>642</v>
      </c>
      <c r="B90" t="s">
        <v>20</v>
      </c>
      <c r="C90" t="s">
        <v>29</v>
      </c>
      <c r="D90" t="s">
        <v>489</v>
      </c>
      <c r="E90" t="s">
        <v>29</v>
      </c>
      <c r="F90" t="s">
        <v>664</v>
      </c>
      <c r="G90" t="s">
        <v>20</v>
      </c>
    </row>
    <row r="91" spans="1:7" ht="15" x14ac:dyDescent="0.25">
      <c r="A91" s="101" t="s">
        <v>483</v>
      </c>
      <c r="B91">
        <v>4038.6</v>
      </c>
      <c r="C91">
        <v>4624.2</v>
      </c>
      <c r="D91">
        <v>19086</v>
      </c>
      <c r="E91">
        <v>17374.099999999999</v>
      </c>
      <c r="F91">
        <v>395.3</v>
      </c>
      <c r="G91">
        <v>0</v>
      </c>
    </row>
    <row r="92" spans="1:7" ht="15" x14ac:dyDescent="0.25">
      <c r="A92" s="101" t="s">
        <v>484</v>
      </c>
      <c r="B92">
        <v>845.3</v>
      </c>
      <c r="C92">
        <v>1144.9000000000001</v>
      </c>
      <c r="D92">
        <v>0</v>
      </c>
      <c r="E92">
        <v>0</v>
      </c>
      <c r="F92">
        <v>204.2</v>
      </c>
      <c r="G92">
        <v>0</v>
      </c>
    </row>
    <row r="93" spans="1:7" ht="15" x14ac:dyDescent="0.25">
      <c r="A93" s="101" t="s">
        <v>642</v>
      </c>
      <c r="B93" t="s">
        <v>20</v>
      </c>
      <c r="C93" t="s">
        <v>29</v>
      </c>
      <c r="D93" t="s">
        <v>489</v>
      </c>
      <c r="E93" t="s">
        <v>29</v>
      </c>
      <c r="F93" t="s">
        <v>664</v>
      </c>
      <c r="G93" t="s">
        <v>20</v>
      </c>
    </row>
    <row r="94" spans="1:7" ht="15" x14ac:dyDescent="0.25">
      <c r="A94" s="101" t="s">
        <v>485</v>
      </c>
      <c r="B94">
        <v>4883.8999999999996</v>
      </c>
      <c r="C94">
        <v>5769.1</v>
      </c>
      <c r="D94">
        <v>19086</v>
      </c>
      <c r="E94">
        <v>17374.099999999999</v>
      </c>
      <c r="F94">
        <v>599.5</v>
      </c>
      <c r="G94">
        <v>0</v>
      </c>
    </row>
    <row r="95" spans="1:7" ht="15" x14ac:dyDescent="0.25">
      <c r="A95" s="101" t="s">
        <v>486</v>
      </c>
      <c r="B95" t="s">
        <v>19</v>
      </c>
      <c r="C95" t="s">
        <v>19</v>
      </c>
      <c r="D95">
        <v>0</v>
      </c>
      <c r="E95">
        <v>0</v>
      </c>
      <c r="F95" t="s">
        <v>19</v>
      </c>
      <c r="G95" t="s">
        <v>19</v>
      </c>
    </row>
    <row r="96" spans="1:7" ht="15" x14ac:dyDescent="0.25">
      <c r="A96" s="101" t="s">
        <v>487</v>
      </c>
      <c r="B96">
        <v>0</v>
      </c>
      <c r="C96">
        <v>0</v>
      </c>
      <c r="D96" t="s">
        <v>19</v>
      </c>
      <c r="E96" t="s">
        <v>19</v>
      </c>
      <c r="F96">
        <v>0</v>
      </c>
      <c r="G96">
        <v>0</v>
      </c>
    </row>
    <row r="97" spans="1:7" ht="15" x14ac:dyDescent="0.25">
      <c r="A97" s="101" t="s">
        <v>642</v>
      </c>
      <c r="B97" t="s">
        <v>20</v>
      </c>
      <c r="C97" t="s">
        <v>29</v>
      </c>
      <c r="D97" t="s">
        <v>489</v>
      </c>
      <c r="E97" t="s">
        <v>29</v>
      </c>
      <c r="F97" t="s">
        <v>664</v>
      </c>
      <c r="G97" t="s">
        <v>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BEA4E-A8F6-4B7B-BF71-F08ABFC4F570}">
  <sheetPr codeName="Sheet50"/>
  <dimension ref="A1:G96"/>
  <sheetViews>
    <sheetView topLeftCell="A16" workbookViewId="0">
      <selection activeCell="L37" sqref="L37"/>
    </sheetView>
  </sheetViews>
  <sheetFormatPr defaultRowHeight="13.2" x14ac:dyDescent="0.25"/>
  <sheetData>
    <row r="1" spans="1:7" ht="15" x14ac:dyDescent="0.25">
      <c r="A1" s="101" t="s">
        <v>645</v>
      </c>
    </row>
    <row r="2" spans="1:7" ht="15" x14ac:dyDescent="0.25">
      <c r="A2" s="101" t="s">
        <v>646</v>
      </c>
    </row>
    <row r="3" spans="1:7" ht="15" x14ac:dyDescent="0.25">
      <c r="A3" s="101" t="s">
        <v>689</v>
      </c>
    </row>
    <row r="4" spans="1:7" ht="15" x14ac:dyDescent="0.25">
      <c r="A4" s="101" t="s">
        <v>648</v>
      </c>
    </row>
    <row r="5" spans="1:7" ht="15" x14ac:dyDescent="0.25">
      <c r="A5" s="101" t="s">
        <v>649</v>
      </c>
    </row>
    <row r="6" spans="1:7" ht="15" x14ac:dyDescent="0.25">
      <c r="A6" s="101" t="s">
        <v>650</v>
      </c>
    </row>
    <row r="7" spans="1:7" ht="15" x14ac:dyDescent="0.25">
      <c r="B7" s="101" t="s">
        <v>659</v>
      </c>
      <c r="D7" t="s">
        <v>660</v>
      </c>
      <c r="F7" t="s">
        <v>655</v>
      </c>
    </row>
    <row r="8" spans="1:7" ht="15" x14ac:dyDescent="0.25">
      <c r="A8" s="101" t="s">
        <v>650</v>
      </c>
    </row>
    <row r="9" spans="1:7" ht="15" x14ac:dyDescent="0.25">
      <c r="A9" s="101" t="s">
        <v>643</v>
      </c>
      <c r="B9" t="s">
        <v>619</v>
      </c>
      <c r="C9" t="s">
        <v>618</v>
      </c>
      <c r="D9" t="s">
        <v>619</v>
      </c>
      <c r="E9" t="s">
        <v>507</v>
      </c>
      <c r="F9" t="s">
        <v>587</v>
      </c>
      <c r="G9" t="s">
        <v>588</v>
      </c>
    </row>
    <row r="10" spans="1:7" ht="15" x14ac:dyDescent="0.25">
      <c r="A10" s="101" t="s">
        <v>648</v>
      </c>
    </row>
    <row r="11" spans="1:7" ht="15" x14ac:dyDescent="0.25">
      <c r="A11" s="101" t="s">
        <v>658</v>
      </c>
    </row>
    <row r="12" spans="1:7" ht="15" x14ac:dyDescent="0.25">
      <c r="A12" s="101" t="s">
        <v>438</v>
      </c>
      <c r="B12">
        <v>94</v>
      </c>
      <c r="C12">
        <v>47</v>
      </c>
      <c r="D12">
        <v>753.9</v>
      </c>
      <c r="E12">
        <v>590.29999999999995</v>
      </c>
      <c r="F12">
        <v>40</v>
      </c>
      <c r="G12">
        <v>0</v>
      </c>
    </row>
    <row r="13" spans="1:7" ht="15" x14ac:dyDescent="0.25">
      <c r="A13" s="101" t="s">
        <v>439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101" t="s">
        <v>623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101" t="s">
        <v>440</v>
      </c>
      <c r="B15">
        <v>94</v>
      </c>
      <c r="C15">
        <v>47</v>
      </c>
      <c r="D15">
        <v>688</v>
      </c>
      <c r="E15">
        <v>421</v>
      </c>
      <c r="F15">
        <v>40</v>
      </c>
      <c r="G15">
        <v>0</v>
      </c>
    </row>
    <row r="16" spans="1:7" ht="15" x14ac:dyDescent="0.25">
      <c r="A16" s="101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101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101" t="s">
        <v>488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101" t="s">
        <v>21</v>
      </c>
    </row>
    <row r="20" spans="1:7" ht="15" x14ac:dyDescent="0.25">
      <c r="A20" s="101" t="s">
        <v>441</v>
      </c>
      <c r="B20">
        <v>477.5</v>
      </c>
      <c r="C20">
        <v>472.5</v>
      </c>
      <c r="D20">
        <v>1995.3</v>
      </c>
      <c r="E20">
        <v>2069.1999999999998</v>
      </c>
      <c r="F20">
        <v>20.100000000000001</v>
      </c>
      <c r="G20">
        <v>0</v>
      </c>
    </row>
    <row r="21" spans="1:7" ht="15" x14ac:dyDescent="0.25">
      <c r="A21" s="101" t="s">
        <v>21</v>
      </c>
    </row>
    <row r="22" spans="1:7" ht="15" x14ac:dyDescent="0.25">
      <c r="A22" s="101" t="s">
        <v>442</v>
      </c>
      <c r="B22">
        <v>229.9</v>
      </c>
      <c r="C22">
        <v>252.4</v>
      </c>
      <c r="D22">
        <v>933.6</v>
      </c>
      <c r="E22">
        <v>814.2</v>
      </c>
      <c r="F22">
        <v>0</v>
      </c>
      <c r="G22">
        <v>0</v>
      </c>
    </row>
    <row r="23" spans="1:7" ht="15" x14ac:dyDescent="0.25">
      <c r="A23" s="101" t="s">
        <v>21</v>
      </c>
    </row>
    <row r="24" spans="1:7" ht="15" x14ac:dyDescent="0.25">
      <c r="A24" s="101" t="s">
        <v>590</v>
      </c>
      <c r="B24">
        <v>0</v>
      </c>
      <c r="C24">
        <v>0</v>
      </c>
      <c r="D24">
        <v>194.1</v>
      </c>
      <c r="E24">
        <v>42</v>
      </c>
      <c r="F24">
        <v>0</v>
      </c>
      <c r="G24">
        <v>0</v>
      </c>
    </row>
    <row r="25" spans="1:7" ht="15" x14ac:dyDescent="0.25">
      <c r="A25" s="101" t="s">
        <v>21</v>
      </c>
    </row>
    <row r="26" spans="1:7" ht="15" x14ac:dyDescent="0.25">
      <c r="A26" s="101" t="s">
        <v>443</v>
      </c>
      <c r="B26">
        <v>1900.5</v>
      </c>
      <c r="C26">
        <v>1873.6</v>
      </c>
      <c r="D26">
        <v>6513.4</v>
      </c>
      <c r="E26">
        <v>6778.2</v>
      </c>
      <c r="F26">
        <v>92.5</v>
      </c>
      <c r="G26">
        <v>0</v>
      </c>
    </row>
    <row r="27" spans="1:7" ht="15" x14ac:dyDescent="0.25">
      <c r="A27" s="101" t="s">
        <v>543</v>
      </c>
      <c r="B27">
        <v>55</v>
      </c>
      <c r="C27">
        <v>0</v>
      </c>
      <c r="D27">
        <v>380.6</v>
      </c>
      <c r="E27">
        <v>400.1</v>
      </c>
      <c r="F27">
        <v>0</v>
      </c>
      <c r="G27">
        <v>0</v>
      </c>
    </row>
    <row r="28" spans="1:7" ht="15" x14ac:dyDescent="0.25">
      <c r="A28" s="101" t="s">
        <v>444</v>
      </c>
      <c r="B28">
        <v>30.6</v>
      </c>
      <c r="C28">
        <v>25.9</v>
      </c>
      <c r="D28">
        <v>38.6</v>
      </c>
      <c r="E28">
        <v>35.4</v>
      </c>
      <c r="F28">
        <v>0</v>
      </c>
      <c r="G28">
        <v>0</v>
      </c>
    </row>
    <row r="29" spans="1:7" ht="15" x14ac:dyDescent="0.25">
      <c r="A29" s="101" t="s">
        <v>591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101" t="s">
        <v>445</v>
      </c>
      <c r="B30">
        <v>0.8</v>
      </c>
      <c r="C30">
        <v>0.8</v>
      </c>
      <c r="D30">
        <v>3.4</v>
      </c>
      <c r="E30">
        <v>2.8</v>
      </c>
      <c r="F30">
        <v>0</v>
      </c>
      <c r="G30">
        <v>0</v>
      </c>
    </row>
    <row r="31" spans="1:7" ht="15" x14ac:dyDescent="0.25">
      <c r="A31" s="101" t="s">
        <v>446</v>
      </c>
      <c r="B31">
        <v>253</v>
      </c>
      <c r="C31">
        <v>282.5</v>
      </c>
      <c r="D31">
        <v>718.1</v>
      </c>
      <c r="E31">
        <v>849.9</v>
      </c>
      <c r="F31">
        <v>0</v>
      </c>
      <c r="G31">
        <v>0</v>
      </c>
    </row>
    <row r="32" spans="1:7" ht="15" x14ac:dyDescent="0.25">
      <c r="A32" s="101" t="s">
        <v>550</v>
      </c>
      <c r="B32">
        <v>0</v>
      </c>
      <c r="C32">
        <v>0</v>
      </c>
      <c r="D32">
        <v>262.2</v>
      </c>
      <c r="E32">
        <v>416.3</v>
      </c>
      <c r="F32">
        <v>0</v>
      </c>
      <c r="G32">
        <v>0</v>
      </c>
    </row>
    <row r="33" spans="1:7" ht="15" x14ac:dyDescent="0.25">
      <c r="A33" s="101" t="s">
        <v>636</v>
      </c>
      <c r="B33">
        <v>0.1</v>
      </c>
      <c r="C33">
        <v>31.2</v>
      </c>
      <c r="D33">
        <v>0.1</v>
      </c>
      <c r="E33">
        <v>82.6</v>
      </c>
      <c r="F33">
        <v>0</v>
      </c>
      <c r="G33">
        <v>0</v>
      </c>
    </row>
    <row r="34" spans="1:7" ht="15" x14ac:dyDescent="0.25">
      <c r="A34" s="101" t="s">
        <v>447</v>
      </c>
      <c r="B34">
        <v>406.6</v>
      </c>
      <c r="C34">
        <v>461.2</v>
      </c>
      <c r="D34">
        <v>1013.1</v>
      </c>
      <c r="E34">
        <v>1016.9</v>
      </c>
      <c r="F34">
        <v>0</v>
      </c>
      <c r="G34">
        <v>0</v>
      </c>
    </row>
    <row r="35" spans="1:7" ht="15" x14ac:dyDescent="0.25">
      <c r="A35" s="101" t="s">
        <v>448</v>
      </c>
      <c r="B35">
        <v>43.8</v>
      </c>
      <c r="C35">
        <v>220.8</v>
      </c>
      <c r="D35">
        <v>243.7</v>
      </c>
      <c r="E35">
        <v>260.10000000000002</v>
      </c>
      <c r="F35">
        <v>0</v>
      </c>
      <c r="G35">
        <v>0</v>
      </c>
    </row>
    <row r="36" spans="1:7" ht="15" x14ac:dyDescent="0.25">
      <c r="A36" s="101" t="s">
        <v>690</v>
      </c>
      <c r="B36">
        <v>0</v>
      </c>
      <c r="C36" t="s">
        <v>168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101" t="s">
        <v>683</v>
      </c>
      <c r="B37">
        <v>0</v>
      </c>
      <c r="C37">
        <v>0</v>
      </c>
      <c r="D37">
        <v>0</v>
      </c>
      <c r="E37">
        <v>21.2</v>
      </c>
      <c r="F37">
        <v>0</v>
      </c>
      <c r="G37">
        <v>0</v>
      </c>
    </row>
    <row r="38" spans="1:7" ht="15" x14ac:dyDescent="0.25">
      <c r="A38" s="101" t="s">
        <v>449</v>
      </c>
      <c r="B38">
        <v>714</v>
      </c>
      <c r="C38">
        <v>592.5</v>
      </c>
      <c r="D38">
        <v>2377.6999999999998</v>
      </c>
      <c r="E38">
        <v>2297.6</v>
      </c>
      <c r="F38">
        <v>92.5</v>
      </c>
      <c r="G38">
        <v>0</v>
      </c>
    </row>
    <row r="39" spans="1:7" ht="15" x14ac:dyDescent="0.25">
      <c r="A39" s="101" t="s">
        <v>563</v>
      </c>
      <c r="B39">
        <v>0</v>
      </c>
      <c r="C39">
        <v>0</v>
      </c>
      <c r="D39">
        <v>53.3</v>
      </c>
      <c r="E39">
        <v>64.5</v>
      </c>
      <c r="F39">
        <v>0</v>
      </c>
      <c r="G39">
        <v>0</v>
      </c>
    </row>
    <row r="40" spans="1:7" ht="15" x14ac:dyDescent="0.25">
      <c r="A40" s="101" t="s">
        <v>581</v>
      </c>
      <c r="B40">
        <v>0</v>
      </c>
      <c r="C40">
        <v>1.2</v>
      </c>
      <c r="D40">
        <v>134.80000000000001</v>
      </c>
      <c r="E40">
        <v>67.5</v>
      </c>
      <c r="F40">
        <v>0</v>
      </c>
      <c r="G40">
        <v>0</v>
      </c>
    </row>
    <row r="41" spans="1:7" ht="15" x14ac:dyDescent="0.25">
      <c r="A41" s="101" t="s">
        <v>490</v>
      </c>
      <c r="B41">
        <v>20</v>
      </c>
      <c r="C41">
        <v>65</v>
      </c>
      <c r="D41">
        <v>41.2</v>
      </c>
      <c r="E41">
        <v>68.8</v>
      </c>
      <c r="F41">
        <v>0</v>
      </c>
      <c r="G41">
        <v>0</v>
      </c>
    </row>
    <row r="42" spans="1:7" ht="15" x14ac:dyDescent="0.25">
      <c r="A42" s="101" t="s">
        <v>450</v>
      </c>
      <c r="B42">
        <v>174</v>
      </c>
      <c r="C42">
        <v>192.5</v>
      </c>
      <c r="D42">
        <v>679.4</v>
      </c>
      <c r="E42">
        <v>549.29999999999995</v>
      </c>
      <c r="F42">
        <v>0</v>
      </c>
      <c r="G42">
        <v>0</v>
      </c>
    </row>
    <row r="43" spans="1:7" ht="15" x14ac:dyDescent="0.25">
      <c r="A43" s="101" t="s">
        <v>620</v>
      </c>
      <c r="B43">
        <v>1</v>
      </c>
      <c r="C43">
        <v>0</v>
      </c>
      <c r="D43">
        <v>2.2000000000000002</v>
      </c>
      <c r="E43">
        <v>33.5</v>
      </c>
      <c r="F43">
        <v>0</v>
      </c>
      <c r="G43">
        <v>0</v>
      </c>
    </row>
    <row r="44" spans="1:7" ht="15" x14ac:dyDescent="0.25">
      <c r="A44" s="101" t="s">
        <v>451</v>
      </c>
      <c r="B44">
        <v>111.5</v>
      </c>
      <c r="C44">
        <v>0</v>
      </c>
      <c r="D44">
        <v>328.1</v>
      </c>
      <c r="E44">
        <v>211</v>
      </c>
      <c r="F44">
        <v>0</v>
      </c>
      <c r="G44">
        <v>0</v>
      </c>
    </row>
    <row r="45" spans="1:7" ht="15" x14ac:dyDescent="0.25">
      <c r="A45" s="101" t="s">
        <v>452</v>
      </c>
      <c r="B45">
        <v>90</v>
      </c>
      <c r="C45">
        <v>0</v>
      </c>
      <c r="D45">
        <v>235.5</v>
      </c>
      <c r="E45">
        <v>400.7</v>
      </c>
      <c r="F45">
        <v>0</v>
      </c>
      <c r="G45">
        <v>0</v>
      </c>
    </row>
    <row r="46" spans="1:7" ht="15" x14ac:dyDescent="0.25">
      <c r="A46" s="101" t="s">
        <v>21</v>
      </c>
    </row>
    <row r="47" spans="1:7" ht="15" x14ac:dyDescent="0.25">
      <c r="A47" s="101" t="s">
        <v>453</v>
      </c>
      <c r="B47">
        <v>182.1</v>
      </c>
      <c r="C47">
        <v>874.8</v>
      </c>
      <c r="D47">
        <v>1849</v>
      </c>
      <c r="E47">
        <v>1680.2</v>
      </c>
      <c r="F47">
        <v>0</v>
      </c>
      <c r="G47">
        <v>0</v>
      </c>
    </row>
    <row r="48" spans="1:7" ht="15" x14ac:dyDescent="0.25">
      <c r="A48" s="101" t="s">
        <v>454</v>
      </c>
      <c r="B48">
        <v>0</v>
      </c>
      <c r="C48">
        <v>32</v>
      </c>
      <c r="D48">
        <v>409.7</v>
      </c>
      <c r="E48">
        <v>165.6</v>
      </c>
      <c r="F48">
        <v>0</v>
      </c>
      <c r="G48">
        <v>0</v>
      </c>
    </row>
    <row r="49" spans="1:7" ht="15" x14ac:dyDescent="0.25">
      <c r="A49" s="101" t="s">
        <v>688</v>
      </c>
      <c r="B49">
        <v>0</v>
      </c>
      <c r="C49">
        <v>0</v>
      </c>
      <c r="D49">
        <v>0</v>
      </c>
      <c r="E49">
        <v>18</v>
      </c>
      <c r="F49">
        <v>0</v>
      </c>
      <c r="G49">
        <v>0</v>
      </c>
    </row>
    <row r="50" spans="1:7" ht="15" x14ac:dyDescent="0.25">
      <c r="A50" s="101" t="s">
        <v>455</v>
      </c>
      <c r="B50">
        <v>0</v>
      </c>
      <c r="C50">
        <v>225</v>
      </c>
      <c r="D50">
        <v>101.2</v>
      </c>
      <c r="E50">
        <v>467.4</v>
      </c>
      <c r="F50">
        <v>0</v>
      </c>
      <c r="G50">
        <v>0</v>
      </c>
    </row>
    <row r="51" spans="1:7" ht="15" x14ac:dyDescent="0.25">
      <c r="A51" s="101" t="s">
        <v>592</v>
      </c>
      <c r="B51">
        <v>0</v>
      </c>
      <c r="C51">
        <v>0</v>
      </c>
      <c r="D51">
        <v>19.7</v>
      </c>
      <c r="E51">
        <v>0</v>
      </c>
      <c r="F51">
        <v>0</v>
      </c>
      <c r="G51">
        <v>0</v>
      </c>
    </row>
    <row r="52" spans="1:7" ht="15" x14ac:dyDescent="0.25">
      <c r="A52" s="101" t="s">
        <v>456</v>
      </c>
      <c r="B52">
        <v>0</v>
      </c>
      <c r="C52">
        <v>0</v>
      </c>
      <c r="D52">
        <v>18.600000000000001</v>
      </c>
      <c r="E52">
        <v>22</v>
      </c>
      <c r="F52">
        <v>0</v>
      </c>
      <c r="G52">
        <v>0</v>
      </c>
    </row>
    <row r="53" spans="1:7" ht="15" x14ac:dyDescent="0.25">
      <c r="A53" s="101" t="s">
        <v>684</v>
      </c>
      <c r="B53">
        <v>0</v>
      </c>
      <c r="C53">
        <v>0</v>
      </c>
      <c r="D53">
        <v>0</v>
      </c>
      <c r="E53">
        <v>34</v>
      </c>
      <c r="F53">
        <v>0</v>
      </c>
      <c r="G53">
        <v>0</v>
      </c>
    </row>
    <row r="54" spans="1:7" ht="15" x14ac:dyDescent="0.25">
      <c r="A54" s="101" t="s">
        <v>457</v>
      </c>
      <c r="B54">
        <v>0</v>
      </c>
      <c r="C54">
        <v>0</v>
      </c>
      <c r="D54">
        <v>0</v>
      </c>
      <c r="E54">
        <v>31.9</v>
      </c>
      <c r="F54">
        <v>0</v>
      </c>
      <c r="G54">
        <v>0</v>
      </c>
    </row>
    <row r="55" spans="1:7" ht="15" x14ac:dyDescent="0.25">
      <c r="A55" s="101" t="s">
        <v>637</v>
      </c>
      <c r="B55">
        <v>0</v>
      </c>
      <c r="C55">
        <v>0</v>
      </c>
      <c r="D55">
        <v>20.8</v>
      </c>
      <c r="E55">
        <v>0</v>
      </c>
      <c r="F55">
        <v>0</v>
      </c>
      <c r="G55">
        <v>0</v>
      </c>
    </row>
    <row r="56" spans="1:7" ht="15" x14ac:dyDescent="0.25">
      <c r="A56" s="101" t="s">
        <v>593</v>
      </c>
      <c r="B56">
        <v>0</v>
      </c>
      <c r="C56">
        <v>0</v>
      </c>
      <c r="D56">
        <v>32.200000000000003</v>
      </c>
      <c r="E56" t="s">
        <v>168</v>
      </c>
      <c r="F56">
        <v>0</v>
      </c>
      <c r="G56">
        <v>0</v>
      </c>
    </row>
    <row r="57" spans="1:7" ht="15" x14ac:dyDescent="0.25">
      <c r="A57" s="101" t="s">
        <v>594</v>
      </c>
      <c r="B57">
        <v>0</v>
      </c>
      <c r="C57">
        <v>45</v>
      </c>
      <c r="D57">
        <v>3.9</v>
      </c>
      <c r="E57">
        <v>20.6</v>
      </c>
      <c r="F57">
        <v>0</v>
      </c>
      <c r="G57">
        <v>0</v>
      </c>
    </row>
    <row r="58" spans="1:7" ht="15" x14ac:dyDescent="0.25">
      <c r="A58" s="101" t="s">
        <v>458</v>
      </c>
      <c r="B58">
        <v>182.1</v>
      </c>
      <c r="C58">
        <v>568.29999999999995</v>
      </c>
      <c r="D58">
        <v>1175.5</v>
      </c>
      <c r="E58">
        <v>848.7</v>
      </c>
      <c r="F58">
        <v>0</v>
      </c>
      <c r="G58">
        <v>0</v>
      </c>
    </row>
    <row r="59" spans="1:7" ht="15" x14ac:dyDescent="0.25">
      <c r="A59" s="101" t="s">
        <v>459</v>
      </c>
      <c r="B59">
        <v>0</v>
      </c>
      <c r="C59">
        <v>4.5</v>
      </c>
      <c r="D59">
        <v>36.299999999999997</v>
      </c>
      <c r="E59">
        <v>16.8</v>
      </c>
      <c r="F59">
        <v>0</v>
      </c>
      <c r="G59">
        <v>0</v>
      </c>
    </row>
    <row r="60" spans="1:7" ht="15" x14ac:dyDescent="0.25">
      <c r="A60" s="101" t="s">
        <v>691</v>
      </c>
      <c r="B60">
        <v>0</v>
      </c>
      <c r="C60">
        <v>0</v>
      </c>
      <c r="D60">
        <v>0</v>
      </c>
      <c r="E60">
        <v>1</v>
      </c>
      <c r="F60">
        <v>0</v>
      </c>
      <c r="G60">
        <v>0</v>
      </c>
    </row>
    <row r="61" spans="1:7" ht="15" x14ac:dyDescent="0.25">
      <c r="A61" s="101" t="s">
        <v>685</v>
      </c>
      <c r="B61">
        <v>0</v>
      </c>
      <c r="C61">
        <v>0</v>
      </c>
      <c r="D61">
        <v>0</v>
      </c>
      <c r="E61">
        <v>53.1</v>
      </c>
      <c r="F61">
        <v>0</v>
      </c>
      <c r="G61">
        <v>0</v>
      </c>
    </row>
    <row r="62" spans="1:7" ht="15" x14ac:dyDescent="0.25">
      <c r="A62" s="101" t="s">
        <v>610</v>
      </c>
      <c r="B62">
        <v>0</v>
      </c>
      <c r="C62">
        <v>0</v>
      </c>
      <c r="D62">
        <v>31.1</v>
      </c>
      <c r="E62">
        <v>0</v>
      </c>
      <c r="F62">
        <v>0</v>
      </c>
      <c r="G62">
        <v>0</v>
      </c>
    </row>
    <row r="63" spans="1:7" ht="15" x14ac:dyDescent="0.25">
      <c r="A63" s="101" t="s">
        <v>692</v>
      </c>
      <c r="B63">
        <v>0</v>
      </c>
      <c r="C63">
        <v>0</v>
      </c>
      <c r="D63">
        <v>0</v>
      </c>
      <c r="E63">
        <v>1</v>
      </c>
      <c r="F63">
        <v>0</v>
      </c>
      <c r="G63">
        <v>0</v>
      </c>
    </row>
    <row r="64" spans="1:7" ht="15" x14ac:dyDescent="0.25">
      <c r="A64" s="101" t="s">
        <v>21</v>
      </c>
    </row>
    <row r="65" spans="1:7" ht="15" x14ac:dyDescent="0.25">
      <c r="A65" s="101" t="s">
        <v>460</v>
      </c>
      <c r="B65">
        <v>1156.7</v>
      </c>
      <c r="C65">
        <v>1175.4000000000001</v>
      </c>
      <c r="D65">
        <v>6475</v>
      </c>
      <c r="E65">
        <v>5043.1000000000004</v>
      </c>
      <c r="F65">
        <v>108.8</v>
      </c>
      <c r="G65">
        <v>0</v>
      </c>
    </row>
    <row r="66" spans="1:7" ht="15" x14ac:dyDescent="0.25">
      <c r="A66" s="101" t="s">
        <v>461</v>
      </c>
      <c r="B66">
        <v>3.3</v>
      </c>
      <c r="C66">
        <v>0</v>
      </c>
      <c r="D66">
        <v>13.9</v>
      </c>
      <c r="E66">
        <v>14.2</v>
      </c>
      <c r="F66">
        <v>0</v>
      </c>
      <c r="G66">
        <v>0</v>
      </c>
    </row>
    <row r="67" spans="1:7" ht="15" x14ac:dyDescent="0.25">
      <c r="A67" s="101" t="s">
        <v>462</v>
      </c>
      <c r="B67">
        <v>6</v>
      </c>
      <c r="C67">
        <v>4</v>
      </c>
      <c r="D67">
        <v>8.9</v>
      </c>
      <c r="E67">
        <v>10.8</v>
      </c>
      <c r="F67">
        <v>0</v>
      </c>
      <c r="G67">
        <v>0</v>
      </c>
    </row>
    <row r="68" spans="1:7" ht="15" x14ac:dyDescent="0.25">
      <c r="A68" s="101" t="s">
        <v>463</v>
      </c>
      <c r="B68">
        <v>0</v>
      </c>
      <c r="C68">
        <v>30</v>
      </c>
      <c r="D68">
        <v>401.7</v>
      </c>
      <c r="E68">
        <v>231.1</v>
      </c>
      <c r="F68">
        <v>0</v>
      </c>
      <c r="G68">
        <v>0</v>
      </c>
    </row>
    <row r="69" spans="1:7" ht="15" x14ac:dyDescent="0.25">
      <c r="A69" s="101" t="s">
        <v>464</v>
      </c>
      <c r="B69">
        <v>11.4</v>
      </c>
      <c r="C69">
        <v>15.1</v>
      </c>
      <c r="D69">
        <v>79.400000000000006</v>
      </c>
      <c r="E69">
        <v>71</v>
      </c>
      <c r="F69">
        <v>0</v>
      </c>
      <c r="G69">
        <v>0</v>
      </c>
    </row>
    <row r="70" spans="1:7" ht="15" x14ac:dyDescent="0.25">
      <c r="A70" s="101" t="s">
        <v>465</v>
      </c>
      <c r="B70">
        <v>27.2</v>
      </c>
      <c r="C70">
        <v>21</v>
      </c>
      <c r="D70">
        <v>50.1</v>
      </c>
      <c r="E70">
        <v>20.2</v>
      </c>
      <c r="F70">
        <v>0</v>
      </c>
      <c r="G70">
        <v>0</v>
      </c>
    </row>
    <row r="71" spans="1:7" ht="15" x14ac:dyDescent="0.25">
      <c r="A71" s="101" t="s">
        <v>466</v>
      </c>
      <c r="B71">
        <v>12</v>
      </c>
      <c r="C71">
        <v>65.5</v>
      </c>
      <c r="D71">
        <v>330.2</v>
      </c>
      <c r="E71">
        <v>208.4</v>
      </c>
      <c r="F71">
        <v>0</v>
      </c>
      <c r="G71">
        <v>0</v>
      </c>
    </row>
    <row r="72" spans="1:7" ht="15" x14ac:dyDescent="0.25">
      <c r="A72" s="101" t="s">
        <v>467</v>
      </c>
      <c r="B72">
        <v>83.7</v>
      </c>
      <c r="C72">
        <v>57</v>
      </c>
      <c r="D72">
        <v>614.1</v>
      </c>
      <c r="E72">
        <v>231.5</v>
      </c>
      <c r="F72">
        <v>29</v>
      </c>
      <c r="G72">
        <v>0</v>
      </c>
    </row>
    <row r="73" spans="1:7" ht="15" x14ac:dyDescent="0.25">
      <c r="A73" s="101" t="s">
        <v>468</v>
      </c>
      <c r="B73">
        <v>62.3</v>
      </c>
      <c r="C73">
        <v>27.3</v>
      </c>
      <c r="D73">
        <v>222.2</v>
      </c>
      <c r="E73">
        <v>175.9</v>
      </c>
      <c r="F73">
        <v>0</v>
      </c>
      <c r="G73">
        <v>0</v>
      </c>
    </row>
    <row r="74" spans="1:7" ht="15" x14ac:dyDescent="0.25">
      <c r="A74" s="101" t="s">
        <v>469</v>
      </c>
      <c r="B74">
        <v>0</v>
      </c>
      <c r="C74">
        <v>13</v>
      </c>
      <c r="D74">
        <v>238.9</v>
      </c>
      <c r="E74">
        <v>208.7</v>
      </c>
      <c r="F74">
        <v>0</v>
      </c>
      <c r="G74">
        <v>0</v>
      </c>
    </row>
    <row r="75" spans="1:7" ht="15" x14ac:dyDescent="0.25">
      <c r="A75" s="101" t="s">
        <v>470</v>
      </c>
      <c r="B75">
        <v>0</v>
      </c>
      <c r="C75">
        <v>17.600000000000001</v>
      </c>
      <c r="D75">
        <v>0</v>
      </c>
      <c r="E75">
        <v>4.4000000000000004</v>
      </c>
      <c r="F75">
        <v>0</v>
      </c>
      <c r="G75">
        <v>0</v>
      </c>
    </row>
    <row r="76" spans="1:7" ht="15" x14ac:dyDescent="0.25">
      <c r="A76" s="101" t="s">
        <v>471</v>
      </c>
      <c r="B76">
        <v>204.8</v>
      </c>
      <c r="C76">
        <v>15.7</v>
      </c>
      <c r="D76">
        <v>414.8</v>
      </c>
      <c r="E76">
        <v>405.5</v>
      </c>
      <c r="F76">
        <v>0</v>
      </c>
      <c r="G76">
        <v>0</v>
      </c>
    </row>
    <row r="77" spans="1:7" ht="15" x14ac:dyDescent="0.25">
      <c r="A77" s="101" t="s">
        <v>544</v>
      </c>
      <c r="B77">
        <v>0</v>
      </c>
      <c r="C77">
        <v>0</v>
      </c>
      <c r="D77">
        <v>26.9</v>
      </c>
      <c r="E77">
        <v>28.9</v>
      </c>
      <c r="F77">
        <v>0</v>
      </c>
      <c r="G77">
        <v>0</v>
      </c>
    </row>
    <row r="78" spans="1:7" ht="15" x14ac:dyDescent="0.25">
      <c r="A78" s="101" t="s">
        <v>472</v>
      </c>
      <c r="B78">
        <v>0</v>
      </c>
      <c r="C78">
        <v>45</v>
      </c>
      <c r="D78">
        <v>103.3</v>
      </c>
      <c r="E78">
        <v>67.099999999999994</v>
      </c>
      <c r="F78">
        <v>0</v>
      </c>
      <c r="G78">
        <v>0</v>
      </c>
    </row>
    <row r="79" spans="1:7" ht="15" x14ac:dyDescent="0.25">
      <c r="A79" s="101" t="s">
        <v>473</v>
      </c>
      <c r="B79">
        <v>69.599999999999994</v>
      </c>
      <c r="C79">
        <v>64.8</v>
      </c>
      <c r="D79">
        <v>230.3</v>
      </c>
      <c r="E79">
        <v>235.2</v>
      </c>
      <c r="F79">
        <v>27.5</v>
      </c>
      <c r="G79">
        <v>0</v>
      </c>
    </row>
    <row r="80" spans="1:7" ht="15" x14ac:dyDescent="0.25">
      <c r="A80" s="101" t="s">
        <v>474</v>
      </c>
      <c r="B80">
        <v>52.7</v>
      </c>
      <c r="C80">
        <v>20.5</v>
      </c>
      <c r="D80">
        <v>120.4</v>
      </c>
      <c r="E80">
        <v>109.6</v>
      </c>
      <c r="F80">
        <v>0</v>
      </c>
      <c r="G80">
        <v>0</v>
      </c>
    </row>
    <row r="81" spans="1:7" ht="15" x14ac:dyDescent="0.25">
      <c r="A81" s="101" t="s">
        <v>475</v>
      </c>
      <c r="B81">
        <v>11.7</v>
      </c>
      <c r="C81">
        <v>10.3</v>
      </c>
      <c r="D81">
        <v>25.7</v>
      </c>
      <c r="E81">
        <v>28.4</v>
      </c>
      <c r="F81">
        <v>4.8</v>
      </c>
      <c r="G81">
        <v>0</v>
      </c>
    </row>
    <row r="82" spans="1:7" ht="15" x14ac:dyDescent="0.25">
      <c r="A82" s="101" t="s">
        <v>476</v>
      </c>
      <c r="B82">
        <v>402.1</v>
      </c>
      <c r="C82">
        <v>504.4</v>
      </c>
      <c r="D82">
        <v>2908.8</v>
      </c>
      <c r="E82">
        <v>2218.3000000000002</v>
      </c>
      <c r="F82">
        <v>29.5</v>
      </c>
      <c r="G82">
        <v>0</v>
      </c>
    </row>
    <row r="83" spans="1:7" ht="15" x14ac:dyDescent="0.25">
      <c r="A83" s="101" t="s">
        <v>477</v>
      </c>
      <c r="B83">
        <v>0</v>
      </c>
      <c r="C83">
        <v>8.9</v>
      </c>
      <c r="D83">
        <v>15.1</v>
      </c>
      <c r="E83">
        <v>7.5</v>
      </c>
      <c r="F83">
        <v>0</v>
      </c>
      <c r="G83">
        <v>0</v>
      </c>
    </row>
    <row r="84" spans="1:7" ht="15" x14ac:dyDescent="0.25">
      <c r="A84" s="101" t="s">
        <v>478</v>
      </c>
      <c r="B84">
        <v>49.8</v>
      </c>
      <c r="C84">
        <v>25.9</v>
      </c>
      <c r="D84">
        <v>92.5</v>
      </c>
      <c r="E84">
        <v>118.5</v>
      </c>
      <c r="F84">
        <v>0</v>
      </c>
      <c r="G84">
        <v>0</v>
      </c>
    </row>
    <row r="85" spans="1:7" ht="15" x14ac:dyDescent="0.25">
      <c r="A85" s="101" t="s">
        <v>479</v>
      </c>
      <c r="B85">
        <v>90.4</v>
      </c>
      <c r="C85">
        <v>185.1</v>
      </c>
      <c r="D85">
        <v>218.2</v>
      </c>
      <c r="E85">
        <v>165.6</v>
      </c>
      <c r="F85">
        <v>14.2</v>
      </c>
      <c r="G85">
        <v>0</v>
      </c>
    </row>
    <row r="86" spans="1:7" ht="15" x14ac:dyDescent="0.25">
      <c r="A86" s="101" t="s">
        <v>480</v>
      </c>
      <c r="B86">
        <v>17.2</v>
      </c>
      <c r="C86">
        <v>18.3</v>
      </c>
      <c r="D86">
        <v>217.9</v>
      </c>
      <c r="E86">
        <v>189.6</v>
      </c>
      <c r="F86">
        <v>0</v>
      </c>
      <c r="G86">
        <v>0</v>
      </c>
    </row>
    <row r="87" spans="1:7" ht="15" x14ac:dyDescent="0.25">
      <c r="A87" s="101" t="s">
        <v>481</v>
      </c>
      <c r="B87">
        <v>19.899999999999999</v>
      </c>
      <c r="C87">
        <v>26.2</v>
      </c>
      <c r="D87">
        <v>72.3</v>
      </c>
      <c r="E87">
        <v>102.3</v>
      </c>
      <c r="F87">
        <v>3.9</v>
      </c>
      <c r="G87">
        <v>0</v>
      </c>
    </row>
    <row r="88" spans="1:7" ht="15" x14ac:dyDescent="0.25">
      <c r="A88" s="101" t="s">
        <v>482</v>
      </c>
      <c r="B88">
        <v>32.5</v>
      </c>
      <c r="C88">
        <v>0</v>
      </c>
      <c r="D88">
        <v>69.400000000000006</v>
      </c>
      <c r="E88">
        <v>190.4</v>
      </c>
      <c r="F88">
        <v>0</v>
      </c>
      <c r="G88">
        <v>0</v>
      </c>
    </row>
    <row r="89" spans="1:7" ht="15" x14ac:dyDescent="0.25">
      <c r="A89" s="101" t="s">
        <v>642</v>
      </c>
      <c r="B89" t="s">
        <v>20</v>
      </c>
      <c r="C89" t="s">
        <v>29</v>
      </c>
      <c r="D89" t="s">
        <v>489</v>
      </c>
      <c r="E89" t="s">
        <v>29</v>
      </c>
      <c r="F89" t="s">
        <v>664</v>
      </c>
      <c r="G89" t="s">
        <v>20</v>
      </c>
    </row>
    <row r="90" spans="1:7" ht="15" x14ac:dyDescent="0.25">
      <c r="A90" s="101" t="s">
        <v>483</v>
      </c>
      <c r="B90">
        <v>4040.7</v>
      </c>
      <c r="C90">
        <v>4695.7</v>
      </c>
      <c r="D90">
        <v>18714.2</v>
      </c>
      <c r="E90">
        <v>17017.099999999999</v>
      </c>
      <c r="F90">
        <v>261.39999999999998</v>
      </c>
      <c r="G90">
        <v>0</v>
      </c>
    </row>
    <row r="91" spans="1:7" ht="15" x14ac:dyDescent="0.25">
      <c r="A91" s="101" t="s">
        <v>484</v>
      </c>
      <c r="B91">
        <v>876.7</v>
      </c>
      <c r="C91">
        <v>1131.9000000000001</v>
      </c>
      <c r="D91">
        <v>0</v>
      </c>
      <c r="E91">
        <v>0</v>
      </c>
      <c r="F91">
        <v>194.2</v>
      </c>
      <c r="G91">
        <v>0</v>
      </c>
    </row>
    <row r="92" spans="1:7" ht="15" x14ac:dyDescent="0.25">
      <c r="A92" s="101" t="s">
        <v>642</v>
      </c>
      <c r="B92" t="s">
        <v>20</v>
      </c>
      <c r="C92" t="s">
        <v>29</v>
      </c>
      <c r="D92" t="s">
        <v>489</v>
      </c>
      <c r="E92" t="s">
        <v>29</v>
      </c>
      <c r="F92" t="s">
        <v>664</v>
      </c>
      <c r="G92" t="s">
        <v>20</v>
      </c>
    </row>
    <row r="93" spans="1:7" ht="15" x14ac:dyDescent="0.25">
      <c r="A93" s="101" t="s">
        <v>485</v>
      </c>
      <c r="B93">
        <v>4917.3999999999996</v>
      </c>
      <c r="C93">
        <v>5827.6</v>
      </c>
      <c r="D93">
        <v>18714.2</v>
      </c>
      <c r="E93">
        <v>17017.099999999999</v>
      </c>
      <c r="F93">
        <v>455.6</v>
      </c>
      <c r="G93">
        <v>0</v>
      </c>
    </row>
    <row r="94" spans="1:7" ht="15" x14ac:dyDescent="0.25">
      <c r="A94" s="101" t="s">
        <v>486</v>
      </c>
      <c r="B94" t="s">
        <v>19</v>
      </c>
      <c r="C94" t="s">
        <v>19</v>
      </c>
      <c r="D94">
        <v>0</v>
      </c>
      <c r="E94">
        <v>0</v>
      </c>
      <c r="F94" t="s">
        <v>19</v>
      </c>
      <c r="G94" t="s">
        <v>19</v>
      </c>
    </row>
    <row r="95" spans="1:7" ht="15" x14ac:dyDescent="0.25">
      <c r="A95" s="101" t="s">
        <v>487</v>
      </c>
      <c r="B95">
        <v>0</v>
      </c>
      <c r="C95">
        <v>0</v>
      </c>
      <c r="D95" t="s">
        <v>19</v>
      </c>
      <c r="E95" t="s">
        <v>19</v>
      </c>
      <c r="F95">
        <v>0</v>
      </c>
      <c r="G95">
        <v>0</v>
      </c>
    </row>
    <row r="96" spans="1:7" ht="15" x14ac:dyDescent="0.25">
      <c r="A96" s="101" t="s">
        <v>642</v>
      </c>
      <c r="B96" t="s">
        <v>20</v>
      </c>
      <c r="C96" t="s">
        <v>29</v>
      </c>
      <c r="D96" t="s">
        <v>489</v>
      </c>
      <c r="E96" t="s">
        <v>29</v>
      </c>
      <c r="F96" t="s">
        <v>664</v>
      </c>
      <c r="G96" t="s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D967B-0416-4C6F-B629-5384ECD2E09F}">
  <sheetPr codeName="Sheet2"/>
  <dimension ref="A1:G93"/>
  <sheetViews>
    <sheetView workbookViewId="0">
      <selection activeCell="D7" sqref="D7"/>
    </sheetView>
  </sheetViews>
  <sheetFormatPr defaultRowHeight="13.2" x14ac:dyDescent="0.25"/>
  <cols>
    <col min="1" max="1" width="26" customWidth="1"/>
    <col min="3" max="3" width="12" customWidth="1"/>
    <col min="5" max="5" width="11.88671875" customWidth="1"/>
  </cols>
  <sheetData>
    <row r="1" spans="1:7" ht="15" x14ac:dyDescent="0.25">
      <c r="A1" s="101" t="s">
        <v>645</v>
      </c>
    </row>
    <row r="2" spans="1:7" ht="15" x14ac:dyDescent="0.25">
      <c r="A2" s="101" t="s">
        <v>646</v>
      </c>
    </row>
    <row r="3" spans="1:7" ht="15" x14ac:dyDescent="0.25">
      <c r="A3" s="101" t="s">
        <v>687</v>
      </c>
    </row>
    <row r="4" spans="1:7" ht="15" x14ac:dyDescent="0.25">
      <c r="A4" s="101" t="s">
        <v>648</v>
      </c>
    </row>
    <row r="5" spans="1:7" ht="15" x14ac:dyDescent="0.25">
      <c r="A5" s="101" t="s">
        <v>649</v>
      </c>
    </row>
    <row r="6" spans="1:7" ht="15" x14ac:dyDescent="0.25">
      <c r="A6" s="101" t="s">
        <v>650</v>
      </c>
    </row>
    <row r="7" spans="1:7" ht="15" x14ac:dyDescent="0.25">
      <c r="B7" s="101" t="s">
        <v>659</v>
      </c>
      <c r="D7" t="s">
        <v>660</v>
      </c>
      <c r="F7" t="s">
        <v>655</v>
      </c>
    </row>
    <row r="8" spans="1:7" ht="15" x14ac:dyDescent="0.25">
      <c r="A8" s="101" t="s">
        <v>650</v>
      </c>
    </row>
    <row r="9" spans="1:7" ht="15" x14ac:dyDescent="0.25">
      <c r="A9" s="101" t="s">
        <v>643</v>
      </c>
      <c r="B9" t="s">
        <v>619</v>
      </c>
      <c r="C9" t="s">
        <v>618</v>
      </c>
      <c r="D9" t="s">
        <v>619</v>
      </c>
      <c r="E9" t="s">
        <v>507</v>
      </c>
      <c r="F9" t="s">
        <v>587</v>
      </c>
      <c r="G9" t="s">
        <v>588</v>
      </c>
    </row>
    <row r="10" spans="1:7" ht="15" x14ac:dyDescent="0.25">
      <c r="A10" s="101" t="s">
        <v>648</v>
      </c>
    </row>
    <row r="11" spans="1:7" ht="15" x14ac:dyDescent="0.25">
      <c r="A11" s="101" t="s">
        <v>658</v>
      </c>
    </row>
    <row r="12" spans="1:7" ht="15" x14ac:dyDescent="0.25">
      <c r="A12" s="101" t="s">
        <v>438</v>
      </c>
      <c r="B12">
        <v>80</v>
      </c>
      <c r="C12">
        <v>30</v>
      </c>
      <c r="D12">
        <v>753.9</v>
      </c>
      <c r="E12">
        <v>590.29999999999995</v>
      </c>
      <c r="F12">
        <v>40</v>
      </c>
      <c r="G12">
        <v>0</v>
      </c>
    </row>
    <row r="13" spans="1:7" ht="15" x14ac:dyDescent="0.25">
      <c r="A13" s="101" t="s">
        <v>439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101" t="s">
        <v>623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101" t="s">
        <v>440</v>
      </c>
      <c r="B15">
        <v>80</v>
      </c>
      <c r="C15">
        <v>30</v>
      </c>
      <c r="D15">
        <v>688</v>
      </c>
      <c r="E15">
        <v>421</v>
      </c>
      <c r="F15">
        <v>40</v>
      </c>
      <c r="G15">
        <v>0</v>
      </c>
    </row>
    <row r="16" spans="1:7" ht="15" x14ac:dyDescent="0.25">
      <c r="A16" s="101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101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101" t="s">
        <v>488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101" t="s">
        <v>21</v>
      </c>
    </row>
    <row r="20" spans="1:7" ht="15" x14ac:dyDescent="0.25">
      <c r="A20" s="101" t="s">
        <v>441</v>
      </c>
      <c r="B20">
        <v>496.5</v>
      </c>
      <c r="C20">
        <v>448.8</v>
      </c>
      <c r="D20">
        <v>1898.9</v>
      </c>
      <c r="E20">
        <v>2030.5</v>
      </c>
      <c r="F20">
        <v>16.600000000000001</v>
      </c>
      <c r="G20">
        <v>0</v>
      </c>
    </row>
    <row r="21" spans="1:7" ht="15" x14ac:dyDescent="0.25">
      <c r="A21" s="101" t="s">
        <v>21</v>
      </c>
    </row>
    <row r="22" spans="1:7" ht="15" x14ac:dyDescent="0.25">
      <c r="A22" s="101" t="s">
        <v>442</v>
      </c>
      <c r="B22">
        <v>230</v>
      </c>
      <c r="C22">
        <v>226.9</v>
      </c>
      <c r="D22">
        <v>933.6</v>
      </c>
      <c r="E22">
        <v>814.2</v>
      </c>
      <c r="F22">
        <v>0</v>
      </c>
      <c r="G22">
        <v>0</v>
      </c>
    </row>
    <row r="23" spans="1:7" ht="15" x14ac:dyDescent="0.25">
      <c r="A23" s="101" t="s">
        <v>21</v>
      </c>
    </row>
    <row r="24" spans="1:7" ht="15" x14ac:dyDescent="0.25">
      <c r="A24" s="101" t="s">
        <v>590</v>
      </c>
      <c r="B24">
        <v>0</v>
      </c>
      <c r="C24">
        <v>40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101" t="s">
        <v>21</v>
      </c>
    </row>
    <row r="26" spans="1:7" ht="15" x14ac:dyDescent="0.25">
      <c r="A26" s="101" t="s">
        <v>443</v>
      </c>
      <c r="B26">
        <v>1840.3</v>
      </c>
      <c r="C26">
        <v>2081.4</v>
      </c>
      <c r="D26">
        <v>6313.2</v>
      </c>
      <c r="E26">
        <v>6441.1</v>
      </c>
      <c r="F26">
        <v>92.5</v>
      </c>
      <c r="G26">
        <v>0</v>
      </c>
    </row>
    <row r="27" spans="1:7" ht="15" x14ac:dyDescent="0.25">
      <c r="A27" s="101" t="s">
        <v>543</v>
      </c>
      <c r="B27">
        <v>110</v>
      </c>
      <c r="C27">
        <v>0</v>
      </c>
      <c r="D27">
        <v>322</v>
      </c>
      <c r="E27">
        <v>400.1</v>
      </c>
      <c r="F27">
        <v>0</v>
      </c>
      <c r="G27">
        <v>0</v>
      </c>
    </row>
    <row r="28" spans="1:7" ht="15" x14ac:dyDescent="0.25">
      <c r="A28" s="101" t="s">
        <v>444</v>
      </c>
      <c r="B28">
        <v>32.1</v>
      </c>
      <c r="C28">
        <v>28.1</v>
      </c>
      <c r="D28">
        <v>37.1</v>
      </c>
      <c r="E28">
        <v>32.9</v>
      </c>
      <c r="F28">
        <v>0</v>
      </c>
      <c r="G28">
        <v>0</v>
      </c>
    </row>
    <row r="29" spans="1:7" ht="15" x14ac:dyDescent="0.25">
      <c r="A29" s="101" t="s">
        <v>591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101" t="s">
        <v>445</v>
      </c>
      <c r="B30">
        <v>0.5</v>
      </c>
      <c r="C30">
        <v>0.7</v>
      </c>
      <c r="D30">
        <v>3.4</v>
      </c>
      <c r="E30">
        <v>2.6</v>
      </c>
      <c r="F30">
        <v>0</v>
      </c>
      <c r="G30">
        <v>0</v>
      </c>
    </row>
    <row r="31" spans="1:7" ht="15" x14ac:dyDescent="0.25">
      <c r="A31" s="101" t="s">
        <v>446</v>
      </c>
      <c r="B31">
        <v>253</v>
      </c>
      <c r="C31">
        <v>408.5</v>
      </c>
      <c r="D31">
        <v>718.1</v>
      </c>
      <c r="E31">
        <v>714.6</v>
      </c>
      <c r="F31">
        <v>0</v>
      </c>
      <c r="G31">
        <v>0</v>
      </c>
    </row>
    <row r="32" spans="1:7" ht="15" x14ac:dyDescent="0.25">
      <c r="A32" s="101" t="s">
        <v>550</v>
      </c>
      <c r="B32">
        <v>0</v>
      </c>
      <c r="C32">
        <v>0</v>
      </c>
      <c r="D32">
        <v>262.2</v>
      </c>
      <c r="E32">
        <v>416.3</v>
      </c>
      <c r="F32">
        <v>0</v>
      </c>
      <c r="G32">
        <v>0</v>
      </c>
    </row>
    <row r="33" spans="1:7" ht="15" x14ac:dyDescent="0.25">
      <c r="A33" s="101" t="s">
        <v>636</v>
      </c>
      <c r="B33">
        <v>0.1</v>
      </c>
      <c r="C33">
        <v>61.2</v>
      </c>
      <c r="D33">
        <v>0.1</v>
      </c>
      <c r="E33">
        <v>49.6</v>
      </c>
      <c r="F33">
        <v>0</v>
      </c>
      <c r="G33">
        <v>0</v>
      </c>
    </row>
    <row r="34" spans="1:7" ht="15" x14ac:dyDescent="0.25">
      <c r="A34" s="101" t="s">
        <v>447</v>
      </c>
      <c r="B34">
        <v>344.2</v>
      </c>
      <c r="C34">
        <v>461.2</v>
      </c>
      <c r="D34">
        <v>930.9</v>
      </c>
      <c r="E34">
        <v>1016.9</v>
      </c>
      <c r="F34">
        <v>0</v>
      </c>
      <c r="G34">
        <v>0</v>
      </c>
    </row>
    <row r="35" spans="1:7" ht="15" x14ac:dyDescent="0.25">
      <c r="A35" s="101" t="s">
        <v>448</v>
      </c>
      <c r="B35">
        <v>43.8</v>
      </c>
      <c r="C35">
        <v>267.8</v>
      </c>
      <c r="D35">
        <v>243.7</v>
      </c>
      <c r="E35">
        <v>185.5</v>
      </c>
      <c r="F35">
        <v>0</v>
      </c>
      <c r="G35">
        <v>0</v>
      </c>
    </row>
    <row r="36" spans="1:7" ht="15" x14ac:dyDescent="0.25">
      <c r="A36" s="101" t="s">
        <v>683</v>
      </c>
      <c r="B36">
        <v>0</v>
      </c>
      <c r="C36">
        <v>0</v>
      </c>
      <c r="D36">
        <v>0</v>
      </c>
      <c r="E36">
        <v>21.2</v>
      </c>
      <c r="F36">
        <v>0</v>
      </c>
      <c r="G36">
        <v>0</v>
      </c>
    </row>
    <row r="37" spans="1:7" ht="15" x14ac:dyDescent="0.25">
      <c r="A37" s="101" t="s">
        <v>449</v>
      </c>
      <c r="B37">
        <v>660</v>
      </c>
      <c r="C37">
        <v>580.5</v>
      </c>
      <c r="D37">
        <v>2319.8000000000002</v>
      </c>
      <c r="E37">
        <v>2297.6</v>
      </c>
      <c r="F37">
        <v>92.5</v>
      </c>
      <c r="G37">
        <v>0</v>
      </c>
    </row>
    <row r="38" spans="1:7" ht="15" x14ac:dyDescent="0.25">
      <c r="A38" s="101" t="s">
        <v>563</v>
      </c>
      <c r="B38">
        <v>0</v>
      </c>
      <c r="C38">
        <v>0</v>
      </c>
      <c r="D38">
        <v>53.3</v>
      </c>
      <c r="E38">
        <v>64.5</v>
      </c>
      <c r="F38">
        <v>0</v>
      </c>
      <c r="G38">
        <v>0</v>
      </c>
    </row>
    <row r="39" spans="1:7" ht="15" x14ac:dyDescent="0.25">
      <c r="A39" s="101" t="s">
        <v>581</v>
      </c>
      <c r="B39">
        <v>0</v>
      </c>
      <c r="C39">
        <v>1.2</v>
      </c>
      <c r="D39">
        <v>134.80000000000001</v>
      </c>
      <c r="E39">
        <v>67.5</v>
      </c>
      <c r="F39">
        <v>0</v>
      </c>
      <c r="G39">
        <v>0</v>
      </c>
    </row>
    <row r="40" spans="1:7" ht="15" x14ac:dyDescent="0.25">
      <c r="A40" s="101" t="s">
        <v>490</v>
      </c>
      <c r="B40">
        <v>20</v>
      </c>
      <c r="C40">
        <v>65</v>
      </c>
      <c r="D40">
        <v>41.2</v>
      </c>
      <c r="E40">
        <v>68.8</v>
      </c>
      <c r="F40">
        <v>0</v>
      </c>
      <c r="G40">
        <v>0</v>
      </c>
    </row>
    <row r="41" spans="1:7" ht="15" x14ac:dyDescent="0.25">
      <c r="A41" s="101" t="s">
        <v>450</v>
      </c>
      <c r="B41">
        <v>174</v>
      </c>
      <c r="C41">
        <v>192.4</v>
      </c>
      <c r="D41">
        <v>679.4</v>
      </c>
      <c r="E41">
        <v>549.20000000000005</v>
      </c>
      <c r="F41">
        <v>0</v>
      </c>
      <c r="G41">
        <v>0</v>
      </c>
    </row>
    <row r="42" spans="1:7" ht="15" x14ac:dyDescent="0.25">
      <c r="A42" s="101" t="s">
        <v>620</v>
      </c>
      <c r="B42">
        <v>1</v>
      </c>
      <c r="C42">
        <v>0</v>
      </c>
      <c r="D42">
        <v>2.2000000000000002</v>
      </c>
      <c r="E42">
        <v>33.5</v>
      </c>
      <c r="F42">
        <v>0</v>
      </c>
      <c r="G42">
        <v>0</v>
      </c>
    </row>
    <row r="43" spans="1:7" ht="15" x14ac:dyDescent="0.25">
      <c r="A43" s="101" t="s">
        <v>451</v>
      </c>
      <c r="B43">
        <v>111.5</v>
      </c>
      <c r="C43">
        <v>0</v>
      </c>
      <c r="D43">
        <v>328.1</v>
      </c>
      <c r="E43">
        <v>178.3</v>
      </c>
      <c r="F43">
        <v>0</v>
      </c>
      <c r="G43">
        <v>0</v>
      </c>
    </row>
    <row r="44" spans="1:7" ht="15" x14ac:dyDescent="0.25">
      <c r="A44" s="101" t="s">
        <v>452</v>
      </c>
      <c r="B44">
        <v>90</v>
      </c>
      <c r="C44">
        <v>14.8</v>
      </c>
      <c r="D44">
        <v>235.5</v>
      </c>
      <c r="E44">
        <v>341.9</v>
      </c>
      <c r="F44">
        <v>0</v>
      </c>
      <c r="G44">
        <v>0</v>
      </c>
    </row>
    <row r="45" spans="1:7" ht="15" x14ac:dyDescent="0.25">
      <c r="A45" s="101" t="s">
        <v>21</v>
      </c>
    </row>
    <row r="46" spans="1:7" ht="15" x14ac:dyDescent="0.25">
      <c r="A46" s="101" t="s">
        <v>453</v>
      </c>
      <c r="B46">
        <v>181.1</v>
      </c>
      <c r="C46">
        <v>1010.8</v>
      </c>
      <c r="D46">
        <v>1806</v>
      </c>
      <c r="E46">
        <v>1438.8</v>
      </c>
      <c r="F46">
        <v>0</v>
      </c>
      <c r="G46">
        <v>0</v>
      </c>
    </row>
    <row r="47" spans="1:7" ht="15" x14ac:dyDescent="0.25">
      <c r="A47" s="101" t="s">
        <v>454</v>
      </c>
      <c r="B47">
        <v>0</v>
      </c>
      <c r="C47">
        <v>62</v>
      </c>
      <c r="D47">
        <v>409.7</v>
      </c>
      <c r="E47">
        <v>135.19999999999999</v>
      </c>
      <c r="F47">
        <v>0</v>
      </c>
      <c r="G47">
        <v>0</v>
      </c>
    </row>
    <row r="48" spans="1:7" ht="15" x14ac:dyDescent="0.25">
      <c r="A48" s="101" t="s">
        <v>688</v>
      </c>
      <c r="B48">
        <v>0</v>
      </c>
      <c r="C48">
        <v>0</v>
      </c>
      <c r="D48">
        <v>0</v>
      </c>
      <c r="E48">
        <v>18</v>
      </c>
      <c r="F48">
        <v>0</v>
      </c>
      <c r="G48">
        <v>0</v>
      </c>
    </row>
    <row r="49" spans="1:7" ht="15" x14ac:dyDescent="0.25">
      <c r="A49" s="101" t="s">
        <v>455</v>
      </c>
      <c r="B49">
        <v>0</v>
      </c>
      <c r="C49">
        <v>275</v>
      </c>
      <c r="D49">
        <v>101.2</v>
      </c>
      <c r="E49">
        <v>417.8</v>
      </c>
      <c r="F49">
        <v>0</v>
      </c>
      <c r="G49">
        <v>0</v>
      </c>
    </row>
    <row r="50" spans="1:7" ht="15" x14ac:dyDescent="0.25">
      <c r="A50" s="101" t="s">
        <v>592</v>
      </c>
      <c r="B50">
        <v>0</v>
      </c>
      <c r="C50">
        <v>0</v>
      </c>
      <c r="D50">
        <v>19.7</v>
      </c>
      <c r="E50">
        <v>0</v>
      </c>
      <c r="F50">
        <v>0</v>
      </c>
      <c r="G50">
        <v>0</v>
      </c>
    </row>
    <row r="51" spans="1:7" ht="15" x14ac:dyDescent="0.25">
      <c r="A51" s="101" t="s">
        <v>456</v>
      </c>
      <c r="B51">
        <v>0</v>
      </c>
      <c r="C51">
        <v>0</v>
      </c>
      <c r="D51">
        <v>18.600000000000001</v>
      </c>
      <c r="E51">
        <v>22</v>
      </c>
      <c r="F51">
        <v>0</v>
      </c>
      <c r="G51">
        <v>0</v>
      </c>
    </row>
    <row r="52" spans="1:7" ht="15" x14ac:dyDescent="0.25">
      <c r="A52" s="101" t="s">
        <v>684</v>
      </c>
      <c r="B52">
        <v>0</v>
      </c>
      <c r="C52">
        <v>40</v>
      </c>
      <c r="D52">
        <v>0</v>
      </c>
      <c r="E52">
        <v>0</v>
      </c>
      <c r="F52">
        <v>0</v>
      </c>
      <c r="G52">
        <v>0</v>
      </c>
    </row>
    <row r="53" spans="1:7" ht="15" x14ac:dyDescent="0.25">
      <c r="A53" s="101" t="s">
        <v>457</v>
      </c>
      <c r="B53">
        <v>0</v>
      </c>
      <c r="C53">
        <v>0</v>
      </c>
      <c r="D53">
        <v>0</v>
      </c>
      <c r="E53">
        <v>31.9</v>
      </c>
      <c r="F53">
        <v>0</v>
      </c>
      <c r="G53">
        <v>0</v>
      </c>
    </row>
    <row r="54" spans="1:7" ht="15" x14ac:dyDescent="0.25">
      <c r="A54" s="101" t="s">
        <v>637</v>
      </c>
      <c r="B54">
        <v>0</v>
      </c>
      <c r="C54">
        <v>0</v>
      </c>
      <c r="D54">
        <v>20.8</v>
      </c>
      <c r="E54">
        <v>0</v>
      </c>
      <c r="F54">
        <v>0</v>
      </c>
      <c r="G54">
        <v>0</v>
      </c>
    </row>
    <row r="55" spans="1:7" ht="15" x14ac:dyDescent="0.25">
      <c r="A55" s="101" t="s">
        <v>593</v>
      </c>
      <c r="B55">
        <v>0</v>
      </c>
      <c r="C55">
        <v>0</v>
      </c>
      <c r="D55">
        <v>32.200000000000003</v>
      </c>
      <c r="E55" t="s">
        <v>168</v>
      </c>
      <c r="F55">
        <v>0</v>
      </c>
      <c r="G55">
        <v>0</v>
      </c>
    </row>
    <row r="56" spans="1:7" ht="15" x14ac:dyDescent="0.25">
      <c r="A56" s="101" t="s">
        <v>594</v>
      </c>
      <c r="B56">
        <v>0</v>
      </c>
      <c r="C56">
        <v>45</v>
      </c>
      <c r="D56">
        <v>3.9</v>
      </c>
      <c r="E56">
        <v>20.6</v>
      </c>
      <c r="F56">
        <v>0</v>
      </c>
      <c r="G56">
        <v>0</v>
      </c>
    </row>
    <row r="57" spans="1:7" ht="15" x14ac:dyDescent="0.25">
      <c r="A57" s="101" t="s">
        <v>458</v>
      </c>
      <c r="B57">
        <v>181.1</v>
      </c>
      <c r="C57">
        <v>534.29999999999995</v>
      </c>
      <c r="D57">
        <v>1141.5</v>
      </c>
      <c r="E57">
        <v>776.5</v>
      </c>
      <c r="F57">
        <v>0</v>
      </c>
      <c r="G57">
        <v>0</v>
      </c>
    </row>
    <row r="58" spans="1:7" ht="15" x14ac:dyDescent="0.25">
      <c r="A58" s="101" t="s">
        <v>459</v>
      </c>
      <c r="B58">
        <v>0</v>
      </c>
      <c r="C58">
        <v>4.5</v>
      </c>
      <c r="D58">
        <v>27.3</v>
      </c>
      <c r="E58">
        <v>16.8</v>
      </c>
      <c r="F58">
        <v>0</v>
      </c>
      <c r="G58">
        <v>0</v>
      </c>
    </row>
    <row r="59" spans="1:7" ht="15" x14ac:dyDescent="0.25">
      <c r="A59" s="101" t="s">
        <v>685</v>
      </c>
      <c r="B59">
        <v>0</v>
      </c>
      <c r="C59">
        <v>50</v>
      </c>
      <c r="D59">
        <v>0</v>
      </c>
      <c r="E59">
        <v>0</v>
      </c>
      <c r="F59">
        <v>0</v>
      </c>
      <c r="G59">
        <v>0</v>
      </c>
    </row>
    <row r="60" spans="1:7" ht="15" x14ac:dyDescent="0.25">
      <c r="A60" s="101" t="s">
        <v>610</v>
      </c>
      <c r="B60">
        <v>0</v>
      </c>
      <c r="C60">
        <v>0</v>
      </c>
      <c r="D60">
        <v>31.1</v>
      </c>
      <c r="E60">
        <v>0</v>
      </c>
      <c r="F60">
        <v>0</v>
      </c>
      <c r="G60">
        <v>0</v>
      </c>
    </row>
    <row r="61" spans="1:7" ht="15" x14ac:dyDescent="0.25">
      <c r="A61" s="101" t="s">
        <v>21</v>
      </c>
    </row>
    <row r="62" spans="1:7" ht="15" x14ac:dyDescent="0.25">
      <c r="A62" s="101" t="s">
        <v>460</v>
      </c>
      <c r="B62">
        <v>1174.7</v>
      </c>
      <c r="C62">
        <v>1242.0999999999999</v>
      </c>
      <c r="D62">
        <v>6367.3</v>
      </c>
      <c r="E62">
        <v>4959</v>
      </c>
      <c r="F62">
        <v>83.8</v>
      </c>
      <c r="G62">
        <v>0</v>
      </c>
    </row>
    <row r="63" spans="1:7" ht="15" x14ac:dyDescent="0.25">
      <c r="A63" s="101" t="s">
        <v>461</v>
      </c>
      <c r="B63">
        <v>3.3</v>
      </c>
      <c r="C63">
        <v>2.5</v>
      </c>
      <c r="D63">
        <v>13.9</v>
      </c>
      <c r="E63">
        <v>11.5</v>
      </c>
      <c r="F63">
        <v>0</v>
      </c>
      <c r="G63">
        <v>0</v>
      </c>
    </row>
    <row r="64" spans="1:7" ht="15" x14ac:dyDescent="0.25">
      <c r="A64" s="101" t="s">
        <v>462</v>
      </c>
      <c r="B64">
        <v>6</v>
      </c>
      <c r="C64">
        <v>4</v>
      </c>
      <c r="D64">
        <v>8.9</v>
      </c>
      <c r="E64">
        <v>10.8</v>
      </c>
      <c r="F64">
        <v>0</v>
      </c>
      <c r="G64">
        <v>0</v>
      </c>
    </row>
    <row r="65" spans="1:7" ht="15" x14ac:dyDescent="0.25">
      <c r="A65" s="101" t="s">
        <v>463</v>
      </c>
      <c r="B65">
        <v>0</v>
      </c>
      <c r="C65">
        <v>30</v>
      </c>
      <c r="D65">
        <v>401.7</v>
      </c>
      <c r="E65">
        <v>231.1</v>
      </c>
      <c r="F65">
        <v>0</v>
      </c>
      <c r="G65">
        <v>0</v>
      </c>
    </row>
    <row r="66" spans="1:7" ht="15" x14ac:dyDescent="0.25">
      <c r="A66" s="101" t="s">
        <v>464</v>
      </c>
      <c r="B66">
        <v>17.399999999999999</v>
      </c>
      <c r="C66">
        <v>15.1</v>
      </c>
      <c r="D66">
        <v>66.2</v>
      </c>
      <c r="E66">
        <v>71</v>
      </c>
      <c r="F66">
        <v>0</v>
      </c>
      <c r="G66">
        <v>0</v>
      </c>
    </row>
    <row r="67" spans="1:7" ht="15" x14ac:dyDescent="0.25">
      <c r="A67" s="101" t="s">
        <v>465</v>
      </c>
      <c r="B67">
        <v>27.4</v>
      </c>
      <c r="C67">
        <v>20.8</v>
      </c>
      <c r="D67">
        <v>49.9</v>
      </c>
      <c r="E67">
        <v>20.100000000000001</v>
      </c>
      <c r="F67">
        <v>0</v>
      </c>
      <c r="G67">
        <v>0</v>
      </c>
    </row>
    <row r="68" spans="1:7" ht="15" x14ac:dyDescent="0.25">
      <c r="A68" s="101" t="s">
        <v>466</v>
      </c>
      <c r="B68">
        <v>12</v>
      </c>
      <c r="C68">
        <v>61.5</v>
      </c>
      <c r="D68">
        <v>330.2</v>
      </c>
      <c r="E68">
        <v>208.4</v>
      </c>
      <c r="F68">
        <v>0</v>
      </c>
      <c r="G68">
        <v>0</v>
      </c>
    </row>
    <row r="69" spans="1:7" ht="15" x14ac:dyDescent="0.25">
      <c r="A69" s="101" t="s">
        <v>467</v>
      </c>
      <c r="B69">
        <v>67.7</v>
      </c>
      <c r="C69">
        <v>57</v>
      </c>
      <c r="D69">
        <v>614.1</v>
      </c>
      <c r="E69">
        <v>231.5</v>
      </c>
      <c r="F69">
        <v>29</v>
      </c>
      <c r="G69">
        <v>0</v>
      </c>
    </row>
    <row r="70" spans="1:7" ht="15" x14ac:dyDescent="0.25">
      <c r="A70" s="101" t="s">
        <v>468</v>
      </c>
      <c r="B70">
        <v>62.4</v>
      </c>
      <c r="C70">
        <v>27.3</v>
      </c>
      <c r="D70">
        <v>222.2</v>
      </c>
      <c r="E70">
        <v>175.9</v>
      </c>
      <c r="F70">
        <v>0</v>
      </c>
      <c r="G70">
        <v>0</v>
      </c>
    </row>
    <row r="71" spans="1:7" ht="15" x14ac:dyDescent="0.25">
      <c r="A71" s="101" t="s">
        <v>469</v>
      </c>
      <c r="B71">
        <v>0</v>
      </c>
      <c r="C71">
        <v>13</v>
      </c>
      <c r="D71">
        <v>238.9</v>
      </c>
      <c r="E71">
        <v>208.7</v>
      </c>
      <c r="F71">
        <v>0</v>
      </c>
      <c r="G71">
        <v>0</v>
      </c>
    </row>
    <row r="72" spans="1:7" ht="15" x14ac:dyDescent="0.25">
      <c r="A72" s="101" t="s">
        <v>470</v>
      </c>
      <c r="B72">
        <v>0</v>
      </c>
      <c r="C72">
        <v>16</v>
      </c>
      <c r="D72">
        <v>0</v>
      </c>
      <c r="E72">
        <v>4.4000000000000004</v>
      </c>
      <c r="F72">
        <v>0</v>
      </c>
      <c r="G72">
        <v>0</v>
      </c>
    </row>
    <row r="73" spans="1:7" ht="15" x14ac:dyDescent="0.25">
      <c r="A73" s="101" t="s">
        <v>471</v>
      </c>
      <c r="B73">
        <v>204.8</v>
      </c>
      <c r="C73">
        <v>15.7</v>
      </c>
      <c r="D73">
        <v>414.8</v>
      </c>
      <c r="E73">
        <v>405.5</v>
      </c>
      <c r="F73">
        <v>0</v>
      </c>
      <c r="G73">
        <v>0</v>
      </c>
    </row>
    <row r="74" spans="1:7" ht="15" x14ac:dyDescent="0.25">
      <c r="A74" s="101" t="s">
        <v>544</v>
      </c>
      <c r="B74">
        <v>0</v>
      </c>
      <c r="C74">
        <v>0</v>
      </c>
      <c r="D74">
        <v>26.9</v>
      </c>
      <c r="E74">
        <v>28.9</v>
      </c>
      <c r="F74">
        <v>0</v>
      </c>
      <c r="G74">
        <v>0</v>
      </c>
    </row>
    <row r="75" spans="1:7" ht="15" x14ac:dyDescent="0.25">
      <c r="A75" s="101" t="s">
        <v>472</v>
      </c>
      <c r="B75">
        <v>0</v>
      </c>
      <c r="C75">
        <v>45</v>
      </c>
      <c r="D75">
        <v>103.3</v>
      </c>
      <c r="E75">
        <v>67.099999999999994</v>
      </c>
      <c r="F75">
        <v>0</v>
      </c>
      <c r="G75">
        <v>0</v>
      </c>
    </row>
    <row r="76" spans="1:7" ht="15" x14ac:dyDescent="0.25">
      <c r="A76" s="101" t="s">
        <v>473</v>
      </c>
      <c r="B76">
        <v>54.4</v>
      </c>
      <c r="C76">
        <v>64.8</v>
      </c>
      <c r="D76">
        <v>222.6</v>
      </c>
      <c r="E76">
        <v>235.2</v>
      </c>
      <c r="F76">
        <v>4</v>
      </c>
      <c r="G76">
        <v>0</v>
      </c>
    </row>
    <row r="77" spans="1:7" ht="15" x14ac:dyDescent="0.25">
      <c r="A77" s="101" t="s">
        <v>474</v>
      </c>
      <c r="B77">
        <v>52.7</v>
      </c>
      <c r="C77">
        <v>20.5</v>
      </c>
      <c r="D77">
        <v>120.4</v>
      </c>
      <c r="E77">
        <v>109.6</v>
      </c>
      <c r="F77">
        <v>0</v>
      </c>
      <c r="G77">
        <v>0</v>
      </c>
    </row>
    <row r="78" spans="1:7" ht="15" x14ac:dyDescent="0.25">
      <c r="A78" s="101" t="s">
        <v>475</v>
      </c>
      <c r="B78">
        <v>11.7</v>
      </c>
      <c r="C78">
        <v>12.4</v>
      </c>
      <c r="D78">
        <v>25.7</v>
      </c>
      <c r="E78">
        <v>26.2</v>
      </c>
      <c r="F78">
        <v>4.8</v>
      </c>
      <c r="G78">
        <v>0</v>
      </c>
    </row>
    <row r="79" spans="1:7" ht="15" x14ac:dyDescent="0.25">
      <c r="A79" s="101" t="s">
        <v>476</v>
      </c>
      <c r="B79">
        <v>439.9</v>
      </c>
      <c r="C79">
        <v>548.9</v>
      </c>
      <c r="D79">
        <v>2827.6</v>
      </c>
      <c r="E79">
        <v>2163.6</v>
      </c>
      <c r="F79">
        <v>28</v>
      </c>
      <c r="G79">
        <v>0</v>
      </c>
    </row>
    <row r="80" spans="1:7" ht="15" x14ac:dyDescent="0.25">
      <c r="A80" s="101" t="s">
        <v>477</v>
      </c>
      <c r="B80">
        <v>0.3</v>
      </c>
      <c r="C80">
        <v>8.9</v>
      </c>
      <c r="D80">
        <v>14.7</v>
      </c>
      <c r="E80">
        <v>7.5</v>
      </c>
      <c r="F80">
        <v>0</v>
      </c>
      <c r="G80">
        <v>0</v>
      </c>
    </row>
    <row r="81" spans="1:7" ht="15" x14ac:dyDescent="0.25">
      <c r="A81" s="101" t="s">
        <v>478</v>
      </c>
      <c r="B81">
        <v>49.8</v>
      </c>
      <c r="C81">
        <v>49.4</v>
      </c>
      <c r="D81">
        <v>92.5</v>
      </c>
      <c r="E81">
        <v>94.2</v>
      </c>
      <c r="F81">
        <v>0</v>
      </c>
      <c r="G81">
        <v>0</v>
      </c>
    </row>
    <row r="82" spans="1:7" ht="15" x14ac:dyDescent="0.25">
      <c r="A82" s="101" t="s">
        <v>479</v>
      </c>
      <c r="B82">
        <v>90.4</v>
      </c>
      <c r="C82">
        <v>185.1</v>
      </c>
      <c r="D82">
        <v>218.2</v>
      </c>
      <c r="E82">
        <v>165.6</v>
      </c>
      <c r="F82">
        <v>14.2</v>
      </c>
      <c r="G82">
        <v>0</v>
      </c>
    </row>
    <row r="83" spans="1:7" ht="15" x14ac:dyDescent="0.25">
      <c r="A83" s="101" t="s">
        <v>480</v>
      </c>
      <c r="B83">
        <v>17.2</v>
      </c>
      <c r="C83">
        <v>18.3</v>
      </c>
      <c r="D83">
        <v>217.9</v>
      </c>
      <c r="E83">
        <v>189.6</v>
      </c>
      <c r="F83">
        <v>0</v>
      </c>
      <c r="G83">
        <v>0</v>
      </c>
    </row>
    <row r="84" spans="1:7" ht="15" x14ac:dyDescent="0.25">
      <c r="A84" s="101" t="s">
        <v>481</v>
      </c>
      <c r="B84">
        <v>19.899999999999999</v>
      </c>
      <c r="C84">
        <v>26.2</v>
      </c>
      <c r="D84">
        <v>72.3</v>
      </c>
      <c r="E84">
        <v>102.3</v>
      </c>
      <c r="F84">
        <v>3.9</v>
      </c>
      <c r="G84">
        <v>0</v>
      </c>
    </row>
    <row r="85" spans="1:7" ht="15" x14ac:dyDescent="0.25">
      <c r="A85" s="101" t="s">
        <v>482</v>
      </c>
      <c r="B85">
        <v>37.5</v>
      </c>
      <c r="C85">
        <v>0</v>
      </c>
      <c r="D85">
        <v>64.400000000000006</v>
      </c>
      <c r="E85">
        <v>190.4</v>
      </c>
      <c r="F85">
        <v>0</v>
      </c>
      <c r="G85">
        <v>0</v>
      </c>
    </row>
    <row r="86" spans="1:7" ht="15" x14ac:dyDescent="0.25">
      <c r="A86" s="101" t="s">
        <v>642</v>
      </c>
      <c r="B86" t="s">
        <v>20</v>
      </c>
      <c r="C86" t="s">
        <v>29</v>
      </c>
      <c r="D86" t="s">
        <v>489</v>
      </c>
      <c r="E86" t="s">
        <v>29</v>
      </c>
      <c r="F86" t="s">
        <v>664</v>
      </c>
      <c r="G86" t="s">
        <v>20</v>
      </c>
    </row>
    <row r="87" spans="1:7" ht="15" x14ac:dyDescent="0.25">
      <c r="A87" s="101" t="s">
        <v>483</v>
      </c>
      <c r="B87">
        <v>4002.5</v>
      </c>
      <c r="C87">
        <v>5080</v>
      </c>
      <c r="D87">
        <v>18266.900000000001</v>
      </c>
      <c r="E87">
        <v>16273.8</v>
      </c>
      <c r="F87">
        <v>232.9</v>
      </c>
      <c r="G87">
        <v>0</v>
      </c>
    </row>
    <row r="88" spans="1:7" ht="15" x14ac:dyDescent="0.25">
      <c r="A88" s="101" t="s">
        <v>484</v>
      </c>
      <c r="B88">
        <v>909.9</v>
      </c>
      <c r="C88">
        <v>1227.9000000000001</v>
      </c>
      <c r="D88">
        <v>0</v>
      </c>
      <c r="E88">
        <v>0</v>
      </c>
      <c r="F88">
        <v>194.2</v>
      </c>
      <c r="G88">
        <v>0</v>
      </c>
    </row>
    <row r="89" spans="1:7" ht="15" x14ac:dyDescent="0.25">
      <c r="A89" s="101" t="s">
        <v>642</v>
      </c>
      <c r="B89" t="s">
        <v>20</v>
      </c>
      <c r="C89" t="s">
        <v>29</v>
      </c>
      <c r="D89" t="s">
        <v>489</v>
      </c>
      <c r="E89" t="s">
        <v>29</v>
      </c>
      <c r="F89" t="s">
        <v>664</v>
      </c>
      <c r="G89" t="s">
        <v>20</v>
      </c>
    </row>
    <row r="90" spans="1:7" ht="15" x14ac:dyDescent="0.25">
      <c r="A90" s="101" t="s">
        <v>485</v>
      </c>
      <c r="B90">
        <v>4912.3999999999996</v>
      </c>
      <c r="C90">
        <v>6307.9</v>
      </c>
      <c r="D90">
        <v>18266.900000000001</v>
      </c>
      <c r="E90">
        <v>16273.8</v>
      </c>
      <c r="F90">
        <v>427.1</v>
      </c>
      <c r="G90">
        <v>0</v>
      </c>
    </row>
    <row r="91" spans="1:7" ht="15" x14ac:dyDescent="0.25">
      <c r="A91" s="101" t="s">
        <v>486</v>
      </c>
      <c r="B91" t="s">
        <v>19</v>
      </c>
      <c r="C91" t="s">
        <v>19</v>
      </c>
      <c r="D91">
        <v>0</v>
      </c>
      <c r="E91">
        <v>0</v>
      </c>
      <c r="F91" t="s">
        <v>19</v>
      </c>
      <c r="G91" t="s">
        <v>19</v>
      </c>
    </row>
    <row r="92" spans="1:7" ht="15" x14ac:dyDescent="0.25">
      <c r="A92" s="101" t="s">
        <v>487</v>
      </c>
      <c r="B92">
        <v>0</v>
      </c>
      <c r="C92">
        <v>0</v>
      </c>
      <c r="D92" t="s">
        <v>19</v>
      </c>
      <c r="E92" t="s">
        <v>19</v>
      </c>
      <c r="F92">
        <v>0</v>
      </c>
      <c r="G92">
        <v>0</v>
      </c>
    </row>
    <row r="93" spans="1:7" ht="15" x14ac:dyDescent="0.25">
      <c r="A93" s="101" t="s">
        <v>642</v>
      </c>
      <c r="B93" t="s">
        <v>20</v>
      </c>
      <c r="C93" t="s">
        <v>29</v>
      </c>
      <c r="D93" t="s">
        <v>489</v>
      </c>
      <c r="E93" t="s">
        <v>29</v>
      </c>
      <c r="F93" t="s">
        <v>664</v>
      </c>
      <c r="G93" t="s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04EB4-9D50-41E4-90A5-7DF87DD7B14C}">
  <sheetPr codeName="Sheet3"/>
  <dimension ref="A1:G92"/>
  <sheetViews>
    <sheetView topLeftCell="A43" workbookViewId="0">
      <selection activeCell="B7" sqref="B7"/>
    </sheetView>
  </sheetViews>
  <sheetFormatPr defaultRowHeight="13.2" x14ac:dyDescent="0.25"/>
  <cols>
    <col min="1" max="1" width="21.6640625" customWidth="1"/>
  </cols>
  <sheetData>
    <row r="1" spans="1:7" ht="15" x14ac:dyDescent="0.25">
      <c r="A1" s="101" t="s">
        <v>645</v>
      </c>
    </row>
    <row r="2" spans="1:7" ht="15" x14ac:dyDescent="0.25">
      <c r="A2" s="101" t="s">
        <v>646</v>
      </c>
    </row>
    <row r="3" spans="1:7" ht="15" x14ac:dyDescent="0.25">
      <c r="A3" s="101" t="s">
        <v>686</v>
      </c>
    </row>
    <row r="4" spans="1:7" ht="15" x14ac:dyDescent="0.25">
      <c r="A4" s="101" t="s">
        <v>648</v>
      </c>
    </row>
    <row r="5" spans="1:7" ht="15" x14ac:dyDescent="0.25">
      <c r="A5" s="101" t="s">
        <v>649</v>
      </c>
    </row>
    <row r="6" spans="1:7" ht="15" x14ac:dyDescent="0.25">
      <c r="A6" s="101" t="s">
        <v>650</v>
      </c>
    </row>
    <row r="7" spans="1:7" ht="15" x14ac:dyDescent="0.25">
      <c r="B7" s="101" t="s">
        <v>659</v>
      </c>
      <c r="D7" t="s">
        <v>660</v>
      </c>
      <c r="F7" t="s">
        <v>655</v>
      </c>
    </row>
    <row r="8" spans="1:7" ht="15" x14ac:dyDescent="0.25">
      <c r="A8" s="101" t="s">
        <v>650</v>
      </c>
    </row>
    <row r="9" spans="1:7" ht="15" x14ac:dyDescent="0.25">
      <c r="A9" s="101" t="s">
        <v>643</v>
      </c>
      <c r="B9" t="s">
        <v>619</v>
      </c>
      <c r="C9" t="s">
        <v>618</v>
      </c>
      <c r="D9" t="s">
        <v>619</v>
      </c>
      <c r="E9" t="s">
        <v>507</v>
      </c>
      <c r="F9" t="s">
        <v>587</v>
      </c>
      <c r="G9" t="s">
        <v>588</v>
      </c>
    </row>
    <row r="10" spans="1:7" ht="15" x14ac:dyDescent="0.25">
      <c r="A10" s="101" t="s">
        <v>648</v>
      </c>
    </row>
    <row r="11" spans="1:7" ht="15" x14ac:dyDescent="0.25">
      <c r="A11" s="101" t="s">
        <v>658</v>
      </c>
    </row>
    <row r="12" spans="1:7" ht="15" x14ac:dyDescent="0.25">
      <c r="A12" s="101" t="s">
        <v>438</v>
      </c>
      <c r="B12">
        <v>80</v>
      </c>
      <c r="C12">
        <v>30</v>
      </c>
      <c r="D12">
        <v>753.9</v>
      </c>
      <c r="E12">
        <v>590.29999999999995</v>
      </c>
      <c r="F12">
        <v>40</v>
      </c>
      <c r="G12">
        <v>0</v>
      </c>
    </row>
    <row r="13" spans="1:7" ht="15" x14ac:dyDescent="0.25">
      <c r="A13" s="101" t="s">
        <v>439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101" t="s">
        <v>623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101" t="s">
        <v>440</v>
      </c>
      <c r="B15">
        <v>80</v>
      </c>
      <c r="C15">
        <v>30</v>
      </c>
      <c r="D15">
        <v>688</v>
      </c>
      <c r="E15">
        <v>421</v>
      </c>
      <c r="F15">
        <v>40</v>
      </c>
      <c r="G15">
        <v>0</v>
      </c>
    </row>
    <row r="16" spans="1:7" ht="15" x14ac:dyDescent="0.25">
      <c r="A16" s="101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101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101" t="s">
        <v>488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101" t="s">
        <v>21</v>
      </c>
    </row>
    <row r="20" spans="1:7" ht="15" x14ac:dyDescent="0.25">
      <c r="A20" s="101" t="s">
        <v>441</v>
      </c>
      <c r="B20">
        <v>462.2</v>
      </c>
      <c r="C20">
        <v>481.2</v>
      </c>
      <c r="D20">
        <v>1898.9</v>
      </c>
      <c r="E20">
        <v>2004.2</v>
      </c>
      <c r="F20">
        <v>16.600000000000001</v>
      </c>
      <c r="G20">
        <v>0</v>
      </c>
    </row>
    <row r="21" spans="1:7" ht="15" x14ac:dyDescent="0.25">
      <c r="A21" s="101" t="s">
        <v>21</v>
      </c>
    </row>
    <row r="22" spans="1:7" ht="15" x14ac:dyDescent="0.25">
      <c r="A22" s="101" t="s">
        <v>442</v>
      </c>
      <c r="B22">
        <v>128.30000000000001</v>
      </c>
      <c r="C22">
        <v>196.9</v>
      </c>
      <c r="D22">
        <v>932.7</v>
      </c>
      <c r="E22">
        <v>789.7</v>
      </c>
      <c r="F22">
        <v>0</v>
      </c>
      <c r="G22">
        <v>0</v>
      </c>
    </row>
    <row r="23" spans="1:7" ht="15" x14ac:dyDescent="0.25">
      <c r="A23" s="101" t="s">
        <v>21</v>
      </c>
    </row>
    <row r="24" spans="1:7" ht="15" x14ac:dyDescent="0.25">
      <c r="A24" s="101" t="s">
        <v>590</v>
      </c>
      <c r="B24">
        <v>0</v>
      </c>
      <c r="C24">
        <v>40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101" t="s">
        <v>21</v>
      </c>
    </row>
    <row r="26" spans="1:7" ht="15" x14ac:dyDescent="0.25">
      <c r="A26" s="101" t="s">
        <v>443</v>
      </c>
      <c r="B26">
        <v>1909</v>
      </c>
      <c r="C26">
        <v>2048.4</v>
      </c>
      <c r="D26">
        <v>5890.3</v>
      </c>
      <c r="E26">
        <v>6187.3</v>
      </c>
      <c r="F26">
        <v>92.5</v>
      </c>
      <c r="G26">
        <v>0</v>
      </c>
    </row>
    <row r="27" spans="1:7" ht="15" x14ac:dyDescent="0.25">
      <c r="A27" s="101" t="s">
        <v>543</v>
      </c>
      <c r="B27">
        <v>110</v>
      </c>
      <c r="C27">
        <v>0</v>
      </c>
      <c r="D27">
        <v>322</v>
      </c>
      <c r="E27">
        <v>400.1</v>
      </c>
      <c r="F27">
        <v>0</v>
      </c>
      <c r="G27">
        <v>0</v>
      </c>
    </row>
    <row r="28" spans="1:7" ht="15" x14ac:dyDescent="0.25">
      <c r="A28" s="101" t="s">
        <v>444</v>
      </c>
      <c r="B28">
        <v>32.5</v>
      </c>
      <c r="C28">
        <v>31.4</v>
      </c>
      <c r="D28">
        <v>36.799999999999997</v>
      </c>
      <c r="E28">
        <v>27.7</v>
      </c>
      <c r="F28">
        <v>0</v>
      </c>
      <c r="G28">
        <v>0</v>
      </c>
    </row>
    <row r="29" spans="1:7" ht="15" x14ac:dyDescent="0.25">
      <c r="A29" s="101" t="s">
        <v>591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101" t="s">
        <v>445</v>
      </c>
      <c r="B30">
        <v>0.5</v>
      </c>
      <c r="C30">
        <v>0.7</v>
      </c>
      <c r="D30">
        <v>3.4</v>
      </c>
      <c r="E30">
        <v>2.6</v>
      </c>
      <c r="F30">
        <v>0</v>
      </c>
      <c r="G30">
        <v>0</v>
      </c>
    </row>
    <row r="31" spans="1:7" ht="15" x14ac:dyDescent="0.25">
      <c r="A31" s="101" t="s">
        <v>446</v>
      </c>
      <c r="B31">
        <v>253</v>
      </c>
      <c r="C31">
        <v>458.5</v>
      </c>
      <c r="D31">
        <v>641.1</v>
      </c>
      <c r="E31">
        <v>659.9</v>
      </c>
      <c r="F31">
        <v>0</v>
      </c>
      <c r="G31">
        <v>0</v>
      </c>
    </row>
    <row r="32" spans="1:7" ht="15" x14ac:dyDescent="0.25">
      <c r="A32" s="101" t="s">
        <v>550</v>
      </c>
      <c r="B32">
        <v>0</v>
      </c>
      <c r="C32">
        <v>0</v>
      </c>
      <c r="D32">
        <v>262.2</v>
      </c>
      <c r="E32">
        <v>416.3</v>
      </c>
      <c r="F32">
        <v>0</v>
      </c>
      <c r="G32">
        <v>0</v>
      </c>
    </row>
    <row r="33" spans="1:7" ht="15" x14ac:dyDescent="0.25">
      <c r="A33" s="101" t="s">
        <v>636</v>
      </c>
      <c r="B33">
        <v>0.1</v>
      </c>
      <c r="C33">
        <v>61.2</v>
      </c>
      <c r="D33">
        <v>0.1</v>
      </c>
      <c r="E33">
        <v>49.6</v>
      </c>
      <c r="F33">
        <v>0</v>
      </c>
      <c r="G33">
        <v>0</v>
      </c>
    </row>
    <row r="34" spans="1:7" ht="15" x14ac:dyDescent="0.25">
      <c r="A34" s="101" t="s">
        <v>447</v>
      </c>
      <c r="B34">
        <v>324.39999999999998</v>
      </c>
      <c r="C34">
        <v>334.1</v>
      </c>
      <c r="D34">
        <v>864.9</v>
      </c>
      <c r="E34">
        <v>1016.6</v>
      </c>
      <c r="F34">
        <v>0</v>
      </c>
      <c r="G34">
        <v>0</v>
      </c>
    </row>
    <row r="35" spans="1:7" ht="15" x14ac:dyDescent="0.25">
      <c r="A35" s="101" t="s">
        <v>448</v>
      </c>
      <c r="B35">
        <v>0.8</v>
      </c>
      <c r="C35">
        <v>205.7</v>
      </c>
      <c r="D35">
        <v>219.8</v>
      </c>
      <c r="E35">
        <v>185.3</v>
      </c>
      <c r="F35">
        <v>0</v>
      </c>
      <c r="G35">
        <v>0</v>
      </c>
    </row>
    <row r="36" spans="1:7" ht="15" x14ac:dyDescent="0.25">
      <c r="A36" s="101" t="s">
        <v>683</v>
      </c>
      <c r="B36">
        <v>0</v>
      </c>
      <c r="C36">
        <v>0</v>
      </c>
      <c r="D36">
        <v>0</v>
      </c>
      <c r="E36">
        <v>21.2</v>
      </c>
      <c r="F36">
        <v>0</v>
      </c>
      <c r="G36">
        <v>0</v>
      </c>
    </row>
    <row r="37" spans="1:7" ht="15" x14ac:dyDescent="0.25">
      <c r="A37" s="101" t="s">
        <v>449</v>
      </c>
      <c r="B37">
        <v>692</v>
      </c>
      <c r="C37">
        <v>637.5</v>
      </c>
      <c r="D37">
        <v>2220.1</v>
      </c>
      <c r="E37">
        <v>2154.8000000000002</v>
      </c>
      <c r="F37">
        <v>92.5</v>
      </c>
      <c r="G37">
        <v>0</v>
      </c>
    </row>
    <row r="38" spans="1:7" ht="15" x14ac:dyDescent="0.25">
      <c r="A38" s="101" t="s">
        <v>563</v>
      </c>
      <c r="B38">
        <v>0</v>
      </c>
      <c r="C38">
        <v>0</v>
      </c>
      <c r="D38">
        <v>53.3</v>
      </c>
      <c r="E38">
        <v>64.5</v>
      </c>
      <c r="F38">
        <v>0</v>
      </c>
      <c r="G38">
        <v>0</v>
      </c>
    </row>
    <row r="39" spans="1:7" ht="15" x14ac:dyDescent="0.25">
      <c r="A39" s="101" t="s">
        <v>581</v>
      </c>
      <c r="B39">
        <v>0</v>
      </c>
      <c r="C39">
        <v>0.3</v>
      </c>
      <c r="D39">
        <v>134.80000000000001</v>
      </c>
      <c r="E39">
        <v>67.5</v>
      </c>
      <c r="F39">
        <v>0</v>
      </c>
      <c r="G39">
        <v>0</v>
      </c>
    </row>
    <row r="40" spans="1:7" ht="15" x14ac:dyDescent="0.25">
      <c r="A40" s="101" t="s">
        <v>490</v>
      </c>
      <c r="B40">
        <v>20</v>
      </c>
      <c r="C40">
        <v>87</v>
      </c>
      <c r="D40">
        <v>41.2</v>
      </c>
      <c r="E40">
        <v>44.6</v>
      </c>
      <c r="F40">
        <v>0</v>
      </c>
      <c r="G40">
        <v>0</v>
      </c>
    </row>
    <row r="41" spans="1:7" ht="15" x14ac:dyDescent="0.25">
      <c r="A41" s="101" t="s">
        <v>450</v>
      </c>
      <c r="B41">
        <v>285.60000000000002</v>
      </c>
      <c r="C41">
        <v>191.8</v>
      </c>
      <c r="D41">
        <v>564.1</v>
      </c>
      <c r="E41">
        <v>548.29999999999995</v>
      </c>
      <c r="F41">
        <v>0</v>
      </c>
      <c r="G41">
        <v>0</v>
      </c>
    </row>
    <row r="42" spans="1:7" ht="15" x14ac:dyDescent="0.25">
      <c r="A42" s="101" t="s">
        <v>620</v>
      </c>
      <c r="B42">
        <v>0</v>
      </c>
      <c r="C42">
        <v>0</v>
      </c>
      <c r="D42">
        <v>2.2000000000000002</v>
      </c>
      <c r="E42">
        <v>33.5</v>
      </c>
      <c r="F42">
        <v>0</v>
      </c>
      <c r="G42">
        <v>0</v>
      </c>
    </row>
    <row r="43" spans="1:7" ht="15" x14ac:dyDescent="0.25">
      <c r="A43" s="101" t="s">
        <v>451</v>
      </c>
      <c r="B43">
        <v>100</v>
      </c>
      <c r="C43">
        <v>0.7</v>
      </c>
      <c r="D43">
        <v>287.39999999999998</v>
      </c>
      <c r="E43">
        <v>178</v>
      </c>
      <c r="F43">
        <v>0</v>
      </c>
      <c r="G43">
        <v>0</v>
      </c>
    </row>
    <row r="44" spans="1:7" ht="15" x14ac:dyDescent="0.25">
      <c r="A44" s="101" t="s">
        <v>452</v>
      </c>
      <c r="B44">
        <v>90</v>
      </c>
      <c r="C44">
        <v>39.700000000000003</v>
      </c>
      <c r="D44">
        <v>235.5</v>
      </c>
      <c r="E44">
        <v>317</v>
      </c>
      <c r="F44">
        <v>0</v>
      </c>
      <c r="G44">
        <v>0</v>
      </c>
    </row>
    <row r="45" spans="1:7" ht="15" x14ac:dyDescent="0.25">
      <c r="A45" s="101" t="s">
        <v>21</v>
      </c>
    </row>
    <row r="46" spans="1:7" ht="15" x14ac:dyDescent="0.25">
      <c r="A46" s="101" t="s">
        <v>453</v>
      </c>
      <c r="B46">
        <v>230.1</v>
      </c>
      <c r="C46">
        <v>1030.8</v>
      </c>
      <c r="D46">
        <v>1758.8</v>
      </c>
      <c r="E46">
        <v>1334.5</v>
      </c>
      <c r="F46">
        <v>0</v>
      </c>
      <c r="G46">
        <v>0</v>
      </c>
    </row>
    <row r="47" spans="1:7" ht="15" x14ac:dyDescent="0.25">
      <c r="A47" s="101" t="s">
        <v>454</v>
      </c>
      <c r="B47">
        <v>0</v>
      </c>
      <c r="C47">
        <v>92</v>
      </c>
      <c r="D47">
        <v>409.7</v>
      </c>
      <c r="E47">
        <v>104.6</v>
      </c>
      <c r="F47">
        <v>0</v>
      </c>
      <c r="G47">
        <v>0</v>
      </c>
    </row>
    <row r="48" spans="1:7" ht="15" x14ac:dyDescent="0.25">
      <c r="A48" s="101" t="s">
        <v>455</v>
      </c>
      <c r="B48">
        <v>0</v>
      </c>
      <c r="C48">
        <v>220</v>
      </c>
      <c r="D48">
        <v>101.2</v>
      </c>
      <c r="E48">
        <v>417.8</v>
      </c>
      <c r="F48">
        <v>0</v>
      </c>
      <c r="G48">
        <v>0</v>
      </c>
    </row>
    <row r="49" spans="1:7" ht="15" x14ac:dyDescent="0.25">
      <c r="A49" s="101" t="s">
        <v>592</v>
      </c>
      <c r="B49">
        <v>0</v>
      </c>
      <c r="C49">
        <v>0</v>
      </c>
      <c r="D49">
        <v>19.7</v>
      </c>
      <c r="E49">
        <v>0</v>
      </c>
      <c r="F49">
        <v>0</v>
      </c>
      <c r="G49">
        <v>0</v>
      </c>
    </row>
    <row r="50" spans="1:7" ht="15" x14ac:dyDescent="0.25">
      <c r="A50" s="101" t="s">
        <v>456</v>
      </c>
      <c r="B50">
        <v>0</v>
      </c>
      <c r="C50">
        <v>0</v>
      </c>
      <c r="D50">
        <v>18.600000000000001</v>
      </c>
      <c r="E50">
        <v>22</v>
      </c>
      <c r="F50">
        <v>0</v>
      </c>
      <c r="G50">
        <v>0</v>
      </c>
    </row>
    <row r="51" spans="1:7" ht="15" x14ac:dyDescent="0.25">
      <c r="A51" s="101" t="s">
        <v>684</v>
      </c>
      <c r="B51">
        <v>0</v>
      </c>
      <c r="C51">
        <v>40</v>
      </c>
      <c r="D51">
        <v>0</v>
      </c>
      <c r="E51">
        <v>0</v>
      </c>
      <c r="F51">
        <v>0</v>
      </c>
      <c r="G51">
        <v>0</v>
      </c>
    </row>
    <row r="52" spans="1:7" ht="15" x14ac:dyDescent="0.25">
      <c r="A52" s="101" t="s">
        <v>457</v>
      </c>
      <c r="B52">
        <v>0</v>
      </c>
      <c r="C52">
        <v>0</v>
      </c>
      <c r="D52">
        <v>0</v>
      </c>
      <c r="E52">
        <v>23.9</v>
      </c>
      <c r="F52">
        <v>0</v>
      </c>
      <c r="G52">
        <v>0</v>
      </c>
    </row>
    <row r="53" spans="1:7" ht="15" x14ac:dyDescent="0.25">
      <c r="A53" s="101" t="s">
        <v>637</v>
      </c>
      <c r="B53">
        <v>0</v>
      </c>
      <c r="C53">
        <v>0</v>
      </c>
      <c r="D53">
        <v>20.8</v>
      </c>
      <c r="E53">
        <v>0</v>
      </c>
      <c r="F53">
        <v>0</v>
      </c>
      <c r="G53">
        <v>0</v>
      </c>
    </row>
    <row r="54" spans="1:7" ht="15" x14ac:dyDescent="0.25">
      <c r="A54" s="101" t="s">
        <v>593</v>
      </c>
      <c r="B54">
        <v>0</v>
      </c>
      <c r="C54">
        <v>0</v>
      </c>
      <c r="D54">
        <v>32.200000000000003</v>
      </c>
      <c r="E54" t="s">
        <v>168</v>
      </c>
      <c r="F54">
        <v>0</v>
      </c>
      <c r="G54">
        <v>0</v>
      </c>
    </row>
    <row r="55" spans="1:7" ht="15" x14ac:dyDescent="0.25">
      <c r="A55" s="101" t="s">
        <v>594</v>
      </c>
      <c r="B55">
        <v>0</v>
      </c>
      <c r="C55">
        <v>45</v>
      </c>
      <c r="D55">
        <v>3.9</v>
      </c>
      <c r="E55">
        <v>20.6</v>
      </c>
      <c r="F55">
        <v>0</v>
      </c>
      <c r="G55">
        <v>0</v>
      </c>
    </row>
    <row r="56" spans="1:7" ht="15" x14ac:dyDescent="0.25">
      <c r="A56" s="101" t="s">
        <v>458</v>
      </c>
      <c r="B56">
        <v>230.1</v>
      </c>
      <c r="C56">
        <v>579.29999999999995</v>
      </c>
      <c r="D56">
        <v>1094.3</v>
      </c>
      <c r="E56">
        <v>728.8</v>
      </c>
      <c r="F56">
        <v>0</v>
      </c>
      <c r="G56">
        <v>0</v>
      </c>
    </row>
    <row r="57" spans="1:7" ht="15" x14ac:dyDescent="0.25">
      <c r="A57" s="101" t="s">
        <v>459</v>
      </c>
      <c r="B57">
        <v>0</v>
      </c>
      <c r="C57">
        <v>4.5</v>
      </c>
      <c r="D57">
        <v>27.3</v>
      </c>
      <c r="E57">
        <v>16.8</v>
      </c>
      <c r="F57">
        <v>0</v>
      </c>
      <c r="G57">
        <v>0</v>
      </c>
    </row>
    <row r="58" spans="1:7" ht="15" x14ac:dyDescent="0.25">
      <c r="A58" s="101" t="s">
        <v>685</v>
      </c>
      <c r="B58">
        <v>0</v>
      </c>
      <c r="C58">
        <v>50</v>
      </c>
      <c r="D58">
        <v>0</v>
      </c>
      <c r="E58">
        <v>0</v>
      </c>
      <c r="F58">
        <v>0</v>
      </c>
      <c r="G58">
        <v>0</v>
      </c>
    </row>
    <row r="59" spans="1:7" ht="15" x14ac:dyDescent="0.25">
      <c r="A59" s="101" t="s">
        <v>610</v>
      </c>
      <c r="B59">
        <v>0</v>
      </c>
      <c r="C59">
        <v>0</v>
      </c>
      <c r="D59">
        <v>31.1</v>
      </c>
      <c r="E59">
        <v>0</v>
      </c>
      <c r="F59">
        <v>0</v>
      </c>
      <c r="G59">
        <v>0</v>
      </c>
    </row>
    <row r="60" spans="1:7" ht="15" x14ac:dyDescent="0.25">
      <c r="A60" s="101" t="s">
        <v>21</v>
      </c>
    </row>
    <row r="61" spans="1:7" ht="15" x14ac:dyDescent="0.25">
      <c r="A61" s="101" t="s">
        <v>460</v>
      </c>
      <c r="B61">
        <v>1222.7</v>
      </c>
      <c r="C61">
        <v>1189.5</v>
      </c>
      <c r="D61">
        <v>6189.4</v>
      </c>
      <c r="E61">
        <v>4746.6000000000004</v>
      </c>
      <c r="F61">
        <v>55.8</v>
      </c>
      <c r="G61">
        <v>0</v>
      </c>
    </row>
    <row r="62" spans="1:7" ht="15" x14ac:dyDescent="0.25">
      <c r="A62" s="101" t="s">
        <v>461</v>
      </c>
      <c r="B62">
        <v>3.3</v>
      </c>
      <c r="C62">
        <v>2.5</v>
      </c>
      <c r="D62">
        <v>13.9</v>
      </c>
      <c r="E62">
        <v>11.5</v>
      </c>
      <c r="F62">
        <v>0</v>
      </c>
      <c r="G62">
        <v>0</v>
      </c>
    </row>
    <row r="63" spans="1:7" ht="15" x14ac:dyDescent="0.25">
      <c r="A63" s="101" t="s">
        <v>462</v>
      </c>
      <c r="B63">
        <v>6</v>
      </c>
      <c r="C63">
        <v>4</v>
      </c>
      <c r="D63">
        <v>8.9</v>
      </c>
      <c r="E63">
        <v>10.8</v>
      </c>
      <c r="F63">
        <v>0</v>
      </c>
      <c r="G63">
        <v>0</v>
      </c>
    </row>
    <row r="64" spans="1:7" ht="15" x14ac:dyDescent="0.25">
      <c r="A64" s="101" t="s">
        <v>463</v>
      </c>
      <c r="B64">
        <v>0</v>
      </c>
      <c r="C64">
        <v>30</v>
      </c>
      <c r="D64">
        <v>401.7</v>
      </c>
      <c r="E64">
        <v>214.6</v>
      </c>
      <c r="F64">
        <v>0</v>
      </c>
      <c r="G64">
        <v>0</v>
      </c>
    </row>
    <row r="65" spans="1:7" ht="15" x14ac:dyDescent="0.25">
      <c r="A65" s="101" t="s">
        <v>464</v>
      </c>
      <c r="B65">
        <v>17.399999999999999</v>
      </c>
      <c r="C65">
        <v>15.1</v>
      </c>
      <c r="D65">
        <v>66.2</v>
      </c>
      <c r="E65">
        <v>71</v>
      </c>
      <c r="F65">
        <v>0</v>
      </c>
      <c r="G65">
        <v>0</v>
      </c>
    </row>
    <row r="66" spans="1:7" ht="15" x14ac:dyDescent="0.25">
      <c r="A66" s="101" t="s">
        <v>465</v>
      </c>
      <c r="B66">
        <v>28</v>
      </c>
      <c r="C66">
        <v>21.1</v>
      </c>
      <c r="D66">
        <v>49.8</v>
      </c>
      <c r="E66">
        <v>19.8</v>
      </c>
      <c r="F66">
        <v>0</v>
      </c>
      <c r="G66">
        <v>0</v>
      </c>
    </row>
    <row r="67" spans="1:7" ht="15" x14ac:dyDescent="0.25">
      <c r="A67" s="101" t="s">
        <v>466</v>
      </c>
      <c r="B67">
        <v>14.5</v>
      </c>
      <c r="C67">
        <v>72.5</v>
      </c>
      <c r="D67">
        <v>330.2</v>
      </c>
      <c r="E67">
        <v>161.69999999999999</v>
      </c>
      <c r="F67">
        <v>0</v>
      </c>
      <c r="G67">
        <v>0</v>
      </c>
    </row>
    <row r="68" spans="1:7" ht="15" x14ac:dyDescent="0.25">
      <c r="A68" s="101" t="s">
        <v>467</v>
      </c>
      <c r="B68">
        <v>73.7</v>
      </c>
      <c r="C68">
        <v>57</v>
      </c>
      <c r="D68">
        <v>564</v>
      </c>
      <c r="E68">
        <v>222.5</v>
      </c>
      <c r="F68">
        <v>29</v>
      </c>
      <c r="G68">
        <v>0</v>
      </c>
    </row>
    <row r="69" spans="1:7" ht="15" x14ac:dyDescent="0.25">
      <c r="A69" s="101" t="s">
        <v>468</v>
      </c>
      <c r="B69">
        <v>76.8</v>
      </c>
      <c r="C69">
        <v>22.5</v>
      </c>
      <c r="D69">
        <v>207.3</v>
      </c>
      <c r="E69">
        <v>175.9</v>
      </c>
      <c r="F69">
        <v>0</v>
      </c>
      <c r="G69">
        <v>0</v>
      </c>
    </row>
    <row r="70" spans="1:7" ht="15" x14ac:dyDescent="0.25">
      <c r="A70" s="101" t="s">
        <v>469</v>
      </c>
      <c r="B70">
        <v>0</v>
      </c>
      <c r="C70">
        <v>13</v>
      </c>
      <c r="D70">
        <v>238.9</v>
      </c>
      <c r="E70">
        <v>208.7</v>
      </c>
      <c r="F70">
        <v>0</v>
      </c>
      <c r="G70">
        <v>0</v>
      </c>
    </row>
    <row r="71" spans="1:7" ht="15" x14ac:dyDescent="0.25">
      <c r="A71" s="101" t="s">
        <v>470</v>
      </c>
      <c r="B71">
        <v>0</v>
      </c>
      <c r="C71">
        <v>16</v>
      </c>
      <c r="D71">
        <v>0</v>
      </c>
      <c r="E71">
        <v>4.4000000000000004</v>
      </c>
      <c r="F71">
        <v>0</v>
      </c>
      <c r="G71">
        <v>0</v>
      </c>
    </row>
    <row r="72" spans="1:7" ht="15" x14ac:dyDescent="0.25">
      <c r="A72" s="101" t="s">
        <v>471</v>
      </c>
      <c r="B72">
        <v>197.8</v>
      </c>
      <c r="C72">
        <v>15.7</v>
      </c>
      <c r="D72">
        <v>414.8</v>
      </c>
      <c r="E72">
        <v>405.5</v>
      </c>
      <c r="F72">
        <v>0</v>
      </c>
      <c r="G72">
        <v>0</v>
      </c>
    </row>
    <row r="73" spans="1:7" ht="15" x14ac:dyDescent="0.25">
      <c r="A73" s="101" t="s">
        <v>544</v>
      </c>
      <c r="B73">
        <v>0</v>
      </c>
      <c r="C73">
        <v>0</v>
      </c>
      <c r="D73">
        <v>26.9</v>
      </c>
      <c r="E73">
        <v>23</v>
      </c>
      <c r="F73">
        <v>0</v>
      </c>
      <c r="G73">
        <v>0</v>
      </c>
    </row>
    <row r="74" spans="1:7" ht="15" x14ac:dyDescent="0.25">
      <c r="A74" s="101" t="s">
        <v>472</v>
      </c>
      <c r="B74">
        <v>0</v>
      </c>
      <c r="C74">
        <v>45</v>
      </c>
      <c r="D74">
        <v>103.3</v>
      </c>
      <c r="E74">
        <v>67.099999999999994</v>
      </c>
      <c r="F74">
        <v>0</v>
      </c>
      <c r="G74">
        <v>0</v>
      </c>
    </row>
    <row r="75" spans="1:7" ht="15" x14ac:dyDescent="0.25">
      <c r="A75" s="101" t="s">
        <v>473</v>
      </c>
      <c r="B75">
        <v>60.8</v>
      </c>
      <c r="C75">
        <v>66.2</v>
      </c>
      <c r="D75">
        <v>215.2</v>
      </c>
      <c r="E75">
        <v>208.5</v>
      </c>
      <c r="F75">
        <v>4</v>
      </c>
      <c r="G75">
        <v>0</v>
      </c>
    </row>
    <row r="76" spans="1:7" ht="15" x14ac:dyDescent="0.25">
      <c r="A76" s="101" t="s">
        <v>474</v>
      </c>
      <c r="B76">
        <v>50.2</v>
      </c>
      <c r="C76">
        <v>20.5</v>
      </c>
      <c r="D76">
        <v>120.4</v>
      </c>
      <c r="E76">
        <v>99.4</v>
      </c>
      <c r="F76">
        <v>0</v>
      </c>
      <c r="G76">
        <v>0</v>
      </c>
    </row>
    <row r="77" spans="1:7" ht="15" x14ac:dyDescent="0.25">
      <c r="A77" s="101" t="s">
        <v>475</v>
      </c>
      <c r="B77">
        <v>11.7</v>
      </c>
      <c r="C77">
        <v>12.4</v>
      </c>
      <c r="D77">
        <v>25.7</v>
      </c>
      <c r="E77">
        <v>26.2</v>
      </c>
      <c r="F77">
        <v>4.8</v>
      </c>
      <c r="G77">
        <v>0</v>
      </c>
    </row>
    <row r="78" spans="1:7" ht="15" x14ac:dyDescent="0.25">
      <c r="A78" s="101" t="s">
        <v>476</v>
      </c>
      <c r="B78">
        <v>466.4</v>
      </c>
      <c r="C78">
        <v>489.3</v>
      </c>
      <c r="D78">
        <v>2726.1</v>
      </c>
      <c r="E78">
        <v>2066.6</v>
      </c>
      <c r="F78">
        <v>0</v>
      </c>
      <c r="G78">
        <v>0</v>
      </c>
    </row>
    <row r="79" spans="1:7" ht="15" x14ac:dyDescent="0.25">
      <c r="A79" s="101" t="s">
        <v>477</v>
      </c>
      <c r="B79">
        <v>3.8</v>
      </c>
      <c r="C79">
        <v>8.9</v>
      </c>
      <c r="D79">
        <v>10.9</v>
      </c>
      <c r="E79">
        <v>7.5</v>
      </c>
      <c r="F79">
        <v>0</v>
      </c>
      <c r="G79">
        <v>0</v>
      </c>
    </row>
    <row r="80" spans="1:7" ht="15" x14ac:dyDescent="0.25">
      <c r="A80" s="101" t="s">
        <v>478</v>
      </c>
      <c r="B80">
        <v>49.8</v>
      </c>
      <c r="C80">
        <v>48.4</v>
      </c>
      <c r="D80">
        <v>92.5</v>
      </c>
      <c r="E80">
        <v>94.2</v>
      </c>
      <c r="F80">
        <v>0</v>
      </c>
      <c r="G80">
        <v>0</v>
      </c>
    </row>
    <row r="81" spans="1:7" ht="15" x14ac:dyDescent="0.25">
      <c r="A81" s="101" t="s">
        <v>479</v>
      </c>
      <c r="B81">
        <v>90.4</v>
      </c>
      <c r="C81">
        <v>185.1</v>
      </c>
      <c r="D81">
        <v>218.2</v>
      </c>
      <c r="E81">
        <v>165.6</v>
      </c>
      <c r="F81">
        <v>14.2</v>
      </c>
      <c r="G81">
        <v>0</v>
      </c>
    </row>
    <row r="82" spans="1:7" ht="15" x14ac:dyDescent="0.25">
      <c r="A82" s="101" t="s">
        <v>480</v>
      </c>
      <c r="B82">
        <v>14.7</v>
      </c>
      <c r="C82">
        <v>18.3</v>
      </c>
      <c r="D82">
        <v>217.9</v>
      </c>
      <c r="E82">
        <v>189.6</v>
      </c>
      <c r="F82">
        <v>0</v>
      </c>
      <c r="G82">
        <v>0</v>
      </c>
    </row>
    <row r="83" spans="1:7" ht="15" x14ac:dyDescent="0.25">
      <c r="A83" s="101" t="s">
        <v>481</v>
      </c>
      <c r="B83">
        <v>19.899999999999999</v>
      </c>
      <c r="C83">
        <v>26.2</v>
      </c>
      <c r="D83">
        <v>72.3</v>
      </c>
      <c r="E83">
        <v>102.3</v>
      </c>
      <c r="F83">
        <v>3.9</v>
      </c>
      <c r="G83">
        <v>0</v>
      </c>
    </row>
    <row r="84" spans="1:7" ht="15" x14ac:dyDescent="0.25">
      <c r="A84" s="101" t="s">
        <v>482</v>
      </c>
      <c r="B84">
        <v>37.5</v>
      </c>
      <c r="C84">
        <v>0</v>
      </c>
      <c r="D84">
        <v>64.400000000000006</v>
      </c>
      <c r="E84">
        <v>190.4</v>
      </c>
      <c r="F84">
        <v>0</v>
      </c>
      <c r="G84">
        <v>0</v>
      </c>
    </row>
    <row r="85" spans="1:7" ht="15" x14ac:dyDescent="0.25">
      <c r="A85" s="101" t="s">
        <v>642</v>
      </c>
      <c r="B85" t="s">
        <v>20</v>
      </c>
      <c r="C85" t="s">
        <v>29</v>
      </c>
      <c r="D85" t="s">
        <v>489</v>
      </c>
      <c r="E85" t="s">
        <v>29</v>
      </c>
      <c r="F85" t="s">
        <v>664</v>
      </c>
      <c r="G85" t="s">
        <v>20</v>
      </c>
    </row>
    <row r="86" spans="1:7" ht="15" x14ac:dyDescent="0.25">
      <c r="A86" s="101" t="s">
        <v>483</v>
      </c>
      <c r="B86">
        <v>4032.2</v>
      </c>
      <c r="C86">
        <v>5016.8</v>
      </c>
      <c r="D86">
        <v>17618.099999999999</v>
      </c>
      <c r="E86">
        <v>15652.6</v>
      </c>
      <c r="F86">
        <v>204.9</v>
      </c>
      <c r="G86">
        <v>0</v>
      </c>
    </row>
    <row r="87" spans="1:7" ht="15" x14ac:dyDescent="0.25">
      <c r="A87" s="101" t="s">
        <v>484</v>
      </c>
      <c r="B87">
        <v>986.6</v>
      </c>
      <c r="C87">
        <v>1290.5999999999999</v>
      </c>
      <c r="D87">
        <v>0</v>
      </c>
      <c r="E87">
        <v>0</v>
      </c>
      <c r="F87">
        <v>194.2</v>
      </c>
      <c r="G87">
        <v>0</v>
      </c>
    </row>
    <row r="88" spans="1:7" ht="15" x14ac:dyDescent="0.25">
      <c r="A88" s="101" t="s">
        <v>642</v>
      </c>
      <c r="B88" t="s">
        <v>20</v>
      </c>
      <c r="C88" t="s">
        <v>29</v>
      </c>
      <c r="D88" t="s">
        <v>489</v>
      </c>
      <c r="E88" t="s">
        <v>29</v>
      </c>
      <c r="F88" t="s">
        <v>664</v>
      </c>
      <c r="G88" t="s">
        <v>20</v>
      </c>
    </row>
    <row r="89" spans="1:7" ht="15" x14ac:dyDescent="0.25">
      <c r="A89" s="101" t="s">
        <v>485</v>
      </c>
      <c r="B89">
        <v>5018.8</v>
      </c>
      <c r="C89">
        <v>6307.4</v>
      </c>
      <c r="D89">
        <v>17618.099999999999</v>
      </c>
      <c r="E89">
        <v>15652.6</v>
      </c>
      <c r="F89">
        <v>399.1</v>
      </c>
      <c r="G89">
        <v>0</v>
      </c>
    </row>
    <row r="90" spans="1:7" ht="15" x14ac:dyDescent="0.25">
      <c r="A90" s="101" t="s">
        <v>486</v>
      </c>
      <c r="B90" t="s">
        <v>19</v>
      </c>
      <c r="C90" t="s">
        <v>19</v>
      </c>
      <c r="D90">
        <v>0</v>
      </c>
      <c r="E90">
        <v>0</v>
      </c>
      <c r="F90" t="s">
        <v>19</v>
      </c>
      <c r="G90" t="s">
        <v>19</v>
      </c>
    </row>
    <row r="91" spans="1:7" ht="15" x14ac:dyDescent="0.25">
      <c r="A91" s="101" t="s">
        <v>487</v>
      </c>
      <c r="B91">
        <v>0</v>
      </c>
      <c r="C91">
        <v>0</v>
      </c>
      <c r="D91" t="s">
        <v>19</v>
      </c>
      <c r="E91" t="s">
        <v>19</v>
      </c>
      <c r="F91">
        <v>0</v>
      </c>
      <c r="G91">
        <v>0</v>
      </c>
    </row>
    <row r="92" spans="1:7" ht="15" x14ac:dyDescent="0.35">
      <c r="A92" s="62" t="s">
        <v>642</v>
      </c>
      <c r="B92" t="s">
        <v>20</v>
      </c>
      <c r="C92" t="s">
        <v>29</v>
      </c>
      <c r="D92" t="s">
        <v>489</v>
      </c>
      <c r="E92" t="s">
        <v>29</v>
      </c>
      <c r="F92" t="s">
        <v>664</v>
      </c>
      <c r="G92" t="s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78712-4DC3-4A75-829E-EACFF7B86B20}">
  <sheetPr codeName="Sheet4"/>
  <dimension ref="A1:G92"/>
  <sheetViews>
    <sheetView topLeftCell="A16" workbookViewId="0">
      <selection activeCell="B7" sqref="B7"/>
    </sheetView>
  </sheetViews>
  <sheetFormatPr defaultRowHeight="13.2" x14ac:dyDescent="0.25"/>
  <cols>
    <col min="1" max="1" width="20.88671875" customWidth="1"/>
  </cols>
  <sheetData>
    <row r="1" spans="1:7" ht="15" x14ac:dyDescent="0.25">
      <c r="A1" s="101" t="s">
        <v>645</v>
      </c>
    </row>
    <row r="2" spans="1:7" ht="15" x14ac:dyDescent="0.25">
      <c r="A2" s="101" t="s">
        <v>646</v>
      </c>
    </row>
    <row r="3" spans="1:7" ht="15" x14ac:dyDescent="0.25">
      <c r="A3" s="101" t="s">
        <v>682</v>
      </c>
    </row>
    <row r="4" spans="1:7" ht="15" x14ac:dyDescent="0.25">
      <c r="A4" s="101" t="s">
        <v>648</v>
      </c>
    </row>
    <row r="5" spans="1:7" ht="15" x14ac:dyDescent="0.25">
      <c r="A5" s="101" t="s">
        <v>649</v>
      </c>
    </row>
    <row r="6" spans="1:7" ht="15" x14ac:dyDescent="0.25">
      <c r="A6" s="101" t="s">
        <v>650</v>
      </c>
    </row>
    <row r="7" spans="1:7" ht="15" x14ac:dyDescent="0.25">
      <c r="B7" s="101" t="s">
        <v>659</v>
      </c>
      <c r="D7" t="s">
        <v>660</v>
      </c>
      <c r="F7" t="s">
        <v>655</v>
      </c>
    </row>
    <row r="8" spans="1:7" ht="15" x14ac:dyDescent="0.25">
      <c r="A8" s="101" t="s">
        <v>650</v>
      </c>
    </row>
    <row r="9" spans="1:7" ht="15" x14ac:dyDescent="0.25">
      <c r="A9" s="101" t="s">
        <v>643</v>
      </c>
      <c r="B9" t="s">
        <v>619</v>
      </c>
      <c r="C9" t="s">
        <v>618</v>
      </c>
      <c r="D9" t="s">
        <v>619</v>
      </c>
      <c r="E9" t="s">
        <v>507</v>
      </c>
      <c r="F9" t="s">
        <v>587</v>
      </c>
      <c r="G9" t="s">
        <v>588</v>
      </c>
    </row>
    <row r="10" spans="1:7" ht="15" x14ac:dyDescent="0.25">
      <c r="A10" s="101" t="s">
        <v>642</v>
      </c>
      <c r="B10" t="s">
        <v>489</v>
      </c>
      <c r="C10" t="s">
        <v>20</v>
      </c>
      <c r="D10" t="s">
        <v>489</v>
      </c>
      <c r="E10" t="s">
        <v>489</v>
      </c>
      <c r="F10" t="s">
        <v>489</v>
      </c>
      <c r="G10" t="s">
        <v>29</v>
      </c>
    </row>
    <row r="11" spans="1:7" ht="15" x14ac:dyDescent="0.25">
      <c r="A11" s="101" t="s">
        <v>21</v>
      </c>
    </row>
    <row r="12" spans="1:7" ht="15" x14ac:dyDescent="0.25">
      <c r="A12" s="101" t="s">
        <v>438</v>
      </c>
      <c r="B12">
        <v>80</v>
      </c>
      <c r="C12">
        <v>30</v>
      </c>
      <c r="D12">
        <v>753.9</v>
      </c>
      <c r="E12">
        <v>590.29999999999995</v>
      </c>
      <c r="F12">
        <v>40</v>
      </c>
      <c r="G12">
        <v>0</v>
      </c>
    </row>
    <row r="13" spans="1:7" ht="15" x14ac:dyDescent="0.25">
      <c r="A13" s="101" t="s">
        <v>439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101" t="s">
        <v>623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101" t="s">
        <v>440</v>
      </c>
      <c r="B15">
        <v>80</v>
      </c>
      <c r="C15">
        <v>30</v>
      </c>
      <c r="D15">
        <v>688</v>
      </c>
      <c r="E15">
        <v>421</v>
      </c>
      <c r="F15">
        <v>40</v>
      </c>
      <c r="G15">
        <v>0</v>
      </c>
    </row>
    <row r="16" spans="1:7" ht="15" x14ac:dyDescent="0.25">
      <c r="A16" s="101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101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101" t="s">
        <v>488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101" t="s">
        <v>21</v>
      </c>
    </row>
    <row r="20" spans="1:7" ht="15" x14ac:dyDescent="0.25">
      <c r="A20" s="101" t="s">
        <v>441</v>
      </c>
      <c r="B20">
        <v>433.2</v>
      </c>
      <c r="C20">
        <v>419.5</v>
      </c>
      <c r="D20">
        <v>1811.1</v>
      </c>
      <c r="E20">
        <v>1993.7</v>
      </c>
      <c r="F20">
        <v>0</v>
      </c>
      <c r="G20">
        <v>0</v>
      </c>
    </row>
    <row r="21" spans="1:7" ht="15" x14ac:dyDescent="0.25">
      <c r="A21" s="101" t="s">
        <v>21</v>
      </c>
    </row>
    <row r="22" spans="1:7" ht="15" x14ac:dyDescent="0.25">
      <c r="A22" s="101" t="s">
        <v>442</v>
      </c>
      <c r="B22">
        <v>128.30000000000001</v>
      </c>
      <c r="C22">
        <v>197</v>
      </c>
      <c r="D22">
        <v>932.7</v>
      </c>
      <c r="E22">
        <v>736</v>
      </c>
      <c r="F22">
        <v>0</v>
      </c>
      <c r="G22">
        <v>0</v>
      </c>
    </row>
    <row r="23" spans="1:7" ht="15" x14ac:dyDescent="0.25">
      <c r="A23" s="101" t="s">
        <v>21</v>
      </c>
    </row>
    <row r="24" spans="1:7" ht="15" x14ac:dyDescent="0.25">
      <c r="A24" s="101" t="s">
        <v>590</v>
      </c>
      <c r="B24">
        <v>0</v>
      </c>
      <c r="C24">
        <v>40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101" t="s">
        <v>21</v>
      </c>
    </row>
    <row r="26" spans="1:7" ht="15" x14ac:dyDescent="0.25">
      <c r="A26" s="101" t="s">
        <v>443</v>
      </c>
      <c r="B26">
        <v>1910.5</v>
      </c>
      <c r="C26">
        <v>2124.3000000000002</v>
      </c>
      <c r="D26">
        <v>5695.3</v>
      </c>
      <c r="E26">
        <v>5802.9</v>
      </c>
      <c r="F26">
        <v>92.5</v>
      </c>
      <c r="G26">
        <v>0</v>
      </c>
    </row>
    <row r="27" spans="1:7" ht="15" x14ac:dyDescent="0.25">
      <c r="A27" s="101" t="s">
        <v>543</v>
      </c>
      <c r="B27">
        <v>165</v>
      </c>
      <c r="C27">
        <v>0</v>
      </c>
      <c r="D27">
        <v>263.7</v>
      </c>
      <c r="E27">
        <v>400.1</v>
      </c>
      <c r="F27">
        <v>0</v>
      </c>
      <c r="G27">
        <v>0</v>
      </c>
    </row>
    <row r="28" spans="1:7" ht="15" x14ac:dyDescent="0.25">
      <c r="A28" s="101" t="s">
        <v>444</v>
      </c>
      <c r="B28">
        <v>34.799999999999997</v>
      </c>
      <c r="C28">
        <v>31.4</v>
      </c>
      <c r="D28">
        <v>34.4</v>
      </c>
      <c r="E28">
        <v>27.7</v>
      </c>
      <c r="F28">
        <v>0</v>
      </c>
      <c r="G28">
        <v>0</v>
      </c>
    </row>
    <row r="29" spans="1:7" ht="15" x14ac:dyDescent="0.25">
      <c r="A29" s="101" t="s">
        <v>591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101" t="s">
        <v>445</v>
      </c>
      <c r="B30">
        <v>0.5</v>
      </c>
      <c r="C30">
        <v>0.5</v>
      </c>
      <c r="D30">
        <v>3.4</v>
      </c>
      <c r="E30">
        <v>2.5</v>
      </c>
      <c r="F30">
        <v>0</v>
      </c>
      <c r="G30">
        <v>0</v>
      </c>
    </row>
    <row r="31" spans="1:7" ht="15" x14ac:dyDescent="0.25">
      <c r="A31" s="101" t="s">
        <v>446</v>
      </c>
      <c r="B31">
        <v>198</v>
      </c>
      <c r="C31">
        <v>288.5</v>
      </c>
      <c r="D31">
        <v>641.1</v>
      </c>
      <c r="E31">
        <v>659.9</v>
      </c>
      <c r="F31">
        <v>0</v>
      </c>
      <c r="G31">
        <v>0</v>
      </c>
    </row>
    <row r="32" spans="1:7" ht="15" x14ac:dyDescent="0.25">
      <c r="A32" s="101" t="s">
        <v>550</v>
      </c>
      <c r="B32">
        <v>0</v>
      </c>
      <c r="C32">
        <v>50</v>
      </c>
      <c r="D32">
        <v>262.2</v>
      </c>
      <c r="E32">
        <v>363.8</v>
      </c>
      <c r="F32">
        <v>0</v>
      </c>
      <c r="G32">
        <v>0</v>
      </c>
    </row>
    <row r="33" spans="1:7" ht="15" x14ac:dyDescent="0.25">
      <c r="A33" s="101" t="s">
        <v>636</v>
      </c>
      <c r="B33">
        <v>0.1</v>
      </c>
      <c r="C33">
        <v>78</v>
      </c>
      <c r="D33">
        <v>0.1</v>
      </c>
      <c r="E33">
        <v>0</v>
      </c>
      <c r="F33">
        <v>0</v>
      </c>
      <c r="G33">
        <v>0</v>
      </c>
    </row>
    <row r="34" spans="1:7" ht="15" x14ac:dyDescent="0.25">
      <c r="A34" s="101" t="s">
        <v>447</v>
      </c>
      <c r="B34">
        <v>323.89999999999998</v>
      </c>
      <c r="C34">
        <v>306.8</v>
      </c>
      <c r="D34">
        <v>864.8</v>
      </c>
      <c r="E34">
        <v>981.2</v>
      </c>
      <c r="F34">
        <v>0</v>
      </c>
      <c r="G34">
        <v>0</v>
      </c>
    </row>
    <row r="35" spans="1:7" ht="15" x14ac:dyDescent="0.25">
      <c r="A35" s="101" t="s">
        <v>448</v>
      </c>
      <c r="B35">
        <v>1.5</v>
      </c>
      <c r="C35">
        <v>205.7</v>
      </c>
      <c r="D35">
        <v>219.1</v>
      </c>
      <c r="E35">
        <v>185.3</v>
      </c>
      <c r="F35">
        <v>0</v>
      </c>
      <c r="G35">
        <v>0</v>
      </c>
    </row>
    <row r="36" spans="1:7" ht="15" x14ac:dyDescent="0.25">
      <c r="A36" s="101" t="s">
        <v>683</v>
      </c>
      <c r="B36">
        <v>0</v>
      </c>
      <c r="C36">
        <v>0</v>
      </c>
      <c r="D36">
        <v>0</v>
      </c>
      <c r="E36">
        <v>21.2</v>
      </c>
      <c r="F36">
        <v>0</v>
      </c>
      <c r="G36">
        <v>0</v>
      </c>
    </row>
    <row r="37" spans="1:7" ht="15" x14ac:dyDescent="0.25">
      <c r="A37" s="101" t="s">
        <v>449</v>
      </c>
      <c r="B37">
        <v>681</v>
      </c>
      <c r="C37">
        <v>673.9</v>
      </c>
      <c r="D37">
        <v>2155.1</v>
      </c>
      <c r="E37">
        <v>2044.3</v>
      </c>
      <c r="F37">
        <v>92.5</v>
      </c>
      <c r="G37">
        <v>0</v>
      </c>
    </row>
    <row r="38" spans="1:7" ht="15" x14ac:dyDescent="0.25">
      <c r="A38" s="101" t="s">
        <v>563</v>
      </c>
      <c r="B38">
        <v>0</v>
      </c>
      <c r="C38">
        <v>0</v>
      </c>
      <c r="D38">
        <v>53.3</v>
      </c>
      <c r="E38">
        <v>64.5</v>
      </c>
      <c r="F38">
        <v>0</v>
      </c>
      <c r="G38">
        <v>0</v>
      </c>
    </row>
    <row r="39" spans="1:7" ht="15" x14ac:dyDescent="0.25">
      <c r="A39" s="101" t="s">
        <v>581</v>
      </c>
      <c r="B39">
        <v>65</v>
      </c>
      <c r="C39">
        <v>0.3</v>
      </c>
      <c r="D39">
        <v>66.599999999999994</v>
      </c>
      <c r="E39">
        <v>67.5</v>
      </c>
      <c r="F39">
        <v>0</v>
      </c>
      <c r="G39">
        <v>0</v>
      </c>
    </row>
    <row r="40" spans="1:7" ht="15" x14ac:dyDescent="0.25">
      <c r="A40" s="101" t="s">
        <v>490</v>
      </c>
      <c r="B40">
        <v>20</v>
      </c>
      <c r="C40">
        <v>87</v>
      </c>
      <c r="D40">
        <v>41.2</v>
      </c>
      <c r="E40">
        <v>44.6</v>
      </c>
      <c r="F40">
        <v>0</v>
      </c>
      <c r="G40">
        <v>0</v>
      </c>
    </row>
    <row r="41" spans="1:7" ht="15" x14ac:dyDescent="0.25">
      <c r="A41" s="101" t="s">
        <v>450</v>
      </c>
      <c r="B41">
        <v>240.6</v>
      </c>
      <c r="C41">
        <v>231.8</v>
      </c>
      <c r="D41">
        <v>563.9</v>
      </c>
      <c r="E41">
        <v>548.29999999999995</v>
      </c>
      <c r="F41">
        <v>0</v>
      </c>
      <c r="G41">
        <v>0</v>
      </c>
    </row>
    <row r="42" spans="1:7" ht="15" x14ac:dyDescent="0.25">
      <c r="A42" s="101" t="s">
        <v>620</v>
      </c>
      <c r="B42">
        <v>0</v>
      </c>
      <c r="C42">
        <v>0</v>
      </c>
      <c r="D42">
        <v>2.2000000000000002</v>
      </c>
      <c r="E42">
        <v>33.5</v>
      </c>
      <c r="F42">
        <v>0</v>
      </c>
      <c r="G42">
        <v>0</v>
      </c>
    </row>
    <row r="43" spans="1:7" ht="15" x14ac:dyDescent="0.25">
      <c r="A43" s="101" t="s">
        <v>451</v>
      </c>
      <c r="B43">
        <v>90</v>
      </c>
      <c r="C43">
        <v>0.7</v>
      </c>
      <c r="D43">
        <v>287.39999999999998</v>
      </c>
      <c r="E43">
        <v>178</v>
      </c>
      <c r="F43">
        <v>0</v>
      </c>
      <c r="G43">
        <v>0</v>
      </c>
    </row>
    <row r="44" spans="1:7" ht="15" x14ac:dyDescent="0.25">
      <c r="A44" s="101" t="s">
        <v>452</v>
      </c>
      <c r="B44">
        <v>90</v>
      </c>
      <c r="C44">
        <v>169.7</v>
      </c>
      <c r="D44">
        <v>235.5</v>
      </c>
      <c r="E44">
        <v>180.7</v>
      </c>
      <c r="F44">
        <v>0</v>
      </c>
      <c r="G44">
        <v>0</v>
      </c>
    </row>
    <row r="45" spans="1:7" ht="15" x14ac:dyDescent="0.25">
      <c r="A45" s="101" t="s">
        <v>21</v>
      </c>
    </row>
    <row r="46" spans="1:7" ht="15" x14ac:dyDescent="0.25">
      <c r="A46" s="101" t="s">
        <v>453</v>
      </c>
      <c r="B46">
        <v>230.1</v>
      </c>
      <c r="C46">
        <v>1099.7</v>
      </c>
      <c r="D46">
        <v>1758.8</v>
      </c>
      <c r="E46">
        <v>1263.5999999999999</v>
      </c>
      <c r="F46">
        <v>0</v>
      </c>
      <c r="G46">
        <v>0</v>
      </c>
    </row>
    <row r="47" spans="1:7" ht="15" x14ac:dyDescent="0.25">
      <c r="A47" s="101" t="s">
        <v>454</v>
      </c>
      <c r="B47">
        <v>0</v>
      </c>
      <c r="C47">
        <v>92</v>
      </c>
      <c r="D47">
        <v>409.7</v>
      </c>
      <c r="E47">
        <v>104.6</v>
      </c>
      <c r="F47">
        <v>0</v>
      </c>
      <c r="G47">
        <v>0</v>
      </c>
    </row>
    <row r="48" spans="1:7" ht="15" x14ac:dyDescent="0.25">
      <c r="A48" s="101" t="s">
        <v>455</v>
      </c>
      <c r="B48">
        <v>0</v>
      </c>
      <c r="C48">
        <v>220</v>
      </c>
      <c r="D48">
        <v>101.2</v>
      </c>
      <c r="E48">
        <v>417.8</v>
      </c>
      <c r="F48">
        <v>0</v>
      </c>
      <c r="G48">
        <v>0</v>
      </c>
    </row>
    <row r="49" spans="1:7" ht="15" x14ac:dyDescent="0.25">
      <c r="A49" s="101" t="s">
        <v>592</v>
      </c>
      <c r="B49">
        <v>0</v>
      </c>
      <c r="C49">
        <v>0</v>
      </c>
      <c r="D49">
        <v>19.7</v>
      </c>
      <c r="E49">
        <v>0</v>
      </c>
      <c r="F49">
        <v>0</v>
      </c>
      <c r="G49">
        <v>0</v>
      </c>
    </row>
    <row r="50" spans="1:7" ht="15" x14ac:dyDescent="0.25">
      <c r="A50" s="101" t="s">
        <v>456</v>
      </c>
      <c r="B50">
        <v>0</v>
      </c>
      <c r="C50">
        <v>0</v>
      </c>
      <c r="D50">
        <v>18.600000000000001</v>
      </c>
      <c r="E50">
        <v>22</v>
      </c>
      <c r="F50">
        <v>0</v>
      </c>
      <c r="G50">
        <v>0</v>
      </c>
    </row>
    <row r="51" spans="1:7" ht="15" x14ac:dyDescent="0.25">
      <c r="A51" s="101" t="s">
        <v>684</v>
      </c>
      <c r="B51">
        <v>0</v>
      </c>
      <c r="C51">
        <v>40</v>
      </c>
      <c r="D51">
        <v>0</v>
      </c>
      <c r="E51">
        <v>0</v>
      </c>
      <c r="F51">
        <v>0</v>
      </c>
      <c r="G51">
        <v>0</v>
      </c>
    </row>
    <row r="52" spans="1:7" ht="15" x14ac:dyDescent="0.25">
      <c r="A52" s="101" t="s">
        <v>457</v>
      </c>
      <c r="B52">
        <v>0</v>
      </c>
      <c r="C52">
        <v>0</v>
      </c>
      <c r="D52">
        <v>0</v>
      </c>
      <c r="E52">
        <v>23.9</v>
      </c>
      <c r="F52">
        <v>0</v>
      </c>
      <c r="G52">
        <v>0</v>
      </c>
    </row>
    <row r="53" spans="1:7" ht="15" x14ac:dyDescent="0.25">
      <c r="A53" s="101" t="s">
        <v>637</v>
      </c>
      <c r="B53">
        <v>0</v>
      </c>
      <c r="C53">
        <v>0</v>
      </c>
      <c r="D53">
        <v>20.8</v>
      </c>
      <c r="E53">
        <v>0</v>
      </c>
      <c r="F53">
        <v>0</v>
      </c>
      <c r="G53">
        <v>0</v>
      </c>
    </row>
    <row r="54" spans="1:7" ht="15" x14ac:dyDescent="0.25">
      <c r="A54" s="101" t="s">
        <v>593</v>
      </c>
      <c r="B54">
        <v>0</v>
      </c>
      <c r="C54">
        <v>0</v>
      </c>
      <c r="D54">
        <v>32.200000000000003</v>
      </c>
      <c r="E54" t="s">
        <v>168</v>
      </c>
      <c r="F54">
        <v>0</v>
      </c>
      <c r="G54">
        <v>0</v>
      </c>
    </row>
    <row r="55" spans="1:7" ht="15" x14ac:dyDescent="0.25">
      <c r="A55" s="101" t="s">
        <v>594</v>
      </c>
      <c r="B55">
        <v>0</v>
      </c>
      <c r="C55">
        <v>45</v>
      </c>
      <c r="D55">
        <v>3.9</v>
      </c>
      <c r="E55">
        <v>20.6</v>
      </c>
      <c r="F55">
        <v>0</v>
      </c>
      <c r="G55">
        <v>0</v>
      </c>
    </row>
    <row r="56" spans="1:7" ht="15" x14ac:dyDescent="0.25">
      <c r="A56" s="101" t="s">
        <v>458</v>
      </c>
      <c r="B56">
        <v>230.1</v>
      </c>
      <c r="C56">
        <v>648.20000000000005</v>
      </c>
      <c r="D56">
        <v>1094.3</v>
      </c>
      <c r="E56">
        <v>657.8</v>
      </c>
      <c r="F56">
        <v>0</v>
      </c>
      <c r="G56">
        <v>0</v>
      </c>
    </row>
    <row r="57" spans="1:7" ht="15" x14ac:dyDescent="0.25">
      <c r="A57" s="101" t="s">
        <v>459</v>
      </c>
      <c r="B57">
        <v>0</v>
      </c>
      <c r="C57">
        <v>4.5</v>
      </c>
      <c r="D57">
        <v>27.3</v>
      </c>
      <c r="E57">
        <v>16.8</v>
      </c>
      <c r="F57">
        <v>0</v>
      </c>
      <c r="G57">
        <v>0</v>
      </c>
    </row>
    <row r="58" spans="1:7" ht="15" x14ac:dyDescent="0.25">
      <c r="A58" s="101" t="s">
        <v>685</v>
      </c>
      <c r="B58">
        <v>0</v>
      </c>
      <c r="C58">
        <v>50</v>
      </c>
      <c r="D58">
        <v>0</v>
      </c>
      <c r="E58">
        <v>0</v>
      </c>
      <c r="F58">
        <v>0</v>
      </c>
      <c r="G58">
        <v>0</v>
      </c>
    </row>
    <row r="59" spans="1:7" ht="15" x14ac:dyDescent="0.25">
      <c r="A59" s="101" t="s">
        <v>610</v>
      </c>
      <c r="B59">
        <v>0</v>
      </c>
      <c r="C59">
        <v>0</v>
      </c>
      <c r="D59">
        <v>31.1</v>
      </c>
      <c r="E59">
        <v>0</v>
      </c>
      <c r="F59">
        <v>0</v>
      </c>
      <c r="G59">
        <v>0</v>
      </c>
    </row>
    <row r="60" spans="1:7" ht="15" x14ac:dyDescent="0.25">
      <c r="A60" s="101" t="s">
        <v>21</v>
      </c>
    </row>
    <row r="61" spans="1:7" ht="15" x14ac:dyDescent="0.25">
      <c r="A61" s="101" t="s">
        <v>460</v>
      </c>
      <c r="B61">
        <v>1253.9000000000001</v>
      </c>
      <c r="C61">
        <v>1185.0999999999999</v>
      </c>
      <c r="D61">
        <v>6064.2</v>
      </c>
      <c r="E61">
        <v>4600</v>
      </c>
      <c r="F61">
        <v>54.3</v>
      </c>
      <c r="G61">
        <v>0</v>
      </c>
    </row>
    <row r="62" spans="1:7" ht="15" x14ac:dyDescent="0.25">
      <c r="A62" s="101" t="s">
        <v>461</v>
      </c>
      <c r="B62">
        <v>3.3</v>
      </c>
      <c r="C62">
        <v>2.5</v>
      </c>
      <c r="D62">
        <v>13.9</v>
      </c>
      <c r="E62">
        <v>11.5</v>
      </c>
      <c r="F62">
        <v>0</v>
      </c>
      <c r="G62">
        <v>0</v>
      </c>
    </row>
    <row r="63" spans="1:7" ht="15" x14ac:dyDescent="0.25">
      <c r="A63" s="101" t="s">
        <v>462</v>
      </c>
      <c r="B63">
        <v>6</v>
      </c>
      <c r="C63">
        <v>4</v>
      </c>
      <c r="D63">
        <v>8.9</v>
      </c>
      <c r="E63">
        <v>10.8</v>
      </c>
      <c r="F63">
        <v>0</v>
      </c>
      <c r="G63">
        <v>0</v>
      </c>
    </row>
    <row r="64" spans="1:7" ht="15" x14ac:dyDescent="0.25">
      <c r="A64" s="101" t="s">
        <v>463</v>
      </c>
      <c r="B64">
        <v>0</v>
      </c>
      <c r="C64">
        <v>30</v>
      </c>
      <c r="D64">
        <v>401.7</v>
      </c>
      <c r="E64">
        <v>214.6</v>
      </c>
      <c r="F64">
        <v>0</v>
      </c>
      <c r="G64">
        <v>0</v>
      </c>
    </row>
    <row r="65" spans="1:7" ht="15" x14ac:dyDescent="0.25">
      <c r="A65" s="101" t="s">
        <v>464</v>
      </c>
      <c r="B65">
        <v>17.399999999999999</v>
      </c>
      <c r="C65">
        <v>15.1</v>
      </c>
      <c r="D65">
        <v>66.2</v>
      </c>
      <c r="E65">
        <v>71</v>
      </c>
      <c r="F65">
        <v>0</v>
      </c>
      <c r="G65">
        <v>0</v>
      </c>
    </row>
    <row r="66" spans="1:7" ht="15" x14ac:dyDescent="0.25">
      <c r="A66" s="101" t="s">
        <v>465</v>
      </c>
      <c r="B66">
        <v>30</v>
      </c>
      <c r="C66">
        <v>20.5</v>
      </c>
      <c r="D66">
        <v>49.7</v>
      </c>
      <c r="E66">
        <v>19.5</v>
      </c>
      <c r="F66">
        <v>0</v>
      </c>
      <c r="G66">
        <v>0</v>
      </c>
    </row>
    <row r="67" spans="1:7" ht="15" x14ac:dyDescent="0.25">
      <c r="A67" s="101" t="s">
        <v>466</v>
      </c>
      <c r="B67">
        <v>0</v>
      </c>
      <c r="C67">
        <v>45</v>
      </c>
      <c r="D67">
        <v>330.2</v>
      </c>
      <c r="E67">
        <v>161.69999999999999</v>
      </c>
      <c r="F67">
        <v>0</v>
      </c>
      <c r="G67">
        <v>0</v>
      </c>
    </row>
    <row r="68" spans="1:7" ht="15" x14ac:dyDescent="0.25">
      <c r="A68" s="101" t="s">
        <v>467</v>
      </c>
      <c r="B68">
        <v>88.7</v>
      </c>
      <c r="C68">
        <v>60.5</v>
      </c>
      <c r="D68">
        <v>547.5</v>
      </c>
      <c r="E68">
        <v>215.9</v>
      </c>
      <c r="F68">
        <v>29.5</v>
      </c>
      <c r="G68">
        <v>0</v>
      </c>
    </row>
    <row r="69" spans="1:7" ht="15" x14ac:dyDescent="0.25">
      <c r="A69" s="101" t="s">
        <v>468</v>
      </c>
      <c r="B69">
        <v>76.8</v>
      </c>
      <c r="C69">
        <v>18.7</v>
      </c>
      <c r="D69">
        <v>207.3</v>
      </c>
      <c r="E69">
        <v>175.9</v>
      </c>
      <c r="F69">
        <v>0</v>
      </c>
      <c r="G69">
        <v>0</v>
      </c>
    </row>
    <row r="70" spans="1:7" ht="15" x14ac:dyDescent="0.25">
      <c r="A70" s="101" t="s">
        <v>469</v>
      </c>
      <c r="B70">
        <v>0</v>
      </c>
      <c r="C70">
        <v>13</v>
      </c>
      <c r="D70">
        <v>238.9</v>
      </c>
      <c r="E70">
        <v>161.4</v>
      </c>
      <c r="F70">
        <v>0</v>
      </c>
      <c r="G70">
        <v>0</v>
      </c>
    </row>
    <row r="71" spans="1:7" ht="15" x14ac:dyDescent="0.25">
      <c r="A71" s="101" t="s">
        <v>470</v>
      </c>
      <c r="B71">
        <v>0</v>
      </c>
      <c r="C71">
        <v>16</v>
      </c>
      <c r="D71">
        <v>0</v>
      </c>
      <c r="E71">
        <v>4.4000000000000004</v>
      </c>
      <c r="F71">
        <v>0</v>
      </c>
      <c r="G71">
        <v>0</v>
      </c>
    </row>
    <row r="72" spans="1:7" ht="15" x14ac:dyDescent="0.25">
      <c r="A72" s="101" t="s">
        <v>471</v>
      </c>
      <c r="B72">
        <v>197.8</v>
      </c>
      <c r="C72">
        <v>15.7</v>
      </c>
      <c r="D72">
        <v>414.8</v>
      </c>
      <c r="E72">
        <v>405.5</v>
      </c>
      <c r="F72">
        <v>0</v>
      </c>
      <c r="G72">
        <v>0</v>
      </c>
    </row>
    <row r="73" spans="1:7" ht="15" x14ac:dyDescent="0.25">
      <c r="A73" s="101" t="s">
        <v>544</v>
      </c>
      <c r="B73">
        <v>0</v>
      </c>
      <c r="C73">
        <v>0</v>
      </c>
      <c r="D73">
        <v>26.9</v>
      </c>
      <c r="E73">
        <v>23</v>
      </c>
      <c r="F73">
        <v>0</v>
      </c>
      <c r="G73">
        <v>0</v>
      </c>
    </row>
    <row r="74" spans="1:7" ht="15" x14ac:dyDescent="0.25">
      <c r="A74" s="101" t="s">
        <v>472</v>
      </c>
      <c r="B74">
        <v>0</v>
      </c>
      <c r="C74">
        <v>30</v>
      </c>
      <c r="D74">
        <v>103.3</v>
      </c>
      <c r="E74">
        <v>67.099999999999994</v>
      </c>
      <c r="F74">
        <v>0</v>
      </c>
      <c r="G74">
        <v>0</v>
      </c>
    </row>
    <row r="75" spans="1:7" ht="15" x14ac:dyDescent="0.25">
      <c r="A75" s="101" t="s">
        <v>473</v>
      </c>
      <c r="B75">
        <v>69.7</v>
      </c>
      <c r="C75">
        <v>60.1</v>
      </c>
      <c r="D75">
        <v>202.7</v>
      </c>
      <c r="E75">
        <v>208.5</v>
      </c>
      <c r="F75">
        <v>2</v>
      </c>
      <c r="G75">
        <v>0</v>
      </c>
    </row>
    <row r="76" spans="1:7" ht="15" x14ac:dyDescent="0.25">
      <c r="A76" s="101" t="s">
        <v>474</v>
      </c>
      <c r="B76">
        <v>50.2</v>
      </c>
      <c r="C76">
        <v>20.5</v>
      </c>
      <c r="D76">
        <v>120.4</v>
      </c>
      <c r="E76">
        <v>99.4</v>
      </c>
      <c r="F76">
        <v>0</v>
      </c>
      <c r="G76">
        <v>0</v>
      </c>
    </row>
    <row r="77" spans="1:7" ht="15" x14ac:dyDescent="0.25">
      <c r="A77" s="101" t="s">
        <v>475</v>
      </c>
      <c r="B77">
        <v>11.7</v>
      </c>
      <c r="C77">
        <v>17.399999999999999</v>
      </c>
      <c r="D77">
        <v>25.7</v>
      </c>
      <c r="E77">
        <v>26.2</v>
      </c>
      <c r="F77">
        <v>4.8</v>
      </c>
      <c r="G77">
        <v>0</v>
      </c>
    </row>
    <row r="78" spans="1:7" ht="15" x14ac:dyDescent="0.25">
      <c r="A78" s="101" t="s">
        <v>476</v>
      </c>
      <c r="B78">
        <v>523.29999999999995</v>
      </c>
      <c r="C78">
        <v>480.7</v>
      </c>
      <c r="D78">
        <v>2637.8</v>
      </c>
      <c r="E78">
        <v>2031.6</v>
      </c>
      <c r="F78">
        <v>0</v>
      </c>
      <c r="G78">
        <v>0</v>
      </c>
    </row>
    <row r="79" spans="1:7" ht="15" x14ac:dyDescent="0.25">
      <c r="A79" s="101" t="s">
        <v>477</v>
      </c>
      <c r="B79">
        <v>3.8</v>
      </c>
      <c r="C79">
        <v>8.9</v>
      </c>
      <c r="D79">
        <v>10.9</v>
      </c>
      <c r="E79">
        <v>7.5</v>
      </c>
      <c r="F79">
        <v>0</v>
      </c>
      <c r="G79">
        <v>0</v>
      </c>
    </row>
    <row r="80" spans="1:7" ht="15" x14ac:dyDescent="0.25">
      <c r="A80" s="101" t="s">
        <v>478</v>
      </c>
      <c r="B80">
        <v>49.8</v>
      </c>
      <c r="C80">
        <v>47.4</v>
      </c>
      <c r="D80">
        <v>92.5</v>
      </c>
      <c r="E80">
        <v>94.2</v>
      </c>
      <c r="F80">
        <v>0</v>
      </c>
      <c r="G80">
        <v>0</v>
      </c>
    </row>
    <row r="81" spans="1:7" ht="15" x14ac:dyDescent="0.25">
      <c r="A81" s="101" t="s">
        <v>479</v>
      </c>
      <c r="B81">
        <v>47.1</v>
      </c>
      <c r="C81">
        <v>198.1</v>
      </c>
      <c r="D81">
        <v>218.2</v>
      </c>
      <c r="E81">
        <v>151.30000000000001</v>
      </c>
      <c r="F81">
        <v>14.2</v>
      </c>
      <c r="G81">
        <v>0</v>
      </c>
    </row>
    <row r="82" spans="1:7" ht="15" x14ac:dyDescent="0.25">
      <c r="A82" s="101" t="s">
        <v>480</v>
      </c>
      <c r="B82">
        <v>22.7</v>
      </c>
      <c r="C82">
        <v>18.3</v>
      </c>
      <c r="D82">
        <v>210.1</v>
      </c>
      <c r="E82">
        <v>189.6</v>
      </c>
      <c r="F82">
        <v>0</v>
      </c>
      <c r="G82">
        <v>0</v>
      </c>
    </row>
    <row r="83" spans="1:7" ht="15" x14ac:dyDescent="0.25">
      <c r="A83" s="101" t="s">
        <v>481</v>
      </c>
      <c r="B83">
        <v>18.2</v>
      </c>
      <c r="C83">
        <v>32.9</v>
      </c>
      <c r="D83">
        <v>72.3</v>
      </c>
      <c r="E83">
        <v>95.2</v>
      </c>
      <c r="F83">
        <v>3.9</v>
      </c>
      <c r="G83">
        <v>0</v>
      </c>
    </row>
    <row r="84" spans="1:7" ht="15" x14ac:dyDescent="0.25">
      <c r="A84" s="101" t="s">
        <v>482</v>
      </c>
      <c r="B84">
        <v>37.5</v>
      </c>
      <c r="C84">
        <v>30</v>
      </c>
      <c r="D84">
        <v>64.400000000000006</v>
      </c>
      <c r="E84">
        <v>154.4</v>
      </c>
      <c r="F84">
        <v>0</v>
      </c>
      <c r="G84">
        <v>0</v>
      </c>
    </row>
    <row r="85" spans="1:7" ht="15" x14ac:dyDescent="0.25">
      <c r="A85" s="101" t="s">
        <v>642</v>
      </c>
      <c r="B85" t="s">
        <v>489</v>
      </c>
      <c r="C85" t="s">
        <v>20</v>
      </c>
      <c r="D85" t="s">
        <v>489</v>
      </c>
      <c r="E85" t="s">
        <v>489</v>
      </c>
      <c r="F85" t="s">
        <v>489</v>
      </c>
      <c r="G85" t="s">
        <v>29</v>
      </c>
    </row>
    <row r="86" spans="1:7" ht="15" x14ac:dyDescent="0.25">
      <c r="A86" s="101" t="s">
        <v>483</v>
      </c>
      <c r="B86">
        <v>4035.9</v>
      </c>
      <c r="C86">
        <v>5095.6000000000004</v>
      </c>
      <c r="D86">
        <v>17210.099999999999</v>
      </c>
      <c r="E86">
        <v>14986.5</v>
      </c>
      <c r="F86">
        <v>186.8</v>
      </c>
      <c r="G86">
        <v>0</v>
      </c>
    </row>
    <row r="87" spans="1:7" ht="15" x14ac:dyDescent="0.25">
      <c r="A87" s="101" t="s">
        <v>484</v>
      </c>
      <c r="B87">
        <v>1009.1</v>
      </c>
      <c r="C87">
        <v>1401.6</v>
      </c>
      <c r="D87">
        <v>0</v>
      </c>
      <c r="E87">
        <v>0</v>
      </c>
      <c r="F87">
        <v>144.19999999999999</v>
      </c>
      <c r="G87">
        <v>0</v>
      </c>
    </row>
    <row r="88" spans="1:7" ht="15" x14ac:dyDescent="0.25">
      <c r="A88" s="101" t="s">
        <v>642</v>
      </c>
      <c r="B88" t="s">
        <v>489</v>
      </c>
      <c r="C88" t="s">
        <v>20</v>
      </c>
      <c r="D88" t="s">
        <v>489</v>
      </c>
      <c r="E88" t="s">
        <v>489</v>
      </c>
      <c r="F88" t="s">
        <v>489</v>
      </c>
      <c r="G88" t="s">
        <v>29</v>
      </c>
    </row>
    <row r="89" spans="1:7" ht="15" x14ac:dyDescent="0.25">
      <c r="A89" s="101" t="s">
        <v>485</v>
      </c>
      <c r="B89">
        <v>5045</v>
      </c>
      <c r="C89">
        <v>6497.2</v>
      </c>
      <c r="D89">
        <v>17210.099999999999</v>
      </c>
      <c r="E89">
        <v>14986.5</v>
      </c>
      <c r="F89">
        <v>331</v>
      </c>
      <c r="G89">
        <v>0</v>
      </c>
    </row>
    <row r="90" spans="1:7" ht="15" x14ac:dyDescent="0.25">
      <c r="A90" s="101" t="s">
        <v>486</v>
      </c>
      <c r="B90" t="s">
        <v>19</v>
      </c>
      <c r="C90" t="s">
        <v>19</v>
      </c>
      <c r="D90">
        <v>0</v>
      </c>
      <c r="E90">
        <v>0</v>
      </c>
      <c r="F90" t="s">
        <v>19</v>
      </c>
      <c r="G90" t="s">
        <v>19</v>
      </c>
    </row>
    <row r="91" spans="1:7" ht="15" x14ac:dyDescent="0.25">
      <c r="A91" s="101" t="s">
        <v>487</v>
      </c>
      <c r="B91">
        <v>0</v>
      </c>
      <c r="C91">
        <v>60</v>
      </c>
      <c r="D91" t="s">
        <v>19</v>
      </c>
      <c r="E91" t="s">
        <v>19</v>
      </c>
      <c r="F91">
        <v>0</v>
      </c>
      <c r="G91">
        <v>0</v>
      </c>
    </row>
    <row r="92" spans="1:7" ht="15" x14ac:dyDescent="0.25">
      <c r="A92" s="101" t="s">
        <v>648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653AE-2163-4861-A481-BEB3149925CB}">
  <sheetPr codeName="Sheet5"/>
  <dimension ref="A1:G89"/>
  <sheetViews>
    <sheetView topLeftCell="A28" workbookViewId="0">
      <selection activeCell="C20" sqref="C20"/>
    </sheetView>
  </sheetViews>
  <sheetFormatPr defaultRowHeight="13.2" x14ac:dyDescent="0.25"/>
  <cols>
    <col min="1" max="1" width="20.88671875" customWidth="1"/>
    <col min="2" max="2" width="12" customWidth="1"/>
    <col min="3" max="3" width="10.88671875" customWidth="1"/>
    <col min="4" max="4" width="11" customWidth="1"/>
    <col min="5" max="5" width="9.5546875" customWidth="1"/>
    <col min="6" max="6" width="12.109375" customWidth="1"/>
  </cols>
  <sheetData>
    <row r="1" spans="1:7" ht="15" x14ac:dyDescent="0.25">
      <c r="A1" s="101" t="s">
        <v>645</v>
      </c>
    </row>
    <row r="2" spans="1:7" ht="15" x14ac:dyDescent="0.25">
      <c r="A2" s="101" t="s">
        <v>646</v>
      </c>
    </row>
    <row r="3" spans="1:7" ht="15" x14ac:dyDescent="0.25">
      <c r="A3" s="101" t="s">
        <v>681</v>
      </c>
    </row>
    <row r="4" spans="1:7" ht="15" x14ac:dyDescent="0.25">
      <c r="A4" s="101" t="s">
        <v>648</v>
      </c>
    </row>
    <row r="5" spans="1:7" ht="15" x14ac:dyDescent="0.25">
      <c r="A5" s="101" t="s">
        <v>649</v>
      </c>
    </row>
    <row r="6" spans="1:7" ht="15" x14ac:dyDescent="0.25">
      <c r="A6" s="101" t="s">
        <v>650</v>
      </c>
    </row>
    <row r="7" spans="1:7" ht="15" x14ac:dyDescent="0.25">
      <c r="A7" s="101" t="s">
        <v>669</v>
      </c>
    </row>
    <row r="8" spans="1:7" ht="15" x14ac:dyDescent="0.25">
      <c r="A8" s="101" t="s">
        <v>650</v>
      </c>
    </row>
    <row r="9" spans="1:7" ht="15" x14ac:dyDescent="0.25">
      <c r="A9" s="101" t="s">
        <v>643</v>
      </c>
      <c r="B9" t="s">
        <v>619</v>
      </c>
      <c r="C9" t="s">
        <v>618</v>
      </c>
      <c r="D9" t="s">
        <v>619</v>
      </c>
      <c r="E9" t="s">
        <v>507</v>
      </c>
      <c r="F9" t="s">
        <v>587</v>
      </c>
      <c r="G9" t="s">
        <v>588</v>
      </c>
    </row>
    <row r="10" spans="1:7" ht="15" x14ac:dyDescent="0.25">
      <c r="A10" s="101" t="s">
        <v>642</v>
      </c>
      <c r="B10" t="s">
        <v>489</v>
      </c>
      <c r="C10" t="s">
        <v>20</v>
      </c>
      <c r="D10" t="s">
        <v>489</v>
      </c>
      <c r="E10" t="s">
        <v>489</v>
      </c>
      <c r="F10" t="s">
        <v>489</v>
      </c>
      <c r="G10" t="s">
        <v>29</v>
      </c>
    </row>
    <row r="11" spans="1:7" ht="15" x14ac:dyDescent="0.25">
      <c r="A11" s="101" t="s">
        <v>21</v>
      </c>
    </row>
    <row r="12" spans="1:7" ht="15" x14ac:dyDescent="0.25">
      <c r="A12" s="101" t="s">
        <v>438</v>
      </c>
      <c r="B12">
        <v>115</v>
      </c>
      <c r="C12">
        <v>40</v>
      </c>
      <c r="D12">
        <v>698</v>
      </c>
      <c r="E12">
        <v>562.79999999999995</v>
      </c>
      <c r="F12">
        <v>40</v>
      </c>
      <c r="G12">
        <v>0</v>
      </c>
    </row>
    <row r="13" spans="1:7" ht="15" x14ac:dyDescent="0.25">
      <c r="A13" s="101" t="s">
        <v>439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101" t="s">
        <v>623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101" t="s">
        <v>440</v>
      </c>
      <c r="B15">
        <v>115</v>
      </c>
      <c r="C15">
        <v>40</v>
      </c>
      <c r="D15">
        <v>632</v>
      </c>
      <c r="E15">
        <v>393.5</v>
      </c>
      <c r="F15">
        <v>40</v>
      </c>
      <c r="G15">
        <v>0</v>
      </c>
    </row>
    <row r="16" spans="1:7" ht="15" x14ac:dyDescent="0.25">
      <c r="A16" s="101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101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101" t="s">
        <v>488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101" t="s">
        <v>21</v>
      </c>
    </row>
    <row r="20" spans="1:7" ht="15" x14ac:dyDescent="0.25">
      <c r="A20" s="101" t="s">
        <v>441</v>
      </c>
      <c r="B20">
        <v>442.2</v>
      </c>
      <c r="C20">
        <v>594</v>
      </c>
      <c r="D20">
        <v>1759.1</v>
      </c>
      <c r="E20">
        <v>1571.9</v>
      </c>
      <c r="F20">
        <v>0</v>
      </c>
      <c r="G20">
        <v>0</v>
      </c>
    </row>
    <row r="21" spans="1:7" ht="15" x14ac:dyDescent="0.25">
      <c r="A21" s="101" t="s">
        <v>21</v>
      </c>
    </row>
    <row r="22" spans="1:7" ht="15" x14ac:dyDescent="0.25">
      <c r="A22" s="101" t="s">
        <v>442</v>
      </c>
      <c r="B22">
        <v>181.5</v>
      </c>
      <c r="C22">
        <v>159.19999999999999</v>
      </c>
      <c r="D22">
        <v>877.1</v>
      </c>
      <c r="E22">
        <v>653.1</v>
      </c>
      <c r="F22">
        <v>0</v>
      </c>
      <c r="G22">
        <v>0</v>
      </c>
    </row>
    <row r="23" spans="1:7" ht="15" x14ac:dyDescent="0.25">
      <c r="A23" s="101" t="s">
        <v>21</v>
      </c>
    </row>
    <row r="24" spans="1:7" ht="15" x14ac:dyDescent="0.25">
      <c r="A24" s="101" t="s">
        <v>590</v>
      </c>
      <c r="B24">
        <v>0</v>
      </c>
      <c r="C24">
        <v>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101" t="s">
        <v>21</v>
      </c>
    </row>
    <row r="26" spans="1:7" ht="15" x14ac:dyDescent="0.25">
      <c r="A26" s="101" t="s">
        <v>443</v>
      </c>
      <c r="B26">
        <v>1928.5</v>
      </c>
      <c r="C26">
        <v>1559.7</v>
      </c>
      <c r="D26">
        <v>5516.1</v>
      </c>
      <c r="E26">
        <v>5127.3999999999996</v>
      </c>
      <c r="F26">
        <v>74</v>
      </c>
      <c r="G26">
        <v>0</v>
      </c>
    </row>
    <row r="27" spans="1:7" ht="15" x14ac:dyDescent="0.25">
      <c r="A27" s="101" t="s">
        <v>543</v>
      </c>
      <c r="B27">
        <v>165</v>
      </c>
      <c r="C27">
        <v>60</v>
      </c>
      <c r="D27">
        <v>263.7</v>
      </c>
      <c r="E27">
        <v>355.4</v>
      </c>
      <c r="F27">
        <v>0</v>
      </c>
      <c r="G27">
        <v>0</v>
      </c>
    </row>
    <row r="28" spans="1:7" ht="15" x14ac:dyDescent="0.25">
      <c r="A28" s="101" t="s">
        <v>444</v>
      </c>
      <c r="B28">
        <v>32.299999999999997</v>
      </c>
      <c r="C28">
        <v>11.1</v>
      </c>
      <c r="D28">
        <v>33.5</v>
      </c>
      <c r="E28">
        <v>25.8</v>
      </c>
      <c r="F28">
        <v>0</v>
      </c>
      <c r="G28">
        <v>0</v>
      </c>
    </row>
    <row r="29" spans="1:7" ht="15" x14ac:dyDescent="0.25">
      <c r="A29" s="101" t="s">
        <v>591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101" t="s">
        <v>445</v>
      </c>
      <c r="B30">
        <v>0.8</v>
      </c>
      <c r="C30">
        <v>0.5</v>
      </c>
      <c r="D30">
        <v>3.2</v>
      </c>
      <c r="E30">
        <v>2.5</v>
      </c>
      <c r="F30">
        <v>0</v>
      </c>
      <c r="G30">
        <v>0</v>
      </c>
    </row>
    <row r="31" spans="1:7" ht="15" x14ac:dyDescent="0.25">
      <c r="A31" s="101" t="s">
        <v>446</v>
      </c>
      <c r="B31">
        <v>160</v>
      </c>
      <c r="C31">
        <v>115</v>
      </c>
      <c r="D31">
        <v>605.6</v>
      </c>
      <c r="E31">
        <v>577.4</v>
      </c>
      <c r="F31">
        <v>0</v>
      </c>
      <c r="G31">
        <v>0</v>
      </c>
    </row>
    <row r="32" spans="1:7" ht="15" x14ac:dyDescent="0.25">
      <c r="A32" s="101" t="s">
        <v>550</v>
      </c>
      <c r="B32">
        <v>0</v>
      </c>
      <c r="C32">
        <v>50</v>
      </c>
      <c r="D32">
        <v>262.2</v>
      </c>
      <c r="E32">
        <v>363.8</v>
      </c>
      <c r="F32">
        <v>0</v>
      </c>
      <c r="G32">
        <v>0</v>
      </c>
    </row>
    <row r="33" spans="1:7" ht="15" x14ac:dyDescent="0.25">
      <c r="A33" s="101" t="s">
        <v>636</v>
      </c>
      <c r="B33">
        <v>0.1</v>
      </c>
      <c r="C33">
        <v>31</v>
      </c>
      <c r="D33">
        <v>0.1</v>
      </c>
      <c r="E33">
        <v>0</v>
      </c>
      <c r="F33">
        <v>0</v>
      </c>
      <c r="G33">
        <v>0</v>
      </c>
    </row>
    <row r="34" spans="1:7" ht="15" x14ac:dyDescent="0.25">
      <c r="A34" s="101" t="s">
        <v>447</v>
      </c>
      <c r="B34">
        <v>323.60000000000002</v>
      </c>
      <c r="C34">
        <v>308.3</v>
      </c>
      <c r="D34">
        <v>864.8</v>
      </c>
      <c r="E34">
        <v>825.9</v>
      </c>
      <c r="F34">
        <v>0</v>
      </c>
      <c r="G34">
        <v>0</v>
      </c>
    </row>
    <row r="35" spans="1:7" ht="15" x14ac:dyDescent="0.25">
      <c r="A35" s="101" t="s">
        <v>448</v>
      </c>
      <c r="B35">
        <v>1.5</v>
      </c>
      <c r="C35">
        <v>1.2</v>
      </c>
      <c r="D35">
        <v>219.1</v>
      </c>
      <c r="E35">
        <v>130.9</v>
      </c>
      <c r="F35">
        <v>0</v>
      </c>
      <c r="G35">
        <v>0</v>
      </c>
    </row>
    <row r="36" spans="1:7" ht="15" x14ac:dyDescent="0.25">
      <c r="A36" s="101" t="s">
        <v>449</v>
      </c>
      <c r="B36">
        <v>704</v>
      </c>
      <c r="C36">
        <v>653</v>
      </c>
      <c r="D36">
        <v>2097.9</v>
      </c>
      <c r="E36">
        <v>1761.5</v>
      </c>
      <c r="F36">
        <v>74</v>
      </c>
      <c r="G36">
        <v>0</v>
      </c>
    </row>
    <row r="37" spans="1:7" ht="15" x14ac:dyDescent="0.25">
      <c r="A37" s="101" t="s">
        <v>563</v>
      </c>
      <c r="B37">
        <v>0</v>
      </c>
      <c r="C37">
        <v>0</v>
      </c>
      <c r="D37">
        <v>53.3</v>
      </c>
      <c r="E37">
        <v>64.5</v>
      </c>
      <c r="F37">
        <v>0</v>
      </c>
      <c r="G37">
        <v>0</v>
      </c>
    </row>
    <row r="38" spans="1:7" ht="15" x14ac:dyDescent="0.25">
      <c r="A38" s="101" t="s">
        <v>581</v>
      </c>
      <c r="B38">
        <v>65</v>
      </c>
      <c r="C38">
        <v>0.7</v>
      </c>
      <c r="D38">
        <v>66.599999999999994</v>
      </c>
      <c r="E38">
        <v>67</v>
      </c>
      <c r="F38">
        <v>0</v>
      </c>
      <c r="G38">
        <v>0</v>
      </c>
    </row>
    <row r="39" spans="1:7" ht="15" x14ac:dyDescent="0.25">
      <c r="A39" s="101" t="s">
        <v>490</v>
      </c>
      <c r="B39">
        <v>20</v>
      </c>
      <c r="C39">
        <v>86</v>
      </c>
      <c r="D39">
        <v>41.2</v>
      </c>
      <c r="E39">
        <v>44.6</v>
      </c>
      <c r="F39">
        <v>0</v>
      </c>
      <c r="G39">
        <v>0</v>
      </c>
    </row>
    <row r="40" spans="1:7" ht="15" x14ac:dyDescent="0.25">
      <c r="A40" s="101" t="s">
        <v>450</v>
      </c>
      <c r="B40">
        <v>251.2</v>
      </c>
      <c r="C40">
        <v>241.8</v>
      </c>
      <c r="D40">
        <v>506</v>
      </c>
      <c r="E40">
        <v>548.29999999999995</v>
      </c>
      <c r="F40">
        <v>0</v>
      </c>
      <c r="G40">
        <v>0</v>
      </c>
    </row>
    <row r="41" spans="1:7" ht="15" x14ac:dyDescent="0.25">
      <c r="A41" s="101" t="s">
        <v>620</v>
      </c>
      <c r="B41">
        <v>0</v>
      </c>
      <c r="C41">
        <v>0.3</v>
      </c>
      <c r="D41">
        <v>2.2000000000000002</v>
      </c>
      <c r="E41">
        <v>1.1000000000000001</v>
      </c>
      <c r="F41">
        <v>0</v>
      </c>
      <c r="G41">
        <v>0</v>
      </c>
    </row>
    <row r="42" spans="1:7" ht="15" x14ac:dyDescent="0.25">
      <c r="A42" s="101" t="s">
        <v>451</v>
      </c>
      <c r="B42">
        <v>115</v>
      </c>
      <c r="C42">
        <v>0.7</v>
      </c>
      <c r="D42">
        <v>259.89999999999998</v>
      </c>
      <c r="E42">
        <v>178</v>
      </c>
      <c r="F42">
        <v>0</v>
      </c>
      <c r="G42">
        <v>0</v>
      </c>
    </row>
    <row r="43" spans="1:7" ht="15" x14ac:dyDescent="0.25">
      <c r="A43" s="101" t="s">
        <v>452</v>
      </c>
      <c r="B43">
        <v>90</v>
      </c>
      <c r="C43">
        <v>0</v>
      </c>
      <c r="D43">
        <v>235.5</v>
      </c>
      <c r="E43">
        <v>180.7</v>
      </c>
      <c r="F43">
        <v>0</v>
      </c>
      <c r="G43">
        <v>0</v>
      </c>
    </row>
    <row r="44" spans="1:7" ht="15" x14ac:dyDescent="0.25">
      <c r="A44" s="101" t="s">
        <v>21</v>
      </c>
    </row>
    <row r="45" spans="1:7" ht="15" x14ac:dyDescent="0.25">
      <c r="A45" s="101" t="s">
        <v>453</v>
      </c>
      <c r="B45">
        <v>224.7</v>
      </c>
      <c r="C45">
        <v>685.9</v>
      </c>
      <c r="D45">
        <v>1736.3</v>
      </c>
      <c r="E45">
        <v>754.4</v>
      </c>
      <c r="F45">
        <v>0</v>
      </c>
      <c r="G45">
        <v>0</v>
      </c>
    </row>
    <row r="46" spans="1:7" ht="15" x14ac:dyDescent="0.25">
      <c r="A46" s="101" t="s">
        <v>454</v>
      </c>
      <c r="B46">
        <v>0</v>
      </c>
      <c r="C46">
        <v>0</v>
      </c>
      <c r="D46">
        <v>409.7</v>
      </c>
      <c r="E46">
        <v>104.6</v>
      </c>
      <c r="F46">
        <v>0</v>
      </c>
      <c r="G46">
        <v>0</v>
      </c>
    </row>
    <row r="47" spans="1:7" ht="15" x14ac:dyDescent="0.25">
      <c r="A47" s="101" t="s">
        <v>455</v>
      </c>
      <c r="B47">
        <v>0</v>
      </c>
      <c r="C47">
        <v>275</v>
      </c>
      <c r="D47">
        <v>101.2</v>
      </c>
      <c r="E47">
        <v>115.7</v>
      </c>
      <c r="F47">
        <v>0</v>
      </c>
      <c r="G47">
        <v>0</v>
      </c>
    </row>
    <row r="48" spans="1:7" ht="15" x14ac:dyDescent="0.25">
      <c r="A48" s="101" t="s">
        <v>592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ht="15" x14ac:dyDescent="0.25">
      <c r="A49" s="101" t="s">
        <v>456</v>
      </c>
      <c r="B49">
        <v>0</v>
      </c>
      <c r="C49">
        <v>0</v>
      </c>
      <c r="D49">
        <v>18.600000000000001</v>
      </c>
      <c r="E49">
        <v>22</v>
      </c>
      <c r="F49">
        <v>0</v>
      </c>
      <c r="G49">
        <v>0</v>
      </c>
    </row>
    <row r="50" spans="1:7" ht="15" x14ac:dyDescent="0.25">
      <c r="A50" s="101" t="s">
        <v>457</v>
      </c>
      <c r="B50">
        <v>0</v>
      </c>
      <c r="C50">
        <v>0</v>
      </c>
      <c r="D50">
        <v>0</v>
      </c>
      <c r="E50">
        <v>23.9</v>
      </c>
      <c r="F50">
        <v>0</v>
      </c>
      <c r="G50">
        <v>0</v>
      </c>
    </row>
    <row r="51" spans="1:7" ht="15" x14ac:dyDescent="0.25">
      <c r="A51" s="101" t="s">
        <v>637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ht="15" x14ac:dyDescent="0.25">
      <c r="A52" s="101" t="s">
        <v>593</v>
      </c>
      <c r="B52">
        <v>0</v>
      </c>
      <c r="C52">
        <v>0</v>
      </c>
      <c r="D52">
        <v>32.200000000000003</v>
      </c>
      <c r="E52" t="s">
        <v>168</v>
      </c>
      <c r="F52">
        <v>0</v>
      </c>
      <c r="G52">
        <v>0</v>
      </c>
    </row>
    <row r="53" spans="1:7" ht="15" x14ac:dyDescent="0.25">
      <c r="A53" s="101" t="s">
        <v>594</v>
      </c>
      <c r="B53">
        <v>0</v>
      </c>
      <c r="C53">
        <v>0</v>
      </c>
      <c r="D53">
        <v>3.9</v>
      </c>
      <c r="E53">
        <v>20.6</v>
      </c>
      <c r="F53">
        <v>0</v>
      </c>
      <c r="G53">
        <v>0</v>
      </c>
    </row>
    <row r="54" spans="1:7" ht="15" x14ac:dyDescent="0.25">
      <c r="A54" s="101" t="s">
        <v>458</v>
      </c>
      <c r="B54">
        <v>224.7</v>
      </c>
      <c r="C54">
        <v>410.9</v>
      </c>
      <c r="D54">
        <v>1071.8</v>
      </c>
      <c r="E54">
        <v>450.8</v>
      </c>
      <c r="F54">
        <v>0</v>
      </c>
      <c r="G54">
        <v>0</v>
      </c>
    </row>
    <row r="55" spans="1:7" ht="15" x14ac:dyDescent="0.25">
      <c r="A55" s="101" t="s">
        <v>459</v>
      </c>
      <c r="B55">
        <v>0</v>
      </c>
      <c r="C55">
        <v>0</v>
      </c>
      <c r="D55">
        <v>27.3</v>
      </c>
      <c r="E55">
        <v>16.8</v>
      </c>
      <c r="F55">
        <v>0</v>
      </c>
      <c r="G55">
        <v>0</v>
      </c>
    </row>
    <row r="56" spans="1:7" ht="15" x14ac:dyDescent="0.25">
      <c r="A56" s="101" t="s">
        <v>610</v>
      </c>
      <c r="B56">
        <v>0</v>
      </c>
      <c r="C56">
        <v>0</v>
      </c>
      <c r="D56">
        <v>31.1</v>
      </c>
      <c r="E56">
        <v>0</v>
      </c>
      <c r="F56">
        <v>0</v>
      </c>
      <c r="G56">
        <v>0</v>
      </c>
    </row>
    <row r="57" spans="1:7" ht="15" x14ac:dyDescent="0.25">
      <c r="A57" s="101" t="s">
        <v>21</v>
      </c>
    </row>
    <row r="58" spans="1:7" ht="15" x14ac:dyDescent="0.25">
      <c r="A58" s="101" t="s">
        <v>460</v>
      </c>
      <c r="B58">
        <v>1350.5</v>
      </c>
      <c r="C58">
        <v>1423</v>
      </c>
      <c r="D58">
        <v>5834.1</v>
      </c>
      <c r="E58">
        <v>3776.7</v>
      </c>
      <c r="F58">
        <v>18.899999999999999</v>
      </c>
      <c r="G58">
        <v>0</v>
      </c>
    </row>
    <row r="59" spans="1:7" ht="15" x14ac:dyDescent="0.25">
      <c r="A59" s="101" t="s">
        <v>461</v>
      </c>
      <c r="B59">
        <v>3.3</v>
      </c>
      <c r="C59">
        <v>0.5</v>
      </c>
      <c r="D59">
        <v>13.9</v>
      </c>
      <c r="E59">
        <v>11.5</v>
      </c>
      <c r="F59">
        <v>0</v>
      </c>
      <c r="G59">
        <v>0</v>
      </c>
    </row>
    <row r="60" spans="1:7" ht="15" x14ac:dyDescent="0.25">
      <c r="A60" s="101" t="s">
        <v>462</v>
      </c>
      <c r="B60">
        <v>10.5</v>
      </c>
      <c r="C60">
        <v>0</v>
      </c>
      <c r="D60">
        <v>4.4000000000000004</v>
      </c>
      <c r="E60">
        <v>10.8</v>
      </c>
      <c r="F60">
        <v>0</v>
      </c>
      <c r="G60">
        <v>0</v>
      </c>
    </row>
    <row r="61" spans="1:7" ht="15" x14ac:dyDescent="0.25">
      <c r="A61" s="101" t="s">
        <v>463</v>
      </c>
      <c r="B61">
        <v>0</v>
      </c>
      <c r="C61">
        <v>30</v>
      </c>
      <c r="D61">
        <v>401.7</v>
      </c>
      <c r="E61">
        <v>210.6</v>
      </c>
      <c r="F61">
        <v>0</v>
      </c>
      <c r="G61">
        <v>0</v>
      </c>
    </row>
    <row r="62" spans="1:7" ht="15" x14ac:dyDescent="0.25">
      <c r="A62" s="101" t="s">
        <v>464</v>
      </c>
      <c r="B62">
        <v>17.399999999999999</v>
      </c>
      <c r="C62">
        <v>35.4</v>
      </c>
      <c r="D62">
        <v>66.2</v>
      </c>
      <c r="E62">
        <v>56.5</v>
      </c>
      <c r="F62">
        <v>0</v>
      </c>
      <c r="G62">
        <v>0</v>
      </c>
    </row>
    <row r="63" spans="1:7" ht="15" x14ac:dyDescent="0.25">
      <c r="A63" s="101" t="s">
        <v>465</v>
      </c>
      <c r="B63">
        <v>30.1</v>
      </c>
      <c r="C63">
        <v>25.1</v>
      </c>
      <c r="D63">
        <v>49.6</v>
      </c>
      <c r="E63">
        <v>18.3</v>
      </c>
      <c r="F63">
        <v>0</v>
      </c>
      <c r="G63">
        <v>0</v>
      </c>
    </row>
    <row r="64" spans="1:7" ht="15" x14ac:dyDescent="0.25">
      <c r="A64" s="101" t="s">
        <v>466</v>
      </c>
      <c r="B64">
        <v>14</v>
      </c>
      <c r="C64">
        <v>45</v>
      </c>
      <c r="D64">
        <v>317.10000000000002</v>
      </c>
      <c r="E64">
        <v>161.69999999999999</v>
      </c>
      <c r="F64">
        <v>0</v>
      </c>
      <c r="G64">
        <v>0</v>
      </c>
    </row>
    <row r="65" spans="1:7" ht="15" x14ac:dyDescent="0.25">
      <c r="A65" s="101" t="s">
        <v>467</v>
      </c>
      <c r="B65">
        <v>52</v>
      </c>
      <c r="C65">
        <v>58</v>
      </c>
      <c r="D65">
        <v>534.9</v>
      </c>
      <c r="E65">
        <v>188.6</v>
      </c>
      <c r="F65">
        <v>0</v>
      </c>
      <c r="G65">
        <v>0</v>
      </c>
    </row>
    <row r="66" spans="1:7" ht="15" x14ac:dyDescent="0.25">
      <c r="A66" s="101" t="s">
        <v>468</v>
      </c>
      <c r="B66">
        <v>107.1</v>
      </c>
      <c r="C66">
        <v>43.8</v>
      </c>
      <c r="D66">
        <v>203</v>
      </c>
      <c r="E66">
        <v>126.7</v>
      </c>
      <c r="F66">
        <v>0</v>
      </c>
      <c r="G66">
        <v>0</v>
      </c>
    </row>
    <row r="67" spans="1:7" ht="15" x14ac:dyDescent="0.25">
      <c r="A67" s="101" t="s">
        <v>469</v>
      </c>
      <c r="B67">
        <v>0</v>
      </c>
      <c r="C67">
        <v>13</v>
      </c>
      <c r="D67">
        <v>238.9</v>
      </c>
      <c r="E67">
        <v>147.6</v>
      </c>
      <c r="F67">
        <v>0</v>
      </c>
      <c r="G67">
        <v>0</v>
      </c>
    </row>
    <row r="68" spans="1:7" ht="15" x14ac:dyDescent="0.25">
      <c r="A68" s="101" t="s">
        <v>470</v>
      </c>
      <c r="B68">
        <v>0</v>
      </c>
      <c r="C68">
        <v>4.8</v>
      </c>
      <c r="D68">
        <v>0</v>
      </c>
      <c r="E68">
        <v>4.4000000000000004</v>
      </c>
      <c r="F68">
        <v>0</v>
      </c>
      <c r="G68">
        <v>0</v>
      </c>
    </row>
    <row r="69" spans="1:7" ht="15" x14ac:dyDescent="0.25">
      <c r="A69" s="101" t="s">
        <v>471</v>
      </c>
      <c r="B69">
        <v>247.8</v>
      </c>
      <c r="C69">
        <v>45.5</v>
      </c>
      <c r="D69">
        <v>378.8</v>
      </c>
      <c r="E69">
        <v>341.2</v>
      </c>
      <c r="F69">
        <v>0</v>
      </c>
      <c r="G69">
        <v>0</v>
      </c>
    </row>
    <row r="70" spans="1:7" ht="15" x14ac:dyDescent="0.25">
      <c r="A70" s="101" t="s">
        <v>544</v>
      </c>
      <c r="B70">
        <v>0</v>
      </c>
      <c r="C70">
        <v>0</v>
      </c>
      <c r="D70">
        <v>20.3</v>
      </c>
      <c r="E70">
        <v>16.399999999999999</v>
      </c>
      <c r="F70">
        <v>0</v>
      </c>
      <c r="G70">
        <v>0</v>
      </c>
    </row>
    <row r="71" spans="1:7" ht="15" x14ac:dyDescent="0.25">
      <c r="A71" s="101" t="s">
        <v>472</v>
      </c>
      <c r="B71">
        <v>0</v>
      </c>
      <c r="C71">
        <v>0</v>
      </c>
      <c r="D71">
        <v>93.4</v>
      </c>
      <c r="E71">
        <v>52.2</v>
      </c>
      <c r="F71">
        <v>0</v>
      </c>
      <c r="G71">
        <v>0</v>
      </c>
    </row>
    <row r="72" spans="1:7" ht="15" x14ac:dyDescent="0.25">
      <c r="A72" s="101" t="s">
        <v>473</v>
      </c>
      <c r="B72">
        <v>79.5</v>
      </c>
      <c r="C72">
        <v>75.7</v>
      </c>
      <c r="D72">
        <v>190.9</v>
      </c>
      <c r="E72">
        <v>190.6</v>
      </c>
      <c r="F72">
        <v>0</v>
      </c>
      <c r="G72">
        <v>0</v>
      </c>
    </row>
    <row r="73" spans="1:7" ht="15" x14ac:dyDescent="0.25">
      <c r="A73" s="101" t="s">
        <v>474</v>
      </c>
      <c r="B73">
        <v>50.2</v>
      </c>
      <c r="C73">
        <v>29.6</v>
      </c>
      <c r="D73">
        <v>120.4</v>
      </c>
      <c r="E73">
        <v>84.5</v>
      </c>
      <c r="F73">
        <v>0</v>
      </c>
      <c r="G73">
        <v>0</v>
      </c>
    </row>
    <row r="74" spans="1:7" ht="15" x14ac:dyDescent="0.25">
      <c r="A74" s="101" t="s">
        <v>475</v>
      </c>
      <c r="B74">
        <v>11.7</v>
      </c>
      <c r="C74">
        <v>15.4</v>
      </c>
      <c r="D74">
        <v>23.9</v>
      </c>
      <c r="E74">
        <v>26.2</v>
      </c>
      <c r="F74">
        <v>4.8</v>
      </c>
      <c r="G74">
        <v>0</v>
      </c>
    </row>
    <row r="75" spans="1:7" ht="15" x14ac:dyDescent="0.25">
      <c r="A75" s="101" t="s">
        <v>476</v>
      </c>
      <c r="B75">
        <v>546</v>
      </c>
      <c r="C75">
        <v>643.9</v>
      </c>
      <c r="D75">
        <v>2542.6999999999998</v>
      </c>
      <c r="E75">
        <v>1568.9</v>
      </c>
      <c r="F75">
        <v>0</v>
      </c>
      <c r="G75">
        <v>0</v>
      </c>
    </row>
    <row r="76" spans="1:7" ht="15" x14ac:dyDescent="0.25">
      <c r="A76" s="101" t="s">
        <v>477</v>
      </c>
      <c r="B76">
        <v>3.8</v>
      </c>
      <c r="C76">
        <v>3.5</v>
      </c>
      <c r="D76">
        <v>10.9</v>
      </c>
      <c r="E76">
        <v>7.5</v>
      </c>
      <c r="F76">
        <v>0</v>
      </c>
      <c r="G76">
        <v>0</v>
      </c>
    </row>
    <row r="77" spans="1:7" ht="15" x14ac:dyDescent="0.25">
      <c r="A77" s="101" t="s">
        <v>478</v>
      </c>
      <c r="B77">
        <v>49.8</v>
      </c>
      <c r="C77">
        <v>47.4</v>
      </c>
      <c r="D77">
        <v>92.5</v>
      </c>
      <c r="E77">
        <v>94.2</v>
      </c>
      <c r="F77">
        <v>0</v>
      </c>
      <c r="G77">
        <v>0</v>
      </c>
    </row>
    <row r="78" spans="1:7" ht="15" x14ac:dyDescent="0.25">
      <c r="A78" s="101" t="s">
        <v>479</v>
      </c>
      <c r="B78">
        <v>42.6</v>
      </c>
      <c r="C78">
        <v>222</v>
      </c>
      <c r="D78">
        <v>196.4</v>
      </c>
      <c r="E78">
        <v>99</v>
      </c>
      <c r="F78">
        <v>14.2</v>
      </c>
      <c r="G78">
        <v>0</v>
      </c>
    </row>
    <row r="79" spans="1:7" ht="15" x14ac:dyDescent="0.25">
      <c r="A79" s="101" t="s">
        <v>480</v>
      </c>
      <c r="B79">
        <v>22.7</v>
      </c>
      <c r="C79">
        <v>51.6</v>
      </c>
      <c r="D79">
        <v>197.8</v>
      </c>
      <c r="E79">
        <v>145.69999999999999</v>
      </c>
      <c r="F79">
        <v>0</v>
      </c>
      <c r="G79">
        <v>0</v>
      </c>
    </row>
    <row r="80" spans="1:7" ht="15" x14ac:dyDescent="0.25">
      <c r="A80" s="101" t="s">
        <v>481</v>
      </c>
      <c r="B80">
        <v>22.1</v>
      </c>
      <c r="C80">
        <v>32.9</v>
      </c>
      <c r="D80">
        <v>72.3</v>
      </c>
      <c r="E80">
        <v>59.3</v>
      </c>
      <c r="F80">
        <v>0</v>
      </c>
      <c r="G80">
        <v>0</v>
      </c>
    </row>
    <row r="81" spans="1:7" ht="15" x14ac:dyDescent="0.25">
      <c r="A81" s="101" t="s">
        <v>482</v>
      </c>
      <c r="B81">
        <v>40</v>
      </c>
      <c r="C81">
        <v>0</v>
      </c>
      <c r="D81">
        <v>64.400000000000006</v>
      </c>
      <c r="E81">
        <v>154.4</v>
      </c>
      <c r="F81">
        <v>0</v>
      </c>
      <c r="G81">
        <v>0</v>
      </c>
    </row>
    <row r="82" spans="1:7" ht="15" x14ac:dyDescent="0.25">
      <c r="A82" s="101" t="s">
        <v>642</v>
      </c>
      <c r="B82" t="s">
        <v>489</v>
      </c>
      <c r="C82" t="s">
        <v>20</v>
      </c>
      <c r="D82" t="s">
        <v>489</v>
      </c>
      <c r="E82" t="s">
        <v>489</v>
      </c>
      <c r="F82" t="s">
        <v>489</v>
      </c>
      <c r="G82" t="s">
        <v>29</v>
      </c>
    </row>
    <row r="83" spans="1:7" ht="15" x14ac:dyDescent="0.25">
      <c r="A83" s="101" t="s">
        <v>483</v>
      </c>
      <c r="B83">
        <v>4242.3999999999996</v>
      </c>
      <c r="C83">
        <v>4461.7</v>
      </c>
      <c r="D83">
        <v>16614.8</v>
      </c>
      <c r="E83">
        <v>12446.1</v>
      </c>
      <c r="F83">
        <v>132.9</v>
      </c>
      <c r="G83">
        <v>0</v>
      </c>
    </row>
    <row r="84" spans="1:7" ht="15" x14ac:dyDescent="0.25">
      <c r="A84" s="101" t="s">
        <v>484</v>
      </c>
      <c r="B84">
        <v>1051.7</v>
      </c>
      <c r="C84">
        <v>1001</v>
      </c>
      <c r="D84">
        <v>0</v>
      </c>
      <c r="E84">
        <v>0</v>
      </c>
      <c r="F84">
        <v>138</v>
      </c>
      <c r="G84">
        <v>0</v>
      </c>
    </row>
    <row r="85" spans="1:7" ht="15" x14ac:dyDescent="0.25">
      <c r="A85" s="101" t="s">
        <v>642</v>
      </c>
      <c r="B85" t="s">
        <v>489</v>
      </c>
      <c r="C85" t="s">
        <v>20</v>
      </c>
      <c r="D85" t="s">
        <v>489</v>
      </c>
      <c r="E85" t="s">
        <v>489</v>
      </c>
      <c r="F85" t="s">
        <v>489</v>
      </c>
      <c r="G85" t="s">
        <v>29</v>
      </c>
    </row>
    <row r="86" spans="1:7" ht="15" x14ac:dyDescent="0.25">
      <c r="A86" s="101" t="s">
        <v>485</v>
      </c>
      <c r="B86">
        <v>5294.1</v>
      </c>
      <c r="C86">
        <v>5462.7</v>
      </c>
      <c r="D86">
        <v>16614.8</v>
      </c>
      <c r="E86">
        <v>12446.1</v>
      </c>
      <c r="F86">
        <v>270.89999999999998</v>
      </c>
      <c r="G86">
        <v>0</v>
      </c>
    </row>
    <row r="87" spans="1:7" ht="15" x14ac:dyDescent="0.25">
      <c r="A87" s="101" t="s">
        <v>486</v>
      </c>
      <c r="B87" t="s">
        <v>19</v>
      </c>
      <c r="C87" t="s">
        <v>19</v>
      </c>
      <c r="D87">
        <v>0</v>
      </c>
      <c r="E87">
        <v>0</v>
      </c>
      <c r="F87" t="s">
        <v>19</v>
      </c>
      <c r="G87" t="s">
        <v>19</v>
      </c>
    </row>
    <row r="88" spans="1:7" ht="15" x14ac:dyDescent="0.25">
      <c r="A88" s="101" t="s">
        <v>487</v>
      </c>
      <c r="B88">
        <v>56</v>
      </c>
      <c r="C88">
        <v>60</v>
      </c>
      <c r="D88" t="s">
        <v>19</v>
      </c>
      <c r="E88" t="s">
        <v>19</v>
      </c>
      <c r="F88">
        <v>0</v>
      </c>
      <c r="G88">
        <v>0</v>
      </c>
    </row>
    <row r="89" spans="1:7" ht="15" x14ac:dyDescent="0.25">
      <c r="A89" s="101" t="s">
        <v>642</v>
      </c>
      <c r="B89" t="s">
        <v>489</v>
      </c>
      <c r="C89" t="s">
        <v>20</v>
      </c>
      <c r="D89" t="s">
        <v>489</v>
      </c>
      <c r="E89" t="s">
        <v>489</v>
      </c>
      <c r="F89" t="s">
        <v>489</v>
      </c>
      <c r="G89" t="s">
        <v>29</v>
      </c>
    </row>
  </sheetData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1215E-8F7E-4D65-B102-711A2F50AE65}">
  <sheetPr codeName="Sheet6"/>
  <dimension ref="A1:G89"/>
  <sheetViews>
    <sheetView topLeftCell="A40" workbookViewId="0">
      <selection activeCell="C20" sqref="C20"/>
    </sheetView>
  </sheetViews>
  <sheetFormatPr defaultRowHeight="13.2" x14ac:dyDescent="0.25"/>
  <cols>
    <col min="1" max="1" width="18" customWidth="1"/>
    <col min="2" max="2" width="11.6640625" customWidth="1"/>
  </cols>
  <sheetData>
    <row r="1" spans="1:7" ht="15" x14ac:dyDescent="0.25">
      <c r="A1" s="101" t="s">
        <v>645</v>
      </c>
    </row>
    <row r="2" spans="1:7" ht="15" x14ac:dyDescent="0.25">
      <c r="A2" s="101" t="s">
        <v>646</v>
      </c>
    </row>
    <row r="3" spans="1:7" ht="15" x14ac:dyDescent="0.25">
      <c r="A3" s="101" t="s">
        <v>678</v>
      </c>
    </row>
    <row r="4" spans="1:7" ht="15" x14ac:dyDescent="0.25">
      <c r="A4" s="101" t="s">
        <v>648</v>
      </c>
    </row>
    <row r="5" spans="1:7" ht="15" x14ac:dyDescent="0.25">
      <c r="A5" s="101" t="s">
        <v>649</v>
      </c>
    </row>
    <row r="6" spans="1:7" ht="15" x14ac:dyDescent="0.25">
      <c r="A6" s="101" t="s">
        <v>650</v>
      </c>
    </row>
    <row r="7" spans="1:7" ht="15" x14ac:dyDescent="0.25">
      <c r="A7" s="101" t="s">
        <v>659</v>
      </c>
      <c r="B7" t="s">
        <v>660</v>
      </c>
      <c r="C7" t="s">
        <v>655</v>
      </c>
    </row>
    <row r="8" spans="1:7" ht="15" x14ac:dyDescent="0.25">
      <c r="A8" s="101" t="s">
        <v>650</v>
      </c>
    </row>
    <row r="9" spans="1:7" ht="15" x14ac:dyDescent="0.25">
      <c r="A9" s="101" t="s">
        <v>643</v>
      </c>
      <c r="B9" t="s">
        <v>619</v>
      </c>
      <c r="C9" t="s">
        <v>199</v>
      </c>
      <c r="D9" t="s">
        <v>298</v>
      </c>
      <c r="E9" t="s">
        <v>199</v>
      </c>
      <c r="F9" t="s">
        <v>679</v>
      </c>
      <c r="G9" t="s">
        <v>588</v>
      </c>
    </row>
    <row r="10" spans="1:7" ht="15" x14ac:dyDescent="0.25">
      <c r="A10" s="101" t="s">
        <v>642</v>
      </c>
      <c r="B10" t="s">
        <v>489</v>
      </c>
      <c r="C10" t="s">
        <v>680</v>
      </c>
      <c r="D10" t="s">
        <v>287</v>
      </c>
      <c r="E10" t="s">
        <v>20</v>
      </c>
      <c r="F10" t="s">
        <v>651</v>
      </c>
      <c r="G10" t="s">
        <v>29</v>
      </c>
    </row>
    <row r="11" spans="1:7" ht="15" x14ac:dyDescent="0.25">
      <c r="A11" s="101" t="s">
        <v>21</v>
      </c>
    </row>
    <row r="12" spans="1:7" ht="15" x14ac:dyDescent="0.25">
      <c r="A12" s="101" t="s">
        <v>438</v>
      </c>
      <c r="B12">
        <v>115</v>
      </c>
      <c r="C12">
        <v>40</v>
      </c>
      <c r="D12">
        <v>689.2</v>
      </c>
      <c r="E12">
        <v>562.79999999999995</v>
      </c>
      <c r="F12">
        <v>40</v>
      </c>
      <c r="G12">
        <v>0</v>
      </c>
    </row>
    <row r="13" spans="1:7" ht="15" x14ac:dyDescent="0.25">
      <c r="A13" s="101" t="s">
        <v>439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101" t="s">
        <v>623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101" t="s">
        <v>440</v>
      </c>
      <c r="B15">
        <v>115</v>
      </c>
      <c r="C15">
        <v>40</v>
      </c>
      <c r="D15">
        <v>623.29999999999995</v>
      </c>
      <c r="E15">
        <v>393.5</v>
      </c>
      <c r="F15">
        <v>40</v>
      </c>
      <c r="G15">
        <v>0</v>
      </c>
    </row>
    <row r="16" spans="1:7" ht="15" x14ac:dyDescent="0.25">
      <c r="A16" s="101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101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101" t="s">
        <v>488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101" t="s">
        <v>21</v>
      </c>
    </row>
    <row r="20" spans="1:7" ht="15" x14ac:dyDescent="0.25">
      <c r="A20" s="101" t="s">
        <v>441</v>
      </c>
      <c r="B20">
        <v>427.6</v>
      </c>
      <c r="C20">
        <v>594</v>
      </c>
      <c r="D20">
        <v>1699.2</v>
      </c>
      <c r="E20">
        <v>1571.9</v>
      </c>
      <c r="F20">
        <v>0</v>
      </c>
      <c r="G20">
        <v>0</v>
      </c>
    </row>
    <row r="21" spans="1:7" ht="15" x14ac:dyDescent="0.25">
      <c r="A21" s="101" t="s">
        <v>21</v>
      </c>
    </row>
    <row r="22" spans="1:7" ht="15" x14ac:dyDescent="0.25">
      <c r="A22" s="101" t="s">
        <v>442</v>
      </c>
      <c r="B22">
        <v>215.4</v>
      </c>
      <c r="C22">
        <v>159.19999999999999</v>
      </c>
      <c r="D22">
        <v>841.7</v>
      </c>
      <c r="E22">
        <v>653.1</v>
      </c>
      <c r="F22">
        <v>0</v>
      </c>
      <c r="G22">
        <v>0</v>
      </c>
    </row>
    <row r="23" spans="1:7" ht="15" x14ac:dyDescent="0.25">
      <c r="A23" s="101" t="s">
        <v>21</v>
      </c>
    </row>
    <row r="24" spans="1:7" ht="15" x14ac:dyDescent="0.25">
      <c r="A24" s="101" t="s">
        <v>590</v>
      </c>
      <c r="B24">
        <v>0</v>
      </c>
      <c r="C24">
        <v>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101" t="s">
        <v>21</v>
      </c>
    </row>
    <row r="26" spans="1:7" ht="15" x14ac:dyDescent="0.25">
      <c r="A26" s="101" t="s">
        <v>443</v>
      </c>
      <c r="B26">
        <v>1810.1</v>
      </c>
      <c r="C26">
        <v>1559.7</v>
      </c>
      <c r="D26">
        <v>5360.5</v>
      </c>
      <c r="E26">
        <v>5127.3999999999996</v>
      </c>
      <c r="F26">
        <v>50</v>
      </c>
      <c r="G26">
        <v>0</v>
      </c>
    </row>
    <row r="27" spans="1:7" ht="15" x14ac:dyDescent="0.25">
      <c r="A27" s="101" t="s">
        <v>543</v>
      </c>
      <c r="B27">
        <v>255</v>
      </c>
      <c r="C27">
        <v>60</v>
      </c>
      <c r="D27">
        <v>176.7</v>
      </c>
      <c r="E27">
        <v>355.4</v>
      </c>
      <c r="F27">
        <v>0</v>
      </c>
      <c r="G27">
        <v>0</v>
      </c>
    </row>
    <row r="28" spans="1:7" ht="15" x14ac:dyDescent="0.25">
      <c r="A28" s="101" t="s">
        <v>444</v>
      </c>
      <c r="B28">
        <v>34</v>
      </c>
      <c r="C28">
        <v>11.1</v>
      </c>
      <c r="D28">
        <v>31.7</v>
      </c>
      <c r="E28">
        <v>25.8</v>
      </c>
      <c r="F28">
        <v>0</v>
      </c>
      <c r="G28">
        <v>0</v>
      </c>
    </row>
    <row r="29" spans="1:7" ht="15" x14ac:dyDescent="0.25">
      <c r="A29" s="101" t="s">
        <v>591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101" t="s">
        <v>445</v>
      </c>
      <c r="B30">
        <v>0.6</v>
      </c>
      <c r="C30">
        <v>0.5</v>
      </c>
      <c r="D30">
        <v>3.2</v>
      </c>
      <c r="E30">
        <v>2.5</v>
      </c>
      <c r="F30">
        <v>0</v>
      </c>
      <c r="G30">
        <v>0</v>
      </c>
    </row>
    <row r="31" spans="1:7" ht="15" x14ac:dyDescent="0.25">
      <c r="A31" s="101" t="s">
        <v>446</v>
      </c>
      <c r="B31">
        <v>160</v>
      </c>
      <c r="C31">
        <v>115</v>
      </c>
      <c r="D31">
        <v>605.6</v>
      </c>
      <c r="E31">
        <v>577.4</v>
      </c>
      <c r="F31">
        <v>0</v>
      </c>
      <c r="G31">
        <v>0</v>
      </c>
    </row>
    <row r="32" spans="1:7" ht="15" x14ac:dyDescent="0.25">
      <c r="A32" s="101" t="s">
        <v>550</v>
      </c>
      <c r="B32">
        <v>0</v>
      </c>
      <c r="C32">
        <v>50</v>
      </c>
      <c r="D32">
        <v>262.2</v>
      </c>
      <c r="E32">
        <v>363.8</v>
      </c>
      <c r="F32">
        <v>0</v>
      </c>
      <c r="G32">
        <v>0</v>
      </c>
    </row>
    <row r="33" spans="1:7" ht="15" x14ac:dyDescent="0.25">
      <c r="A33" s="101" t="s">
        <v>636</v>
      </c>
      <c r="B33">
        <v>0.1</v>
      </c>
      <c r="C33">
        <v>31</v>
      </c>
      <c r="D33">
        <v>0.1</v>
      </c>
      <c r="E33">
        <v>0</v>
      </c>
      <c r="F33">
        <v>0</v>
      </c>
      <c r="G33">
        <v>0</v>
      </c>
    </row>
    <row r="34" spans="1:7" ht="15" x14ac:dyDescent="0.25">
      <c r="A34" s="101" t="s">
        <v>447</v>
      </c>
      <c r="B34">
        <v>233.1</v>
      </c>
      <c r="C34">
        <v>308.3</v>
      </c>
      <c r="D34">
        <v>864.2</v>
      </c>
      <c r="E34">
        <v>825.9</v>
      </c>
      <c r="F34">
        <v>0</v>
      </c>
      <c r="G34">
        <v>0</v>
      </c>
    </row>
    <row r="35" spans="1:7" ht="15" x14ac:dyDescent="0.25">
      <c r="A35" s="101" t="s">
        <v>448</v>
      </c>
      <c r="B35">
        <v>2</v>
      </c>
      <c r="C35">
        <v>1.2</v>
      </c>
      <c r="D35">
        <v>218.6</v>
      </c>
      <c r="E35">
        <v>130.9</v>
      </c>
      <c r="F35">
        <v>0</v>
      </c>
      <c r="G35">
        <v>0</v>
      </c>
    </row>
    <row r="36" spans="1:7" ht="15" x14ac:dyDescent="0.25">
      <c r="A36" s="101" t="s">
        <v>449</v>
      </c>
      <c r="B36">
        <v>665</v>
      </c>
      <c r="C36">
        <v>653</v>
      </c>
      <c r="D36">
        <v>2032.1</v>
      </c>
      <c r="E36">
        <v>1761.5</v>
      </c>
      <c r="F36">
        <v>50</v>
      </c>
      <c r="G36">
        <v>0</v>
      </c>
    </row>
    <row r="37" spans="1:7" ht="15" x14ac:dyDescent="0.25">
      <c r="A37" s="101" t="s">
        <v>563</v>
      </c>
      <c r="B37">
        <v>0</v>
      </c>
      <c r="C37">
        <v>0</v>
      </c>
      <c r="D37">
        <v>53.3</v>
      </c>
      <c r="E37">
        <v>64.5</v>
      </c>
      <c r="F37">
        <v>0</v>
      </c>
      <c r="G37">
        <v>0</v>
      </c>
    </row>
    <row r="38" spans="1:7" ht="15" x14ac:dyDescent="0.25">
      <c r="A38" s="101" t="s">
        <v>581</v>
      </c>
      <c r="B38">
        <v>65</v>
      </c>
      <c r="C38">
        <v>0.7</v>
      </c>
      <c r="D38">
        <v>66.599999999999994</v>
      </c>
      <c r="E38">
        <v>67</v>
      </c>
      <c r="F38">
        <v>0</v>
      </c>
      <c r="G38">
        <v>0</v>
      </c>
    </row>
    <row r="39" spans="1:7" ht="15" x14ac:dyDescent="0.25">
      <c r="A39" s="101" t="s">
        <v>490</v>
      </c>
      <c r="B39">
        <v>20</v>
      </c>
      <c r="C39">
        <v>86</v>
      </c>
      <c r="D39">
        <v>41.2</v>
      </c>
      <c r="E39">
        <v>44.6</v>
      </c>
      <c r="F39">
        <v>0</v>
      </c>
      <c r="G39">
        <v>0</v>
      </c>
    </row>
    <row r="40" spans="1:7" ht="15" x14ac:dyDescent="0.25">
      <c r="A40" s="101" t="s">
        <v>450</v>
      </c>
      <c r="B40">
        <v>251.2</v>
      </c>
      <c r="C40">
        <v>241.8</v>
      </c>
      <c r="D40">
        <v>506</v>
      </c>
      <c r="E40">
        <v>548.29999999999995</v>
      </c>
      <c r="F40">
        <v>0</v>
      </c>
      <c r="G40">
        <v>0</v>
      </c>
    </row>
    <row r="41" spans="1:7" ht="15" x14ac:dyDescent="0.25">
      <c r="A41" s="101" t="s">
        <v>620</v>
      </c>
      <c r="B41">
        <v>0</v>
      </c>
      <c r="C41">
        <v>0.3</v>
      </c>
      <c r="D41">
        <v>2.2000000000000002</v>
      </c>
      <c r="E41">
        <v>1.1000000000000001</v>
      </c>
      <c r="F41">
        <v>0</v>
      </c>
      <c r="G41">
        <v>0</v>
      </c>
    </row>
    <row r="42" spans="1:7" ht="15" x14ac:dyDescent="0.25">
      <c r="A42" s="101" t="s">
        <v>451</v>
      </c>
      <c r="B42">
        <v>34</v>
      </c>
      <c r="C42">
        <v>0.7</v>
      </c>
      <c r="D42">
        <v>259.89999999999998</v>
      </c>
      <c r="E42">
        <v>178</v>
      </c>
      <c r="F42">
        <v>0</v>
      </c>
      <c r="G42">
        <v>0</v>
      </c>
    </row>
    <row r="43" spans="1:7" ht="15" x14ac:dyDescent="0.25">
      <c r="A43" s="101" t="s">
        <v>452</v>
      </c>
      <c r="B43">
        <v>90</v>
      </c>
      <c r="C43">
        <v>0</v>
      </c>
      <c r="D43">
        <v>235.5</v>
      </c>
      <c r="E43">
        <v>180.7</v>
      </c>
      <c r="F43">
        <v>0</v>
      </c>
      <c r="G43">
        <v>0</v>
      </c>
    </row>
    <row r="44" spans="1:7" ht="15" x14ac:dyDescent="0.25">
      <c r="A44" s="101" t="s">
        <v>21</v>
      </c>
    </row>
    <row r="45" spans="1:7" ht="15" x14ac:dyDescent="0.25">
      <c r="A45" s="101" t="s">
        <v>453</v>
      </c>
      <c r="B45">
        <v>192.7</v>
      </c>
      <c r="C45">
        <v>685.9</v>
      </c>
      <c r="D45">
        <v>1637.5</v>
      </c>
      <c r="E45">
        <v>754.4</v>
      </c>
      <c r="F45">
        <v>0</v>
      </c>
      <c r="G45">
        <v>0</v>
      </c>
    </row>
    <row r="46" spans="1:7" ht="15" x14ac:dyDescent="0.25">
      <c r="A46" s="101" t="s">
        <v>454</v>
      </c>
      <c r="B46">
        <v>0</v>
      </c>
      <c r="C46">
        <v>0</v>
      </c>
      <c r="D46">
        <v>409.7</v>
      </c>
      <c r="E46">
        <v>104.6</v>
      </c>
      <c r="F46">
        <v>0</v>
      </c>
      <c r="G46">
        <v>0</v>
      </c>
    </row>
    <row r="47" spans="1:7" ht="15" x14ac:dyDescent="0.25">
      <c r="A47" s="101" t="s">
        <v>455</v>
      </c>
      <c r="B47">
        <v>0</v>
      </c>
      <c r="C47">
        <v>275</v>
      </c>
      <c r="D47">
        <v>101.2</v>
      </c>
      <c r="E47">
        <v>115.7</v>
      </c>
      <c r="F47">
        <v>0</v>
      </c>
      <c r="G47">
        <v>0</v>
      </c>
    </row>
    <row r="48" spans="1:7" ht="15" x14ac:dyDescent="0.25">
      <c r="A48" s="101" t="s">
        <v>592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ht="15" x14ac:dyDescent="0.25">
      <c r="A49" s="101" t="s">
        <v>456</v>
      </c>
      <c r="B49">
        <v>0</v>
      </c>
      <c r="C49">
        <v>0</v>
      </c>
      <c r="D49">
        <v>18.600000000000001</v>
      </c>
      <c r="E49">
        <v>22</v>
      </c>
      <c r="F49">
        <v>0</v>
      </c>
      <c r="G49">
        <v>0</v>
      </c>
    </row>
    <row r="50" spans="1:7" ht="15" x14ac:dyDescent="0.25">
      <c r="A50" s="101" t="s">
        <v>457</v>
      </c>
      <c r="B50">
        <v>0</v>
      </c>
      <c r="C50">
        <v>0</v>
      </c>
      <c r="D50">
        <v>0</v>
      </c>
      <c r="E50">
        <v>23.9</v>
      </c>
      <c r="F50">
        <v>0</v>
      </c>
      <c r="G50">
        <v>0</v>
      </c>
    </row>
    <row r="51" spans="1:7" ht="15" x14ac:dyDescent="0.25">
      <c r="A51" s="101" t="s">
        <v>637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ht="15" x14ac:dyDescent="0.25">
      <c r="A52" s="101" t="s">
        <v>593</v>
      </c>
      <c r="B52">
        <v>0</v>
      </c>
      <c r="C52">
        <v>0</v>
      </c>
      <c r="D52">
        <v>32.200000000000003</v>
      </c>
      <c r="E52" t="s">
        <v>168</v>
      </c>
      <c r="F52">
        <v>0</v>
      </c>
      <c r="G52">
        <v>0</v>
      </c>
    </row>
    <row r="53" spans="1:7" ht="15" x14ac:dyDescent="0.25">
      <c r="A53" s="101" t="s">
        <v>594</v>
      </c>
      <c r="B53">
        <v>0</v>
      </c>
      <c r="C53">
        <v>0</v>
      </c>
      <c r="D53">
        <v>3.9</v>
      </c>
      <c r="E53">
        <v>20.6</v>
      </c>
      <c r="F53">
        <v>0</v>
      </c>
      <c r="G53">
        <v>0</v>
      </c>
    </row>
    <row r="54" spans="1:7" ht="15" x14ac:dyDescent="0.25">
      <c r="A54" s="101" t="s">
        <v>458</v>
      </c>
      <c r="B54">
        <v>192.7</v>
      </c>
      <c r="C54">
        <v>410.9</v>
      </c>
      <c r="D54">
        <v>973</v>
      </c>
      <c r="E54">
        <v>450.8</v>
      </c>
      <c r="F54">
        <v>0</v>
      </c>
      <c r="G54">
        <v>0</v>
      </c>
    </row>
    <row r="55" spans="1:7" ht="15" x14ac:dyDescent="0.25">
      <c r="A55" s="101" t="s">
        <v>459</v>
      </c>
      <c r="B55">
        <v>0</v>
      </c>
      <c r="C55">
        <v>0</v>
      </c>
      <c r="D55">
        <v>27.3</v>
      </c>
      <c r="E55">
        <v>16.8</v>
      </c>
      <c r="F55">
        <v>0</v>
      </c>
      <c r="G55">
        <v>0</v>
      </c>
    </row>
    <row r="56" spans="1:7" ht="15" x14ac:dyDescent="0.25">
      <c r="A56" s="101" t="s">
        <v>610</v>
      </c>
      <c r="B56">
        <v>0</v>
      </c>
      <c r="C56">
        <v>0</v>
      </c>
      <c r="D56">
        <v>31.1</v>
      </c>
      <c r="E56">
        <v>0</v>
      </c>
      <c r="F56">
        <v>0</v>
      </c>
      <c r="G56">
        <v>0</v>
      </c>
    </row>
    <row r="57" spans="1:7" ht="15" x14ac:dyDescent="0.25">
      <c r="A57" s="101" t="s">
        <v>21</v>
      </c>
    </row>
    <row r="58" spans="1:7" ht="15" x14ac:dyDescent="0.25">
      <c r="A58" s="101" t="s">
        <v>460</v>
      </c>
      <c r="B58">
        <v>1294.0999999999999</v>
      </c>
      <c r="C58">
        <v>1423</v>
      </c>
      <c r="D58">
        <v>5686.3</v>
      </c>
      <c r="E58">
        <v>3776.7</v>
      </c>
      <c r="F58">
        <v>9.9</v>
      </c>
      <c r="G58">
        <v>0</v>
      </c>
    </row>
    <row r="59" spans="1:7" ht="15" x14ac:dyDescent="0.25">
      <c r="A59" s="101" t="s">
        <v>461</v>
      </c>
      <c r="B59">
        <v>3.3</v>
      </c>
      <c r="C59">
        <v>0.5</v>
      </c>
      <c r="D59">
        <v>13.9</v>
      </c>
      <c r="E59">
        <v>11.5</v>
      </c>
      <c r="F59">
        <v>0</v>
      </c>
      <c r="G59">
        <v>0</v>
      </c>
    </row>
    <row r="60" spans="1:7" ht="15" x14ac:dyDescent="0.25">
      <c r="A60" s="101" t="s">
        <v>462</v>
      </c>
      <c r="B60">
        <v>10.5</v>
      </c>
      <c r="C60">
        <v>0</v>
      </c>
      <c r="D60">
        <v>4.4000000000000004</v>
      </c>
      <c r="E60">
        <v>10.8</v>
      </c>
      <c r="F60">
        <v>0</v>
      </c>
      <c r="G60">
        <v>0</v>
      </c>
    </row>
    <row r="61" spans="1:7" ht="15" x14ac:dyDescent="0.25">
      <c r="A61" s="101" t="s">
        <v>463</v>
      </c>
      <c r="B61">
        <v>0</v>
      </c>
      <c r="C61">
        <v>30</v>
      </c>
      <c r="D61">
        <v>386</v>
      </c>
      <c r="E61">
        <v>210.6</v>
      </c>
      <c r="F61">
        <v>0</v>
      </c>
      <c r="G61">
        <v>0</v>
      </c>
    </row>
    <row r="62" spans="1:7" ht="15" x14ac:dyDescent="0.25">
      <c r="A62" s="101" t="s">
        <v>464</v>
      </c>
      <c r="B62">
        <v>25.4</v>
      </c>
      <c r="C62">
        <v>35.4</v>
      </c>
      <c r="D62">
        <v>58.4</v>
      </c>
      <c r="E62">
        <v>56.5</v>
      </c>
      <c r="F62">
        <v>0</v>
      </c>
      <c r="G62">
        <v>0</v>
      </c>
    </row>
    <row r="63" spans="1:7" ht="15" x14ac:dyDescent="0.25">
      <c r="A63" s="101" t="s">
        <v>465</v>
      </c>
      <c r="B63">
        <v>30.3</v>
      </c>
      <c r="C63">
        <v>25.1</v>
      </c>
      <c r="D63">
        <v>49.4</v>
      </c>
      <c r="E63">
        <v>18.3</v>
      </c>
      <c r="F63">
        <v>0</v>
      </c>
      <c r="G63">
        <v>0</v>
      </c>
    </row>
    <row r="64" spans="1:7" ht="15" x14ac:dyDescent="0.25">
      <c r="A64" s="101" t="s">
        <v>466</v>
      </c>
      <c r="B64">
        <v>14</v>
      </c>
      <c r="C64">
        <v>45</v>
      </c>
      <c r="D64">
        <v>317.10000000000002</v>
      </c>
      <c r="E64">
        <v>161.69999999999999</v>
      </c>
      <c r="F64">
        <v>0</v>
      </c>
      <c r="G64">
        <v>0</v>
      </c>
    </row>
    <row r="65" spans="1:7" ht="15" x14ac:dyDescent="0.25">
      <c r="A65" s="101" t="s">
        <v>467</v>
      </c>
      <c r="B65">
        <v>68</v>
      </c>
      <c r="C65">
        <v>58</v>
      </c>
      <c r="D65">
        <v>507.9</v>
      </c>
      <c r="E65">
        <v>188.6</v>
      </c>
      <c r="F65">
        <v>0</v>
      </c>
      <c r="G65">
        <v>0</v>
      </c>
    </row>
    <row r="66" spans="1:7" ht="15" x14ac:dyDescent="0.25">
      <c r="A66" s="101" t="s">
        <v>468</v>
      </c>
      <c r="B66">
        <v>54.7</v>
      </c>
      <c r="C66">
        <v>43.8</v>
      </c>
      <c r="D66">
        <v>203</v>
      </c>
      <c r="E66">
        <v>126.7</v>
      </c>
      <c r="F66">
        <v>0</v>
      </c>
      <c r="G66">
        <v>0</v>
      </c>
    </row>
    <row r="67" spans="1:7" ht="15" x14ac:dyDescent="0.25">
      <c r="A67" s="101" t="s">
        <v>469</v>
      </c>
      <c r="B67">
        <v>0</v>
      </c>
      <c r="C67">
        <v>13</v>
      </c>
      <c r="D67">
        <v>211.1</v>
      </c>
      <c r="E67">
        <v>147.6</v>
      </c>
      <c r="F67">
        <v>0</v>
      </c>
      <c r="G67">
        <v>0</v>
      </c>
    </row>
    <row r="68" spans="1:7" ht="15" x14ac:dyDescent="0.25">
      <c r="A68" s="101" t="s">
        <v>470</v>
      </c>
      <c r="B68">
        <v>0</v>
      </c>
      <c r="C68">
        <v>4.8</v>
      </c>
      <c r="D68">
        <v>0</v>
      </c>
      <c r="E68">
        <v>4.4000000000000004</v>
      </c>
      <c r="F68">
        <v>0</v>
      </c>
      <c r="G68">
        <v>0</v>
      </c>
    </row>
    <row r="69" spans="1:7" ht="15" x14ac:dyDescent="0.25">
      <c r="A69" s="101" t="s">
        <v>471</v>
      </c>
      <c r="B69">
        <v>247.8</v>
      </c>
      <c r="C69">
        <v>45.5</v>
      </c>
      <c r="D69">
        <v>378.8</v>
      </c>
      <c r="E69">
        <v>341.2</v>
      </c>
      <c r="F69">
        <v>0</v>
      </c>
      <c r="G69">
        <v>0</v>
      </c>
    </row>
    <row r="70" spans="1:7" ht="15" x14ac:dyDescent="0.25">
      <c r="A70" s="101" t="s">
        <v>544</v>
      </c>
      <c r="B70">
        <v>0</v>
      </c>
      <c r="C70">
        <v>0</v>
      </c>
      <c r="D70">
        <v>20.3</v>
      </c>
      <c r="E70">
        <v>16.399999999999999</v>
      </c>
      <c r="F70">
        <v>0</v>
      </c>
      <c r="G70">
        <v>0</v>
      </c>
    </row>
    <row r="71" spans="1:7" ht="15" x14ac:dyDescent="0.25">
      <c r="A71" s="101" t="s">
        <v>472</v>
      </c>
      <c r="B71">
        <v>0</v>
      </c>
      <c r="C71">
        <v>0</v>
      </c>
      <c r="D71">
        <v>93.4</v>
      </c>
      <c r="E71">
        <v>52.2</v>
      </c>
      <c r="F71">
        <v>0</v>
      </c>
      <c r="G71">
        <v>0</v>
      </c>
    </row>
    <row r="72" spans="1:7" ht="15" x14ac:dyDescent="0.25">
      <c r="A72" s="101" t="s">
        <v>473</v>
      </c>
      <c r="B72">
        <v>79.5</v>
      </c>
      <c r="C72">
        <v>75.7</v>
      </c>
      <c r="D72">
        <v>190.9</v>
      </c>
      <c r="E72">
        <v>190.6</v>
      </c>
      <c r="F72">
        <v>0</v>
      </c>
      <c r="G72">
        <v>0</v>
      </c>
    </row>
    <row r="73" spans="1:7" ht="15" x14ac:dyDescent="0.25">
      <c r="A73" s="101" t="s">
        <v>474</v>
      </c>
      <c r="B73">
        <v>50.2</v>
      </c>
      <c r="C73">
        <v>29.6</v>
      </c>
      <c r="D73">
        <v>120.4</v>
      </c>
      <c r="E73">
        <v>84.5</v>
      </c>
      <c r="F73">
        <v>0</v>
      </c>
      <c r="G73">
        <v>0</v>
      </c>
    </row>
    <row r="74" spans="1:7" ht="15" x14ac:dyDescent="0.25">
      <c r="A74" s="101" t="s">
        <v>475</v>
      </c>
      <c r="B74">
        <v>11.7</v>
      </c>
      <c r="C74">
        <v>15.4</v>
      </c>
      <c r="D74">
        <v>23.9</v>
      </c>
      <c r="E74">
        <v>26.2</v>
      </c>
      <c r="F74">
        <v>4.8</v>
      </c>
      <c r="G74">
        <v>0</v>
      </c>
    </row>
    <row r="75" spans="1:7" ht="15" x14ac:dyDescent="0.25">
      <c r="A75" s="101" t="s">
        <v>476</v>
      </c>
      <c r="B75">
        <v>536.20000000000005</v>
      </c>
      <c r="C75">
        <v>643.9</v>
      </c>
      <c r="D75">
        <v>2473.3000000000002</v>
      </c>
      <c r="E75">
        <v>1568.9</v>
      </c>
      <c r="F75">
        <v>0</v>
      </c>
      <c r="G75">
        <v>0</v>
      </c>
    </row>
    <row r="76" spans="1:7" ht="15" x14ac:dyDescent="0.25">
      <c r="A76" s="101" t="s">
        <v>477</v>
      </c>
      <c r="B76">
        <v>3.8</v>
      </c>
      <c r="C76">
        <v>3.5</v>
      </c>
      <c r="D76">
        <v>10.9</v>
      </c>
      <c r="E76">
        <v>7.5</v>
      </c>
      <c r="F76">
        <v>0</v>
      </c>
      <c r="G76">
        <v>0</v>
      </c>
    </row>
    <row r="77" spans="1:7" ht="15" x14ac:dyDescent="0.25">
      <c r="A77" s="101" t="s">
        <v>478</v>
      </c>
      <c r="B77">
        <v>49.8</v>
      </c>
      <c r="C77">
        <v>47.4</v>
      </c>
      <c r="D77">
        <v>92.5</v>
      </c>
      <c r="E77">
        <v>94.2</v>
      </c>
      <c r="F77">
        <v>0</v>
      </c>
      <c r="G77">
        <v>0</v>
      </c>
    </row>
    <row r="78" spans="1:7" ht="15" x14ac:dyDescent="0.25">
      <c r="A78" s="101" t="s">
        <v>479</v>
      </c>
      <c r="B78">
        <v>38.1</v>
      </c>
      <c r="C78">
        <v>222</v>
      </c>
      <c r="D78">
        <v>196.4</v>
      </c>
      <c r="E78">
        <v>99</v>
      </c>
      <c r="F78">
        <v>5.2</v>
      </c>
      <c r="G78">
        <v>0</v>
      </c>
    </row>
    <row r="79" spans="1:7" ht="15" x14ac:dyDescent="0.25">
      <c r="A79" s="101" t="s">
        <v>480</v>
      </c>
      <c r="B79">
        <v>12.7</v>
      </c>
      <c r="C79">
        <v>51.6</v>
      </c>
      <c r="D79">
        <v>197.8</v>
      </c>
      <c r="E79">
        <v>145.69999999999999</v>
      </c>
      <c r="F79">
        <v>0</v>
      </c>
      <c r="G79">
        <v>0</v>
      </c>
    </row>
    <row r="80" spans="1:7" ht="15" x14ac:dyDescent="0.25">
      <c r="A80" s="101" t="s">
        <v>481</v>
      </c>
      <c r="B80">
        <v>18.2</v>
      </c>
      <c r="C80">
        <v>32.9</v>
      </c>
      <c r="D80">
        <v>72.3</v>
      </c>
      <c r="E80">
        <v>59.3</v>
      </c>
      <c r="F80">
        <v>0</v>
      </c>
      <c r="G80">
        <v>0</v>
      </c>
    </row>
    <row r="81" spans="1:7" ht="15" x14ac:dyDescent="0.25">
      <c r="A81" s="101" t="s">
        <v>482</v>
      </c>
      <c r="B81">
        <v>40</v>
      </c>
      <c r="C81">
        <v>0</v>
      </c>
      <c r="D81">
        <v>64.400000000000006</v>
      </c>
      <c r="E81">
        <v>154.4</v>
      </c>
      <c r="F81">
        <v>0</v>
      </c>
      <c r="G81">
        <v>0</v>
      </c>
    </row>
    <row r="82" spans="1:7" ht="15" x14ac:dyDescent="0.25">
      <c r="A82" s="101" t="s">
        <v>642</v>
      </c>
      <c r="B82" t="s">
        <v>489</v>
      </c>
      <c r="C82" t="s">
        <v>680</v>
      </c>
      <c r="D82" t="s">
        <v>287</v>
      </c>
      <c r="E82" t="s">
        <v>20</v>
      </c>
      <c r="F82" t="s">
        <v>651</v>
      </c>
      <c r="G82" t="s">
        <v>29</v>
      </c>
    </row>
    <row r="83" spans="1:7" ht="15" x14ac:dyDescent="0.25">
      <c r="A83" s="101" t="s">
        <v>483</v>
      </c>
      <c r="B83">
        <v>4054.7</v>
      </c>
      <c r="C83">
        <v>4461.7</v>
      </c>
      <c r="D83">
        <v>16108.4</v>
      </c>
      <c r="E83">
        <v>12446.1</v>
      </c>
      <c r="F83">
        <v>99.9</v>
      </c>
      <c r="G83">
        <v>0</v>
      </c>
    </row>
    <row r="84" spans="1:7" ht="15" x14ac:dyDescent="0.25">
      <c r="A84" s="101" t="s">
        <v>484</v>
      </c>
      <c r="B84">
        <v>1102.5999999999999</v>
      </c>
      <c r="C84">
        <v>1001</v>
      </c>
      <c r="D84">
        <v>0</v>
      </c>
      <c r="E84">
        <v>0</v>
      </c>
      <c r="F84">
        <v>127</v>
      </c>
      <c r="G84">
        <v>0</v>
      </c>
    </row>
    <row r="85" spans="1:7" ht="15" x14ac:dyDescent="0.25">
      <c r="A85" s="101" t="s">
        <v>642</v>
      </c>
      <c r="B85" t="s">
        <v>489</v>
      </c>
      <c r="C85" t="s">
        <v>680</v>
      </c>
      <c r="D85" t="s">
        <v>287</v>
      </c>
      <c r="E85" t="s">
        <v>20</v>
      </c>
      <c r="F85" t="s">
        <v>651</v>
      </c>
      <c r="G85" t="s">
        <v>29</v>
      </c>
    </row>
    <row r="86" spans="1:7" ht="15" x14ac:dyDescent="0.25">
      <c r="A86" s="101" t="s">
        <v>485</v>
      </c>
      <c r="B86">
        <v>5157.3</v>
      </c>
      <c r="C86">
        <v>5462.7</v>
      </c>
      <c r="D86">
        <v>16108.4</v>
      </c>
      <c r="E86">
        <v>12446.1</v>
      </c>
      <c r="F86">
        <v>226.9</v>
      </c>
      <c r="G86">
        <v>0</v>
      </c>
    </row>
    <row r="87" spans="1:7" ht="15" x14ac:dyDescent="0.25">
      <c r="A87" s="101" t="s">
        <v>486</v>
      </c>
      <c r="B87" t="s">
        <v>19</v>
      </c>
      <c r="C87" t="s">
        <v>19</v>
      </c>
      <c r="D87">
        <v>0</v>
      </c>
      <c r="E87">
        <v>0</v>
      </c>
      <c r="F87" t="s">
        <v>19</v>
      </c>
      <c r="G87" t="s">
        <v>19</v>
      </c>
    </row>
    <row r="88" spans="1:7" ht="15" x14ac:dyDescent="0.25">
      <c r="A88" s="101" t="s">
        <v>487</v>
      </c>
      <c r="B88">
        <v>56</v>
      </c>
      <c r="C88">
        <v>60</v>
      </c>
      <c r="D88" t="s">
        <v>19</v>
      </c>
      <c r="E88" t="s">
        <v>19</v>
      </c>
      <c r="F88">
        <v>0</v>
      </c>
      <c r="G88">
        <v>0</v>
      </c>
    </row>
    <row r="89" spans="1:7" ht="15" x14ac:dyDescent="0.35">
      <c r="A89" s="62" t="s">
        <v>642</v>
      </c>
      <c r="B89" t="s">
        <v>489</v>
      </c>
      <c r="C89" t="s">
        <v>680</v>
      </c>
      <c r="D89" t="s">
        <v>287</v>
      </c>
      <c r="E89" t="s">
        <v>20</v>
      </c>
      <c r="F89" t="s">
        <v>651</v>
      </c>
      <c r="G89" t="s">
        <v>29</v>
      </c>
    </row>
  </sheetData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6320E-2C1A-443E-8FEA-C887A4350AF1}">
  <sheetPr codeName="Sheet7"/>
  <dimension ref="A1:G89"/>
  <sheetViews>
    <sheetView topLeftCell="A45" workbookViewId="0">
      <selection activeCell="C20" sqref="C20"/>
    </sheetView>
  </sheetViews>
  <sheetFormatPr defaultRowHeight="13.2" x14ac:dyDescent="0.25"/>
  <cols>
    <col min="1" max="1" width="28" customWidth="1"/>
    <col min="2" max="2" width="12.44140625" customWidth="1"/>
    <col min="4" max="4" width="11.109375" customWidth="1"/>
    <col min="6" max="6" width="12.33203125" customWidth="1"/>
  </cols>
  <sheetData>
    <row r="1" spans="1:7" ht="15" x14ac:dyDescent="0.25">
      <c r="A1" s="101" t="s">
        <v>645</v>
      </c>
    </row>
    <row r="2" spans="1:7" ht="15" x14ac:dyDescent="0.25">
      <c r="A2" s="101" t="s">
        <v>646</v>
      </c>
    </row>
    <row r="3" spans="1:7" ht="15" x14ac:dyDescent="0.25">
      <c r="A3" s="101" t="s">
        <v>671</v>
      </c>
    </row>
    <row r="4" spans="1:7" ht="15" x14ac:dyDescent="0.25">
      <c r="A4" s="101" t="s">
        <v>648</v>
      </c>
    </row>
    <row r="5" spans="1:7" ht="15" x14ac:dyDescent="0.25">
      <c r="A5" s="101" t="s">
        <v>649</v>
      </c>
    </row>
    <row r="6" spans="1:7" ht="15" x14ac:dyDescent="0.25">
      <c r="A6" s="101" t="s">
        <v>650</v>
      </c>
    </row>
    <row r="7" spans="1:7" ht="15" x14ac:dyDescent="0.25">
      <c r="A7" s="101" t="s">
        <v>669</v>
      </c>
    </row>
    <row r="8" spans="1:7" ht="15" x14ac:dyDescent="0.25">
      <c r="A8" s="101" t="s">
        <v>650</v>
      </c>
    </row>
    <row r="9" spans="1:7" ht="15" x14ac:dyDescent="0.25">
      <c r="A9" s="101" t="s">
        <v>643</v>
      </c>
      <c r="B9" t="s">
        <v>619</v>
      </c>
      <c r="C9" t="s">
        <v>618</v>
      </c>
      <c r="D9" t="s">
        <v>619</v>
      </c>
      <c r="E9" t="s">
        <v>507</v>
      </c>
      <c r="F9" t="s">
        <v>587</v>
      </c>
      <c r="G9" t="s">
        <v>588</v>
      </c>
    </row>
    <row r="10" spans="1:7" ht="15" x14ac:dyDescent="0.25">
      <c r="A10" s="101" t="s">
        <v>642</v>
      </c>
      <c r="B10" t="s">
        <v>489</v>
      </c>
      <c r="C10" t="s">
        <v>20</v>
      </c>
      <c r="D10" t="s">
        <v>489</v>
      </c>
      <c r="E10" t="s">
        <v>489</v>
      </c>
      <c r="F10" t="s">
        <v>489</v>
      </c>
      <c r="G10" t="s">
        <v>29</v>
      </c>
    </row>
    <row r="11" spans="1:7" ht="15" x14ac:dyDescent="0.25">
      <c r="A11" s="101" t="s">
        <v>21</v>
      </c>
    </row>
    <row r="12" spans="1:7" ht="15" x14ac:dyDescent="0.25">
      <c r="A12" s="101" t="s">
        <v>438</v>
      </c>
      <c r="B12">
        <v>85</v>
      </c>
      <c r="C12">
        <v>40</v>
      </c>
      <c r="D12">
        <v>689.2</v>
      </c>
      <c r="E12">
        <v>562.79999999999995</v>
      </c>
      <c r="F12">
        <v>40</v>
      </c>
      <c r="G12">
        <v>0</v>
      </c>
    </row>
    <row r="13" spans="1:7" ht="15" x14ac:dyDescent="0.25">
      <c r="A13" s="101" t="s">
        <v>439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101" t="s">
        <v>623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101" t="s">
        <v>440</v>
      </c>
      <c r="B15">
        <v>85</v>
      </c>
      <c r="C15">
        <v>40</v>
      </c>
      <c r="D15">
        <v>623.29999999999995</v>
      </c>
      <c r="E15">
        <v>393.5</v>
      </c>
      <c r="F15">
        <v>40</v>
      </c>
      <c r="G15">
        <v>0</v>
      </c>
    </row>
    <row r="16" spans="1:7" ht="15" x14ac:dyDescent="0.25">
      <c r="A16" s="101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101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101" t="s">
        <v>488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101" t="s">
        <v>21</v>
      </c>
    </row>
    <row r="20" spans="1:7" ht="15" x14ac:dyDescent="0.25">
      <c r="A20" s="101" t="s">
        <v>441</v>
      </c>
      <c r="B20">
        <v>532.1</v>
      </c>
      <c r="C20">
        <v>594</v>
      </c>
      <c r="D20">
        <v>1608.3</v>
      </c>
      <c r="E20">
        <v>1571.9</v>
      </c>
      <c r="F20">
        <v>0</v>
      </c>
      <c r="G20">
        <v>0</v>
      </c>
    </row>
    <row r="21" spans="1:7" ht="15" x14ac:dyDescent="0.25">
      <c r="A21" s="101" t="s">
        <v>21</v>
      </c>
    </row>
    <row r="22" spans="1:7" ht="15" x14ac:dyDescent="0.25">
      <c r="A22" s="101" t="s">
        <v>442</v>
      </c>
      <c r="B22">
        <v>247.5</v>
      </c>
      <c r="C22">
        <v>159.19999999999999</v>
      </c>
      <c r="D22">
        <v>808</v>
      </c>
      <c r="E22">
        <v>653.1</v>
      </c>
      <c r="F22">
        <v>0</v>
      </c>
      <c r="G22">
        <v>0</v>
      </c>
    </row>
    <row r="23" spans="1:7" ht="15" x14ac:dyDescent="0.25">
      <c r="A23" s="101" t="s">
        <v>21</v>
      </c>
    </row>
    <row r="24" spans="1:7" ht="15" x14ac:dyDescent="0.25">
      <c r="A24" s="101" t="s">
        <v>590</v>
      </c>
      <c r="B24">
        <v>0</v>
      </c>
      <c r="C24">
        <v>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101" t="s">
        <v>21</v>
      </c>
    </row>
    <row r="26" spans="1:7" ht="15" x14ac:dyDescent="0.25">
      <c r="A26" s="101" t="s">
        <v>443</v>
      </c>
      <c r="B26">
        <v>1910.3</v>
      </c>
      <c r="C26">
        <v>1559.7</v>
      </c>
      <c r="D26">
        <v>5141.5</v>
      </c>
      <c r="E26">
        <v>5127.3999999999996</v>
      </c>
      <c r="F26">
        <v>50</v>
      </c>
      <c r="G26">
        <v>0</v>
      </c>
    </row>
    <row r="27" spans="1:7" ht="15" x14ac:dyDescent="0.25">
      <c r="A27" s="101" t="s">
        <v>543</v>
      </c>
      <c r="B27">
        <v>255</v>
      </c>
      <c r="C27">
        <v>60</v>
      </c>
      <c r="D27">
        <v>176.7</v>
      </c>
      <c r="E27">
        <v>355.4</v>
      </c>
      <c r="F27">
        <v>0</v>
      </c>
      <c r="G27">
        <v>0</v>
      </c>
    </row>
    <row r="28" spans="1:7" ht="15" x14ac:dyDescent="0.25">
      <c r="A28" s="101" t="s">
        <v>444</v>
      </c>
      <c r="B28">
        <v>34</v>
      </c>
      <c r="C28">
        <v>11.1</v>
      </c>
      <c r="D28">
        <v>31.7</v>
      </c>
      <c r="E28">
        <v>25.8</v>
      </c>
      <c r="F28">
        <v>0</v>
      </c>
      <c r="G28">
        <v>0</v>
      </c>
    </row>
    <row r="29" spans="1:7" ht="15" x14ac:dyDescent="0.25">
      <c r="A29" s="101" t="s">
        <v>591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101" t="s">
        <v>445</v>
      </c>
      <c r="B30">
        <v>0.8</v>
      </c>
      <c r="C30">
        <v>0.5</v>
      </c>
      <c r="D30">
        <v>2.9</v>
      </c>
      <c r="E30">
        <v>2.5</v>
      </c>
      <c r="F30">
        <v>0</v>
      </c>
      <c r="G30">
        <v>0</v>
      </c>
    </row>
    <row r="31" spans="1:7" ht="15" x14ac:dyDescent="0.25">
      <c r="A31" s="101" t="s">
        <v>446</v>
      </c>
      <c r="B31">
        <v>140</v>
      </c>
      <c r="C31">
        <v>115</v>
      </c>
      <c r="D31">
        <v>605.6</v>
      </c>
      <c r="E31">
        <v>577.4</v>
      </c>
      <c r="F31">
        <v>0</v>
      </c>
      <c r="G31">
        <v>0</v>
      </c>
    </row>
    <row r="32" spans="1:7" ht="15" x14ac:dyDescent="0.25">
      <c r="A32" s="101" t="s">
        <v>550</v>
      </c>
      <c r="B32">
        <v>0</v>
      </c>
      <c r="C32">
        <v>50</v>
      </c>
      <c r="D32">
        <v>262.2</v>
      </c>
      <c r="E32">
        <v>363.8</v>
      </c>
      <c r="F32">
        <v>0</v>
      </c>
      <c r="G32">
        <v>0</v>
      </c>
    </row>
    <row r="33" spans="1:7" ht="15" x14ac:dyDescent="0.25">
      <c r="A33" s="101" t="s">
        <v>636</v>
      </c>
      <c r="B33">
        <v>0.2</v>
      </c>
      <c r="C33">
        <v>31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101" t="s">
        <v>447</v>
      </c>
      <c r="B34">
        <v>312.39999999999998</v>
      </c>
      <c r="C34">
        <v>308.3</v>
      </c>
      <c r="D34">
        <v>811.1</v>
      </c>
      <c r="E34">
        <v>825.9</v>
      </c>
      <c r="F34">
        <v>0</v>
      </c>
      <c r="G34">
        <v>0</v>
      </c>
    </row>
    <row r="35" spans="1:7" ht="15" x14ac:dyDescent="0.25">
      <c r="A35" s="101" t="s">
        <v>448</v>
      </c>
      <c r="B35">
        <v>13.5</v>
      </c>
      <c r="C35">
        <v>1.2</v>
      </c>
      <c r="D35">
        <v>185.6</v>
      </c>
      <c r="E35">
        <v>130.9</v>
      </c>
      <c r="F35">
        <v>0</v>
      </c>
      <c r="G35">
        <v>0</v>
      </c>
    </row>
    <row r="36" spans="1:7" ht="15" x14ac:dyDescent="0.25">
      <c r="A36" s="101" t="s">
        <v>449</v>
      </c>
      <c r="B36">
        <v>703</v>
      </c>
      <c r="C36">
        <v>653</v>
      </c>
      <c r="D36">
        <v>1899.8</v>
      </c>
      <c r="E36">
        <v>1761.5</v>
      </c>
      <c r="F36">
        <v>50</v>
      </c>
      <c r="G36">
        <v>0</v>
      </c>
    </row>
    <row r="37" spans="1:7" ht="15" x14ac:dyDescent="0.25">
      <c r="A37" s="101" t="s">
        <v>563</v>
      </c>
      <c r="B37">
        <v>0</v>
      </c>
      <c r="C37">
        <v>0</v>
      </c>
      <c r="D37">
        <v>53.3</v>
      </c>
      <c r="E37">
        <v>64.5</v>
      </c>
      <c r="F37">
        <v>0</v>
      </c>
      <c r="G37">
        <v>0</v>
      </c>
    </row>
    <row r="38" spans="1:7" ht="15" x14ac:dyDescent="0.25">
      <c r="A38" s="101" t="s">
        <v>581</v>
      </c>
      <c r="B38">
        <v>65</v>
      </c>
      <c r="C38">
        <v>0.7</v>
      </c>
      <c r="D38">
        <v>66.599999999999994</v>
      </c>
      <c r="E38">
        <v>67</v>
      </c>
      <c r="F38">
        <v>0</v>
      </c>
      <c r="G38">
        <v>0</v>
      </c>
    </row>
    <row r="39" spans="1:7" ht="15" x14ac:dyDescent="0.25">
      <c r="A39" s="101" t="s">
        <v>490</v>
      </c>
      <c r="B39">
        <v>20</v>
      </c>
      <c r="C39">
        <v>86</v>
      </c>
      <c r="D39">
        <v>41.2</v>
      </c>
      <c r="E39">
        <v>44.6</v>
      </c>
      <c r="F39">
        <v>0</v>
      </c>
      <c r="G39">
        <v>0</v>
      </c>
    </row>
    <row r="40" spans="1:7" ht="15" x14ac:dyDescent="0.25">
      <c r="A40" s="101" t="s">
        <v>450</v>
      </c>
      <c r="B40">
        <v>251.4</v>
      </c>
      <c r="C40">
        <v>241.8</v>
      </c>
      <c r="D40">
        <v>505.8</v>
      </c>
      <c r="E40">
        <v>548.29999999999995</v>
      </c>
      <c r="F40">
        <v>0</v>
      </c>
      <c r="G40">
        <v>0</v>
      </c>
    </row>
    <row r="41" spans="1:7" ht="15" x14ac:dyDescent="0.25">
      <c r="A41" s="101" t="s">
        <v>620</v>
      </c>
      <c r="B41">
        <v>0</v>
      </c>
      <c r="C41">
        <v>0.3</v>
      </c>
      <c r="D41">
        <v>2.2000000000000002</v>
      </c>
      <c r="E41">
        <v>1.1000000000000001</v>
      </c>
      <c r="F41">
        <v>0</v>
      </c>
      <c r="G41">
        <v>0</v>
      </c>
    </row>
    <row r="42" spans="1:7" ht="15" x14ac:dyDescent="0.25">
      <c r="A42" s="101" t="s">
        <v>451</v>
      </c>
      <c r="B42">
        <v>25</v>
      </c>
      <c r="C42">
        <v>0.7</v>
      </c>
      <c r="D42">
        <v>259.89999999999998</v>
      </c>
      <c r="E42">
        <v>178</v>
      </c>
      <c r="F42">
        <v>0</v>
      </c>
      <c r="G42">
        <v>0</v>
      </c>
    </row>
    <row r="43" spans="1:7" ht="15" x14ac:dyDescent="0.25">
      <c r="A43" s="101" t="s">
        <v>452</v>
      </c>
      <c r="B43">
        <v>90</v>
      </c>
      <c r="C43">
        <v>0</v>
      </c>
      <c r="D43">
        <v>235.5</v>
      </c>
      <c r="E43">
        <v>180.7</v>
      </c>
      <c r="F43">
        <v>0</v>
      </c>
      <c r="G43">
        <v>0</v>
      </c>
    </row>
    <row r="44" spans="1:7" ht="15" x14ac:dyDescent="0.25">
      <c r="A44" s="101" t="s">
        <v>21</v>
      </c>
    </row>
    <row r="45" spans="1:7" ht="15" x14ac:dyDescent="0.25">
      <c r="A45" s="101" t="s">
        <v>453</v>
      </c>
      <c r="B45">
        <v>156.69999999999999</v>
      </c>
      <c r="C45">
        <v>685.9</v>
      </c>
      <c r="D45">
        <v>1637.5</v>
      </c>
      <c r="E45">
        <v>754.4</v>
      </c>
      <c r="F45">
        <v>0</v>
      </c>
      <c r="G45">
        <v>0</v>
      </c>
    </row>
    <row r="46" spans="1:7" ht="15" x14ac:dyDescent="0.25">
      <c r="A46" s="101" t="s">
        <v>454</v>
      </c>
      <c r="B46">
        <v>0</v>
      </c>
      <c r="C46">
        <v>0</v>
      </c>
      <c r="D46">
        <v>409.7</v>
      </c>
      <c r="E46">
        <v>104.6</v>
      </c>
      <c r="F46">
        <v>0</v>
      </c>
      <c r="G46">
        <v>0</v>
      </c>
    </row>
    <row r="47" spans="1:7" ht="15" x14ac:dyDescent="0.25">
      <c r="A47" s="101" t="s">
        <v>455</v>
      </c>
      <c r="B47">
        <v>0</v>
      </c>
      <c r="C47">
        <v>275</v>
      </c>
      <c r="D47">
        <v>101.2</v>
      </c>
      <c r="E47">
        <v>115.7</v>
      </c>
      <c r="F47">
        <v>0</v>
      </c>
      <c r="G47">
        <v>0</v>
      </c>
    </row>
    <row r="48" spans="1:7" ht="15" x14ac:dyDescent="0.25">
      <c r="A48" s="101" t="s">
        <v>592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ht="15" x14ac:dyDescent="0.25">
      <c r="A49" s="101" t="s">
        <v>456</v>
      </c>
      <c r="B49">
        <v>0</v>
      </c>
      <c r="C49">
        <v>0</v>
      </c>
      <c r="D49">
        <v>18.600000000000001</v>
      </c>
      <c r="E49">
        <v>22</v>
      </c>
      <c r="F49">
        <v>0</v>
      </c>
      <c r="G49">
        <v>0</v>
      </c>
    </row>
    <row r="50" spans="1:7" ht="15" x14ac:dyDescent="0.25">
      <c r="A50" s="101" t="s">
        <v>457</v>
      </c>
      <c r="B50">
        <v>0</v>
      </c>
      <c r="C50">
        <v>0</v>
      </c>
      <c r="D50">
        <v>0</v>
      </c>
      <c r="E50">
        <v>23.9</v>
      </c>
      <c r="F50">
        <v>0</v>
      </c>
      <c r="G50">
        <v>0</v>
      </c>
    </row>
    <row r="51" spans="1:7" ht="15" x14ac:dyDescent="0.25">
      <c r="A51" s="101" t="s">
        <v>637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ht="15" x14ac:dyDescent="0.25">
      <c r="A52" s="101" t="s">
        <v>593</v>
      </c>
      <c r="B52">
        <v>0</v>
      </c>
      <c r="C52">
        <v>0</v>
      </c>
      <c r="D52">
        <v>32.200000000000003</v>
      </c>
      <c r="E52" t="s">
        <v>168</v>
      </c>
      <c r="F52">
        <v>0</v>
      </c>
      <c r="G52">
        <v>0</v>
      </c>
    </row>
    <row r="53" spans="1:7" ht="15" x14ac:dyDescent="0.25">
      <c r="A53" s="101" t="s">
        <v>594</v>
      </c>
      <c r="B53">
        <v>0</v>
      </c>
      <c r="C53">
        <v>0</v>
      </c>
      <c r="D53">
        <v>3.9</v>
      </c>
      <c r="E53">
        <v>20.6</v>
      </c>
      <c r="F53">
        <v>0</v>
      </c>
      <c r="G53">
        <v>0</v>
      </c>
    </row>
    <row r="54" spans="1:7" ht="15" x14ac:dyDescent="0.25">
      <c r="A54" s="101" t="s">
        <v>458</v>
      </c>
      <c r="B54">
        <v>156.69999999999999</v>
      </c>
      <c r="C54">
        <v>410.9</v>
      </c>
      <c r="D54">
        <v>973</v>
      </c>
      <c r="E54">
        <v>450.8</v>
      </c>
      <c r="F54">
        <v>0</v>
      </c>
      <c r="G54">
        <v>0</v>
      </c>
    </row>
    <row r="55" spans="1:7" ht="15" x14ac:dyDescent="0.25">
      <c r="A55" s="101" t="s">
        <v>459</v>
      </c>
      <c r="B55">
        <v>0</v>
      </c>
      <c r="C55">
        <v>0</v>
      </c>
      <c r="D55">
        <v>27.3</v>
      </c>
      <c r="E55">
        <v>16.8</v>
      </c>
      <c r="F55">
        <v>0</v>
      </c>
      <c r="G55">
        <v>0</v>
      </c>
    </row>
    <row r="56" spans="1:7" ht="15" x14ac:dyDescent="0.25">
      <c r="A56" s="101" t="s">
        <v>610</v>
      </c>
      <c r="B56">
        <v>0</v>
      </c>
      <c r="C56">
        <v>0</v>
      </c>
      <c r="D56">
        <v>31.1</v>
      </c>
      <c r="E56">
        <v>0</v>
      </c>
      <c r="F56">
        <v>0</v>
      </c>
      <c r="G56">
        <v>0</v>
      </c>
    </row>
    <row r="57" spans="1:7" ht="15" x14ac:dyDescent="0.25">
      <c r="A57" s="101" t="s">
        <v>21</v>
      </c>
    </row>
    <row r="58" spans="1:7" ht="15" x14ac:dyDescent="0.25">
      <c r="A58" s="101" t="s">
        <v>460</v>
      </c>
      <c r="B58">
        <v>1250</v>
      </c>
      <c r="C58">
        <v>1423</v>
      </c>
      <c r="D58">
        <v>5625</v>
      </c>
      <c r="E58">
        <v>3776.7</v>
      </c>
      <c r="F58">
        <v>9.9</v>
      </c>
      <c r="G58">
        <v>0</v>
      </c>
    </row>
    <row r="59" spans="1:7" ht="15" x14ac:dyDescent="0.25">
      <c r="A59" s="101" t="s">
        <v>461</v>
      </c>
      <c r="B59">
        <v>3.3</v>
      </c>
      <c r="C59">
        <v>0.5</v>
      </c>
      <c r="D59">
        <v>13.9</v>
      </c>
      <c r="E59">
        <v>11.5</v>
      </c>
      <c r="F59">
        <v>0</v>
      </c>
      <c r="G59">
        <v>0</v>
      </c>
    </row>
    <row r="60" spans="1:7" ht="15" x14ac:dyDescent="0.25">
      <c r="A60" s="101" t="s">
        <v>462</v>
      </c>
      <c r="B60">
        <v>10.5</v>
      </c>
      <c r="C60">
        <v>0</v>
      </c>
      <c r="D60">
        <v>4.4000000000000004</v>
      </c>
      <c r="E60">
        <v>10.8</v>
      </c>
      <c r="F60">
        <v>0</v>
      </c>
      <c r="G60">
        <v>0</v>
      </c>
    </row>
    <row r="61" spans="1:7" ht="15" x14ac:dyDescent="0.25">
      <c r="A61" s="101" t="s">
        <v>463</v>
      </c>
      <c r="B61">
        <v>0</v>
      </c>
      <c r="C61">
        <v>30</v>
      </c>
      <c r="D61">
        <v>386</v>
      </c>
      <c r="E61">
        <v>210.6</v>
      </c>
      <c r="F61">
        <v>0</v>
      </c>
      <c r="G61">
        <v>0</v>
      </c>
    </row>
    <row r="62" spans="1:7" ht="15" x14ac:dyDescent="0.25">
      <c r="A62" s="101" t="s">
        <v>464</v>
      </c>
      <c r="B62">
        <v>24.9</v>
      </c>
      <c r="C62">
        <v>35.4</v>
      </c>
      <c r="D62">
        <v>58.4</v>
      </c>
      <c r="E62">
        <v>56.5</v>
      </c>
      <c r="F62">
        <v>0</v>
      </c>
      <c r="G62">
        <v>0</v>
      </c>
    </row>
    <row r="63" spans="1:7" ht="15" x14ac:dyDescent="0.25">
      <c r="A63" s="101" t="s">
        <v>465</v>
      </c>
      <c r="B63">
        <v>32.1</v>
      </c>
      <c r="C63">
        <v>25.1</v>
      </c>
      <c r="D63">
        <v>49.3</v>
      </c>
      <c r="E63">
        <v>18.3</v>
      </c>
      <c r="F63">
        <v>0</v>
      </c>
      <c r="G63">
        <v>0</v>
      </c>
    </row>
    <row r="64" spans="1:7" ht="15" x14ac:dyDescent="0.25">
      <c r="A64" s="101" t="s">
        <v>466</v>
      </c>
      <c r="B64">
        <v>14</v>
      </c>
      <c r="C64">
        <v>45</v>
      </c>
      <c r="D64">
        <v>317.10000000000002</v>
      </c>
      <c r="E64">
        <v>161.69999999999999</v>
      </c>
      <c r="F64">
        <v>0</v>
      </c>
      <c r="G64">
        <v>0</v>
      </c>
    </row>
    <row r="65" spans="1:7" ht="15" x14ac:dyDescent="0.25">
      <c r="A65" s="101" t="s">
        <v>467</v>
      </c>
      <c r="B65">
        <v>67</v>
      </c>
      <c r="C65">
        <v>58</v>
      </c>
      <c r="D65">
        <v>507.9</v>
      </c>
      <c r="E65">
        <v>188.6</v>
      </c>
      <c r="F65">
        <v>0</v>
      </c>
      <c r="G65">
        <v>0</v>
      </c>
    </row>
    <row r="66" spans="1:7" ht="15" x14ac:dyDescent="0.25">
      <c r="A66" s="101" t="s">
        <v>468</v>
      </c>
      <c r="B66">
        <v>50</v>
      </c>
      <c r="C66">
        <v>43.8</v>
      </c>
      <c r="D66">
        <v>203</v>
      </c>
      <c r="E66">
        <v>126.7</v>
      </c>
      <c r="F66">
        <v>0</v>
      </c>
      <c r="G66">
        <v>0</v>
      </c>
    </row>
    <row r="67" spans="1:7" ht="15" x14ac:dyDescent="0.25">
      <c r="A67" s="101" t="s">
        <v>469</v>
      </c>
      <c r="B67">
        <v>0</v>
      </c>
      <c r="C67">
        <v>13</v>
      </c>
      <c r="D67">
        <v>211.1</v>
      </c>
      <c r="E67">
        <v>147.6</v>
      </c>
      <c r="F67">
        <v>0</v>
      </c>
      <c r="G67">
        <v>0</v>
      </c>
    </row>
    <row r="68" spans="1:7" ht="15" x14ac:dyDescent="0.25">
      <c r="A68" s="101" t="s">
        <v>470</v>
      </c>
      <c r="B68">
        <v>0</v>
      </c>
      <c r="C68">
        <v>4.8</v>
      </c>
      <c r="D68">
        <v>0</v>
      </c>
      <c r="E68">
        <v>4.4000000000000004</v>
      </c>
      <c r="F68">
        <v>0</v>
      </c>
      <c r="G68">
        <v>0</v>
      </c>
    </row>
    <row r="69" spans="1:7" ht="15" x14ac:dyDescent="0.25">
      <c r="A69" s="101" t="s">
        <v>471</v>
      </c>
      <c r="B69">
        <v>245</v>
      </c>
      <c r="C69">
        <v>45.5</v>
      </c>
      <c r="D69">
        <v>378.8</v>
      </c>
      <c r="E69">
        <v>341.2</v>
      </c>
      <c r="F69">
        <v>0</v>
      </c>
      <c r="G69">
        <v>0</v>
      </c>
    </row>
    <row r="70" spans="1:7" ht="15" x14ac:dyDescent="0.25">
      <c r="A70" s="101" t="s">
        <v>544</v>
      </c>
      <c r="B70">
        <v>0</v>
      </c>
      <c r="C70">
        <v>0</v>
      </c>
      <c r="D70">
        <v>20.3</v>
      </c>
      <c r="E70">
        <v>16.399999999999999</v>
      </c>
      <c r="F70">
        <v>0</v>
      </c>
      <c r="G70">
        <v>0</v>
      </c>
    </row>
    <row r="71" spans="1:7" ht="15" x14ac:dyDescent="0.25">
      <c r="A71" s="101" t="s">
        <v>472</v>
      </c>
      <c r="B71">
        <v>0</v>
      </c>
      <c r="C71">
        <v>0</v>
      </c>
      <c r="D71">
        <v>93.4</v>
      </c>
      <c r="E71">
        <v>52.2</v>
      </c>
      <c r="F71">
        <v>0</v>
      </c>
      <c r="G71">
        <v>0</v>
      </c>
    </row>
    <row r="72" spans="1:7" ht="15" x14ac:dyDescent="0.25">
      <c r="A72" s="101" t="s">
        <v>473</v>
      </c>
      <c r="B72">
        <v>68.5</v>
      </c>
      <c r="C72">
        <v>75.7</v>
      </c>
      <c r="D72">
        <v>190.9</v>
      </c>
      <c r="E72">
        <v>190.6</v>
      </c>
      <c r="F72">
        <v>0</v>
      </c>
      <c r="G72">
        <v>0</v>
      </c>
    </row>
    <row r="73" spans="1:7" ht="15" x14ac:dyDescent="0.25">
      <c r="A73" s="101" t="s">
        <v>474</v>
      </c>
      <c r="B73">
        <v>50.2</v>
      </c>
      <c r="C73">
        <v>29.6</v>
      </c>
      <c r="D73">
        <v>120.4</v>
      </c>
      <c r="E73">
        <v>84.5</v>
      </c>
      <c r="F73">
        <v>0</v>
      </c>
      <c r="G73">
        <v>0</v>
      </c>
    </row>
    <row r="74" spans="1:7" ht="15" x14ac:dyDescent="0.25">
      <c r="A74" s="101" t="s">
        <v>475</v>
      </c>
      <c r="B74">
        <v>11.7</v>
      </c>
      <c r="C74">
        <v>15.4</v>
      </c>
      <c r="D74">
        <v>23.9</v>
      </c>
      <c r="E74">
        <v>26.2</v>
      </c>
      <c r="F74">
        <v>4.8</v>
      </c>
      <c r="G74">
        <v>0</v>
      </c>
    </row>
    <row r="75" spans="1:7" ht="15" x14ac:dyDescent="0.25">
      <c r="A75" s="101" t="s">
        <v>476</v>
      </c>
      <c r="B75">
        <v>523</v>
      </c>
      <c r="C75">
        <v>643.9</v>
      </c>
      <c r="D75">
        <v>2434.4</v>
      </c>
      <c r="E75">
        <v>1568.9</v>
      </c>
      <c r="F75">
        <v>0</v>
      </c>
      <c r="G75">
        <v>0</v>
      </c>
    </row>
    <row r="76" spans="1:7" ht="15" x14ac:dyDescent="0.25">
      <c r="A76" s="101" t="s">
        <v>477</v>
      </c>
      <c r="B76">
        <v>3.8</v>
      </c>
      <c r="C76">
        <v>3.5</v>
      </c>
      <c r="D76">
        <v>10.9</v>
      </c>
      <c r="E76">
        <v>7.5</v>
      </c>
      <c r="F76">
        <v>0</v>
      </c>
      <c r="G76">
        <v>0</v>
      </c>
    </row>
    <row r="77" spans="1:7" ht="15" x14ac:dyDescent="0.25">
      <c r="A77" s="101" t="s">
        <v>478</v>
      </c>
      <c r="B77">
        <v>48.6</v>
      </c>
      <c r="C77">
        <v>47.4</v>
      </c>
      <c r="D77">
        <v>92.5</v>
      </c>
      <c r="E77">
        <v>94.2</v>
      </c>
      <c r="F77">
        <v>0</v>
      </c>
      <c r="G77">
        <v>0</v>
      </c>
    </row>
    <row r="78" spans="1:7" ht="15" x14ac:dyDescent="0.25">
      <c r="A78" s="101" t="s">
        <v>479</v>
      </c>
      <c r="B78">
        <v>38.1</v>
      </c>
      <c r="C78">
        <v>222</v>
      </c>
      <c r="D78">
        <v>196.4</v>
      </c>
      <c r="E78">
        <v>99</v>
      </c>
      <c r="F78">
        <v>5.2</v>
      </c>
      <c r="G78">
        <v>0</v>
      </c>
    </row>
    <row r="79" spans="1:7" ht="15" x14ac:dyDescent="0.25">
      <c r="A79" s="101" t="s">
        <v>480</v>
      </c>
      <c r="B79">
        <v>12.7</v>
      </c>
      <c r="C79">
        <v>51.6</v>
      </c>
      <c r="D79">
        <v>197.8</v>
      </c>
      <c r="E79">
        <v>145.69999999999999</v>
      </c>
      <c r="F79">
        <v>0</v>
      </c>
      <c r="G79">
        <v>0</v>
      </c>
    </row>
    <row r="80" spans="1:7" ht="15" x14ac:dyDescent="0.25">
      <c r="A80" s="101" t="s">
        <v>481</v>
      </c>
      <c r="B80">
        <v>6.7</v>
      </c>
      <c r="C80">
        <v>32.9</v>
      </c>
      <c r="D80">
        <v>72.3</v>
      </c>
      <c r="E80">
        <v>59.3</v>
      </c>
      <c r="F80">
        <v>0</v>
      </c>
      <c r="G80">
        <v>0</v>
      </c>
    </row>
    <row r="81" spans="1:7" ht="15" x14ac:dyDescent="0.25">
      <c r="A81" s="101" t="s">
        <v>482</v>
      </c>
      <c r="B81">
        <v>40</v>
      </c>
      <c r="C81">
        <v>0</v>
      </c>
      <c r="D81">
        <v>42.1</v>
      </c>
      <c r="E81">
        <v>154.4</v>
      </c>
      <c r="F81">
        <v>0</v>
      </c>
      <c r="G81">
        <v>0</v>
      </c>
    </row>
    <row r="82" spans="1:7" ht="15" x14ac:dyDescent="0.25">
      <c r="A82" s="101" t="s">
        <v>642</v>
      </c>
      <c r="B82" t="s">
        <v>489</v>
      </c>
      <c r="C82" t="s">
        <v>20</v>
      </c>
      <c r="D82" t="s">
        <v>489</v>
      </c>
      <c r="E82" t="s">
        <v>489</v>
      </c>
      <c r="F82" t="s">
        <v>489</v>
      </c>
      <c r="G82" t="s">
        <v>29</v>
      </c>
    </row>
    <row r="83" spans="1:7" ht="15" x14ac:dyDescent="0.25">
      <c r="A83" s="101" t="s">
        <v>483</v>
      </c>
      <c r="B83">
        <v>4181.5</v>
      </c>
      <c r="C83">
        <v>4461.7</v>
      </c>
      <c r="D83">
        <v>15703.6</v>
      </c>
      <c r="E83">
        <v>12446.1</v>
      </c>
      <c r="F83">
        <v>99.9</v>
      </c>
      <c r="G83">
        <v>0</v>
      </c>
    </row>
    <row r="84" spans="1:7" ht="15" x14ac:dyDescent="0.25">
      <c r="A84" s="101" t="s">
        <v>484</v>
      </c>
      <c r="B84">
        <v>1042.0999999999999</v>
      </c>
      <c r="C84">
        <v>1001</v>
      </c>
      <c r="D84">
        <v>0</v>
      </c>
      <c r="E84">
        <v>0</v>
      </c>
      <c r="F84">
        <v>127</v>
      </c>
      <c r="G84">
        <v>0</v>
      </c>
    </row>
    <row r="85" spans="1:7" ht="15" x14ac:dyDescent="0.25">
      <c r="A85" s="101" t="s">
        <v>642</v>
      </c>
      <c r="B85" t="s">
        <v>489</v>
      </c>
      <c r="C85" t="s">
        <v>20</v>
      </c>
      <c r="D85" t="s">
        <v>489</v>
      </c>
      <c r="E85" t="s">
        <v>489</v>
      </c>
      <c r="F85" t="s">
        <v>489</v>
      </c>
      <c r="G85" t="s">
        <v>29</v>
      </c>
    </row>
    <row r="86" spans="1:7" ht="15" x14ac:dyDescent="0.25">
      <c r="A86" s="101" t="s">
        <v>485</v>
      </c>
      <c r="B86">
        <v>5223.6000000000004</v>
      </c>
      <c r="C86">
        <v>5462.7</v>
      </c>
      <c r="D86">
        <v>15703.6</v>
      </c>
      <c r="E86">
        <v>12446.1</v>
      </c>
      <c r="F86">
        <v>226.9</v>
      </c>
      <c r="G86">
        <v>0</v>
      </c>
    </row>
    <row r="87" spans="1:7" ht="15" x14ac:dyDescent="0.25">
      <c r="A87" s="101" t="s">
        <v>486</v>
      </c>
      <c r="B87" t="s">
        <v>19</v>
      </c>
      <c r="C87" t="s">
        <v>19</v>
      </c>
      <c r="D87">
        <v>0</v>
      </c>
      <c r="E87">
        <v>0</v>
      </c>
      <c r="F87" t="s">
        <v>19</v>
      </c>
      <c r="G87" t="s">
        <v>19</v>
      </c>
    </row>
    <row r="88" spans="1:7" ht="15" x14ac:dyDescent="0.25">
      <c r="A88" s="101" t="s">
        <v>487</v>
      </c>
      <c r="B88">
        <v>56</v>
      </c>
      <c r="C88">
        <v>60</v>
      </c>
      <c r="D88" t="s">
        <v>19</v>
      </c>
      <c r="E88" t="s">
        <v>19</v>
      </c>
      <c r="F88">
        <v>0</v>
      </c>
      <c r="G88">
        <v>0</v>
      </c>
    </row>
    <row r="89" spans="1:7" ht="15" x14ac:dyDescent="0.35">
      <c r="A89" s="62" t="s">
        <v>642</v>
      </c>
      <c r="B89" t="s">
        <v>489</v>
      </c>
      <c r="C89" t="s">
        <v>20</v>
      </c>
      <c r="D89" t="s">
        <v>489</v>
      </c>
      <c r="E89" t="s">
        <v>489</v>
      </c>
      <c r="F89" t="s">
        <v>489</v>
      </c>
      <c r="G89" t="s">
        <v>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C97BE-DE7A-4D7B-94DF-2546AB3628C7}">
  <sheetPr codeName="Sheet8"/>
  <dimension ref="A1:G89"/>
  <sheetViews>
    <sheetView topLeftCell="A40" workbookViewId="0">
      <selection activeCell="C20" sqref="C20"/>
    </sheetView>
  </sheetViews>
  <sheetFormatPr defaultRowHeight="13.2" x14ac:dyDescent="0.25"/>
  <cols>
    <col min="1" max="1" width="14.33203125" customWidth="1"/>
    <col min="2" max="2" width="12.6640625" customWidth="1"/>
    <col min="3" max="3" width="9.109375" customWidth="1"/>
    <col min="4" max="4" width="11.6640625" customWidth="1"/>
    <col min="5" max="5" width="9.109375" customWidth="1"/>
    <col min="6" max="6" width="12.44140625" customWidth="1"/>
    <col min="7" max="7" width="10.88671875" customWidth="1"/>
  </cols>
  <sheetData>
    <row r="1" spans="1:7" ht="15" x14ac:dyDescent="0.25">
      <c r="A1" s="101" t="s">
        <v>645</v>
      </c>
    </row>
    <row r="2" spans="1:7" ht="15" x14ac:dyDescent="0.25">
      <c r="A2" s="101" t="s">
        <v>646</v>
      </c>
    </row>
    <row r="3" spans="1:7" ht="15" x14ac:dyDescent="0.25">
      <c r="A3" s="101" t="s">
        <v>670</v>
      </c>
    </row>
    <row r="4" spans="1:7" ht="15" x14ac:dyDescent="0.25">
      <c r="A4" s="101" t="s">
        <v>648</v>
      </c>
    </row>
    <row r="5" spans="1:7" ht="15" x14ac:dyDescent="0.25">
      <c r="A5" s="101" t="s">
        <v>649</v>
      </c>
    </row>
    <row r="6" spans="1:7" ht="15" x14ac:dyDescent="0.25">
      <c r="A6" s="101" t="s">
        <v>650</v>
      </c>
    </row>
    <row r="7" spans="1:7" ht="15" x14ac:dyDescent="0.25">
      <c r="A7" s="101" t="s">
        <v>669</v>
      </c>
    </row>
    <row r="8" spans="1:7" ht="15" x14ac:dyDescent="0.25">
      <c r="A8" s="101" t="s">
        <v>650</v>
      </c>
    </row>
    <row r="9" spans="1:7" ht="15" x14ac:dyDescent="0.25">
      <c r="A9" s="101" t="s">
        <v>643</v>
      </c>
      <c r="B9" t="s">
        <v>619</v>
      </c>
      <c r="C9" t="s">
        <v>618</v>
      </c>
      <c r="D9" t="s">
        <v>619</v>
      </c>
      <c r="E9" t="s">
        <v>507</v>
      </c>
      <c r="F9" t="s">
        <v>587</v>
      </c>
      <c r="G9" t="s">
        <v>588</v>
      </c>
    </row>
    <row r="10" spans="1:7" ht="15" x14ac:dyDescent="0.25">
      <c r="A10" s="101" t="s">
        <v>648</v>
      </c>
    </row>
    <row r="11" spans="1:7" ht="15" x14ac:dyDescent="0.25">
      <c r="A11" s="101" t="s">
        <v>658</v>
      </c>
    </row>
    <row r="12" spans="1:7" ht="15" x14ac:dyDescent="0.25">
      <c r="A12" s="101" t="s">
        <v>438</v>
      </c>
      <c r="B12">
        <v>85</v>
      </c>
      <c r="C12">
        <v>40</v>
      </c>
      <c r="D12">
        <v>689.2</v>
      </c>
      <c r="E12">
        <v>562.79999999999995</v>
      </c>
      <c r="F12">
        <v>40</v>
      </c>
      <c r="G12">
        <v>0</v>
      </c>
    </row>
    <row r="13" spans="1:7" ht="15" x14ac:dyDescent="0.25">
      <c r="A13" s="101" t="s">
        <v>439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101" t="s">
        <v>623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101" t="s">
        <v>440</v>
      </c>
      <c r="B15">
        <v>85</v>
      </c>
      <c r="C15">
        <v>40</v>
      </c>
      <c r="D15">
        <v>623.29999999999995</v>
      </c>
      <c r="E15">
        <v>393.5</v>
      </c>
      <c r="F15">
        <v>40</v>
      </c>
      <c r="G15">
        <v>0</v>
      </c>
    </row>
    <row r="16" spans="1:7" ht="15" x14ac:dyDescent="0.25">
      <c r="A16" s="101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101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101" t="s">
        <v>488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101" t="s">
        <v>21</v>
      </c>
    </row>
    <row r="20" spans="1:7" ht="15" x14ac:dyDescent="0.25">
      <c r="A20" s="101" t="s">
        <v>441</v>
      </c>
      <c r="B20">
        <v>493.6</v>
      </c>
      <c r="C20">
        <v>594</v>
      </c>
      <c r="D20">
        <v>1548.9</v>
      </c>
      <c r="E20">
        <v>1571.9</v>
      </c>
      <c r="F20">
        <v>0</v>
      </c>
      <c r="G20">
        <v>0</v>
      </c>
    </row>
    <row r="21" spans="1:7" ht="15" x14ac:dyDescent="0.25">
      <c r="A21" s="101" t="s">
        <v>21</v>
      </c>
    </row>
    <row r="22" spans="1:7" ht="15" x14ac:dyDescent="0.25">
      <c r="A22" s="101" t="s">
        <v>442</v>
      </c>
      <c r="B22">
        <v>247.5</v>
      </c>
      <c r="C22">
        <v>159.19999999999999</v>
      </c>
      <c r="D22">
        <v>808</v>
      </c>
      <c r="E22">
        <v>653.1</v>
      </c>
      <c r="F22">
        <v>0</v>
      </c>
      <c r="G22">
        <v>0</v>
      </c>
    </row>
    <row r="23" spans="1:7" ht="15" x14ac:dyDescent="0.25">
      <c r="A23" s="101" t="s">
        <v>21</v>
      </c>
    </row>
    <row r="24" spans="1:7" ht="15" x14ac:dyDescent="0.25">
      <c r="A24" s="101" t="s">
        <v>590</v>
      </c>
      <c r="B24">
        <v>0</v>
      </c>
      <c r="C24">
        <v>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101" t="s">
        <v>21</v>
      </c>
    </row>
    <row r="26" spans="1:7" ht="15" x14ac:dyDescent="0.25">
      <c r="A26" s="101" t="s">
        <v>443</v>
      </c>
      <c r="B26">
        <v>1701.3</v>
      </c>
      <c r="C26">
        <v>1559.7</v>
      </c>
      <c r="D26">
        <v>5088.6000000000004</v>
      </c>
      <c r="E26">
        <v>5127.3999999999996</v>
      </c>
      <c r="F26">
        <v>50</v>
      </c>
      <c r="G26">
        <v>0</v>
      </c>
    </row>
    <row r="27" spans="1:7" ht="15" x14ac:dyDescent="0.25">
      <c r="A27" s="101" t="s">
        <v>543</v>
      </c>
      <c r="B27">
        <v>90</v>
      </c>
      <c r="C27">
        <v>60</v>
      </c>
      <c r="D27">
        <v>176.7</v>
      </c>
      <c r="E27">
        <v>355.4</v>
      </c>
      <c r="F27">
        <v>0</v>
      </c>
      <c r="G27">
        <v>0</v>
      </c>
    </row>
    <row r="28" spans="1:7" ht="15" x14ac:dyDescent="0.25">
      <c r="A28" s="101" t="s">
        <v>444</v>
      </c>
      <c r="B28">
        <v>34</v>
      </c>
      <c r="C28">
        <v>11.1</v>
      </c>
      <c r="D28">
        <v>31.7</v>
      </c>
      <c r="E28">
        <v>25.8</v>
      </c>
      <c r="F28">
        <v>0</v>
      </c>
      <c r="G28">
        <v>0</v>
      </c>
    </row>
    <row r="29" spans="1:7" ht="15" x14ac:dyDescent="0.25">
      <c r="A29" s="101" t="s">
        <v>591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101" t="s">
        <v>445</v>
      </c>
      <c r="B30">
        <v>0.8</v>
      </c>
      <c r="C30">
        <v>0.5</v>
      </c>
      <c r="D30">
        <v>2.9</v>
      </c>
      <c r="E30">
        <v>2.5</v>
      </c>
      <c r="F30">
        <v>0</v>
      </c>
      <c r="G30">
        <v>0</v>
      </c>
    </row>
    <row r="31" spans="1:7" ht="15" x14ac:dyDescent="0.25">
      <c r="A31" s="101" t="s">
        <v>446</v>
      </c>
      <c r="B31">
        <v>165</v>
      </c>
      <c r="C31">
        <v>115</v>
      </c>
      <c r="D31">
        <v>579.1</v>
      </c>
      <c r="E31">
        <v>577.4</v>
      </c>
      <c r="F31">
        <v>0</v>
      </c>
      <c r="G31">
        <v>0</v>
      </c>
    </row>
    <row r="32" spans="1:7" ht="15" x14ac:dyDescent="0.25">
      <c r="A32" s="101" t="s">
        <v>550</v>
      </c>
      <c r="B32">
        <v>0</v>
      </c>
      <c r="C32">
        <v>50</v>
      </c>
      <c r="D32">
        <v>262.2</v>
      </c>
      <c r="E32">
        <v>363.8</v>
      </c>
      <c r="F32">
        <v>0</v>
      </c>
      <c r="G32">
        <v>0</v>
      </c>
    </row>
    <row r="33" spans="1:7" ht="15" x14ac:dyDescent="0.25">
      <c r="A33" s="101" t="s">
        <v>636</v>
      </c>
      <c r="B33">
        <v>0.2</v>
      </c>
      <c r="C33">
        <v>31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101" t="s">
        <v>447</v>
      </c>
      <c r="B34">
        <v>312.7</v>
      </c>
      <c r="C34">
        <v>308.3</v>
      </c>
      <c r="D34">
        <v>810.8</v>
      </c>
      <c r="E34">
        <v>825.9</v>
      </c>
      <c r="F34">
        <v>0</v>
      </c>
      <c r="G34">
        <v>0</v>
      </c>
    </row>
    <row r="35" spans="1:7" ht="15" x14ac:dyDescent="0.25">
      <c r="A35" s="101" t="s">
        <v>448</v>
      </c>
      <c r="B35">
        <v>13.5</v>
      </c>
      <c r="C35">
        <v>1.2</v>
      </c>
      <c r="D35">
        <v>185.6</v>
      </c>
      <c r="E35">
        <v>130.9</v>
      </c>
      <c r="F35">
        <v>0</v>
      </c>
      <c r="G35">
        <v>0</v>
      </c>
    </row>
    <row r="36" spans="1:7" ht="15" x14ac:dyDescent="0.25">
      <c r="A36" s="101" t="s">
        <v>449</v>
      </c>
      <c r="B36">
        <v>654</v>
      </c>
      <c r="C36">
        <v>653</v>
      </c>
      <c r="D36">
        <v>1899.8</v>
      </c>
      <c r="E36">
        <v>1761.5</v>
      </c>
      <c r="F36">
        <v>50</v>
      </c>
      <c r="G36">
        <v>0</v>
      </c>
    </row>
    <row r="37" spans="1:7" ht="15" x14ac:dyDescent="0.25">
      <c r="A37" s="101" t="s">
        <v>563</v>
      </c>
      <c r="B37">
        <v>0</v>
      </c>
      <c r="C37">
        <v>0</v>
      </c>
      <c r="D37">
        <v>53.3</v>
      </c>
      <c r="E37">
        <v>64.5</v>
      </c>
      <c r="F37">
        <v>0</v>
      </c>
      <c r="G37">
        <v>0</v>
      </c>
    </row>
    <row r="38" spans="1:7" ht="15" x14ac:dyDescent="0.25">
      <c r="A38" s="101" t="s">
        <v>581</v>
      </c>
      <c r="B38">
        <v>65</v>
      </c>
      <c r="C38">
        <v>0.7</v>
      </c>
      <c r="D38">
        <v>66.599999999999994</v>
      </c>
      <c r="E38">
        <v>67</v>
      </c>
      <c r="F38">
        <v>0</v>
      </c>
      <c r="G38">
        <v>0</v>
      </c>
    </row>
    <row r="39" spans="1:7" ht="15" x14ac:dyDescent="0.25">
      <c r="A39" s="101" t="s">
        <v>490</v>
      </c>
      <c r="B39">
        <v>20</v>
      </c>
      <c r="C39">
        <v>86</v>
      </c>
      <c r="D39">
        <v>41.2</v>
      </c>
      <c r="E39">
        <v>44.6</v>
      </c>
      <c r="F39">
        <v>0</v>
      </c>
      <c r="G39">
        <v>0</v>
      </c>
    </row>
    <row r="40" spans="1:7" ht="15" x14ac:dyDescent="0.25">
      <c r="A40" s="101" t="s">
        <v>450</v>
      </c>
      <c r="B40">
        <v>271.10000000000002</v>
      </c>
      <c r="C40">
        <v>241.8</v>
      </c>
      <c r="D40">
        <v>479.6</v>
      </c>
      <c r="E40">
        <v>548.29999999999995</v>
      </c>
      <c r="F40">
        <v>0</v>
      </c>
      <c r="G40">
        <v>0</v>
      </c>
    </row>
    <row r="41" spans="1:7" ht="15" x14ac:dyDescent="0.25">
      <c r="A41" s="101" t="s">
        <v>620</v>
      </c>
      <c r="B41">
        <v>0</v>
      </c>
      <c r="C41">
        <v>0.3</v>
      </c>
      <c r="D41">
        <v>2.2000000000000002</v>
      </c>
      <c r="E41">
        <v>1.1000000000000001</v>
      </c>
      <c r="F41">
        <v>0</v>
      </c>
      <c r="G41">
        <v>0</v>
      </c>
    </row>
    <row r="42" spans="1:7" ht="15" x14ac:dyDescent="0.25">
      <c r="A42" s="101" t="s">
        <v>451</v>
      </c>
      <c r="B42">
        <v>25</v>
      </c>
      <c r="C42">
        <v>0.7</v>
      </c>
      <c r="D42">
        <v>259.89999999999998</v>
      </c>
      <c r="E42">
        <v>178</v>
      </c>
      <c r="F42">
        <v>0</v>
      </c>
      <c r="G42">
        <v>0</v>
      </c>
    </row>
    <row r="43" spans="1:7" ht="15" x14ac:dyDescent="0.25">
      <c r="A43" s="101" t="s">
        <v>452</v>
      </c>
      <c r="B43">
        <v>50</v>
      </c>
      <c r="C43">
        <v>0</v>
      </c>
      <c r="D43">
        <v>235.5</v>
      </c>
      <c r="E43">
        <v>180.7</v>
      </c>
      <c r="F43">
        <v>0</v>
      </c>
      <c r="G43">
        <v>0</v>
      </c>
    </row>
    <row r="44" spans="1:7" ht="15" x14ac:dyDescent="0.25">
      <c r="A44" s="101" t="s">
        <v>21</v>
      </c>
    </row>
    <row r="45" spans="1:7" ht="15" x14ac:dyDescent="0.25">
      <c r="A45" s="101" t="s">
        <v>453</v>
      </c>
      <c r="B45">
        <v>156.69999999999999</v>
      </c>
      <c r="C45">
        <v>685.9</v>
      </c>
      <c r="D45">
        <v>1637.5</v>
      </c>
      <c r="E45">
        <v>754.4</v>
      </c>
      <c r="F45">
        <v>0</v>
      </c>
      <c r="G45">
        <v>0</v>
      </c>
    </row>
    <row r="46" spans="1:7" ht="15" x14ac:dyDescent="0.25">
      <c r="A46" s="101" t="s">
        <v>454</v>
      </c>
      <c r="B46">
        <v>0</v>
      </c>
      <c r="C46">
        <v>0</v>
      </c>
      <c r="D46">
        <v>409.7</v>
      </c>
      <c r="E46">
        <v>104.6</v>
      </c>
      <c r="F46">
        <v>0</v>
      </c>
      <c r="G46">
        <v>0</v>
      </c>
    </row>
    <row r="47" spans="1:7" ht="15" x14ac:dyDescent="0.25">
      <c r="A47" s="101" t="s">
        <v>455</v>
      </c>
      <c r="B47">
        <v>0</v>
      </c>
      <c r="C47">
        <v>275</v>
      </c>
      <c r="D47">
        <v>101.2</v>
      </c>
      <c r="E47">
        <v>115.7</v>
      </c>
      <c r="F47">
        <v>0</v>
      </c>
      <c r="G47">
        <v>0</v>
      </c>
    </row>
    <row r="48" spans="1:7" ht="15" x14ac:dyDescent="0.25">
      <c r="A48" s="101" t="s">
        <v>592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ht="15" x14ac:dyDescent="0.25">
      <c r="A49" s="101" t="s">
        <v>456</v>
      </c>
      <c r="B49">
        <v>0</v>
      </c>
      <c r="C49">
        <v>0</v>
      </c>
      <c r="D49">
        <v>18.600000000000001</v>
      </c>
      <c r="E49">
        <v>22</v>
      </c>
      <c r="F49">
        <v>0</v>
      </c>
      <c r="G49">
        <v>0</v>
      </c>
    </row>
    <row r="50" spans="1:7" ht="15" x14ac:dyDescent="0.25">
      <c r="A50" s="101" t="s">
        <v>457</v>
      </c>
      <c r="B50">
        <v>0</v>
      </c>
      <c r="C50">
        <v>0</v>
      </c>
      <c r="D50">
        <v>0</v>
      </c>
      <c r="E50">
        <v>23.9</v>
      </c>
      <c r="F50">
        <v>0</v>
      </c>
      <c r="G50">
        <v>0</v>
      </c>
    </row>
    <row r="51" spans="1:7" ht="15" x14ac:dyDescent="0.25">
      <c r="A51" s="101" t="s">
        <v>637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ht="15" x14ac:dyDescent="0.25">
      <c r="A52" s="101" t="s">
        <v>593</v>
      </c>
      <c r="B52">
        <v>0</v>
      </c>
      <c r="C52">
        <v>0</v>
      </c>
      <c r="D52">
        <v>32.200000000000003</v>
      </c>
      <c r="E52" t="s">
        <v>168</v>
      </c>
      <c r="F52">
        <v>0</v>
      </c>
      <c r="G52">
        <v>0</v>
      </c>
    </row>
    <row r="53" spans="1:7" ht="15" x14ac:dyDescent="0.25">
      <c r="A53" s="101" t="s">
        <v>594</v>
      </c>
      <c r="B53">
        <v>0</v>
      </c>
      <c r="C53">
        <v>0</v>
      </c>
      <c r="D53">
        <v>3.9</v>
      </c>
      <c r="E53">
        <v>20.6</v>
      </c>
      <c r="F53">
        <v>0</v>
      </c>
      <c r="G53">
        <v>0</v>
      </c>
    </row>
    <row r="54" spans="1:7" ht="15" x14ac:dyDescent="0.25">
      <c r="A54" s="101" t="s">
        <v>458</v>
      </c>
      <c r="B54">
        <v>156.69999999999999</v>
      </c>
      <c r="C54">
        <v>410.9</v>
      </c>
      <c r="D54">
        <v>973</v>
      </c>
      <c r="E54">
        <v>450.8</v>
      </c>
      <c r="F54">
        <v>0</v>
      </c>
      <c r="G54">
        <v>0</v>
      </c>
    </row>
    <row r="55" spans="1:7" ht="15" x14ac:dyDescent="0.25">
      <c r="A55" s="101" t="s">
        <v>459</v>
      </c>
      <c r="B55">
        <v>0</v>
      </c>
      <c r="C55">
        <v>0</v>
      </c>
      <c r="D55">
        <v>27.3</v>
      </c>
      <c r="E55">
        <v>16.8</v>
      </c>
      <c r="F55">
        <v>0</v>
      </c>
      <c r="G55">
        <v>0</v>
      </c>
    </row>
    <row r="56" spans="1:7" ht="15" x14ac:dyDescent="0.25">
      <c r="A56" s="101" t="s">
        <v>610</v>
      </c>
      <c r="B56">
        <v>0</v>
      </c>
      <c r="C56">
        <v>0</v>
      </c>
      <c r="D56">
        <v>31.1</v>
      </c>
      <c r="E56">
        <v>0</v>
      </c>
      <c r="F56">
        <v>0</v>
      </c>
      <c r="G56">
        <v>0</v>
      </c>
    </row>
    <row r="57" spans="1:7" ht="15" x14ac:dyDescent="0.25">
      <c r="A57" s="101" t="s">
        <v>21</v>
      </c>
    </row>
    <row r="58" spans="1:7" ht="15" x14ac:dyDescent="0.25">
      <c r="A58" s="101" t="s">
        <v>460</v>
      </c>
      <c r="B58">
        <v>1129.8</v>
      </c>
      <c r="C58">
        <v>1423</v>
      </c>
      <c r="D58">
        <v>5519.1</v>
      </c>
      <c r="E58">
        <v>3776.7</v>
      </c>
      <c r="F58">
        <v>8.9</v>
      </c>
      <c r="G58">
        <v>0</v>
      </c>
    </row>
    <row r="59" spans="1:7" ht="15" x14ac:dyDescent="0.25">
      <c r="A59" s="101" t="s">
        <v>461</v>
      </c>
      <c r="B59">
        <v>11.8</v>
      </c>
      <c r="C59">
        <v>0.5</v>
      </c>
      <c r="D59">
        <v>12.2</v>
      </c>
      <c r="E59">
        <v>11.5</v>
      </c>
      <c r="F59">
        <v>0</v>
      </c>
      <c r="G59">
        <v>0</v>
      </c>
    </row>
    <row r="60" spans="1:7" ht="15" x14ac:dyDescent="0.25">
      <c r="A60" s="101" t="s">
        <v>462</v>
      </c>
      <c r="B60">
        <v>4.5</v>
      </c>
      <c r="C60">
        <v>0</v>
      </c>
      <c r="D60">
        <v>4.4000000000000004</v>
      </c>
      <c r="E60">
        <v>10.8</v>
      </c>
      <c r="F60">
        <v>0</v>
      </c>
      <c r="G60">
        <v>0</v>
      </c>
    </row>
    <row r="61" spans="1:7" ht="15" x14ac:dyDescent="0.25">
      <c r="A61" s="101" t="s">
        <v>463</v>
      </c>
      <c r="B61">
        <v>0</v>
      </c>
      <c r="C61">
        <v>30</v>
      </c>
      <c r="D61">
        <v>386</v>
      </c>
      <c r="E61">
        <v>210.6</v>
      </c>
      <c r="F61">
        <v>0</v>
      </c>
      <c r="G61">
        <v>0</v>
      </c>
    </row>
    <row r="62" spans="1:7" ht="15" x14ac:dyDescent="0.25">
      <c r="A62" s="101" t="s">
        <v>464</v>
      </c>
      <c r="B62">
        <v>20.5</v>
      </c>
      <c r="C62">
        <v>35.4</v>
      </c>
      <c r="D62">
        <v>58.4</v>
      </c>
      <c r="E62">
        <v>56.5</v>
      </c>
      <c r="F62">
        <v>0</v>
      </c>
      <c r="G62">
        <v>0</v>
      </c>
    </row>
    <row r="63" spans="1:7" ht="15" x14ac:dyDescent="0.25">
      <c r="A63" s="101" t="s">
        <v>465</v>
      </c>
      <c r="B63">
        <v>32.200000000000003</v>
      </c>
      <c r="C63">
        <v>25.1</v>
      </c>
      <c r="D63">
        <v>49.2</v>
      </c>
      <c r="E63">
        <v>18.3</v>
      </c>
      <c r="F63">
        <v>0</v>
      </c>
      <c r="G63">
        <v>0</v>
      </c>
    </row>
    <row r="64" spans="1:7" ht="15" x14ac:dyDescent="0.25">
      <c r="A64" s="101" t="s">
        <v>466</v>
      </c>
      <c r="B64">
        <v>14</v>
      </c>
      <c r="C64">
        <v>45</v>
      </c>
      <c r="D64">
        <v>317.10000000000002</v>
      </c>
      <c r="E64">
        <v>161.69999999999999</v>
      </c>
      <c r="F64">
        <v>0</v>
      </c>
      <c r="G64">
        <v>0</v>
      </c>
    </row>
    <row r="65" spans="1:7" ht="15" x14ac:dyDescent="0.25">
      <c r="A65" s="101" t="s">
        <v>467</v>
      </c>
      <c r="B65">
        <v>64</v>
      </c>
      <c r="C65">
        <v>58</v>
      </c>
      <c r="D65">
        <v>498.8</v>
      </c>
      <c r="E65">
        <v>188.6</v>
      </c>
      <c r="F65">
        <v>0</v>
      </c>
      <c r="G65">
        <v>0</v>
      </c>
    </row>
    <row r="66" spans="1:7" ht="15" x14ac:dyDescent="0.25">
      <c r="A66" s="101" t="s">
        <v>468</v>
      </c>
      <c r="B66">
        <v>57.5</v>
      </c>
      <c r="C66">
        <v>43.8</v>
      </c>
      <c r="D66">
        <v>203</v>
      </c>
      <c r="E66">
        <v>126.7</v>
      </c>
      <c r="F66">
        <v>0</v>
      </c>
      <c r="G66">
        <v>0</v>
      </c>
    </row>
    <row r="67" spans="1:7" ht="15" x14ac:dyDescent="0.25">
      <c r="A67" s="101" t="s">
        <v>469</v>
      </c>
      <c r="B67">
        <v>0.4</v>
      </c>
      <c r="C67">
        <v>13</v>
      </c>
      <c r="D67">
        <v>210.7</v>
      </c>
      <c r="E67">
        <v>147.6</v>
      </c>
      <c r="F67">
        <v>0</v>
      </c>
      <c r="G67">
        <v>0</v>
      </c>
    </row>
    <row r="68" spans="1:7" ht="15" x14ac:dyDescent="0.25">
      <c r="A68" s="101" t="s">
        <v>470</v>
      </c>
      <c r="B68">
        <v>0</v>
      </c>
      <c r="C68">
        <v>4.8</v>
      </c>
      <c r="D68">
        <v>0</v>
      </c>
      <c r="E68">
        <v>4.4000000000000004</v>
      </c>
      <c r="F68">
        <v>0</v>
      </c>
      <c r="G68">
        <v>0</v>
      </c>
    </row>
    <row r="69" spans="1:7" ht="15" x14ac:dyDescent="0.25">
      <c r="A69" s="101" t="s">
        <v>471</v>
      </c>
      <c r="B69">
        <v>153</v>
      </c>
      <c r="C69">
        <v>45.5</v>
      </c>
      <c r="D69">
        <v>378.8</v>
      </c>
      <c r="E69">
        <v>341.2</v>
      </c>
      <c r="F69">
        <v>0</v>
      </c>
      <c r="G69">
        <v>0</v>
      </c>
    </row>
    <row r="70" spans="1:7" ht="15" x14ac:dyDescent="0.25">
      <c r="A70" s="101" t="s">
        <v>544</v>
      </c>
      <c r="B70">
        <v>0</v>
      </c>
      <c r="C70">
        <v>0</v>
      </c>
      <c r="D70">
        <v>20.3</v>
      </c>
      <c r="E70">
        <v>16.399999999999999</v>
      </c>
      <c r="F70">
        <v>0</v>
      </c>
      <c r="G70">
        <v>0</v>
      </c>
    </row>
    <row r="71" spans="1:7" ht="15" x14ac:dyDescent="0.25">
      <c r="A71" s="101" t="s">
        <v>472</v>
      </c>
      <c r="B71">
        <v>0</v>
      </c>
      <c r="C71">
        <v>0</v>
      </c>
      <c r="D71">
        <v>93.4</v>
      </c>
      <c r="E71">
        <v>52.2</v>
      </c>
      <c r="F71">
        <v>0</v>
      </c>
      <c r="G71">
        <v>0</v>
      </c>
    </row>
    <row r="72" spans="1:7" ht="15" x14ac:dyDescent="0.25">
      <c r="A72" s="101" t="s">
        <v>473</v>
      </c>
      <c r="B72">
        <v>68.5</v>
      </c>
      <c r="C72">
        <v>75.7</v>
      </c>
      <c r="D72">
        <v>190.9</v>
      </c>
      <c r="E72">
        <v>190.6</v>
      </c>
      <c r="F72">
        <v>0</v>
      </c>
      <c r="G72">
        <v>0</v>
      </c>
    </row>
    <row r="73" spans="1:7" ht="15" x14ac:dyDescent="0.25">
      <c r="A73" s="101" t="s">
        <v>474</v>
      </c>
      <c r="B73">
        <v>31.7</v>
      </c>
      <c r="C73">
        <v>29.6</v>
      </c>
      <c r="D73">
        <v>120.4</v>
      </c>
      <c r="E73">
        <v>84.5</v>
      </c>
      <c r="F73">
        <v>0</v>
      </c>
      <c r="G73">
        <v>0</v>
      </c>
    </row>
    <row r="74" spans="1:7" ht="15" x14ac:dyDescent="0.25">
      <c r="A74" s="101" t="s">
        <v>475</v>
      </c>
      <c r="B74">
        <v>11</v>
      </c>
      <c r="C74">
        <v>15.4</v>
      </c>
      <c r="D74">
        <v>22.1</v>
      </c>
      <c r="E74">
        <v>26.2</v>
      </c>
      <c r="F74">
        <v>4.8</v>
      </c>
      <c r="G74">
        <v>0</v>
      </c>
    </row>
    <row r="75" spans="1:7" ht="15" x14ac:dyDescent="0.25">
      <c r="A75" s="101" t="s">
        <v>476</v>
      </c>
      <c r="B75">
        <v>498.6</v>
      </c>
      <c r="C75">
        <v>643.9</v>
      </c>
      <c r="D75">
        <v>2362.1999999999998</v>
      </c>
      <c r="E75">
        <v>1568.9</v>
      </c>
      <c r="F75">
        <v>0</v>
      </c>
      <c r="G75">
        <v>0</v>
      </c>
    </row>
    <row r="76" spans="1:7" ht="15" x14ac:dyDescent="0.25">
      <c r="A76" s="101" t="s">
        <v>477</v>
      </c>
      <c r="B76">
        <v>3.8</v>
      </c>
      <c r="C76">
        <v>3.5</v>
      </c>
      <c r="D76">
        <v>10.9</v>
      </c>
      <c r="E76">
        <v>7.5</v>
      </c>
      <c r="F76">
        <v>0</v>
      </c>
      <c r="G76">
        <v>0</v>
      </c>
    </row>
    <row r="77" spans="1:7" ht="15" x14ac:dyDescent="0.25">
      <c r="A77" s="101" t="s">
        <v>478</v>
      </c>
      <c r="B77">
        <v>48.6</v>
      </c>
      <c r="C77">
        <v>47.4</v>
      </c>
      <c r="D77">
        <v>92.5</v>
      </c>
      <c r="E77">
        <v>94.2</v>
      </c>
      <c r="F77">
        <v>0</v>
      </c>
      <c r="G77">
        <v>0</v>
      </c>
    </row>
    <row r="78" spans="1:7" ht="15" x14ac:dyDescent="0.25">
      <c r="A78" s="101" t="s">
        <v>479</v>
      </c>
      <c r="B78">
        <v>50.3</v>
      </c>
      <c r="C78">
        <v>222</v>
      </c>
      <c r="D78">
        <v>175.8</v>
      </c>
      <c r="E78">
        <v>99</v>
      </c>
      <c r="F78">
        <v>4.2</v>
      </c>
      <c r="G78">
        <v>0</v>
      </c>
    </row>
    <row r="79" spans="1:7" ht="15" x14ac:dyDescent="0.25">
      <c r="A79" s="101" t="s">
        <v>480</v>
      </c>
      <c r="B79">
        <v>12.7</v>
      </c>
      <c r="C79">
        <v>51.6</v>
      </c>
      <c r="D79">
        <v>197.8</v>
      </c>
      <c r="E79">
        <v>145.69999999999999</v>
      </c>
      <c r="F79">
        <v>0</v>
      </c>
      <c r="G79">
        <v>0</v>
      </c>
    </row>
    <row r="80" spans="1:7" ht="15" x14ac:dyDescent="0.25">
      <c r="A80" s="101" t="s">
        <v>481</v>
      </c>
      <c r="B80">
        <v>6.7</v>
      </c>
      <c r="C80">
        <v>32.9</v>
      </c>
      <c r="D80">
        <v>72.3</v>
      </c>
      <c r="E80">
        <v>59.3</v>
      </c>
      <c r="F80">
        <v>0</v>
      </c>
      <c r="G80">
        <v>0</v>
      </c>
    </row>
    <row r="81" spans="1:7" ht="15" x14ac:dyDescent="0.25">
      <c r="A81" s="101" t="s">
        <v>482</v>
      </c>
      <c r="B81">
        <v>40</v>
      </c>
      <c r="C81">
        <v>0</v>
      </c>
      <c r="D81">
        <v>42.1</v>
      </c>
      <c r="E81">
        <v>154.4</v>
      </c>
      <c r="F81">
        <v>0</v>
      </c>
      <c r="G81">
        <v>0</v>
      </c>
    </row>
    <row r="82" spans="1:7" ht="15" x14ac:dyDescent="0.25">
      <c r="A82" s="101" t="s">
        <v>642</v>
      </c>
      <c r="B82" t="s">
        <v>20</v>
      </c>
      <c r="C82" t="s">
        <v>29</v>
      </c>
      <c r="D82" t="s">
        <v>489</v>
      </c>
      <c r="E82" t="s">
        <v>29</v>
      </c>
      <c r="F82" t="s">
        <v>664</v>
      </c>
      <c r="G82" t="s">
        <v>20</v>
      </c>
    </row>
    <row r="83" spans="1:7" ht="15" x14ac:dyDescent="0.25">
      <c r="A83" s="101" t="s">
        <v>483</v>
      </c>
      <c r="B83">
        <v>3813.8</v>
      </c>
      <c r="C83">
        <v>4461.7</v>
      </c>
      <c r="D83">
        <v>15485.3</v>
      </c>
      <c r="E83">
        <v>12446.1</v>
      </c>
      <c r="F83">
        <v>98.9</v>
      </c>
      <c r="G83">
        <v>0</v>
      </c>
    </row>
    <row r="84" spans="1:7" ht="15" x14ac:dyDescent="0.25">
      <c r="A84" s="101" t="s">
        <v>484</v>
      </c>
      <c r="B84">
        <v>981.8</v>
      </c>
      <c r="C84">
        <v>1001</v>
      </c>
      <c r="D84">
        <v>0</v>
      </c>
      <c r="E84">
        <v>0</v>
      </c>
      <c r="F84">
        <v>127</v>
      </c>
      <c r="G84">
        <v>0</v>
      </c>
    </row>
    <row r="85" spans="1:7" ht="15" x14ac:dyDescent="0.25">
      <c r="A85" s="101" t="s">
        <v>642</v>
      </c>
      <c r="B85" t="s">
        <v>20</v>
      </c>
      <c r="C85" t="s">
        <v>29</v>
      </c>
      <c r="D85" t="s">
        <v>489</v>
      </c>
      <c r="E85" t="s">
        <v>29</v>
      </c>
      <c r="F85" t="s">
        <v>664</v>
      </c>
      <c r="G85" t="s">
        <v>20</v>
      </c>
    </row>
    <row r="86" spans="1:7" ht="15" x14ac:dyDescent="0.25">
      <c r="A86" s="101" t="s">
        <v>485</v>
      </c>
      <c r="B86">
        <v>4795.6000000000004</v>
      </c>
      <c r="C86">
        <v>5462.7</v>
      </c>
      <c r="D86">
        <v>15485.3</v>
      </c>
      <c r="E86">
        <v>12446.1</v>
      </c>
      <c r="F86">
        <v>225.9</v>
      </c>
      <c r="G86">
        <v>0</v>
      </c>
    </row>
    <row r="87" spans="1:7" ht="15" x14ac:dyDescent="0.25">
      <c r="A87" s="101" t="s">
        <v>486</v>
      </c>
      <c r="B87" t="s">
        <v>19</v>
      </c>
      <c r="C87" t="s">
        <v>19</v>
      </c>
      <c r="D87">
        <v>0</v>
      </c>
      <c r="E87">
        <v>0</v>
      </c>
      <c r="F87" t="s">
        <v>19</v>
      </c>
      <c r="G87" t="s">
        <v>19</v>
      </c>
    </row>
    <row r="88" spans="1:7" ht="15" x14ac:dyDescent="0.25">
      <c r="A88" s="101" t="s">
        <v>487</v>
      </c>
      <c r="B88">
        <v>56</v>
      </c>
      <c r="C88">
        <v>60</v>
      </c>
      <c r="D88" t="s">
        <v>19</v>
      </c>
      <c r="E88" t="s">
        <v>19</v>
      </c>
      <c r="F88">
        <v>0</v>
      </c>
      <c r="G88">
        <v>0</v>
      </c>
    </row>
    <row r="89" spans="1:7" ht="15" x14ac:dyDescent="0.35">
      <c r="A89" s="62" t="s">
        <v>642</v>
      </c>
      <c r="B89" t="s">
        <v>20</v>
      </c>
      <c r="C89" t="s">
        <v>29</v>
      </c>
      <c r="D89" t="s">
        <v>489</v>
      </c>
      <c r="E89" t="s">
        <v>29</v>
      </c>
      <c r="F89" t="s">
        <v>664</v>
      </c>
      <c r="G89" t="s">
        <v>20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040B-0177-40C9-8300-EB775012CD0F}">
  <sheetPr codeName="Sheet9"/>
  <dimension ref="A1:G89"/>
  <sheetViews>
    <sheetView topLeftCell="A19" workbookViewId="0">
      <selection activeCell="I40" sqref="I40"/>
    </sheetView>
  </sheetViews>
  <sheetFormatPr defaultRowHeight="13.2" x14ac:dyDescent="0.25"/>
  <cols>
    <col min="1" max="1" width="16.33203125" customWidth="1"/>
    <col min="2" max="2" width="13" customWidth="1"/>
    <col min="3" max="3" width="10.109375" customWidth="1"/>
    <col min="4" max="4" width="12.109375" customWidth="1"/>
    <col min="5" max="5" width="11.33203125" customWidth="1"/>
    <col min="6" max="6" width="12" customWidth="1"/>
  </cols>
  <sheetData>
    <row r="1" spans="1:7" ht="15" x14ac:dyDescent="0.25">
      <c r="A1" s="101" t="s">
        <v>645</v>
      </c>
    </row>
    <row r="2" spans="1:7" ht="15" x14ac:dyDescent="0.25">
      <c r="A2" s="101" t="s">
        <v>646</v>
      </c>
    </row>
    <row r="3" spans="1:7" ht="15" x14ac:dyDescent="0.25">
      <c r="A3" s="101" t="s">
        <v>668</v>
      </c>
    </row>
    <row r="4" spans="1:7" ht="15" x14ac:dyDescent="0.25">
      <c r="A4" s="101" t="s">
        <v>648</v>
      </c>
    </row>
    <row r="5" spans="1:7" ht="15" x14ac:dyDescent="0.25">
      <c r="A5" s="101" t="s">
        <v>649</v>
      </c>
    </row>
    <row r="6" spans="1:7" ht="15" x14ac:dyDescent="0.25">
      <c r="A6" s="101" t="s">
        <v>650</v>
      </c>
    </row>
    <row r="7" spans="1:7" ht="15" x14ac:dyDescent="0.25">
      <c r="A7" s="101" t="s">
        <v>669</v>
      </c>
    </row>
    <row r="8" spans="1:7" ht="15" x14ac:dyDescent="0.25">
      <c r="A8" s="101" t="s">
        <v>650</v>
      </c>
    </row>
    <row r="9" spans="1:7" ht="15" x14ac:dyDescent="0.25">
      <c r="A9" s="101" t="s">
        <v>643</v>
      </c>
      <c r="B9" t="s">
        <v>619</v>
      </c>
      <c r="C9" t="s">
        <v>618</v>
      </c>
      <c r="D9" t="s">
        <v>619</v>
      </c>
      <c r="E9" t="s">
        <v>507</v>
      </c>
      <c r="F9" t="s">
        <v>587</v>
      </c>
      <c r="G9" t="s">
        <v>588</v>
      </c>
    </row>
    <row r="10" spans="1:7" ht="15" x14ac:dyDescent="0.25">
      <c r="A10" s="101" t="s">
        <v>642</v>
      </c>
      <c r="B10" t="s">
        <v>489</v>
      </c>
      <c r="C10" t="s">
        <v>20</v>
      </c>
      <c r="D10" t="s">
        <v>489</v>
      </c>
      <c r="E10" t="s">
        <v>489</v>
      </c>
      <c r="F10" t="s">
        <v>489</v>
      </c>
      <c r="G10" t="s">
        <v>29</v>
      </c>
    </row>
    <row r="11" spans="1:7" ht="15" x14ac:dyDescent="0.25">
      <c r="A11" s="101" t="s">
        <v>21</v>
      </c>
    </row>
    <row r="12" spans="1:7" ht="15" x14ac:dyDescent="0.25">
      <c r="A12" s="101" t="s">
        <v>438</v>
      </c>
      <c r="B12">
        <v>60</v>
      </c>
      <c r="C12">
        <v>40</v>
      </c>
      <c r="D12">
        <v>689.2</v>
      </c>
      <c r="E12">
        <v>562.79999999999995</v>
      </c>
      <c r="F12">
        <v>40</v>
      </c>
      <c r="G12">
        <v>0</v>
      </c>
    </row>
    <row r="13" spans="1:7" ht="15" x14ac:dyDescent="0.25">
      <c r="A13" s="101" t="s">
        <v>439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101" t="s">
        <v>623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101" t="s">
        <v>440</v>
      </c>
      <c r="B15">
        <v>60</v>
      </c>
      <c r="C15">
        <v>40</v>
      </c>
      <c r="D15">
        <v>623.29999999999995</v>
      </c>
      <c r="E15">
        <v>393.5</v>
      </c>
      <c r="F15">
        <v>40</v>
      </c>
      <c r="G15">
        <v>0</v>
      </c>
    </row>
    <row r="16" spans="1:7" ht="15" x14ac:dyDescent="0.25">
      <c r="A16" s="101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101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101" t="s">
        <v>488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101" t="s">
        <v>21</v>
      </c>
    </row>
    <row r="20" spans="1:7" ht="15" x14ac:dyDescent="0.25">
      <c r="A20" s="101" t="s">
        <v>441</v>
      </c>
      <c r="B20">
        <v>434.4</v>
      </c>
      <c r="C20">
        <v>594</v>
      </c>
      <c r="D20">
        <v>1512</v>
      </c>
      <c r="E20">
        <v>1571.9</v>
      </c>
      <c r="F20">
        <v>0</v>
      </c>
      <c r="G20">
        <v>0</v>
      </c>
    </row>
    <row r="21" spans="1:7" ht="15" x14ac:dyDescent="0.25">
      <c r="A21" s="101" t="s">
        <v>21</v>
      </c>
    </row>
    <row r="22" spans="1:7" ht="15" x14ac:dyDescent="0.25">
      <c r="A22" s="101" t="s">
        <v>442</v>
      </c>
      <c r="B22">
        <v>203.7</v>
      </c>
      <c r="C22">
        <v>159.19999999999999</v>
      </c>
      <c r="D22">
        <v>774.9</v>
      </c>
      <c r="E22">
        <v>653.1</v>
      </c>
      <c r="F22">
        <v>0</v>
      </c>
      <c r="G22">
        <v>0</v>
      </c>
    </row>
    <row r="23" spans="1:7" ht="15" x14ac:dyDescent="0.25">
      <c r="A23" s="101" t="s">
        <v>21</v>
      </c>
    </row>
    <row r="24" spans="1:7" ht="15" x14ac:dyDescent="0.25">
      <c r="A24" s="101" t="s">
        <v>590</v>
      </c>
      <c r="B24">
        <v>0</v>
      </c>
      <c r="C24">
        <v>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101" t="s">
        <v>21</v>
      </c>
    </row>
    <row r="26" spans="1:7" ht="15" x14ac:dyDescent="0.25">
      <c r="A26" s="101" t="s">
        <v>443</v>
      </c>
      <c r="B26">
        <v>1661.1</v>
      </c>
      <c r="C26">
        <v>1559.7</v>
      </c>
      <c r="D26">
        <v>4851.8</v>
      </c>
      <c r="E26">
        <v>5127.3999999999996</v>
      </c>
      <c r="F26">
        <v>50</v>
      </c>
      <c r="G26">
        <v>0</v>
      </c>
    </row>
    <row r="27" spans="1:7" ht="15" x14ac:dyDescent="0.25">
      <c r="A27" s="101" t="s">
        <v>543</v>
      </c>
      <c r="B27">
        <v>35</v>
      </c>
      <c r="C27">
        <v>60</v>
      </c>
      <c r="D27">
        <v>119.8</v>
      </c>
      <c r="E27">
        <v>355.4</v>
      </c>
      <c r="F27">
        <v>0</v>
      </c>
      <c r="G27">
        <v>0</v>
      </c>
    </row>
    <row r="28" spans="1:7" ht="15" x14ac:dyDescent="0.25">
      <c r="A28" s="101" t="s">
        <v>444</v>
      </c>
      <c r="B28">
        <v>8</v>
      </c>
      <c r="C28">
        <v>11.1</v>
      </c>
      <c r="D28">
        <v>31.7</v>
      </c>
      <c r="E28">
        <v>25.8</v>
      </c>
      <c r="F28">
        <v>0</v>
      </c>
      <c r="G28">
        <v>0</v>
      </c>
    </row>
    <row r="29" spans="1:7" ht="15" x14ac:dyDescent="0.25">
      <c r="A29" s="101" t="s">
        <v>591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101" t="s">
        <v>445</v>
      </c>
      <c r="B30">
        <v>0.8</v>
      </c>
      <c r="C30">
        <v>0.5</v>
      </c>
      <c r="D30">
        <v>2.9</v>
      </c>
      <c r="E30">
        <v>2.5</v>
      </c>
      <c r="F30">
        <v>0</v>
      </c>
      <c r="G30">
        <v>0</v>
      </c>
    </row>
    <row r="31" spans="1:7" ht="15" x14ac:dyDescent="0.25">
      <c r="A31" s="101" t="s">
        <v>446</v>
      </c>
      <c r="B31">
        <v>277</v>
      </c>
      <c r="C31">
        <v>115</v>
      </c>
      <c r="D31">
        <v>463.9</v>
      </c>
      <c r="E31">
        <v>577.4</v>
      </c>
      <c r="F31">
        <v>0</v>
      </c>
      <c r="G31">
        <v>0</v>
      </c>
    </row>
    <row r="32" spans="1:7" ht="15" x14ac:dyDescent="0.25">
      <c r="A32" s="101" t="s">
        <v>550</v>
      </c>
      <c r="B32">
        <v>0</v>
      </c>
      <c r="C32">
        <v>50</v>
      </c>
      <c r="D32">
        <v>262.2</v>
      </c>
      <c r="E32">
        <v>363.8</v>
      </c>
      <c r="F32">
        <v>0</v>
      </c>
      <c r="G32">
        <v>0</v>
      </c>
    </row>
    <row r="33" spans="1:7" ht="15" x14ac:dyDescent="0.25">
      <c r="A33" s="101" t="s">
        <v>636</v>
      </c>
      <c r="B33">
        <v>0.2</v>
      </c>
      <c r="C33">
        <v>31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101" t="s">
        <v>447</v>
      </c>
      <c r="B34">
        <v>242</v>
      </c>
      <c r="C34">
        <v>308.3</v>
      </c>
      <c r="D34">
        <v>810.2</v>
      </c>
      <c r="E34">
        <v>825.9</v>
      </c>
      <c r="F34">
        <v>0</v>
      </c>
      <c r="G34">
        <v>0</v>
      </c>
    </row>
    <row r="35" spans="1:7" ht="15" x14ac:dyDescent="0.25">
      <c r="A35" s="101" t="s">
        <v>448</v>
      </c>
      <c r="B35">
        <v>13</v>
      </c>
      <c r="C35">
        <v>1.2</v>
      </c>
      <c r="D35">
        <v>185.6</v>
      </c>
      <c r="E35">
        <v>130.9</v>
      </c>
      <c r="F35">
        <v>0</v>
      </c>
      <c r="G35">
        <v>0</v>
      </c>
    </row>
    <row r="36" spans="1:7" ht="15" x14ac:dyDescent="0.25">
      <c r="A36" s="101" t="s">
        <v>449</v>
      </c>
      <c r="B36">
        <v>714</v>
      </c>
      <c r="C36">
        <v>653</v>
      </c>
      <c r="D36">
        <v>1835.8</v>
      </c>
      <c r="E36">
        <v>1761.5</v>
      </c>
      <c r="F36">
        <v>50</v>
      </c>
      <c r="G36">
        <v>0</v>
      </c>
    </row>
    <row r="37" spans="1:7" ht="15" x14ac:dyDescent="0.25">
      <c r="A37" s="101" t="s">
        <v>563</v>
      </c>
      <c r="B37">
        <v>0</v>
      </c>
      <c r="C37">
        <v>0</v>
      </c>
      <c r="D37">
        <v>53.3</v>
      </c>
      <c r="E37">
        <v>64.5</v>
      </c>
      <c r="F37">
        <v>0</v>
      </c>
      <c r="G37">
        <v>0</v>
      </c>
    </row>
    <row r="38" spans="1:7" ht="15" x14ac:dyDescent="0.25">
      <c r="A38" s="101" t="s">
        <v>581</v>
      </c>
      <c r="B38">
        <v>65</v>
      </c>
      <c r="C38">
        <v>0.7</v>
      </c>
      <c r="D38">
        <v>66.599999999999994</v>
      </c>
      <c r="E38">
        <v>67</v>
      </c>
      <c r="F38">
        <v>0</v>
      </c>
      <c r="G38">
        <v>0</v>
      </c>
    </row>
    <row r="39" spans="1:7" ht="15" x14ac:dyDescent="0.25">
      <c r="A39" s="101" t="s">
        <v>490</v>
      </c>
      <c r="B39">
        <v>20</v>
      </c>
      <c r="C39">
        <v>86</v>
      </c>
      <c r="D39">
        <v>41.2</v>
      </c>
      <c r="E39">
        <v>44.6</v>
      </c>
      <c r="F39">
        <v>0</v>
      </c>
      <c r="G39">
        <v>0</v>
      </c>
    </row>
    <row r="40" spans="1:7" ht="15" x14ac:dyDescent="0.25">
      <c r="A40" s="101" t="s">
        <v>450</v>
      </c>
      <c r="B40">
        <v>211.1</v>
      </c>
      <c r="C40">
        <v>241.8</v>
      </c>
      <c r="D40">
        <v>479.6</v>
      </c>
      <c r="E40">
        <v>548.29999999999995</v>
      </c>
      <c r="F40">
        <v>0</v>
      </c>
      <c r="G40">
        <v>0</v>
      </c>
    </row>
    <row r="41" spans="1:7" ht="15" x14ac:dyDescent="0.25">
      <c r="A41" s="101" t="s">
        <v>620</v>
      </c>
      <c r="B41">
        <v>0</v>
      </c>
      <c r="C41">
        <v>0.3</v>
      </c>
      <c r="D41">
        <v>2.2000000000000002</v>
      </c>
      <c r="E41">
        <v>1.1000000000000001</v>
      </c>
      <c r="F41">
        <v>0</v>
      </c>
      <c r="G41">
        <v>0</v>
      </c>
    </row>
    <row r="42" spans="1:7" ht="15" x14ac:dyDescent="0.25">
      <c r="A42" s="101" t="s">
        <v>451</v>
      </c>
      <c r="B42">
        <v>25</v>
      </c>
      <c r="C42">
        <v>0.7</v>
      </c>
      <c r="D42">
        <v>259.89999999999998</v>
      </c>
      <c r="E42">
        <v>178</v>
      </c>
      <c r="F42">
        <v>0</v>
      </c>
      <c r="G42">
        <v>0</v>
      </c>
    </row>
    <row r="43" spans="1:7" ht="15" x14ac:dyDescent="0.25">
      <c r="A43" s="101" t="s">
        <v>452</v>
      </c>
      <c r="B43">
        <v>50</v>
      </c>
      <c r="C43">
        <v>0</v>
      </c>
      <c r="D43">
        <v>235.5</v>
      </c>
      <c r="E43">
        <v>180.7</v>
      </c>
      <c r="F43">
        <v>0</v>
      </c>
      <c r="G43">
        <v>0</v>
      </c>
    </row>
    <row r="44" spans="1:7" ht="15" x14ac:dyDescent="0.25">
      <c r="A44" s="101" t="s">
        <v>21</v>
      </c>
    </row>
    <row r="45" spans="1:7" ht="15" x14ac:dyDescent="0.25">
      <c r="A45" s="101" t="s">
        <v>453</v>
      </c>
      <c r="B45">
        <v>178.5</v>
      </c>
      <c r="C45">
        <v>685.9</v>
      </c>
      <c r="D45">
        <v>1590.8</v>
      </c>
      <c r="E45">
        <v>754.4</v>
      </c>
      <c r="F45">
        <v>0</v>
      </c>
      <c r="G45">
        <v>0</v>
      </c>
    </row>
    <row r="46" spans="1:7" ht="15" x14ac:dyDescent="0.25">
      <c r="A46" s="101" t="s">
        <v>454</v>
      </c>
      <c r="B46">
        <v>0</v>
      </c>
      <c r="C46">
        <v>0</v>
      </c>
      <c r="D46">
        <v>409.7</v>
      </c>
      <c r="E46">
        <v>104.6</v>
      </c>
      <c r="F46">
        <v>0</v>
      </c>
      <c r="G46">
        <v>0</v>
      </c>
    </row>
    <row r="47" spans="1:7" ht="15" x14ac:dyDescent="0.25">
      <c r="A47" s="101" t="s">
        <v>455</v>
      </c>
      <c r="B47">
        <v>0</v>
      </c>
      <c r="C47">
        <v>275</v>
      </c>
      <c r="D47">
        <v>101.2</v>
      </c>
      <c r="E47">
        <v>115.7</v>
      </c>
      <c r="F47">
        <v>0</v>
      </c>
      <c r="G47">
        <v>0</v>
      </c>
    </row>
    <row r="48" spans="1:7" ht="15" x14ac:dyDescent="0.25">
      <c r="A48" s="101" t="s">
        <v>592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ht="15" x14ac:dyDescent="0.25">
      <c r="A49" s="101" t="s">
        <v>456</v>
      </c>
      <c r="B49">
        <v>0</v>
      </c>
      <c r="C49">
        <v>0</v>
      </c>
      <c r="D49">
        <v>18.600000000000001</v>
      </c>
      <c r="E49">
        <v>22</v>
      </c>
      <c r="F49">
        <v>0</v>
      </c>
      <c r="G49">
        <v>0</v>
      </c>
    </row>
    <row r="50" spans="1:7" ht="15" x14ac:dyDescent="0.25">
      <c r="A50" s="101" t="s">
        <v>457</v>
      </c>
      <c r="B50">
        <v>0</v>
      </c>
      <c r="C50">
        <v>0</v>
      </c>
      <c r="D50">
        <v>0</v>
      </c>
      <c r="E50">
        <v>23.9</v>
      </c>
      <c r="F50">
        <v>0</v>
      </c>
      <c r="G50">
        <v>0</v>
      </c>
    </row>
    <row r="51" spans="1:7" ht="15" x14ac:dyDescent="0.25">
      <c r="A51" s="101" t="s">
        <v>637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ht="15" x14ac:dyDescent="0.25">
      <c r="A52" s="101" t="s">
        <v>593</v>
      </c>
      <c r="B52">
        <v>0</v>
      </c>
      <c r="C52">
        <v>0</v>
      </c>
      <c r="D52">
        <v>32.200000000000003</v>
      </c>
      <c r="E52" t="s">
        <v>168</v>
      </c>
      <c r="F52">
        <v>0</v>
      </c>
      <c r="G52">
        <v>0</v>
      </c>
    </row>
    <row r="53" spans="1:7" ht="15" x14ac:dyDescent="0.25">
      <c r="A53" s="101" t="s">
        <v>594</v>
      </c>
      <c r="B53">
        <v>0</v>
      </c>
      <c r="C53">
        <v>0</v>
      </c>
      <c r="D53">
        <v>3.9</v>
      </c>
      <c r="E53">
        <v>20.6</v>
      </c>
      <c r="F53">
        <v>0</v>
      </c>
      <c r="G53">
        <v>0</v>
      </c>
    </row>
    <row r="54" spans="1:7" ht="15" x14ac:dyDescent="0.25">
      <c r="A54" s="101" t="s">
        <v>458</v>
      </c>
      <c r="B54">
        <v>178.5</v>
      </c>
      <c r="C54">
        <v>410.9</v>
      </c>
      <c r="D54">
        <v>935.1</v>
      </c>
      <c r="E54">
        <v>450.8</v>
      </c>
      <c r="F54">
        <v>0</v>
      </c>
      <c r="G54">
        <v>0</v>
      </c>
    </row>
    <row r="55" spans="1:7" ht="15" x14ac:dyDescent="0.25">
      <c r="A55" s="101" t="s">
        <v>459</v>
      </c>
      <c r="B55">
        <v>0</v>
      </c>
      <c r="C55">
        <v>0</v>
      </c>
      <c r="D55">
        <v>18.5</v>
      </c>
      <c r="E55">
        <v>16.8</v>
      </c>
      <c r="F55">
        <v>0</v>
      </c>
      <c r="G55">
        <v>0</v>
      </c>
    </row>
    <row r="56" spans="1:7" ht="15" x14ac:dyDescent="0.25">
      <c r="A56" s="101" t="s">
        <v>610</v>
      </c>
      <c r="B56">
        <v>0</v>
      </c>
      <c r="C56">
        <v>0</v>
      </c>
      <c r="D56">
        <v>31.1</v>
      </c>
      <c r="E56">
        <v>0</v>
      </c>
      <c r="F56">
        <v>0</v>
      </c>
      <c r="G56">
        <v>0</v>
      </c>
    </row>
    <row r="57" spans="1:7" ht="15" x14ac:dyDescent="0.25">
      <c r="A57" s="101" t="s">
        <v>21</v>
      </c>
    </row>
    <row r="58" spans="1:7" ht="15" x14ac:dyDescent="0.25">
      <c r="A58" s="101" t="s">
        <v>460</v>
      </c>
      <c r="B58">
        <v>1088.9000000000001</v>
      </c>
      <c r="C58">
        <v>1423</v>
      </c>
      <c r="D58">
        <v>5347.6</v>
      </c>
      <c r="E58">
        <v>3776.7</v>
      </c>
      <c r="F58">
        <v>8.9</v>
      </c>
      <c r="G58">
        <v>0</v>
      </c>
    </row>
    <row r="59" spans="1:7" ht="15" x14ac:dyDescent="0.25">
      <c r="A59" s="101" t="s">
        <v>461</v>
      </c>
      <c r="B59">
        <v>11.8</v>
      </c>
      <c r="C59">
        <v>0.5</v>
      </c>
      <c r="D59">
        <v>12.2</v>
      </c>
      <c r="E59">
        <v>11.5</v>
      </c>
      <c r="F59">
        <v>0</v>
      </c>
      <c r="G59">
        <v>0</v>
      </c>
    </row>
    <row r="60" spans="1:7" ht="15" x14ac:dyDescent="0.25">
      <c r="A60" s="101" t="s">
        <v>462</v>
      </c>
      <c r="B60">
        <v>4.5</v>
      </c>
      <c r="C60">
        <v>0</v>
      </c>
      <c r="D60">
        <v>4.4000000000000004</v>
      </c>
      <c r="E60">
        <v>10.8</v>
      </c>
      <c r="F60">
        <v>0</v>
      </c>
      <c r="G60">
        <v>0</v>
      </c>
    </row>
    <row r="61" spans="1:7" ht="15" x14ac:dyDescent="0.25">
      <c r="A61" s="101" t="s">
        <v>463</v>
      </c>
      <c r="B61">
        <v>0</v>
      </c>
      <c r="C61">
        <v>30</v>
      </c>
      <c r="D61">
        <v>386</v>
      </c>
      <c r="E61">
        <v>210.6</v>
      </c>
      <c r="F61">
        <v>0</v>
      </c>
      <c r="G61">
        <v>0</v>
      </c>
    </row>
    <row r="62" spans="1:7" ht="15" x14ac:dyDescent="0.25">
      <c r="A62" s="101" t="s">
        <v>464</v>
      </c>
      <c r="B62">
        <v>20.5</v>
      </c>
      <c r="C62">
        <v>35.4</v>
      </c>
      <c r="D62">
        <v>58.4</v>
      </c>
      <c r="E62">
        <v>56.5</v>
      </c>
      <c r="F62">
        <v>0</v>
      </c>
      <c r="G62">
        <v>0</v>
      </c>
    </row>
    <row r="63" spans="1:7" ht="15" x14ac:dyDescent="0.25">
      <c r="A63" s="101" t="s">
        <v>465</v>
      </c>
      <c r="B63">
        <v>32.4</v>
      </c>
      <c r="C63">
        <v>25.1</v>
      </c>
      <c r="D63">
        <v>49</v>
      </c>
      <c r="E63">
        <v>18.3</v>
      </c>
      <c r="F63">
        <v>0</v>
      </c>
      <c r="G63">
        <v>0</v>
      </c>
    </row>
    <row r="64" spans="1:7" ht="15" x14ac:dyDescent="0.25">
      <c r="A64" s="101" t="s">
        <v>466</v>
      </c>
      <c r="B64">
        <v>14</v>
      </c>
      <c r="C64">
        <v>45</v>
      </c>
      <c r="D64">
        <v>317.10000000000002</v>
      </c>
      <c r="E64">
        <v>161.69999999999999</v>
      </c>
      <c r="F64">
        <v>0</v>
      </c>
      <c r="G64">
        <v>0</v>
      </c>
    </row>
    <row r="65" spans="1:7" ht="15" x14ac:dyDescent="0.25">
      <c r="A65" s="101" t="s">
        <v>467</v>
      </c>
      <c r="B65">
        <v>62</v>
      </c>
      <c r="C65">
        <v>58</v>
      </c>
      <c r="D65">
        <v>485.5</v>
      </c>
      <c r="E65">
        <v>188.6</v>
      </c>
      <c r="F65">
        <v>0</v>
      </c>
      <c r="G65">
        <v>0</v>
      </c>
    </row>
    <row r="66" spans="1:7" ht="15" x14ac:dyDescent="0.25">
      <c r="A66" s="101" t="s">
        <v>468</v>
      </c>
      <c r="B66">
        <v>76.7</v>
      </c>
      <c r="C66">
        <v>43.8</v>
      </c>
      <c r="D66">
        <v>163.5</v>
      </c>
      <c r="E66">
        <v>126.7</v>
      </c>
      <c r="F66">
        <v>0</v>
      </c>
      <c r="G66">
        <v>0</v>
      </c>
    </row>
    <row r="67" spans="1:7" ht="15" x14ac:dyDescent="0.25">
      <c r="A67" s="101" t="s">
        <v>469</v>
      </c>
      <c r="B67">
        <v>0.4</v>
      </c>
      <c r="C67">
        <v>13</v>
      </c>
      <c r="D67">
        <v>210.7</v>
      </c>
      <c r="E67">
        <v>147.6</v>
      </c>
      <c r="F67">
        <v>0</v>
      </c>
      <c r="G67">
        <v>0</v>
      </c>
    </row>
    <row r="68" spans="1:7" ht="15" x14ac:dyDescent="0.25">
      <c r="A68" s="101" t="s">
        <v>470</v>
      </c>
      <c r="B68">
        <v>0</v>
      </c>
      <c r="C68">
        <v>4.8</v>
      </c>
      <c r="D68">
        <v>0</v>
      </c>
      <c r="E68">
        <v>4.4000000000000004</v>
      </c>
      <c r="F68">
        <v>0</v>
      </c>
      <c r="G68">
        <v>0</v>
      </c>
    </row>
    <row r="69" spans="1:7" ht="15" x14ac:dyDescent="0.25">
      <c r="A69" s="101" t="s">
        <v>471</v>
      </c>
      <c r="B69">
        <v>103</v>
      </c>
      <c r="C69">
        <v>45.5</v>
      </c>
      <c r="D69">
        <v>340.2</v>
      </c>
      <c r="E69">
        <v>341.2</v>
      </c>
      <c r="F69">
        <v>0</v>
      </c>
      <c r="G69">
        <v>0</v>
      </c>
    </row>
    <row r="70" spans="1:7" ht="15" x14ac:dyDescent="0.25">
      <c r="A70" s="101" t="s">
        <v>544</v>
      </c>
      <c r="B70">
        <v>0</v>
      </c>
      <c r="C70">
        <v>0</v>
      </c>
      <c r="D70">
        <v>20.3</v>
      </c>
      <c r="E70">
        <v>16.399999999999999</v>
      </c>
      <c r="F70">
        <v>0</v>
      </c>
      <c r="G70">
        <v>0</v>
      </c>
    </row>
    <row r="71" spans="1:7" ht="15" x14ac:dyDescent="0.25">
      <c r="A71" s="101" t="s">
        <v>472</v>
      </c>
      <c r="B71">
        <v>0</v>
      </c>
      <c r="C71">
        <v>0</v>
      </c>
      <c r="D71">
        <v>93.4</v>
      </c>
      <c r="E71">
        <v>52.2</v>
      </c>
      <c r="F71">
        <v>0</v>
      </c>
      <c r="G71">
        <v>0</v>
      </c>
    </row>
    <row r="72" spans="1:7" ht="15" x14ac:dyDescent="0.25">
      <c r="A72" s="101" t="s">
        <v>473</v>
      </c>
      <c r="B72">
        <v>62.6</v>
      </c>
      <c r="C72">
        <v>75.7</v>
      </c>
      <c r="D72">
        <v>190.9</v>
      </c>
      <c r="E72">
        <v>190.6</v>
      </c>
      <c r="F72">
        <v>0</v>
      </c>
      <c r="G72">
        <v>0</v>
      </c>
    </row>
    <row r="73" spans="1:7" ht="15" x14ac:dyDescent="0.25">
      <c r="A73" s="101" t="s">
        <v>474</v>
      </c>
      <c r="B73">
        <v>42.5</v>
      </c>
      <c r="C73">
        <v>29.6</v>
      </c>
      <c r="D73">
        <v>109.1</v>
      </c>
      <c r="E73">
        <v>84.5</v>
      </c>
      <c r="F73">
        <v>0</v>
      </c>
      <c r="G73">
        <v>0</v>
      </c>
    </row>
    <row r="74" spans="1:7" ht="15" x14ac:dyDescent="0.25">
      <c r="A74" s="101" t="s">
        <v>475</v>
      </c>
      <c r="B74">
        <v>15.8</v>
      </c>
      <c r="C74">
        <v>15.4</v>
      </c>
      <c r="D74">
        <v>17.100000000000001</v>
      </c>
      <c r="E74">
        <v>26.2</v>
      </c>
      <c r="F74">
        <v>4.8</v>
      </c>
      <c r="G74">
        <v>0</v>
      </c>
    </row>
    <row r="75" spans="1:7" ht="15" x14ac:dyDescent="0.25">
      <c r="A75" s="101" t="s">
        <v>476</v>
      </c>
      <c r="B75">
        <v>510.7</v>
      </c>
      <c r="C75">
        <v>643.9</v>
      </c>
      <c r="D75">
        <v>2308.4</v>
      </c>
      <c r="E75">
        <v>1568.9</v>
      </c>
      <c r="F75">
        <v>0</v>
      </c>
      <c r="G75">
        <v>0</v>
      </c>
    </row>
    <row r="76" spans="1:7" ht="15" x14ac:dyDescent="0.25">
      <c r="A76" s="101" t="s">
        <v>477</v>
      </c>
      <c r="B76">
        <v>3.8</v>
      </c>
      <c r="C76">
        <v>3.5</v>
      </c>
      <c r="D76">
        <v>10.9</v>
      </c>
      <c r="E76">
        <v>7.5</v>
      </c>
      <c r="F76">
        <v>0</v>
      </c>
      <c r="G76">
        <v>0</v>
      </c>
    </row>
    <row r="77" spans="1:7" ht="15" x14ac:dyDescent="0.25">
      <c r="A77" s="101" t="s">
        <v>478</v>
      </c>
      <c r="B77">
        <v>48.6</v>
      </c>
      <c r="C77">
        <v>47.4</v>
      </c>
      <c r="D77">
        <v>92.5</v>
      </c>
      <c r="E77">
        <v>94.2</v>
      </c>
      <c r="F77">
        <v>0</v>
      </c>
      <c r="G77">
        <v>0</v>
      </c>
    </row>
    <row r="78" spans="1:7" ht="15" x14ac:dyDescent="0.25">
      <c r="A78" s="101" t="s">
        <v>479</v>
      </c>
      <c r="B78">
        <v>50.3</v>
      </c>
      <c r="C78">
        <v>222</v>
      </c>
      <c r="D78">
        <v>175.8</v>
      </c>
      <c r="E78">
        <v>99</v>
      </c>
      <c r="F78">
        <v>4.2</v>
      </c>
      <c r="G78">
        <v>0</v>
      </c>
    </row>
    <row r="79" spans="1:7" ht="15" x14ac:dyDescent="0.25">
      <c r="A79" s="101" t="s">
        <v>480</v>
      </c>
      <c r="B79">
        <v>12.7</v>
      </c>
      <c r="C79">
        <v>51.6</v>
      </c>
      <c r="D79">
        <v>188</v>
      </c>
      <c r="E79">
        <v>145.69999999999999</v>
      </c>
      <c r="F79">
        <v>0</v>
      </c>
      <c r="G79">
        <v>0</v>
      </c>
    </row>
    <row r="80" spans="1:7" ht="15" x14ac:dyDescent="0.25">
      <c r="A80" s="101" t="s">
        <v>481</v>
      </c>
      <c r="B80">
        <v>6.7</v>
      </c>
      <c r="C80">
        <v>32.9</v>
      </c>
      <c r="D80">
        <v>72.3</v>
      </c>
      <c r="E80">
        <v>59.3</v>
      </c>
      <c r="F80">
        <v>0</v>
      </c>
      <c r="G80">
        <v>0</v>
      </c>
    </row>
    <row r="81" spans="1:7" ht="15" x14ac:dyDescent="0.25">
      <c r="A81" s="101" t="s">
        <v>482</v>
      </c>
      <c r="B81">
        <v>10</v>
      </c>
      <c r="C81">
        <v>0</v>
      </c>
      <c r="D81">
        <v>42.1</v>
      </c>
      <c r="E81">
        <v>154.4</v>
      </c>
      <c r="F81">
        <v>0</v>
      </c>
      <c r="G81">
        <v>0</v>
      </c>
    </row>
    <row r="82" spans="1:7" ht="15" x14ac:dyDescent="0.25">
      <c r="A82" s="101" t="s">
        <v>642</v>
      </c>
      <c r="B82" t="s">
        <v>489</v>
      </c>
      <c r="C82" t="s">
        <v>20</v>
      </c>
      <c r="D82" t="s">
        <v>489</v>
      </c>
      <c r="E82" t="s">
        <v>489</v>
      </c>
      <c r="F82" t="s">
        <v>489</v>
      </c>
      <c r="G82" t="s">
        <v>29</v>
      </c>
    </row>
    <row r="83" spans="1:7" ht="15" x14ac:dyDescent="0.25">
      <c r="A83" s="101" t="s">
        <v>483</v>
      </c>
      <c r="B83">
        <v>3626.6</v>
      </c>
      <c r="C83">
        <v>4461.7</v>
      </c>
      <c r="D83">
        <v>14960.3</v>
      </c>
      <c r="E83">
        <v>12446.1</v>
      </c>
      <c r="F83">
        <v>98.9</v>
      </c>
      <c r="G83">
        <v>0</v>
      </c>
    </row>
    <row r="84" spans="1:7" ht="15" x14ac:dyDescent="0.25">
      <c r="A84" s="101" t="s">
        <v>484</v>
      </c>
      <c r="B84">
        <v>998</v>
      </c>
      <c r="C84">
        <v>1001</v>
      </c>
      <c r="D84">
        <v>0</v>
      </c>
      <c r="E84">
        <v>0</v>
      </c>
      <c r="F84">
        <v>81</v>
      </c>
      <c r="G84">
        <v>0</v>
      </c>
    </row>
    <row r="85" spans="1:7" ht="15" x14ac:dyDescent="0.25">
      <c r="A85" s="101" t="s">
        <v>642</v>
      </c>
      <c r="B85" t="s">
        <v>489</v>
      </c>
      <c r="C85" t="s">
        <v>20</v>
      </c>
      <c r="D85" t="s">
        <v>489</v>
      </c>
      <c r="E85" t="s">
        <v>489</v>
      </c>
      <c r="F85" t="s">
        <v>489</v>
      </c>
      <c r="G85" t="s">
        <v>29</v>
      </c>
    </row>
    <row r="86" spans="1:7" ht="15" x14ac:dyDescent="0.25">
      <c r="A86" s="101" t="s">
        <v>485</v>
      </c>
      <c r="B86">
        <v>4624.6000000000004</v>
      </c>
      <c r="C86">
        <v>5462.7</v>
      </c>
      <c r="D86">
        <v>14960.3</v>
      </c>
      <c r="E86">
        <v>12446.1</v>
      </c>
      <c r="F86">
        <v>179.9</v>
      </c>
      <c r="G86">
        <v>0</v>
      </c>
    </row>
    <row r="87" spans="1:7" ht="15" x14ac:dyDescent="0.25">
      <c r="A87" s="101" t="s">
        <v>486</v>
      </c>
      <c r="B87" t="s">
        <v>19</v>
      </c>
      <c r="C87" t="s">
        <v>19</v>
      </c>
      <c r="D87">
        <v>0</v>
      </c>
      <c r="E87">
        <v>0</v>
      </c>
      <c r="F87" t="s">
        <v>19</v>
      </c>
      <c r="G87" t="s">
        <v>19</v>
      </c>
    </row>
    <row r="88" spans="1:7" ht="15" x14ac:dyDescent="0.25">
      <c r="A88" s="101" t="s">
        <v>487</v>
      </c>
      <c r="B88">
        <v>56</v>
      </c>
      <c r="C88">
        <v>60</v>
      </c>
      <c r="D88" t="s">
        <v>19</v>
      </c>
      <c r="E88" t="s">
        <v>19</v>
      </c>
      <c r="F88">
        <v>0</v>
      </c>
      <c r="G88">
        <v>0</v>
      </c>
    </row>
    <row r="89" spans="1:7" ht="15" x14ac:dyDescent="0.35">
      <c r="A89" s="62" t="s">
        <v>648</v>
      </c>
    </row>
  </sheetData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3E6AE-6350-4F8B-8487-14AF09582D1A}">
  <sheetPr codeName="Sheet10"/>
  <dimension ref="A1:H89"/>
  <sheetViews>
    <sheetView topLeftCell="A70" workbookViewId="0">
      <selection activeCell="I40" sqref="I40"/>
    </sheetView>
  </sheetViews>
  <sheetFormatPr defaultRowHeight="13.2" x14ac:dyDescent="0.25"/>
  <cols>
    <col min="1" max="1" width="23.5546875" customWidth="1"/>
    <col min="2" max="2" width="16.44140625" customWidth="1"/>
    <col min="3" max="3" width="10.88671875" customWidth="1"/>
    <col min="4" max="4" width="13.109375" customWidth="1"/>
  </cols>
  <sheetData>
    <row r="1" spans="1:8" ht="15" x14ac:dyDescent="0.25">
      <c r="A1" s="101" t="s">
        <v>645</v>
      </c>
    </row>
    <row r="2" spans="1:8" ht="15" x14ac:dyDescent="0.25">
      <c r="A2" s="101" t="s">
        <v>646</v>
      </c>
    </row>
    <row r="3" spans="1:8" ht="15" x14ac:dyDescent="0.25">
      <c r="A3" s="101" t="s">
        <v>667</v>
      </c>
    </row>
    <row r="4" spans="1:8" ht="15" x14ac:dyDescent="0.25">
      <c r="A4" s="101" t="s">
        <v>648</v>
      </c>
    </row>
    <row r="5" spans="1:8" ht="15" x14ac:dyDescent="0.25">
      <c r="A5" s="101" t="s">
        <v>649</v>
      </c>
    </row>
    <row r="6" spans="1:8" ht="15" x14ac:dyDescent="0.35">
      <c r="A6" s="62" t="s">
        <v>650</v>
      </c>
    </row>
    <row r="7" spans="1:8" ht="15" x14ac:dyDescent="0.25">
      <c r="A7" s="101" t="s">
        <v>21</v>
      </c>
      <c r="B7" s="333" t="s">
        <v>659</v>
      </c>
      <c r="C7" s="334"/>
      <c r="D7" s="333" t="s">
        <v>660</v>
      </c>
      <c r="E7" s="334"/>
      <c r="F7" s="333" t="s">
        <v>655</v>
      </c>
      <c r="G7" s="334"/>
      <c r="H7" s="334"/>
    </row>
    <row r="8" spans="1:8" ht="15" x14ac:dyDescent="0.25">
      <c r="A8" s="101"/>
      <c r="B8" t="s">
        <v>489</v>
      </c>
      <c r="C8" t="s">
        <v>20</v>
      </c>
      <c r="D8" t="s">
        <v>489</v>
      </c>
      <c r="E8" t="s">
        <v>489</v>
      </c>
      <c r="F8" t="s">
        <v>287</v>
      </c>
      <c r="G8" t="s">
        <v>20</v>
      </c>
    </row>
    <row r="9" spans="1:8" ht="15" x14ac:dyDescent="0.25">
      <c r="A9" s="101" t="s">
        <v>643</v>
      </c>
      <c r="B9" t="s">
        <v>619</v>
      </c>
      <c r="C9" t="s">
        <v>618</v>
      </c>
      <c r="D9" t="s">
        <v>619</v>
      </c>
      <c r="E9" t="s">
        <v>507</v>
      </c>
      <c r="F9" t="s">
        <v>587</v>
      </c>
      <c r="G9" t="s">
        <v>588</v>
      </c>
    </row>
    <row r="10" spans="1:8" ht="15" x14ac:dyDescent="0.25">
      <c r="A10" s="101" t="s">
        <v>642</v>
      </c>
      <c r="B10" t="s">
        <v>489</v>
      </c>
      <c r="C10" t="s">
        <v>20</v>
      </c>
      <c r="D10" t="s">
        <v>489</v>
      </c>
      <c r="E10" t="s">
        <v>489</v>
      </c>
      <c r="F10" t="s">
        <v>287</v>
      </c>
      <c r="G10" t="s">
        <v>20</v>
      </c>
    </row>
    <row r="11" spans="1:8" ht="15" x14ac:dyDescent="0.25">
      <c r="A11" s="101" t="s">
        <v>21</v>
      </c>
    </row>
    <row r="12" spans="1:8" ht="15" x14ac:dyDescent="0.25">
      <c r="A12" s="101" t="s">
        <v>438</v>
      </c>
      <c r="B12">
        <v>60</v>
      </c>
      <c r="C12">
        <v>40</v>
      </c>
      <c r="D12">
        <v>689.2</v>
      </c>
      <c r="E12">
        <v>562.79999999999995</v>
      </c>
      <c r="F12">
        <v>40</v>
      </c>
      <c r="G12">
        <v>0</v>
      </c>
    </row>
    <row r="13" spans="1:8" ht="15" x14ac:dyDescent="0.25">
      <c r="A13" s="101" t="s">
        <v>439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8" ht="15" x14ac:dyDescent="0.25">
      <c r="A14" s="101" t="s">
        <v>623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8" ht="15" x14ac:dyDescent="0.25">
      <c r="A15" s="101" t="s">
        <v>440</v>
      </c>
      <c r="B15">
        <v>60</v>
      </c>
      <c r="C15">
        <v>40</v>
      </c>
      <c r="D15">
        <v>623.29999999999995</v>
      </c>
      <c r="E15">
        <v>393.5</v>
      </c>
      <c r="F15">
        <v>40</v>
      </c>
      <c r="G15">
        <v>0</v>
      </c>
    </row>
    <row r="16" spans="1:8" ht="15" x14ac:dyDescent="0.25">
      <c r="A16" s="101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101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101" t="s">
        <v>488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101" t="s">
        <v>21</v>
      </c>
    </row>
    <row r="20" spans="1:7" ht="15" x14ac:dyDescent="0.25">
      <c r="A20" s="101" t="s">
        <v>441</v>
      </c>
      <c r="B20">
        <v>442.9</v>
      </c>
      <c r="C20">
        <v>594</v>
      </c>
      <c r="D20">
        <v>1477.8</v>
      </c>
      <c r="E20">
        <v>1571.9</v>
      </c>
      <c r="F20">
        <v>0</v>
      </c>
      <c r="G20">
        <v>0</v>
      </c>
    </row>
    <row r="21" spans="1:7" ht="15" x14ac:dyDescent="0.25">
      <c r="A21" s="101" t="s">
        <v>21</v>
      </c>
    </row>
    <row r="22" spans="1:7" ht="15" x14ac:dyDescent="0.25">
      <c r="A22" s="101" t="s">
        <v>442</v>
      </c>
      <c r="B22">
        <v>203.7</v>
      </c>
      <c r="C22">
        <v>159.19999999999999</v>
      </c>
      <c r="D22">
        <v>774.9</v>
      </c>
      <c r="E22">
        <v>653.1</v>
      </c>
      <c r="F22">
        <v>0</v>
      </c>
      <c r="G22">
        <v>0</v>
      </c>
    </row>
    <row r="23" spans="1:7" ht="15" x14ac:dyDescent="0.25">
      <c r="A23" s="101" t="s">
        <v>21</v>
      </c>
    </row>
    <row r="24" spans="1:7" ht="15" x14ac:dyDescent="0.25">
      <c r="A24" s="101" t="s">
        <v>590</v>
      </c>
      <c r="B24">
        <v>0</v>
      </c>
      <c r="C24">
        <v>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101" t="s">
        <v>21</v>
      </c>
    </row>
    <row r="26" spans="1:7" ht="15" x14ac:dyDescent="0.25">
      <c r="A26" s="101" t="s">
        <v>443</v>
      </c>
      <c r="B26">
        <v>1502.1</v>
      </c>
      <c r="C26">
        <v>1559.7</v>
      </c>
      <c r="D26">
        <v>4653.5</v>
      </c>
      <c r="E26">
        <v>5127.3999999999996</v>
      </c>
      <c r="F26">
        <v>50</v>
      </c>
      <c r="G26">
        <v>0</v>
      </c>
    </row>
    <row r="27" spans="1:7" ht="15" x14ac:dyDescent="0.25">
      <c r="A27" s="101" t="s">
        <v>543</v>
      </c>
      <c r="B27">
        <v>0</v>
      </c>
      <c r="C27">
        <v>60</v>
      </c>
      <c r="D27">
        <v>119.8</v>
      </c>
      <c r="E27">
        <v>355.4</v>
      </c>
      <c r="F27">
        <v>0</v>
      </c>
      <c r="G27">
        <v>0</v>
      </c>
    </row>
    <row r="28" spans="1:7" ht="15" x14ac:dyDescent="0.25">
      <c r="A28" s="101" t="s">
        <v>444</v>
      </c>
      <c r="B28">
        <v>7.5</v>
      </c>
      <c r="C28">
        <v>11.1</v>
      </c>
      <c r="D28">
        <v>30.5</v>
      </c>
      <c r="E28">
        <v>25.8</v>
      </c>
      <c r="F28">
        <v>0</v>
      </c>
      <c r="G28">
        <v>0</v>
      </c>
    </row>
    <row r="29" spans="1:7" ht="15" x14ac:dyDescent="0.25">
      <c r="A29" s="101" t="s">
        <v>591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101" t="s">
        <v>445</v>
      </c>
      <c r="B30">
        <v>0.5</v>
      </c>
      <c r="C30">
        <v>0.5</v>
      </c>
      <c r="D30">
        <v>2.9</v>
      </c>
      <c r="E30">
        <v>2.5</v>
      </c>
      <c r="F30">
        <v>0</v>
      </c>
      <c r="G30">
        <v>0</v>
      </c>
    </row>
    <row r="31" spans="1:7" ht="15" x14ac:dyDescent="0.25">
      <c r="A31" s="101" t="s">
        <v>446</v>
      </c>
      <c r="B31">
        <v>237</v>
      </c>
      <c r="C31">
        <v>115</v>
      </c>
      <c r="D31">
        <v>433.1</v>
      </c>
      <c r="E31">
        <v>577.4</v>
      </c>
      <c r="F31">
        <v>0</v>
      </c>
      <c r="G31">
        <v>0</v>
      </c>
    </row>
    <row r="32" spans="1:7" ht="15" x14ac:dyDescent="0.25">
      <c r="A32" s="101" t="s">
        <v>550</v>
      </c>
      <c r="B32">
        <v>0</v>
      </c>
      <c r="C32">
        <v>50</v>
      </c>
      <c r="D32">
        <v>262.2</v>
      </c>
      <c r="E32">
        <v>363.8</v>
      </c>
      <c r="F32">
        <v>0</v>
      </c>
      <c r="G32">
        <v>0</v>
      </c>
    </row>
    <row r="33" spans="1:7" ht="15" x14ac:dyDescent="0.25">
      <c r="A33" s="101" t="s">
        <v>636</v>
      </c>
      <c r="B33">
        <v>0.2</v>
      </c>
      <c r="C33">
        <v>31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101" t="s">
        <v>447</v>
      </c>
      <c r="B34">
        <v>282.2</v>
      </c>
      <c r="C34">
        <v>308.3</v>
      </c>
      <c r="D34">
        <v>728.9</v>
      </c>
      <c r="E34">
        <v>825.9</v>
      </c>
      <c r="F34">
        <v>0</v>
      </c>
      <c r="G34">
        <v>0</v>
      </c>
    </row>
    <row r="35" spans="1:7" ht="15" x14ac:dyDescent="0.25">
      <c r="A35" s="101" t="s">
        <v>448</v>
      </c>
      <c r="B35">
        <v>13</v>
      </c>
      <c r="C35">
        <v>1.2</v>
      </c>
      <c r="D35">
        <v>185.6</v>
      </c>
      <c r="E35">
        <v>130.9</v>
      </c>
      <c r="F35">
        <v>0</v>
      </c>
      <c r="G35">
        <v>0</v>
      </c>
    </row>
    <row r="36" spans="1:7" ht="15" x14ac:dyDescent="0.25">
      <c r="A36" s="101" t="s">
        <v>449</v>
      </c>
      <c r="B36">
        <v>671</v>
      </c>
      <c r="C36">
        <v>653</v>
      </c>
      <c r="D36">
        <v>1750.8</v>
      </c>
      <c r="E36">
        <v>1761.5</v>
      </c>
      <c r="F36">
        <v>50</v>
      </c>
      <c r="G36">
        <v>0</v>
      </c>
    </row>
    <row r="37" spans="1:7" ht="15" x14ac:dyDescent="0.25">
      <c r="A37" s="101" t="s">
        <v>563</v>
      </c>
      <c r="B37">
        <v>0</v>
      </c>
      <c r="C37">
        <v>0</v>
      </c>
      <c r="D37">
        <v>53.3</v>
      </c>
      <c r="E37">
        <v>64.5</v>
      </c>
      <c r="F37">
        <v>0</v>
      </c>
      <c r="G37">
        <v>0</v>
      </c>
    </row>
    <row r="38" spans="1:7" ht="15" x14ac:dyDescent="0.25">
      <c r="A38" s="101" t="s">
        <v>581</v>
      </c>
      <c r="B38">
        <v>65</v>
      </c>
      <c r="C38">
        <v>0.7</v>
      </c>
      <c r="D38">
        <v>66.599999999999994</v>
      </c>
      <c r="E38">
        <v>67</v>
      </c>
      <c r="F38">
        <v>0</v>
      </c>
      <c r="G38">
        <v>0</v>
      </c>
    </row>
    <row r="39" spans="1:7" ht="15" x14ac:dyDescent="0.25">
      <c r="A39" s="101" t="s">
        <v>490</v>
      </c>
      <c r="B39">
        <v>0</v>
      </c>
      <c r="C39">
        <v>86</v>
      </c>
      <c r="D39">
        <v>41.2</v>
      </c>
      <c r="E39">
        <v>44.6</v>
      </c>
      <c r="F39">
        <v>0</v>
      </c>
      <c r="G39">
        <v>0</v>
      </c>
    </row>
    <row r="40" spans="1:7" ht="15" x14ac:dyDescent="0.25">
      <c r="A40" s="101" t="s">
        <v>450</v>
      </c>
      <c r="B40">
        <v>150.69999999999999</v>
      </c>
      <c r="C40">
        <v>241.8</v>
      </c>
      <c r="D40">
        <v>479.6</v>
      </c>
      <c r="E40">
        <v>548.29999999999995</v>
      </c>
      <c r="F40">
        <v>0</v>
      </c>
      <c r="G40">
        <v>0</v>
      </c>
    </row>
    <row r="41" spans="1:7" ht="15" x14ac:dyDescent="0.25">
      <c r="A41" s="101" t="s">
        <v>620</v>
      </c>
      <c r="B41">
        <v>0</v>
      </c>
      <c r="C41">
        <v>0.3</v>
      </c>
      <c r="D41">
        <v>2.2000000000000002</v>
      </c>
      <c r="E41">
        <v>1.1000000000000001</v>
      </c>
      <c r="F41">
        <v>0</v>
      </c>
      <c r="G41">
        <v>0</v>
      </c>
    </row>
    <row r="42" spans="1:7" ht="15" x14ac:dyDescent="0.25">
      <c r="A42" s="101" t="s">
        <v>451</v>
      </c>
      <c r="B42">
        <v>25</v>
      </c>
      <c r="C42">
        <v>0.7</v>
      </c>
      <c r="D42">
        <v>259.89999999999998</v>
      </c>
      <c r="E42">
        <v>178</v>
      </c>
      <c r="F42">
        <v>0</v>
      </c>
      <c r="G42">
        <v>0</v>
      </c>
    </row>
    <row r="43" spans="1:7" ht="15" x14ac:dyDescent="0.25">
      <c r="A43" s="101" t="s">
        <v>452</v>
      </c>
      <c r="B43">
        <v>50</v>
      </c>
      <c r="C43">
        <v>0</v>
      </c>
      <c r="D43">
        <v>235.5</v>
      </c>
      <c r="E43">
        <v>180.7</v>
      </c>
      <c r="F43">
        <v>0</v>
      </c>
      <c r="G43">
        <v>0</v>
      </c>
    </row>
    <row r="44" spans="1:7" ht="15" x14ac:dyDescent="0.25">
      <c r="A44" s="101" t="s">
        <v>21</v>
      </c>
    </row>
    <row r="45" spans="1:7" ht="15" x14ac:dyDescent="0.25">
      <c r="A45" s="101" t="s">
        <v>453</v>
      </c>
      <c r="B45">
        <v>178.5</v>
      </c>
      <c r="C45">
        <v>685.9</v>
      </c>
      <c r="D45">
        <v>1559.8</v>
      </c>
      <c r="E45">
        <v>754.4</v>
      </c>
      <c r="F45">
        <v>0</v>
      </c>
      <c r="G45">
        <v>0</v>
      </c>
    </row>
    <row r="46" spans="1:7" ht="15" x14ac:dyDescent="0.25">
      <c r="A46" s="101" t="s">
        <v>454</v>
      </c>
      <c r="B46">
        <v>0</v>
      </c>
      <c r="C46">
        <v>0</v>
      </c>
      <c r="D46">
        <v>409.7</v>
      </c>
      <c r="E46">
        <v>104.6</v>
      </c>
      <c r="F46">
        <v>0</v>
      </c>
      <c r="G46">
        <v>0</v>
      </c>
    </row>
    <row r="47" spans="1:7" ht="15" x14ac:dyDescent="0.25">
      <c r="A47" s="101" t="s">
        <v>455</v>
      </c>
      <c r="B47">
        <v>0</v>
      </c>
      <c r="C47">
        <v>275</v>
      </c>
      <c r="D47">
        <v>101.2</v>
      </c>
      <c r="E47">
        <v>115.7</v>
      </c>
      <c r="F47">
        <v>0</v>
      </c>
      <c r="G47">
        <v>0</v>
      </c>
    </row>
    <row r="48" spans="1:7" ht="15" x14ac:dyDescent="0.25">
      <c r="A48" s="101" t="s">
        <v>592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ht="15" x14ac:dyDescent="0.25">
      <c r="A49" s="101" t="s">
        <v>456</v>
      </c>
      <c r="B49">
        <v>0</v>
      </c>
      <c r="C49">
        <v>0</v>
      </c>
      <c r="D49">
        <v>18.600000000000001</v>
      </c>
      <c r="E49">
        <v>22</v>
      </c>
      <c r="F49">
        <v>0</v>
      </c>
      <c r="G49">
        <v>0</v>
      </c>
    </row>
    <row r="50" spans="1:7" ht="15" x14ac:dyDescent="0.25">
      <c r="A50" s="101" t="s">
        <v>457</v>
      </c>
      <c r="B50">
        <v>0</v>
      </c>
      <c r="C50">
        <v>0</v>
      </c>
      <c r="D50">
        <v>0</v>
      </c>
      <c r="E50">
        <v>23.9</v>
      </c>
      <c r="F50">
        <v>0</v>
      </c>
      <c r="G50">
        <v>0</v>
      </c>
    </row>
    <row r="51" spans="1:7" ht="15" x14ac:dyDescent="0.25">
      <c r="A51" s="101" t="s">
        <v>637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ht="15" x14ac:dyDescent="0.25">
      <c r="A52" s="101" t="s">
        <v>593</v>
      </c>
      <c r="B52">
        <v>0</v>
      </c>
      <c r="C52">
        <v>0</v>
      </c>
      <c r="D52">
        <v>32.200000000000003</v>
      </c>
      <c r="E52" t="s">
        <v>168</v>
      </c>
      <c r="F52">
        <v>0</v>
      </c>
      <c r="G52">
        <v>0</v>
      </c>
    </row>
    <row r="53" spans="1:7" ht="15" x14ac:dyDescent="0.25">
      <c r="A53" s="101" t="s">
        <v>594</v>
      </c>
      <c r="B53">
        <v>0</v>
      </c>
      <c r="C53">
        <v>0</v>
      </c>
      <c r="D53">
        <v>3.9</v>
      </c>
      <c r="E53">
        <v>20.6</v>
      </c>
      <c r="F53">
        <v>0</v>
      </c>
      <c r="G53">
        <v>0</v>
      </c>
    </row>
    <row r="54" spans="1:7" ht="15" x14ac:dyDescent="0.25">
      <c r="A54" s="101" t="s">
        <v>458</v>
      </c>
      <c r="B54">
        <v>178.5</v>
      </c>
      <c r="C54">
        <v>410.9</v>
      </c>
      <c r="D54">
        <v>904.1</v>
      </c>
      <c r="E54">
        <v>450.8</v>
      </c>
      <c r="F54">
        <v>0</v>
      </c>
      <c r="G54">
        <v>0</v>
      </c>
    </row>
    <row r="55" spans="1:7" ht="15" x14ac:dyDescent="0.25">
      <c r="A55" s="101" t="s">
        <v>459</v>
      </c>
      <c r="B55">
        <v>0</v>
      </c>
      <c r="C55">
        <v>0</v>
      </c>
      <c r="D55">
        <v>18.5</v>
      </c>
      <c r="E55">
        <v>16.8</v>
      </c>
      <c r="F55">
        <v>0</v>
      </c>
      <c r="G55">
        <v>0</v>
      </c>
    </row>
    <row r="56" spans="1:7" ht="15" x14ac:dyDescent="0.25">
      <c r="A56" s="101" t="s">
        <v>610</v>
      </c>
      <c r="B56">
        <v>0</v>
      </c>
      <c r="C56">
        <v>0</v>
      </c>
      <c r="D56">
        <v>31.1</v>
      </c>
      <c r="E56">
        <v>0</v>
      </c>
      <c r="F56">
        <v>0</v>
      </c>
      <c r="G56">
        <v>0</v>
      </c>
    </row>
    <row r="57" spans="1:7" ht="15" x14ac:dyDescent="0.25">
      <c r="A57" s="101" t="s">
        <v>21</v>
      </c>
    </row>
    <row r="58" spans="1:7" ht="15" x14ac:dyDescent="0.25">
      <c r="A58" s="101" t="s">
        <v>460</v>
      </c>
      <c r="B58">
        <v>1178.9000000000001</v>
      </c>
      <c r="C58">
        <v>1423</v>
      </c>
      <c r="D58">
        <v>5151.3999999999996</v>
      </c>
      <c r="E58">
        <v>3776.7</v>
      </c>
      <c r="F58">
        <v>9.3000000000000007</v>
      </c>
      <c r="G58">
        <v>0</v>
      </c>
    </row>
    <row r="59" spans="1:7" ht="15" x14ac:dyDescent="0.25">
      <c r="A59" s="101" t="s">
        <v>461</v>
      </c>
      <c r="B59">
        <v>11.8</v>
      </c>
      <c r="C59">
        <v>0.5</v>
      </c>
      <c r="D59">
        <v>12.2</v>
      </c>
      <c r="E59">
        <v>11.5</v>
      </c>
      <c r="F59">
        <v>0</v>
      </c>
      <c r="G59">
        <v>0</v>
      </c>
    </row>
    <row r="60" spans="1:7" ht="15" x14ac:dyDescent="0.25">
      <c r="A60" s="101" t="s">
        <v>462</v>
      </c>
      <c r="B60">
        <v>4.5</v>
      </c>
      <c r="C60">
        <v>0</v>
      </c>
      <c r="D60">
        <v>4.4000000000000004</v>
      </c>
      <c r="E60">
        <v>10.8</v>
      </c>
      <c r="F60">
        <v>0</v>
      </c>
      <c r="G60">
        <v>0</v>
      </c>
    </row>
    <row r="61" spans="1:7" ht="15" x14ac:dyDescent="0.25">
      <c r="A61" s="101" t="s">
        <v>463</v>
      </c>
      <c r="B61">
        <v>30</v>
      </c>
      <c r="C61">
        <v>30</v>
      </c>
      <c r="D61">
        <v>353.2</v>
      </c>
      <c r="E61">
        <v>210.6</v>
      </c>
      <c r="F61">
        <v>0</v>
      </c>
      <c r="G61">
        <v>0</v>
      </c>
    </row>
    <row r="62" spans="1:7" ht="15" x14ac:dyDescent="0.25">
      <c r="A62" s="101" t="s">
        <v>464</v>
      </c>
      <c r="B62">
        <v>24.3</v>
      </c>
      <c r="C62">
        <v>35.4</v>
      </c>
      <c r="D62">
        <v>54.5</v>
      </c>
      <c r="E62">
        <v>56.5</v>
      </c>
      <c r="F62">
        <v>0</v>
      </c>
      <c r="G62">
        <v>0</v>
      </c>
    </row>
    <row r="63" spans="1:7" ht="15" x14ac:dyDescent="0.25">
      <c r="A63" s="101" t="s">
        <v>465</v>
      </c>
      <c r="B63">
        <v>31.7</v>
      </c>
      <c r="C63">
        <v>25.1</v>
      </c>
      <c r="D63">
        <v>48.8</v>
      </c>
      <c r="E63">
        <v>18.3</v>
      </c>
      <c r="F63">
        <v>0</v>
      </c>
      <c r="G63">
        <v>0</v>
      </c>
    </row>
    <row r="64" spans="1:7" ht="15" x14ac:dyDescent="0.25">
      <c r="A64" s="101" t="s">
        <v>466</v>
      </c>
      <c r="B64">
        <v>49</v>
      </c>
      <c r="C64">
        <v>45</v>
      </c>
      <c r="D64">
        <v>279.60000000000002</v>
      </c>
      <c r="E64">
        <v>161.69999999999999</v>
      </c>
      <c r="F64">
        <v>0</v>
      </c>
      <c r="G64">
        <v>0</v>
      </c>
    </row>
    <row r="65" spans="1:7" ht="15" x14ac:dyDescent="0.25">
      <c r="A65" s="101" t="s">
        <v>467</v>
      </c>
      <c r="B65">
        <v>62</v>
      </c>
      <c r="C65">
        <v>58</v>
      </c>
      <c r="D65">
        <v>485.5</v>
      </c>
      <c r="E65">
        <v>188.6</v>
      </c>
      <c r="F65">
        <v>0</v>
      </c>
      <c r="G65">
        <v>0</v>
      </c>
    </row>
    <row r="66" spans="1:7" ht="15" x14ac:dyDescent="0.25">
      <c r="A66" s="101" t="s">
        <v>468</v>
      </c>
      <c r="B66">
        <v>76.7</v>
      </c>
      <c r="C66">
        <v>43.8</v>
      </c>
      <c r="D66">
        <v>163.5</v>
      </c>
      <c r="E66">
        <v>126.7</v>
      </c>
      <c r="F66">
        <v>0</v>
      </c>
      <c r="G66">
        <v>0</v>
      </c>
    </row>
    <row r="67" spans="1:7" ht="15" x14ac:dyDescent="0.25">
      <c r="A67" s="101" t="s">
        <v>469</v>
      </c>
      <c r="B67">
        <v>0.4</v>
      </c>
      <c r="C67">
        <v>13</v>
      </c>
      <c r="D67">
        <v>210.7</v>
      </c>
      <c r="E67">
        <v>147.6</v>
      </c>
      <c r="F67">
        <v>0</v>
      </c>
      <c r="G67">
        <v>0</v>
      </c>
    </row>
    <row r="68" spans="1:7" ht="15" x14ac:dyDescent="0.25">
      <c r="A68" s="101" t="s">
        <v>470</v>
      </c>
      <c r="B68">
        <v>0</v>
      </c>
      <c r="C68">
        <v>4.8</v>
      </c>
      <c r="D68">
        <v>0</v>
      </c>
      <c r="E68">
        <v>4.4000000000000004</v>
      </c>
      <c r="F68">
        <v>0</v>
      </c>
      <c r="G68">
        <v>0</v>
      </c>
    </row>
    <row r="69" spans="1:7" ht="15" x14ac:dyDescent="0.25">
      <c r="A69" s="101" t="s">
        <v>471</v>
      </c>
      <c r="B69">
        <v>103</v>
      </c>
      <c r="C69">
        <v>45.5</v>
      </c>
      <c r="D69">
        <v>340.2</v>
      </c>
      <c r="E69">
        <v>341.2</v>
      </c>
      <c r="F69">
        <v>0</v>
      </c>
      <c r="G69">
        <v>0</v>
      </c>
    </row>
    <row r="70" spans="1:7" ht="15" x14ac:dyDescent="0.25">
      <c r="A70" s="101" t="s">
        <v>544</v>
      </c>
      <c r="B70">
        <v>0</v>
      </c>
      <c r="C70">
        <v>0</v>
      </c>
      <c r="D70">
        <v>20.3</v>
      </c>
      <c r="E70">
        <v>16.399999999999999</v>
      </c>
      <c r="F70">
        <v>0</v>
      </c>
      <c r="G70">
        <v>0</v>
      </c>
    </row>
    <row r="71" spans="1:7" ht="15" x14ac:dyDescent="0.25">
      <c r="A71" s="101" t="s">
        <v>472</v>
      </c>
      <c r="B71">
        <v>0</v>
      </c>
      <c r="C71">
        <v>0</v>
      </c>
      <c r="D71">
        <v>63.7</v>
      </c>
      <c r="E71">
        <v>52.2</v>
      </c>
      <c r="F71">
        <v>0</v>
      </c>
      <c r="G71">
        <v>0</v>
      </c>
    </row>
    <row r="72" spans="1:7" ht="15" x14ac:dyDescent="0.25">
      <c r="A72" s="101" t="s">
        <v>473</v>
      </c>
      <c r="B72">
        <v>61.8</v>
      </c>
      <c r="C72">
        <v>75.7</v>
      </c>
      <c r="D72">
        <v>190.9</v>
      </c>
      <c r="E72">
        <v>190.6</v>
      </c>
      <c r="F72">
        <v>0</v>
      </c>
      <c r="G72">
        <v>0</v>
      </c>
    </row>
    <row r="73" spans="1:7" ht="15" x14ac:dyDescent="0.25">
      <c r="A73" s="101" t="s">
        <v>474</v>
      </c>
      <c r="B73">
        <v>42.5</v>
      </c>
      <c r="C73">
        <v>29.6</v>
      </c>
      <c r="D73">
        <v>109.1</v>
      </c>
      <c r="E73">
        <v>84.5</v>
      </c>
      <c r="F73">
        <v>0</v>
      </c>
      <c r="G73">
        <v>0</v>
      </c>
    </row>
    <row r="74" spans="1:7" ht="15" x14ac:dyDescent="0.25">
      <c r="A74" s="101" t="s">
        <v>475</v>
      </c>
      <c r="B74">
        <v>15.8</v>
      </c>
      <c r="C74">
        <v>15.4</v>
      </c>
      <c r="D74">
        <v>17.100000000000001</v>
      </c>
      <c r="E74">
        <v>26.2</v>
      </c>
      <c r="F74">
        <v>4.8</v>
      </c>
      <c r="G74">
        <v>0</v>
      </c>
    </row>
    <row r="75" spans="1:7" ht="15" x14ac:dyDescent="0.25">
      <c r="A75" s="101" t="s">
        <v>476</v>
      </c>
      <c r="B75">
        <v>519.70000000000005</v>
      </c>
      <c r="C75">
        <v>643.9</v>
      </c>
      <c r="D75">
        <v>2236</v>
      </c>
      <c r="E75">
        <v>1568.9</v>
      </c>
      <c r="F75">
        <v>0</v>
      </c>
      <c r="G75">
        <v>0</v>
      </c>
    </row>
    <row r="76" spans="1:7" ht="15" x14ac:dyDescent="0.25">
      <c r="A76" s="101" t="s">
        <v>477</v>
      </c>
      <c r="B76">
        <v>4.0999999999999996</v>
      </c>
      <c r="C76">
        <v>3.5</v>
      </c>
      <c r="D76">
        <v>10.1</v>
      </c>
      <c r="E76">
        <v>7.5</v>
      </c>
      <c r="F76">
        <v>0.4</v>
      </c>
      <c r="G76">
        <v>0</v>
      </c>
    </row>
    <row r="77" spans="1:7" ht="15" x14ac:dyDescent="0.25">
      <c r="A77" s="101" t="s">
        <v>478</v>
      </c>
      <c r="B77">
        <v>48.6</v>
      </c>
      <c r="C77">
        <v>47.4</v>
      </c>
      <c r="D77">
        <v>92.5</v>
      </c>
      <c r="E77">
        <v>94.2</v>
      </c>
      <c r="F77">
        <v>0</v>
      </c>
      <c r="G77">
        <v>0</v>
      </c>
    </row>
    <row r="78" spans="1:7" ht="15" x14ac:dyDescent="0.25">
      <c r="A78" s="101" t="s">
        <v>479</v>
      </c>
      <c r="B78">
        <v>50.3</v>
      </c>
      <c r="C78">
        <v>222</v>
      </c>
      <c r="D78">
        <v>175.8</v>
      </c>
      <c r="E78">
        <v>99</v>
      </c>
      <c r="F78">
        <v>4.2</v>
      </c>
      <c r="G78">
        <v>0</v>
      </c>
    </row>
    <row r="79" spans="1:7" ht="15" x14ac:dyDescent="0.25">
      <c r="A79" s="101" t="s">
        <v>480</v>
      </c>
      <c r="B79">
        <v>12.7</v>
      </c>
      <c r="C79">
        <v>51.6</v>
      </c>
      <c r="D79">
        <v>188</v>
      </c>
      <c r="E79">
        <v>145.69999999999999</v>
      </c>
      <c r="F79">
        <v>0</v>
      </c>
      <c r="G79">
        <v>0</v>
      </c>
    </row>
    <row r="80" spans="1:7" ht="15" x14ac:dyDescent="0.25">
      <c r="A80" s="101" t="s">
        <v>481</v>
      </c>
      <c r="B80">
        <v>25</v>
      </c>
      <c r="C80">
        <v>32.9</v>
      </c>
      <c r="D80">
        <v>53.4</v>
      </c>
      <c r="E80">
        <v>59.3</v>
      </c>
      <c r="F80">
        <v>0</v>
      </c>
      <c r="G80">
        <v>0</v>
      </c>
    </row>
    <row r="81" spans="1:7" ht="15" x14ac:dyDescent="0.25">
      <c r="A81" s="101" t="s">
        <v>482</v>
      </c>
      <c r="B81">
        <v>5</v>
      </c>
      <c r="C81">
        <v>0</v>
      </c>
      <c r="D81">
        <v>42.1</v>
      </c>
      <c r="E81">
        <v>154.4</v>
      </c>
      <c r="F81">
        <v>0</v>
      </c>
      <c r="G81">
        <v>0</v>
      </c>
    </row>
    <row r="82" spans="1:7" ht="15" x14ac:dyDescent="0.25">
      <c r="A82" s="101" t="s">
        <v>642</v>
      </c>
      <c r="B82" t="s">
        <v>489</v>
      </c>
      <c r="C82" t="s">
        <v>20</v>
      </c>
      <c r="D82" t="s">
        <v>489</v>
      </c>
      <c r="E82" t="s">
        <v>489</v>
      </c>
      <c r="F82" t="s">
        <v>287</v>
      </c>
      <c r="G82" t="s">
        <v>20</v>
      </c>
    </row>
    <row r="83" spans="1:7" ht="15" x14ac:dyDescent="0.25">
      <c r="A83" s="101" t="s">
        <v>483</v>
      </c>
      <c r="B83">
        <v>3566.2</v>
      </c>
      <c r="C83">
        <v>4461.7</v>
      </c>
      <c r="D83">
        <v>14500.7</v>
      </c>
      <c r="E83">
        <v>12446.1</v>
      </c>
      <c r="F83">
        <v>99.3</v>
      </c>
      <c r="G83">
        <v>0</v>
      </c>
    </row>
    <row r="84" spans="1:7" ht="15" x14ac:dyDescent="0.25">
      <c r="A84" s="101" t="s">
        <v>484</v>
      </c>
      <c r="B84">
        <v>867.5</v>
      </c>
      <c r="C84">
        <v>1001</v>
      </c>
      <c r="D84">
        <v>0</v>
      </c>
      <c r="E84">
        <v>0</v>
      </c>
      <c r="F84">
        <v>21</v>
      </c>
      <c r="G84">
        <v>0</v>
      </c>
    </row>
    <row r="85" spans="1:7" ht="15" x14ac:dyDescent="0.25">
      <c r="A85" s="101" t="s">
        <v>642</v>
      </c>
      <c r="B85" t="s">
        <v>489</v>
      </c>
      <c r="C85" t="s">
        <v>20</v>
      </c>
      <c r="D85" t="s">
        <v>489</v>
      </c>
      <c r="E85" t="s">
        <v>489</v>
      </c>
      <c r="F85" t="s">
        <v>287</v>
      </c>
      <c r="G85" t="s">
        <v>20</v>
      </c>
    </row>
    <row r="86" spans="1:7" ht="15" x14ac:dyDescent="0.25">
      <c r="A86" s="101" t="s">
        <v>485</v>
      </c>
      <c r="B86">
        <v>4433.7</v>
      </c>
      <c r="C86">
        <v>5462.7</v>
      </c>
      <c r="D86">
        <v>14500.7</v>
      </c>
      <c r="E86">
        <v>12446.1</v>
      </c>
      <c r="F86">
        <v>120.3</v>
      </c>
      <c r="G86">
        <v>0</v>
      </c>
    </row>
    <row r="87" spans="1:7" ht="15" x14ac:dyDescent="0.25">
      <c r="A87" s="101" t="s">
        <v>486</v>
      </c>
      <c r="B87" t="s">
        <v>19</v>
      </c>
      <c r="C87" t="s">
        <v>19</v>
      </c>
      <c r="D87">
        <v>0</v>
      </c>
      <c r="E87">
        <v>0</v>
      </c>
      <c r="F87" t="s">
        <v>19</v>
      </c>
      <c r="G87" t="s">
        <v>19</v>
      </c>
    </row>
    <row r="88" spans="1:7" ht="15" x14ac:dyDescent="0.25">
      <c r="A88" s="101" t="s">
        <v>487</v>
      </c>
      <c r="B88">
        <v>56</v>
      </c>
      <c r="C88">
        <v>60</v>
      </c>
      <c r="D88" t="s">
        <v>19</v>
      </c>
      <c r="E88" t="s">
        <v>19</v>
      </c>
      <c r="F88">
        <v>0</v>
      </c>
      <c r="G88">
        <v>0</v>
      </c>
    </row>
    <row r="89" spans="1:7" ht="15" x14ac:dyDescent="0.25">
      <c r="A89" s="101" t="s">
        <v>642</v>
      </c>
      <c r="B89" t="s">
        <v>489</v>
      </c>
      <c r="C89" t="s">
        <v>20</v>
      </c>
      <c r="D89" t="s">
        <v>489</v>
      </c>
      <c r="E89" t="s">
        <v>489</v>
      </c>
      <c r="F89" t="s">
        <v>287</v>
      </c>
      <c r="G89" t="s">
        <v>20</v>
      </c>
    </row>
  </sheetData>
  <mergeCells count="3">
    <mergeCell ref="B7:C7"/>
    <mergeCell ref="D7:E7"/>
    <mergeCell ref="F7:H7"/>
  </mergeCell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D84BD-BD09-40DE-B665-BFDB4158EC4D}">
  <sheetPr codeName="Sheet11"/>
  <dimension ref="A1:G89"/>
  <sheetViews>
    <sheetView topLeftCell="A43" workbookViewId="0">
      <selection activeCell="I40" sqref="I40"/>
    </sheetView>
  </sheetViews>
  <sheetFormatPr defaultRowHeight="13.2" x14ac:dyDescent="0.25"/>
  <cols>
    <col min="1" max="1" width="21.5546875" customWidth="1"/>
    <col min="2" max="2" width="11.33203125" customWidth="1"/>
    <col min="4" max="4" width="11.33203125" customWidth="1"/>
    <col min="6" max="6" width="12.33203125" customWidth="1"/>
  </cols>
  <sheetData>
    <row r="1" spans="1:7" ht="15" x14ac:dyDescent="0.25">
      <c r="A1" s="101" t="s">
        <v>275</v>
      </c>
      <c r="E1" t="s">
        <v>505</v>
      </c>
      <c r="F1" t="s">
        <v>582</v>
      </c>
      <c r="G1">
        <f>- 5/31</f>
        <v>-0.16129032258064516</v>
      </c>
    </row>
    <row r="2" spans="1:7" ht="15" x14ac:dyDescent="0.25">
      <c r="A2" s="101" t="s">
        <v>639</v>
      </c>
      <c r="B2" t="s">
        <v>640</v>
      </c>
      <c r="C2" t="s">
        <v>611</v>
      </c>
      <c r="D2" t="s">
        <v>612</v>
      </c>
      <c r="E2" t="s">
        <v>506</v>
      </c>
      <c r="F2" t="s">
        <v>583</v>
      </c>
      <c r="G2" t="s">
        <v>501</v>
      </c>
    </row>
    <row r="3" spans="1:7" ht="15" x14ac:dyDescent="0.25">
      <c r="A3" s="101" t="s">
        <v>284</v>
      </c>
      <c r="B3" t="s">
        <v>665</v>
      </c>
      <c r="C3" t="s">
        <v>666</v>
      </c>
      <c r="D3">
        <v>2019</v>
      </c>
    </row>
    <row r="4" spans="1:7" ht="15" x14ac:dyDescent="0.25">
      <c r="A4" s="101" t="s">
        <v>642</v>
      </c>
      <c r="B4" t="s">
        <v>489</v>
      </c>
      <c r="C4" t="s">
        <v>20</v>
      </c>
      <c r="D4" t="s">
        <v>489</v>
      </c>
      <c r="E4" t="s">
        <v>489</v>
      </c>
      <c r="F4" t="s">
        <v>287</v>
      </c>
      <c r="G4" t="s">
        <v>20</v>
      </c>
    </row>
    <row r="5" spans="1:7" ht="15" x14ac:dyDescent="0.25">
      <c r="A5" s="101" t="s">
        <v>21</v>
      </c>
      <c r="B5" t="s">
        <v>502</v>
      </c>
      <c r="C5" t="s">
        <v>614</v>
      </c>
      <c r="D5" t="s">
        <v>615</v>
      </c>
      <c r="E5" t="s">
        <v>21</v>
      </c>
      <c r="F5" t="s">
        <v>584</v>
      </c>
      <c r="G5" t="s">
        <v>503</v>
      </c>
    </row>
    <row r="6" spans="1:7" ht="15" x14ac:dyDescent="0.25">
      <c r="A6" s="101"/>
      <c r="B6" t="s">
        <v>489</v>
      </c>
      <c r="C6" t="s">
        <v>20</v>
      </c>
      <c r="D6" t="s">
        <v>489</v>
      </c>
      <c r="E6" t="s">
        <v>489</v>
      </c>
      <c r="F6" t="s">
        <v>287</v>
      </c>
      <c r="G6" t="s">
        <v>20</v>
      </c>
    </row>
    <row r="7" spans="1:7" ht="15" x14ac:dyDescent="0.25">
      <c r="A7" s="101"/>
      <c r="B7" s="80" t="s">
        <v>659</v>
      </c>
      <c r="D7" s="80" t="s">
        <v>660</v>
      </c>
      <c r="F7" s="80" t="s">
        <v>655</v>
      </c>
    </row>
    <row r="8" spans="1:7" ht="15" x14ac:dyDescent="0.25">
      <c r="A8" s="101"/>
      <c r="B8" t="s">
        <v>489</v>
      </c>
      <c r="C8" t="s">
        <v>20</v>
      </c>
      <c r="D8" t="s">
        <v>489</v>
      </c>
      <c r="E8" t="s">
        <v>489</v>
      </c>
      <c r="F8" t="s">
        <v>287</v>
      </c>
      <c r="G8" t="s">
        <v>20</v>
      </c>
    </row>
    <row r="9" spans="1:7" ht="15" x14ac:dyDescent="0.25">
      <c r="A9" s="101" t="s">
        <v>643</v>
      </c>
      <c r="B9" t="s">
        <v>619</v>
      </c>
      <c r="C9" t="s">
        <v>618</v>
      </c>
      <c r="D9" t="s">
        <v>619</v>
      </c>
      <c r="E9" t="s">
        <v>507</v>
      </c>
      <c r="F9" t="s">
        <v>587</v>
      </c>
      <c r="G9" t="s">
        <v>588</v>
      </c>
    </row>
    <row r="10" spans="1:7" ht="15" x14ac:dyDescent="0.25">
      <c r="A10" s="101" t="s">
        <v>642</v>
      </c>
      <c r="B10" t="s">
        <v>489</v>
      </c>
      <c r="C10" t="s">
        <v>20</v>
      </c>
      <c r="D10" t="s">
        <v>489</v>
      </c>
      <c r="E10" t="s">
        <v>489</v>
      </c>
      <c r="F10" t="s">
        <v>287</v>
      </c>
      <c r="G10" t="s">
        <v>20</v>
      </c>
    </row>
    <row r="11" spans="1:7" ht="15" x14ac:dyDescent="0.25">
      <c r="A11" s="101" t="s">
        <v>21</v>
      </c>
    </row>
    <row r="12" spans="1:7" ht="15" x14ac:dyDescent="0.25">
      <c r="A12" s="101" t="s">
        <v>438</v>
      </c>
      <c r="B12">
        <v>40</v>
      </c>
      <c r="C12">
        <v>40</v>
      </c>
      <c r="D12">
        <v>689.2</v>
      </c>
      <c r="E12">
        <v>562.79999999999995</v>
      </c>
      <c r="F12">
        <v>40</v>
      </c>
      <c r="G12">
        <v>0</v>
      </c>
    </row>
    <row r="13" spans="1:7" ht="15" x14ac:dyDescent="0.25">
      <c r="A13" s="101" t="s">
        <v>439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101" t="s">
        <v>623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101" t="s">
        <v>440</v>
      </c>
      <c r="B15">
        <v>40</v>
      </c>
      <c r="C15">
        <v>40</v>
      </c>
      <c r="D15">
        <v>623.29999999999995</v>
      </c>
      <c r="E15">
        <v>393.5</v>
      </c>
      <c r="F15">
        <v>40</v>
      </c>
      <c r="G15">
        <v>0</v>
      </c>
    </row>
    <row r="16" spans="1:7" ht="15" x14ac:dyDescent="0.25">
      <c r="A16" s="101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101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101" t="s">
        <v>488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101" t="s">
        <v>21</v>
      </c>
    </row>
    <row r="20" spans="1:7" ht="15" x14ac:dyDescent="0.25">
      <c r="A20" s="101" t="s">
        <v>441</v>
      </c>
      <c r="B20">
        <v>442.9</v>
      </c>
      <c r="C20">
        <v>589.29999999999995</v>
      </c>
      <c r="D20">
        <v>1477.8</v>
      </c>
      <c r="E20">
        <v>1571</v>
      </c>
      <c r="F20">
        <v>0</v>
      </c>
      <c r="G20">
        <v>0</v>
      </c>
    </row>
    <row r="21" spans="1:7" ht="15" x14ac:dyDescent="0.25">
      <c r="A21" s="101" t="s">
        <v>21</v>
      </c>
    </row>
    <row r="22" spans="1:7" ht="15" x14ac:dyDescent="0.25">
      <c r="A22" s="101" t="s">
        <v>442</v>
      </c>
      <c r="B22">
        <v>252.8</v>
      </c>
      <c r="C22">
        <v>159.1</v>
      </c>
      <c r="D22">
        <v>723.6</v>
      </c>
      <c r="E22">
        <v>633.70000000000005</v>
      </c>
      <c r="F22">
        <v>0</v>
      </c>
      <c r="G22">
        <v>0</v>
      </c>
    </row>
    <row r="23" spans="1:7" ht="15" x14ac:dyDescent="0.25">
      <c r="A23" s="101" t="s">
        <v>21</v>
      </c>
    </row>
    <row r="24" spans="1:7" ht="15" x14ac:dyDescent="0.25">
      <c r="A24" s="101" t="s">
        <v>590</v>
      </c>
      <c r="B24">
        <v>0</v>
      </c>
      <c r="C24">
        <v>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101" t="s">
        <v>21</v>
      </c>
    </row>
    <row r="26" spans="1:7" ht="15" x14ac:dyDescent="0.25">
      <c r="A26" s="101" t="s">
        <v>443</v>
      </c>
      <c r="B26">
        <v>1599.3</v>
      </c>
      <c r="C26">
        <v>1715.6</v>
      </c>
      <c r="D26">
        <v>4521.6000000000004</v>
      </c>
      <c r="E26">
        <v>4944.3</v>
      </c>
      <c r="F26">
        <v>0</v>
      </c>
      <c r="G26">
        <v>0</v>
      </c>
    </row>
    <row r="27" spans="1:7" ht="15" x14ac:dyDescent="0.25">
      <c r="A27" s="101" t="s">
        <v>543</v>
      </c>
      <c r="B27">
        <v>0</v>
      </c>
      <c r="C27">
        <v>115.8</v>
      </c>
      <c r="D27">
        <v>119.8</v>
      </c>
      <c r="E27">
        <v>305.8</v>
      </c>
      <c r="F27">
        <v>0</v>
      </c>
      <c r="G27">
        <v>0</v>
      </c>
    </row>
    <row r="28" spans="1:7" ht="15" x14ac:dyDescent="0.25">
      <c r="A28" s="101" t="s">
        <v>444</v>
      </c>
      <c r="B28">
        <v>7.5</v>
      </c>
      <c r="C28">
        <v>14.8</v>
      </c>
      <c r="D28">
        <v>30.5</v>
      </c>
      <c r="E28">
        <v>22.1</v>
      </c>
      <c r="F28">
        <v>0</v>
      </c>
      <c r="G28">
        <v>0</v>
      </c>
    </row>
    <row r="29" spans="1:7" ht="15" x14ac:dyDescent="0.25">
      <c r="A29" s="101" t="s">
        <v>591</v>
      </c>
      <c r="B29">
        <v>0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101" t="s">
        <v>445</v>
      </c>
      <c r="B30">
        <v>0.5</v>
      </c>
      <c r="C30">
        <v>0.5</v>
      </c>
      <c r="D30">
        <v>2.9</v>
      </c>
      <c r="E30">
        <v>2.2999999999999998</v>
      </c>
      <c r="F30">
        <v>0</v>
      </c>
      <c r="G30">
        <v>0</v>
      </c>
    </row>
    <row r="31" spans="1:7" ht="15" x14ac:dyDescent="0.25">
      <c r="A31" s="101" t="s">
        <v>446</v>
      </c>
      <c r="B31">
        <v>237</v>
      </c>
      <c r="C31">
        <v>115</v>
      </c>
      <c r="D31">
        <v>415.3</v>
      </c>
      <c r="E31">
        <v>577.4</v>
      </c>
      <c r="F31">
        <v>0</v>
      </c>
      <c r="G31">
        <v>0</v>
      </c>
    </row>
    <row r="32" spans="1:7" ht="15" x14ac:dyDescent="0.25">
      <c r="A32" s="101" t="s">
        <v>550</v>
      </c>
      <c r="B32">
        <v>0</v>
      </c>
      <c r="C32">
        <v>50</v>
      </c>
      <c r="D32">
        <v>262.2</v>
      </c>
      <c r="E32">
        <v>363.8</v>
      </c>
      <c r="F32">
        <v>0</v>
      </c>
      <c r="G32">
        <v>0</v>
      </c>
    </row>
    <row r="33" spans="1:7" ht="15" x14ac:dyDescent="0.25">
      <c r="A33" s="101" t="s">
        <v>636</v>
      </c>
      <c r="B33">
        <v>0.2</v>
      </c>
      <c r="C33">
        <v>31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101" t="s">
        <v>447</v>
      </c>
      <c r="B34">
        <v>282.3</v>
      </c>
      <c r="C34">
        <v>322.8</v>
      </c>
      <c r="D34">
        <v>728.8</v>
      </c>
      <c r="E34">
        <v>810</v>
      </c>
      <c r="F34">
        <v>0</v>
      </c>
      <c r="G34">
        <v>0</v>
      </c>
    </row>
    <row r="35" spans="1:7" ht="15" x14ac:dyDescent="0.25">
      <c r="A35" s="101" t="s">
        <v>448</v>
      </c>
      <c r="B35">
        <v>42.5</v>
      </c>
      <c r="C35">
        <v>9.1999999999999993</v>
      </c>
      <c r="D35">
        <v>149.19999999999999</v>
      </c>
      <c r="E35">
        <v>122.2</v>
      </c>
      <c r="F35">
        <v>0</v>
      </c>
      <c r="G35">
        <v>0</v>
      </c>
    </row>
    <row r="36" spans="1:7" ht="15" x14ac:dyDescent="0.25">
      <c r="A36" s="101" t="s">
        <v>449</v>
      </c>
      <c r="B36">
        <v>725</v>
      </c>
      <c r="C36">
        <v>706</v>
      </c>
      <c r="D36">
        <v>1686.6</v>
      </c>
      <c r="E36">
        <v>1679.5</v>
      </c>
      <c r="F36">
        <v>0</v>
      </c>
      <c r="G36">
        <v>0</v>
      </c>
    </row>
    <row r="37" spans="1:7" ht="15" x14ac:dyDescent="0.25">
      <c r="A37" s="101" t="s">
        <v>563</v>
      </c>
      <c r="B37">
        <v>0</v>
      </c>
      <c r="C37">
        <v>0</v>
      </c>
      <c r="D37">
        <v>53.3</v>
      </c>
      <c r="E37">
        <v>64.5</v>
      </c>
      <c r="F37">
        <v>0</v>
      </c>
      <c r="G37">
        <v>0</v>
      </c>
    </row>
    <row r="38" spans="1:7" ht="15" x14ac:dyDescent="0.25">
      <c r="A38" s="101" t="s">
        <v>581</v>
      </c>
      <c r="B38">
        <v>65</v>
      </c>
      <c r="C38">
        <v>1.7</v>
      </c>
      <c r="D38">
        <v>66.599999999999994</v>
      </c>
      <c r="E38">
        <v>66</v>
      </c>
      <c r="F38">
        <v>0</v>
      </c>
      <c r="G38">
        <v>0</v>
      </c>
    </row>
    <row r="39" spans="1:7" ht="15" x14ac:dyDescent="0.25">
      <c r="A39" s="101" t="s">
        <v>490</v>
      </c>
      <c r="B39">
        <v>0</v>
      </c>
      <c r="C39">
        <v>86</v>
      </c>
      <c r="D39">
        <v>41.2</v>
      </c>
      <c r="E39">
        <v>44.6</v>
      </c>
      <c r="F39">
        <v>0</v>
      </c>
      <c r="G39">
        <v>0</v>
      </c>
    </row>
    <row r="40" spans="1:7" ht="15" x14ac:dyDescent="0.25">
      <c r="A40" s="101" t="s">
        <v>450</v>
      </c>
      <c r="B40">
        <v>150.69999999999999</v>
      </c>
      <c r="C40">
        <v>261.8</v>
      </c>
      <c r="D40">
        <v>479.6</v>
      </c>
      <c r="E40">
        <v>526.4</v>
      </c>
      <c r="F40">
        <v>0</v>
      </c>
      <c r="G40">
        <v>0</v>
      </c>
    </row>
    <row r="41" spans="1:7" ht="15" x14ac:dyDescent="0.25">
      <c r="A41" s="101" t="s">
        <v>620</v>
      </c>
      <c r="B41">
        <v>0</v>
      </c>
      <c r="C41">
        <v>0.3</v>
      </c>
      <c r="D41">
        <v>2.2000000000000002</v>
      </c>
      <c r="E41">
        <v>1.1000000000000001</v>
      </c>
      <c r="F41">
        <v>0</v>
      </c>
      <c r="G41">
        <v>0</v>
      </c>
    </row>
    <row r="42" spans="1:7" ht="15" x14ac:dyDescent="0.25">
      <c r="A42" s="101" t="s">
        <v>451</v>
      </c>
      <c r="B42">
        <v>38.5</v>
      </c>
      <c r="C42">
        <v>0.7</v>
      </c>
      <c r="D42">
        <v>246.6</v>
      </c>
      <c r="E42">
        <v>178</v>
      </c>
      <c r="F42">
        <v>0</v>
      </c>
      <c r="G42">
        <v>0</v>
      </c>
    </row>
    <row r="43" spans="1:7" ht="15" x14ac:dyDescent="0.25">
      <c r="A43" s="101" t="s">
        <v>452</v>
      </c>
      <c r="B43">
        <v>50</v>
      </c>
      <c r="C43">
        <v>0</v>
      </c>
      <c r="D43">
        <v>235.5</v>
      </c>
      <c r="E43">
        <v>180.7</v>
      </c>
      <c r="F43">
        <v>0</v>
      </c>
      <c r="G43">
        <v>0</v>
      </c>
    </row>
    <row r="44" spans="1:7" ht="15" x14ac:dyDescent="0.25">
      <c r="A44" s="101" t="s">
        <v>21</v>
      </c>
    </row>
    <row r="45" spans="1:7" ht="15" x14ac:dyDescent="0.25">
      <c r="A45" s="101" t="s">
        <v>453</v>
      </c>
      <c r="B45">
        <v>207</v>
      </c>
      <c r="C45">
        <v>674.7</v>
      </c>
      <c r="D45">
        <v>1485.8</v>
      </c>
      <c r="E45">
        <v>754.4</v>
      </c>
      <c r="F45">
        <v>0</v>
      </c>
      <c r="G45">
        <v>0</v>
      </c>
    </row>
    <row r="46" spans="1:7" ht="15" x14ac:dyDescent="0.25">
      <c r="A46" s="101" t="s">
        <v>454</v>
      </c>
      <c r="B46">
        <v>0</v>
      </c>
      <c r="C46">
        <v>0</v>
      </c>
      <c r="D46">
        <v>409.7</v>
      </c>
      <c r="E46">
        <v>104.6</v>
      </c>
      <c r="F46">
        <v>0</v>
      </c>
      <c r="G46">
        <v>0</v>
      </c>
    </row>
    <row r="47" spans="1:7" ht="15" x14ac:dyDescent="0.25">
      <c r="A47" s="101" t="s">
        <v>455</v>
      </c>
      <c r="B47">
        <v>0</v>
      </c>
      <c r="C47">
        <v>275</v>
      </c>
      <c r="D47">
        <v>101.2</v>
      </c>
      <c r="E47">
        <v>115.7</v>
      </c>
      <c r="F47">
        <v>0</v>
      </c>
      <c r="G47">
        <v>0</v>
      </c>
    </row>
    <row r="48" spans="1:7" ht="15" x14ac:dyDescent="0.25">
      <c r="A48" s="101" t="s">
        <v>592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ht="15" x14ac:dyDescent="0.25">
      <c r="A49" s="101" t="s">
        <v>456</v>
      </c>
      <c r="B49">
        <v>0</v>
      </c>
      <c r="C49">
        <v>0</v>
      </c>
      <c r="D49">
        <v>18.600000000000001</v>
      </c>
      <c r="E49">
        <v>22</v>
      </c>
      <c r="F49">
        <v>0</v>
      </c>
      <c r="G49">
        <v>0</v>
      </c>
    </row>
    <row r="50" spans="1:7" ht="15" x14ac:dyDescent="0.25">
      <c r="A50" s="101" t="s">
        <v>457</v>
      </c>
      <c r="B50">
        <v>0</v>
      </c>
      <c r="C50">
        <v>0</v>
      </c>
      <c r="D50">
        <v>0</v>
      </c>
      <c r="E50">
        <v>23.9</v>
      </c>
      <c r="F50">
        <v>0</v>
      </c>
      <c r="G50">
        <v>0</v>
      </c>
    </row>
    <row r="51" spans="1:7" ht="15" x14ac:dyDescent="0.25">
      <c r="A51" s="101" t="s">
        <v>637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ht="15" x14ac:dyDescent="0.25">
      <c r="A52" s="101" t="s">
        <v>593</v>
      </c>
      <c r="B52">
        <v>0</v>
      </c>
      <c r="C52">
        <v>0</v>
      </c>
      <c r="D52">
        <v>32.200000000000003</v>
      </c>
      <c r="E52" t="s">
        <v>168</v>
      </c>
      <c r="F52">
        <v>0</v>
      </c>
      <c r="G52">
        <v>0</v>
      </c>
    </row>
    <row r="53" spans="1:7" ht="15" x14ac:dyDescent="0.25">
      <c r="A53" s="101" t="s">
        <v>594</v>
      </c>
      <c r="B53">
        <v>0</v>
      </c>
      <c r="C53">
        <v>0</v>
      </c>
      <c r="D53">
        <v>3.9</v>
      </c>
      <c r="E53">
        <v>20.6</v>
      </c>
      <c r="F53">
        <v>0</v>
      </c>
      <c r="G53">
        <v>0</v>
      </c>
    </row>
    <row r="54" spans="1:7" ht="15" x14ac:dyDescent="0.25">
      <c r="A54" s="101" t="s">
        <v>458</v>
      </c>
      <c r="B54">
        <v>207</v>
      </c>
      <c r="C54">
        <v>399.7</v>
      </c>
      <c r="D54">
        <v>830.1</v>
      </c>
      <c r="E54">
        <v>450.8</v>
      </c>
      <c r="F54">
        <v>0</v>
      </c>
      <c r="G54">
        <v>0</v>
      </c>
    </row>
    <row r="55" spans="1:7" ht="15" x14ac:dyDescent="0.25">
      <c r="A55" s="101" t="s">
        <v>459</v>
      </c>
      <c r="B55">
        <v>0</v>
      </c>
      <c r="C55">
        <v>0</v>
      </c>
      <c r="D55">
        <v>18.5</v>
      </c>
      <c r="E55">
        <v>16.8</v>
      </c>
      <c r="F55">
        <v>0</v>
      </c>
      <c r="G55">
        <v>0</v>
      </c>
    </row>
    <row r="56" spans="1:7" ht="15" x14ac:dyDescent="0.25">
      <c r="A56" s="101" t="s">
        <v>610</v>
      </c>
      <c r="B56">
        <v>0</v>
      </c>
      <c r="C56">
        <v>0</v>
      </c>
      <c r="D56">
        <v>31.1</v>
      </c>
      <c r="E56">
        <v>0</v>
      </c>
      <c r="F56">
        <v>0</v>
      </c>
      <c r="G56">
        <v>0</v>
      </c>
    </row>
    <row r="57" spans="1:7" ht="15" x14ac:dyDescent="0.25">
      <c r="A57" s="101" t="s">
        <v>21</v>
      </c>
    </row>
    <row r="58" spans="1:7" ht="15" x14ac:dyDescent="0.25">
      <c r="A58" s="101" t="s">
        <v>460</v>
      </c>
      <c r="B58">
        <v>1226</v>
      </c>
      <c r="C58">
        <v>1460.7</v>
      </c>
      <c r="D58">
        <v>5057.1000000000004</v>
      </c>
      <c r="E58">
        <v>3688.3</v>
      </c>
      <c r="F58">
        <v>9.3000000000000007</v>
      </c>
      <c r="G58">
        <v>0</v>
      </c>
    </row>
    <row r="59" spans="1:7" ht="15" x14ac:dyDescent="0.25">
      <c r="A59" s="101" t="s">
        <v>461</v>
      </c>
      <c r="B59">
        <v>11.8</v>
      </c>
      <c r="C59">
        <v>3</v>
      </c>
      <c r="D59">
        <v>12.2</v>
      </c>
      <c r="E59">
        <v>9.5</v>
      </c>
      <c r="F59">
        <v>0</v>
      </c>
      <c r="G59">
        <v>0</v>
      </c>
    </row>
    <row r="60" spans="1:7" ht="15" x14ac:dyDescent="0.25">
      <c r="A60" s="101" t="s">
        <v>462</v>
      </c>
      <c r="B60">
        <v>4.5</v>
      </c>
      <c r="C60">
        <v>0</v>
      </c>
      <c r="D60">
        <v>4.4000000000000004</v>
      </c>
      <c r="E60">
        <v>10.8</v>
      </c>
      <c r="F60">
        <v>0</v>
      </c>
      <c r="G60">
        <v>0</v>
      </c>
    </row>
    <row r="61" spans="1:7" ht="15" x14ac:dyDescent="0.25">
      <c r="A61" s="101" t="s">
        <v>463</v>
      </c>
      <c r="B61">
        <v>30</v>
      </c>
      <c r="C61">
        <v>30</v>
      </c>
      <c r="D61">
        <v>353.2</v>
      </c>
      <c r="E61">
        <v>210.6</v>
      </c>
      <c r="F61">
        <v>0</v>
      </c>
      <c r="G61">
        <v>0</v>
      </c>
    </row>
    <row r="62" spans="1:7" ht="15" x14ac:dyDescent="0.25">
      <c r="A62" s="101" t="s">
        <v>464</v>
      </c>
      <c r="B62">
        <v>23.8</v>
      </c>
      <c r="C62">
        <v>38.6</v>
      </c>
      <c r="D62">
        <v>54.5</v>
      </c>
      <c r="E62">
        <v>53.1</v>
      </c>
      <c r="F62">
        <v>0</v>
      </c>
      <c r="G62">
        <v>0</v>
      </c>
    </row>
    <row r="63" spans="1:7" ht="15" x14ac:dyDescent="0.25">
      <c r="A63" s="101" t="s">
        <v>465</v>
      </c>
      <c r="B63">
        <v>47.3</v>
      </c>
      <c r="C63">
        <v>29.9</v>
      </c>
      <c r="D63">
        <v>33.200000000000003</v>
      </c>
      <c r="E63">
        <v>13.5</v>
      </c>
      <c r="F63">
        <v>0</v>
      </c>
      <c r="G63">
        <v>0</v>
      </c>
    </row>
    <row r="64" spans="1:7" ht="15" x14ac:dyDescent="0.25">
      <c r="A64" s="101" t="s">
        <v>466</v>
      </c>
      <c r="B64">
        <v>49</v>
      </c>
      <c r="C64">
        <v>35</v>
      </c>
      <c r="D64">
        <v>279.60000000000002</v>
      </c>
      <c r="E64">
        <v>161.69999999999999</v>
      </c>
      <c r="F64">
        <v>0</v>
      </c>
      <c r="G64">
        <v>0</v>
      </c>
    </row>
    <row r="65" spans="1:7" ht="15" x14ac:dyDescent="0.25">
      <c r="A65" s="101" t="s">
        <v>467</v>
      </c>
      <c r="B65">
        <v>79.5</v>
      </c>
      <c r="C65">
        <v>58</v>
      </c>
      <c r="D65">
        <v>466.6</v>
      </c>
      <c r="E65">
        <v>188.6</v>
      </c>
      <c r="F65">
        <v>0</v>
      </c>
      <c r="G65">
        <v>0</v>
      </c>
    </row>
    <row r="66" spans="1:7" ht="15" x14ac:dyDescent="0.25">
      <c r="A66" s="101" t="s">
        <v>468</v>
      </c>
      <c r="B66">
        <v>76.7</v>
      </c>
      <c r="C66">
        <v>50.5</v>
      </c>
      <c r="D66">
        <v>157.4</v>
      </c>
      <c r="E66">
        <v>126.7</v>
      </c>
      <c r="F66">
        <v>0</v>
      </c>
      <c r="G66">
        <v>0</v>
      </c>
    </row>
    <row r="67" spans="1:7" ht="15" x14ac:dyDescent="0.25">
      <c r="A67" s="101" t="s">
        <v>469</v>
      </c>
      <c r="B67">
        <v>0.4</v>
      </c>
      <c r="C67">
        <v>13</v>
      </c>
      <c r="D67">
        <v>210.7</v>
      </c>
      <c r="E67">
        <v>147.6</v>
      </c>
      <c r="F67">
        <v>0</v>
      </c>
      <c r="G67">
        <v>0</v>
      </c>
    </row>
    <row r="68" spans="1:7" ht="15" x14ac:dyDescent="0.25">
      <c r="A68" s="101" t="s">
        <v>470</v>
      </c>
      <c r="B68">
        <v>0</v>
      </c>
      <c r="C68">
        <v>4.8</v>
      </c>
      <c r="D68">
        <v>0</v>
      </c>
      <c r="E68">
        <v>4.4000000000000004</v>
      </c>
      <c r="F68">
        <v>0</v>
      </c>
      <c r="G68">
        <v>0</v>
      </c>
    </row>
    <row r="69" spans="1:7" ht="15" x14ac:dyDescent="0.25">
      <c r="A69" s="101" t="s">
        <v>471</v>
      </c>
      <c r="B69">
        <v>103</v>
      </c>
      <c r="C69">
        <v>45.5</v>
      </c>
      <c r="D69">
        <v>340.2</v>
      </c>
      <c r="E69">
        <v>341.2</v>
      </c>
      <c r="F69">
        <v>0</v>
      </c>
      <c r="G69">
        <v>0</v>
      </c>
    </row>
    <row r="70" spans="1:7" ht="15" x14ac:dyDescent="0.25">
      <c r="A70" s="101" t="s">
        <v>544</v>
      </c>
      <c r="B70">
        <v>0</v>
      </c>
      <c r="C70">
        <v>0</v>
      </c>
      <c r="D70">
        <v>15.4</v>
      </c>
      <c r="E70">
        <v>16.399999999999999</v>
      </c>
      <c r="F70">
        <v>0</v>
      </c>
      <c r="G70">
        <v>0</v>
      </c>
    </row>
    <row r="71" spans="1:7" ht="15" x14ac:dyDescent="0.25">
      <c r="A71" s="101" t="s">
        <v>472</v>
      </c>
      <c r="B71">
        <v>0</v>
      </c>
      <c r="C71">
        <v>0</v>
      </c>
      <c r="D71">
        <v>63.7</v>
      </c>
      <c r="E71">
        <v>52.2</v>
      </c>
      <c r="F71">
        <v>0</v>
      </c>
      <c r="G71">
        <v>0</v>
      </c>
    </row>
    <row r="72" spans="1:7" ht="15" x14ac:dyDescent="0.25">
      <c r="A72" s="101" t="s">
        <v>473</v>
      </c>
      <c r="B72">
        <v>59.8</v>
      </c>
      <c r="C72">
        <v>77.8</v>
      </c>
      <c r="D72">
        <v>184.4</v>
      </c>
      <c r="E72">
        <v>190.6</v>
      </c>
      <c r="F72">
        <v>0</v>
      </c>
      <c r="G72">
        <v>0</v>
      </c>
    </row>
    <row r="73" spans="1:7" ht="15" x14ac:dyDescent="0.25">
      <c r="A73" s="101" t="s">
        <v>474</v>
      </c>
      <c r="B73">
        <v>42.5</v>
      </c>
      <c r="C73">
        <v>23.6</v>
      </c>
      <c r="D73">
        <v>102.4</v>
      </c>
      <c r="E73">
        <v>84.5</v>
      </c>
      <c r="F73">
        <v>0</v>
      </c>
      <c r="G73">
        <v>0</v>
      </c>
    </row>
    <row r="74" spans="1:7" ht="15" x14ac:dyDescent="0.25">
      <c r="A74" s="101" t="s">
        <v>475</v>
      </c>
      <c r="B74">
        <v>15.8</v>
      </c>
      <c r="C74">
        <v>17.600000000000001</v>
      </c>
      <c r="D74">
        <v>17.100000000000001</v>
      </c>
      <c r="E74">
        <v>23.6</v>
      </c>
      <c r="F74">
        <v>4.8</v>
      </c>
      <c r="G74">
        <v>0</v>
      </c>
    </row>
    <row r="75" spans="1:7" ht="15" x14ac:dyDescent="0.25">
      <c r="A75" s="101" t="s">
        <v>476</v>
      </c>
      <c r="B75">
        <v>511</v>
      </c>
      <c r="C75">
        <v>685.2</v>
      </c>
      <c r="D75">
        <v>2225.4</v>
      </c>
      <c r="E75">
        <v>1494.5</v>
      </c>
      <c r="F75">
        <v>0</v>
      </c>
      <c r="G75">
        <v>0</v>
      </c>
    </row>
    <row r="76" spans="1:7" ht="15" x14ac:dyDescent="0.25">
      <c r="A76" s="101" t="s">
        <v>477</v>
      </c>
      <c r="B76">
        <v>4.0999999999999996</v>
      </c>
      <c r="C76">
        <v>4.8</v>
      </c>
      <c r="D76">
        <v>10.1</v>
      </c>
      <c r="E76">
        <v>6.1</v>
      </c>
      <c r="F76">
        <v>0.4</v>
      </c>
      <c r="G76">
        <v>0</v>
      </c>
    </row>
    <row r="77" spans="1:7" ht="15" x14ac:dyDescent="0.25">
      <c r="A77" s="101" t="s">
        <v>478</v>
      </c>
      <c r="B77">
        <v>73.8</v>
      </c>
      <c r="C77">
        <v>47.4</v>
      </c>
      <c r="D77">
        <v>67.3</v>
      </c>
      <c r="E77">
        <v>94.2</v>
      </c>
      <c r="F77">
        <v>0</v>
      </c>
      <c r="G77">
        <v>0</v>
      </c>
    </row>
    <row r="78" spans="1:7" ht="15" x14ac:dyDescent="0.25">
      <c r="A78" s="101" t="s">
        <v>479</v>
      </c>
      <c r="B78">
        <v>50.3</v>
      </c>
      <c r="C78">
        <v>218.5</v>
      </c>
      <c r="D78">
        <v>175.8</v>
      </c>
      <c r="E78">
        <v>99</v>
      </c>
      <c r="F78">
        <v>4.2</v>
      </c>
      <c r="G78">
        <v>0</v>
      </c>
    </row>
    <row r="79" spans="1:7" ht="15" x14ac:dyDescent="0.25">
      <c r="A79" s="101" t="s">
        <v>480</v>
      </c>
      <c r="B79">
        <v>12.7</v>
      </c>
      <c r="C79">
        <v>51.6</v>
      </c>
      <c r="D79">
        <v>188</v>
      </c>
      <c r="E79">
        <v>145.69999999999999</v>
      </c>
      <c r="F79">
        <v>0</v>
      </c>
      <c r="G79">
        <v>0</v>
      </c>
    </row>
    <row r="80" spans="1:7" ht="15" x14ac:dyDescent="0.25">
      <c r="A80" s="101" t="s">
        <v>481</v>
      </c>
      <c r="B80">
        <v>25</v>
      </c>
      <c r="C80">
        <v>26.2</v>
      </c>
      <c r="D80">
        <v>53.4</v>
      </c>
      <c r="E80">
        <v>59.3</v>
      </c>
      <c r="F80">
        <v>0</v>
      </c>
      <c r="G80">
        <v>0</v>
      </c>
    </row>
    <row r="81" spans="1:7" ht="15" x14ac:dyDescent="0.25">
      <c r="A81" s="101" t="s">
        <v>482</v>
      </c>
      <c r="B81">
        <v>5</v>
      </c>
      <c r="C81">
        <v>0</v>
      </c>
      <c r="D81">
        <v>42.1</v>
      </c>
      <c r="E81">
        <v>154.4</v>
      </c>
      <c r="F81">
        <v>0</v>
      </c>
      <c r="G81">
        <v>0</v>
      </c>
    </row>
    <row r="82" spans="1:7" ht="15" x14ac:dyDescent="0.25">
      <c r="A82" s="101" t="s">
        <v>642</v>
      </c>
      <c r="B82" t="s">
        <v>489</v>
      </c>
      <c r="C82" t="s">
        <v>20</v>
      </c>
      <c r="D82" t="s">
        <v>489</v>
      </c>
      <c r="E82" t="s">
        <v>489</v>
      </c>
      <c r="F82" t="s">
        <v>287</v>
      </c>
      <c r="G82" t="s">
        <v>20</v>
      </c>
    </row>
    <row r="83" spans="1:7" ht="15" x14ac:dyDescent="0.25">
      <c r="A83" s="101" t="s">
        <v>483</v>
      </c>
      <c r="B83">
        <v>3768</v>
      </c>
      <c r="C83">
        <v>4639.3</v>
      </c>
      <c r="D83">
        <v>14149.1</v>
      </c>
      <c r="E83">
        <v>12154.4</v>
      </c>
      <c r="F83">
        <v>49.3</v>
      </c>
      <c r="G83">
        <v>0</v>
      </c>
    </row>
    <row r="84" spans="1:7" ht="15" x14ac:dyDescent="0.25">
      <c r="A84" s="101" t="s">
        <v>484</v>
      </c>
      <c r="B84">
        <v>937.5</v>
      </c>
      <c r="C84">
        <v>984</v>
      </c>
      <c r="D84">
        <v>0</v>
      </c>
      <c r="E84">
        <v>0</v>
      </c>
      <c r="F84">
        <v>21</v>
      </c>
      <c r="G84">
        <v>0</v>
      </c>
    </row>
    <row r="85" spans="1:7" ht="15" x14ac:dyDescent="0.25">
      <c r="A85" s="101" t="s">
        <v>642</v>
      </c>
      <c r="B85" t="s">
        <v>489</v>
      </c>
      <c r="C85" t="s">
        <v>20</v>
      </c>
      <c r="D85" t="s">
        <v>489</v>
      </c>
      <c r="E85" t="s">
        <v>489</v>
      </c>
      <c r="F85" t="s">
        <v>287</v>
      </c>
      <c r="G85" t="s">
        <v>20</v>
      </c>
    </row>
    <row r="86" spans="1:7" ht="15" x14ac:dyDescent="0.25">
      <c r="A86" s="101" t="s">
        <v>485</v>
      </c>
      <c r="B86">
        <v>4705.5</v>
      </c>
      <c r="C86">
        <v>5623.3</v>
      </c>
      <c r="D86">
        <v>14149.1</v>
      </c>
      <c r="E86">
        <v>12154.4</v>
      </c>
      <c r="F86">
        <v>70.3</v>
      </c>
      <c r="G86">
        <v>0</v>
      </c>
    </row>
    <row r="87" spans="1:7" ht="15" x14ac:dyDescent="0.25">
      <c r="A87" s="101" t="s">
        <v>486</v>
      </c>
      <c r="B87" t="s">
        <v>19</v>
      </c>
      <c r="C87" t="s">
        <v>19</v>
      </c>
      <c r="D87">
        <v>0</v>
      </c>
      <c r="E87">
        <v>0</v>
      </c>
      <c r="F87" t="s">
        <v>19</v>
      </c>
      <c r="G87" t="s">
        <v>19</v>
      </c>
    </row>
    <row r="88" spans="1:7" ht="15" x14ac:dyDescent="0.25">
      <c r="A88" s="101" t="s">
        <v>487</v>
      </c>
      <c r="B88">
        <v>56</v>
      </c>
      <c r="C88">
        <v>60</v>
      </c>
      <c r="D88" t="s">
        <v>19</v>
      </c>
      <c r="E88" t="s">
        <v>19</v>
      </c>
      <c r="F88">
        <v>0</v>
      </c>
      <c r="G88">
        <v>0</v>
      </c>
    </row>
    <row r="89" spans="1:7" ht="15" x14ac:dyDescent="0.35">
      <c r="A89" s="62" t="s">
        <v>642</v>
      </c>
      <c r="B89" t="s">
        <v>489</v>
      </c>
      <c r="C89" t="s">
        <v>20</v>
      </c>
      <c r="D89" t="s">
        <v>489</v>
      </c>
      <c r="E89" t="s">
        <v>489</v>
      </c>
      <c r="F89" t="s">
        <v>287</v>
      </c>
      <c r="G89" t="s">
        <v>20</v>
      </c>
    </row>
  </sheetData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2B7A2-6CA3-4FD1-8420-B82D9B036109}">
  <sheetPr codeName="Sheet12"/>
  <dimension ref="A1:G89"/>
  <sheetViews>
    <sheetView topLeftCell="A52" workbookViewId="0">
      <selection activeCell="I40" sqref="I40"/>
    </sheetView>
  </sheetViews>
  <sheetFormatPr defaultRowHeight="13.2" x14ac:dyDescent="0.25"/>
  <cols>
    <col min="1" max="1" width="18.6640625" customWidth="1"/>
    <col min="2" max="2" width="12.6640625" customWidth="1"/>
    <col min="4" max="4" width="11.109375" customWidth="1"/>
  </cols>
  <sheetData>
    <row r="1" spans="1:7" ht="15" x14ac:dyDescent="0.25">
      <c r="A1" s="101" t="s">
        <v>645</v>
      </c>
    </row>
    <row r="2" spans="1:7" ht="15" x14ac:dyDescent="0.25">
      <c r="A2" s="101" t="s">
        <v>646</v>
      </c>
    </row>
    <row r="3" spans="1:7" ht="15" x14ac:dyDescent="0.25">
      <c r="A3" s="101" t="s">
        <v>663</v>
      </c>
    </row>
    <row r="4" spans="1:7" ht="15" x14ac:dyDescent="0.25">
      <c r="A4" s="101" t="s">
        <v>648</v>
      </c>
    </row>
    <row r="5" spans="1:7" ht="15" x14ac:dyDescent="0.25">
      <c r="A5" s="101" t="s">
        <v>649</v>
      </c>
    </row>
    <row r="6" spans="1:7" ht="15" x14ac:dyDescent="0.25">
      <c r="A6" s="101" t="s">
        <v>650</v>
      </c>
    </row>
    <row r="7" spans="1:7" ht="15" x14ac:dyDescent="0.25">
      <c r="B7" s="101" t="s">
        <v>659</v>
      </c>
      <c r="D7" t="s">
        <v>660</v>
      </c>
      <c r="F7" t="s">
        <v>655</v>
      </c>
    </row>
    <row r="8" spans="1:7" ht="15" x14ac:dyDescent="0.25">
      <c r="A8" s="101" t="s">
        <v>650</v>
      </c>
    </row>
    <row r="9" spans="1:7" ht="15" x14ac:dyDescent="0.25">
      <c r="A9" s="101" t="s">
        <v>643</v>
      </c>
      <c r="B9" t="s">
        <v>619</v>
      </c>
      <c r="C9" t="s">
        <v>618</v>
      </c>
      <c r="D9" t="s">
        <v>619</v>
      </c>
      <c r="E9" t="s">
        <v>507</v>
      </c>
      <c r="F9" t="s">
        <v>587</v>
      </c>
      <c r="G9" t="s">
        <v>588</v>
      </c>
    </row>
    <row r="10" spans="1:7" ht="15" x14ac:dyDescent="0.25">
      <c r="A10" s="101" t="s">
        <v>648</v>
      </c>
    </row>
    <row r="11" spans="1:7" ht="15" x14ac:dyDescent="0.25">
      <c r="A11" s="101"/>
    </row>
    <row r="12" spans="1:7" ht="15" x14ac:dyDescent="0.25">
      <c r="A12" s="101" t="s">
        <v>438</v>
      </c>
      <c r="B12">
        <v>41.5</v>
      </c>
      <c r="C12">
        <v>40</v>
      </c>
      <c r="D12">
        <v>639.5</v>
      </c>
      <c r="E12">
        <v>562.79999999999995</v>
      </c>
      <c r="F12">
        <v>20</v>
      </c>
      <c r="G12">
        <v>0</v>
      </c>
    </row>
    <row r="13" spans="1:7" ht="15" x14ac:dyDescent="0.25">
      <c r="A13" s="101" t="s">
        <v>439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101" t="s">
        <v>623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101" t="s">
        <v>440</v>
      </c>
      <c r="B15">
        <v>41.5</v>
      </c>
      <c r="C15">
        <v>40</v>
      </c>
      <c r="D15">
        <v>573.5</v>
      </c>
      <c r="E15">
        <v>393.5</v>
      </c>
      <c r="F15">
        <v>20</v>
      </c>
      <c r="G15">
        <v>0</v>
      </c>
    </row>
    <row r="16" spans="1:7" ht="15" x14ac:dyDescent="0.25">
      <c r="A16" s="101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101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101" t="s">
        <v>488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101" t="s">
        <v>21</v>
      </c>
    </row>
    <row r="20" spans="1:7" ht="15" x14ac:dyDescent="0.25">
      <c r="A20" s="101" t="s">
        <v>441</v>
      </c>
      <c r="B20">
        <v>520.9</v>
      </c>
      <c r="C20">
        <v>652.79999999999995</v>
      </c>
      <c r="D20">
        <v>1396.9</v>
      </c>
      <c r="E20">
        <v>1506.6</v>
      </c>
      <c r="F20">
        <v>0</v>
      </c>
      <c r="G20">
        <v>0</v>
      </c>
    </row>
    <row r="21" spans="1:7" ht="15" x14ac:dyDescent="0.25">
      <c r="A21" s="101" t="s">
        <v>21</v>
      </c>
    </row>
    <row r="22" spans="1:7" ht="15" x14ac:dyDescent="0.25">
      <c r="A22" s="101" t="s">
        <v>442</v>
      </c>
      <c r="B22">
        <v>293.39999999999998</v>
      </c>
      <c r="C22">
        <v>156.6</v>
      </c>
      <c r="D22">
        <v>680.9</v>
      </c>
      <c r="E22">
        <v>598.29999999999995</v>
      </c>
      <c r="F22">
        <v>0</v>
      </c>
      <c r="G22">
        <v>0</v>
      </c>
    </row>
    <row r="23" spans="1:7" ht="15" x14ac:dyDescent="0.25">
      <c r="A23" s="101" t="s">
        <v>21</v>
      </c>
    </row>
    <row r="24" spans="1:7" ht="15" x14ac:dyDescent="0.25">
      <c r="A24" s="101" t="s">
        <v>590</v>
      </c>
      <c r="B24">
        <v>0</v>
      </c>
      <c r="C24">
        <v>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101" t="s">
        <v>21</v>
      </c>
    </row>
    <row r="26" spans="1:7" ht="15" x14ac:dyDescent="0.25">
      <c r="A26" s="101" t="s">
        <v>443</v>
      </c>
      <c r="B26">
        <v>1559.3</v>
      </c>
      <c r="C26">
        <v>1649.7</v>
      </c>
      <c r="D26">
        <v>4392.5</v>
      </c>
      <c r="E26">
        <v>4827.7</v>
      </c>
      <c r="F26">
        <v>0</v>
      </c>
      <c r="G26">
        <v>0</v>
      </c>
    </row>
    <row r="27" spans="1:7" ht="15" x14ac:dyDescent="0.25">
      <c r="A27" s="101" t="s">
        <v>543</v>
      </c>
      <c r="B27">
        <v>0</v>
      </c>
      <c r="C27">
        <v>115.8</v>
      </c>
      <c r="D27">
        <v>119.8</v>
      </c>
      <c r="E27">
        <v>305.8</v>
      </c>
      <c r="F27">
        <v>0</v>
      </c>
      <c r="G27">
        <v>0</v>
      </c>
    </row>
    <row r="28" spans="1:7" ht="15" x14ac:dyDescent="0.25">
      <c r="A28" s="101" t="s">
        <v>444</v>
      </c>
      <c r="B28">
        <v>7.5</v>
      </c>
      <c r="C28">
        <v>15.8</v>
      </c>
      <c r="D28">
        <v>30.5</v>
      </c>
      <c r="E28">
        <v>21</v>
      </c>
      <c r="F28">
        <v>0</v>
      </c>
      <c r="G28">
        <v>0</v>
      </c>
    </row>
    <row r="29" spans="1:7" ht="15" x14ac:dyDescent="0.25">
      <c r="A29" s="101" t="s">
        <v>591</v>
      </c>
      <c r="B29" t="s">
        <v>168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101" t="s">
        <v>445</v>
      </c>
      <c r="B30">
        <v>0.5</v>
      </c>
      <c r="C30">
        <v>0.5</v>
      </c>
      <c r="D30">
        <v>2.9</v>
      </c>
      <c r="E30">
        <v>2.2999999999999998</v>
      </c>
      <c r="F30">
        <v>0</v>
      </c>
      <c r="G30">
        <v>0</v>
      </c>
    </row>
    <row r="31" spans="1:7" ht="15" x14ac:dyDescent="0.25">
      <c r="A31" s="101" t="s">
        <v>446</v>
      </c>
      <c r="B31">
        <v>240</v>
      </c>
      <c r="C31">
        <v>60</v>
      </c>
      <c r="D31">
        <v>341.2</v>
      </c>
      <c r="E31">
        <v>564.5</v>
      </c>
      <c r="F31">
        <v>0</v>
      </c>
      <c r="G31">
        <v>0</v>
      </c>
    </row>
    <row r="32" spans="1:7" ht="15" x14ac:dyDescent="0.25">
      <c r="A32" s="101" t="s">
        <v>550</v>
      </c>
      <c r="B32">
        <v>0</v>
      </c>
      <c r="C32">
        <v>0</v>
      </c>
      <c r="D32">
        <v>262.2</v>
      </c>
      <c r="E32">
        <v>363.8</v>
      </c>
      <c r="F32">
        <v>0</v>
      </c>
      <c r="G32">
        <v>0</v>
      </c>
    </row>
    <row r="33" spans="1:7" ht="15" x14ac:dyDescent="0.25">
      <c r="A33" s="101" t="s">
        <v>636</v>
      </c>
      <c r="B33">
        <v>0.2</v>
      </c>
      <c r="C33">
        <v>31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101" t="s">
        <v>447</v>
      </c>
      <c r="B34">
        <v>332.3</v>
      </c>
      <c r="C34">
        <v>375.3</v>
      </c>
      <c r="D34">
        <v>673.8</v>
      </c>
      <c r="E34">
        <v>755</v>
      </c>
      <c r="F34">
        <v>0</v>
      </c>
      <c r="G34">
        <v>0</v>
      </c>
    </row>
    <row r="35" spans="1:7" ht="15" x14ac:dyDescent="0.25">
      <c r="A35" s="101" t="s">
        <v>448</v>
      </c>
      <c r="B35">
        <v>13</v>
      </c>
      <c r="C35">
        <v>36.200000000000003</v>
      </c>
      <c r="D35">
        <v>149.19999999999999</v>
      </c>
      <c r="E35">
        <v>109.9</v>
      </c>
      <c r="F35">
        <v>0</v>
      </c>
      <c r="G35">
        <v>0</v>
      </c>
    </row>
    <row r="36" spans="1:7" ht="15" x14ac:dyDescent="0.25">
      <c r="A36" s="101" t="s">
        <v>449</v>
      </c>
      <c r="B36">
        <v>725</v>
      </c>
      <c r="C36">
        <v>660</v>
      </c>
      <c r="D36">
        <v>1686.6</v>
      </c>
      <c r="E36">
        <v>1649.8</v>
      </c>
      <c r="F36">
        <v>0</v>
      </c>
      <c r="G36">
        <v>0</v>
      </c>
    </row>
    <row r="37" spans="1:7" ht="15" x14ac:dyDescent="0.25">
      <c r="A37" s="101" t="s">
        <v>563</v>
      </c>
      <c r="B37">
        <v>0</v>
      </c>
      <c r="C37">
        <v>0</v>
      </c>
      <c r="D37">
        <v>53.3</v>
      </c>
      <c r="E37">
        <v>64.5</v>
      </c>
      <c r="F37">
        <v>0</v>
      </c>
      <c r="G37">
        <v>0</v>
      </c>
    </row>
    <row r="38" spans="1:7" ht="15" x14ac:dyDescent="0.25">
      <c r="A38" s="101" t="s">
        <v>581</v>
      </c>
      <c r="B38">
        <v>65</v>
      </c>
      <c r="C38">
        <v>1.7</v>
      </c>
      <c r="D38">
        <v>66.599999999999994</v>
      </c>
      <c r="E38">
        <v>66</v>
      </c>
      <c r="F38">
        <v>0</v>
      </c>
      <c r="G38">
        <v>0</v>
      </c>
    </row>
    <row r="39" spans="1:7" ht="15" x14ac:dyDescent="0.25">
      <c r="A39" s="101" t="s">
        <v>490</v>
      </c>
      <c r="B39">
        <v>0</v>
      </c>
      <c r="C39">
        <v>86</v>
      </c>
      <c r="D39">
        <v>41.2</v>
      </c>
      <c r="E39">
        <v>44.6</v>
      </c>
      <c r="F39">
        <v>0</v>
      </c>
      <c r="G39">
        <v>0</v>
      </c>
    </row>
    <row r="40" spans="1:7" ht="15" x14ac:dyDescent="0.25">
      <c r="A40" s="101" t="s">
        <v>450</v>
      </c>
      <c r="B40">
        <v>150.69999999999999</v>
      </c>
      <c r="C40">
        <v>267</v>
      </c>
      <c r="D40">
        <v>479.6</v>
      </c>
      <c r="E40">
        <v>520.79999999999995</v>
      </c>
      <c r="F40">
        <v>0</v>
      </c>
      <c r="G40">
        <v>0</v>
      </c>
    </row>
    <row r="41" spans="1:7" ht="15" x14ac:dyDescent="0.25">
      <c r="A41" s="101" t="s">
        <v>620</v>
      </c>
      <c r="B41">
        <v>0</v>
      </c>
      <c r="C41">
        <v>0</v>
      </c>
      <c r="D41">
        <v>2.2000000000000002</v>
      </c>
      <c r="E41">
        <v>1.1000000000000001</v>
      </c>
      <c r="F41">
        <v>0</v>
      </c>
      <c r="G41">
        <v>0</v>
      </c>
    </row>
    <row r="42" spans="1:7" ht="15" x14ac:dyDescent="0.25">
      <c r="A42" s="101" t="s">
        <v>451</v>
      </c>
      <c r="B42">
        <v>25</v>
      </c>
      <c r="C42">
        <v>0.4</v>
      </c>
      <c r="D42">
        <v>246.6</v>
      </c>
      <c r="E42">
        <v>178</v>
      </c>
      <c r="F42">
        <v>0</v>
      </c>
      <c r="G42">
        <v>0</v>
      </c>
    </row>
    <row r="43" spans="1:7" ht="15" x14ac:dyDescent="0.25">
      <c r="A43" s="101" t="s">
        <v>452</v>
      </c>
      <c r="B43">
        <v>0</v>
      </c>
      <c r="C43">
        <v>0</v>
      </c>
      <c r="D43">
        <v>235.5</v>
      </c>
      <c r="E43">
        <v>180.7</v>
      </c>
      <c r="F43">
        <v>0</v>
      </c>
      <c r="G43">
        <v>0</v>
      </c>
    </row>
    <row r="44" spans="1:7" ht="15" x14ac:dyDescent="0.25">
      <c r="A44" s="101" t="s">
        <v>21</v>
      </c>
    </row>
    <row r="45" spans="1:7" ht="15" x14ac:dyDescent="0.25">
      <c r="A45" s="101" t="s">
        <v>453</v>
      </c>
      <c r="B45">
        <v>185</v>
      </c>
      <c r="C45">
        <v>697.1</v>
      </c>
      <c r="D45">
        <v>1485.8</v>
      </c>
      <c r="E45">
        <v>720.9</v>
      </c>
      <c r="F45">
        <v>0</v>
      </c>
      <c r="G45">
        <v>0</v>
      </c>
    </row>
    <row r="46" spans="1:7" ht="15" x14ac:dyDescent="0.25">
      <c r="A46" s="101" t="s">
        <v>454</v>
      </c>
      <c r="B46">
        <v>0</v>
      </c>
      <c r="C46">
        <v>0</v>
      </c>
      <c r="D46">
        <v>409.7</v>
      </c>
      <c r="E46">
        <v>104.6</v>
      </c>
      <c r="F46">
        <v>0</v>
      </c>
      <c r="G46">
        <v>0</v>
      </c>
    </row>
    <row r="47" spans="1:7" ht="15" x14ac:dyDescent="0.25">
      <c r="A47" s="101" t="s">
        <v>455</v>
      </c>
      <c r="B47">
        <v>0</v>
      </c>
      <c r="C47">
        <v>275</v>
      </c>
      <c r="D47">
        <v>101.2</v>
      </c>
      <c r="E47">
        <v>115.7</v>
      </c>
      <c r="F47">
        <v>0</v>
      </c>
      <c r="G47">
        <v>0</v>
      </c>
    </row>
    <row r="48" spans="1:7" ht="15" x14ac:dyDescent="0.25">
      <c r="A48" s="101" t="s">
        <v>592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ht="15" x14ac:dyDescent="0.25">
      <c r="A49" s="101" t="s">
        <v>456</v>
      </c>
      <c r="B49">
        <v>0</v>
      </c>
      <c r="C49">
        <v>0</v>
      </c>
      <c r="D49">
        <v>18.600000000000001</v>
      </c>
      <c r="E49">
        <v>22</v>
      </c>
      <c r="F49">
        <v>0</v>
      </c>
      <c r="G49">
        <v>0</v>
      </c>
    </row>
    <row r="50" spans="1:7" ht="15" x14ac:dyDescent="0.25">
      <c r="A50" s="101" t="s">
        <v>457</v>
      </c>
      <c r="B50">
        <v>0</v>
      </c>
      <c r="C50">
        <v>0</v>
      </c>
      <c r="D50">
        <v>0</v>
      </c>
      <c r="E50">
        <v>23.9</v>
      </c>
      <c r="F50">
        <v>0</v>
      </c>
      <c r="G50">
        <v>0</v>
      </c>
    </row>
    <row r="51" spans="1:7" ht="15" x14ac:dyDescent="0.25">
      <c r="A51" s="101" t="s">
        <v>637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ht="15" x14ac:dyDescent="0.25">
      <c r="A52" s="101" t="s">
        <v>593</v>
      </c>
      <c r="B52">
        <v>0</v>
      </c>
      <c r="C52">
        <v>0</v>
      </c>
      <c r="D52">
        <v>32.200000000000003</v>
      </c>
      <c r="E52" t="s">
        <v>168</v>
      </c>
      <c r="F52">
        <v>0</v>
      </c>
      <c r="G52">
        <v>0</v>
      </c>
    </row>
    <row r="53" spans="1:7" ht="15" x14ac:dyDescent="0.25">
      <c r="A53" s="101" t="s">
        <v>594</v>
      </c>
      <c r="B53">
        <v>0</v>
      </c>
      <c r="C53">
        <v>0</v>
      </c>
      <c r="D53">
        <v>3.9</v>
      </c>
      <c r="E53">
        <v>9.8000000000000007</v>
      </c>
      <c r="F53">
        <v>0</v>
      </c>
      <c r="G53">
        <v>0</v>
      </c>
    </row>
    <row r="54" spans="1:7" ht="15" x14ac:dyDescent="0.25">
      <c r="A54" s="101" t="s">
        <v>458</v>
      </c>
      <c r="B54">
        <v>185</v>
      </c>
      <c r="C54">
        <v>422.1</v>
      </c>
      <c r="D54">
        <v>830.1</v>
      </c>
      <c r="E54">
        <v>428.1</v>
      </c>
      <c r="F54">
        <v>0</v>
      </c>
      <c r="G54">
        <v>0</v>
      </c>
    </row>
    <row r="55" spans="1:7" ht="15" x14ac:dyDescent="0.25">
      <c r="A55" s="101" t="s">
        <v>459</v>
      </c>
      <c r="B55">
        <v>0</v>
      </c>
      <c r="C55">
        <v>0</v>
      </c>
      <c r="D55">
        <v>18.5</v>
      </c>
      <c r="E55">
        <v>16.8</v>
      </c>
      <c r="F55">
        <v>0</v>
      </c>
      <c r="G55">
        <v>0</v>
      </c>
    </row>
    <row r="56" spans="1:7" ht="15" x14ac:dyDescent="0.25">
      <c r="A56" s="101" t="s">
        <v>610</v>
      </c>
      <c r="B56">
        <v>0</v>
      </c>
      <c r="C56">
        <v>0</v>
      </c>
      <c r="D56">
        <v>31.1</v>
      </c>
      <c r="E56">
        <v>0</v>
      </c>
      <c r="F56">
        <v>0</v>
      </c>
      <c r="G56">
        <v>0</v>
      </c>
    </row>
    <row r="57" spans="1:7" ht="15" x14ac:dyDescent="0.25">
      <c r="A57" s="101" t="s">
        <v>21</v>
      </c>
    </row>
    <row r="58" spans="1:7" ht="15" x14ac:dyDescent="0.25">
      <c r="A58" s="101" t="s">
        <v>460</v>
      </c>
      <c r="B58">
        <v>1187.8</v>
      </c>
      <c r="C58">
        <v>1308.7</v>
      </c>
      <c r="D58">
        <v>5020.2</v>
      </c>
      <c r="E58">
        <v>3506.2</v>
      </c>
      <c r="F58">
        <v>8.9</v>
      </c>
      <c r="G58">
        <v>0</v>
      </c>
    </row>
    <row r="59" spans="1:7" ht="15" x14ac:dyDescent="0.25">
      <c r="A59" s="101" t="s">
        <v>461</v>
      </c>
      <c r="B59">
        <v>11.8</v>
      </c>
      <c r="C59">
        <v>3</v>
      </c>
      <c r="D59">
        <v>12.2</v>
      </c>
      <c r="E59">
        <v>9.5</v>
      </c>
      <c r="F59">
        <v>0</v>
      </c>
      <c r="G59">
        <v>0</v>
      </c>
    </row>
    <row r="60" spans="1:7" ht="15" x14ac:dyDescent="0.25">
      <c r="A60" s="101" t="s">
        <v>462</v>
      </c>
      <c r="B60">
        <v>4.5</v>
      </c>
      <c r="C60">
        <v>0</v>
      </c>
      <c r="D60">
        <v>4.4000000000000004</v>
      </c>
      <c r="E60">
        <v>10.8</v>
      </c>
      <c r="F60">
        <v>0</v>
      </c>
      <c r="G60">
        <v>0</v>
      </c>
    </row>
    <row r="61" spans="1:7" ht="15" x14ac:dyDescent="0.25">
      <c r="A61" s="101" t="s">
        <v>463</v>
      </c>
      <c r="B61">
        <v>30</v>
      </c>
      <c r="C61">
        <v>30</v>
      </c>
      <c r="D61">
        <v>353.2</v>
      </c>
      <c r="E61">
        <v>210.6</v>
      </c>
      <c r="F61">
        <v>0</v>
      </c>
      <c r="G61">
        <v>0</v>
      </c>
    </row>
    <row r="62" spans="1:7" ht="15" x14ac:dyDescent="0.25">
      <c r="A62" s="101" t="s">
        <v>464</v>
      </c>
      <c r="B62">
        <v>23.8</v>
      </c>
      <c r="C62">
        <v>38.6</v>
      </c>
      <c r="D62">
        <v>54.5</v>
      </c>
      <c r="E62">
        <v>53.1</v>
      </c>
      <c r="F62">
        <v>0</v>
      </c>
      <c r="G62">
        <v>0</v>
      </c>
    </row>
    <row r="63" spans="1:7" ht="15" x14ac:dyDescent="0.25">
      <c r="A63" s="101" t="s">
        <v>465</v>
      </c>
      <c r="B63">
        <v>58.6</v>
      </c>
      <c r="C63">
        <v>30</v>
      </c>
      <c r="D63">
        <v>22</v>
      </c>
      <c r="E63">
        <v>13.1</v>
      </c>
      <c r="F63">
        <v>0</v>
      </c>
      <c r="G63">
        <v>0</v>
      </c>
    </row>
    <row r="64" spans="1:7" ht="15" x14ac:dyDescent="0.25">
      <c r="A64" s="101" t="s">
        <v>466</v>
      </c>
      <c r="B64">
        <v>49</v>
      </c>
      <c r="C64">
        <v>0</v>
      </c>
      <c r="D64">
        <v>279.60000000000002</v>
      </c>
      <c r="E64">
        <v>161.69999999999999</v>
      </c>
      <c r="F64">
        <v>0</v>
      </c>
      <c r="G64">
        <v>0</v>
      </c>
    </row>
    <row r="65" spans="1:7" ht="15" x14ac:dyDescent="0.25">
      <c r="A65" s="101" t="s">
        <v>467</v>
      </c>
      <c r="B65">
        <v>79.5</v>
      </c>
      <c r="C65">
        <v>58</v>
      </c>
      <c r="D65">
        <v>466.6</v>
      </c>
      <c r="E65">
        <v>188.6</v>
      </c>
      <c r="F65">
        <v>0</v>
      </c>
      <c r="G65">
        <v>0</v>
      </c>
    </row>
    <row r="66" spans="1:7" ht="15" x14ac:dyDescent="0.25">
      <c r="A66" s="101" t="s">
        <v>468</v>
      </c>
      <c r="B66">
        <v>62.2</v>
      </c>
      <c r="C66">
        <v>38</v>
      </c>
      <c r="D66">
        <v>157.4</v>
      </c>
      <c r="E66">
        <v>126.7</v>
      </c>
      <c r="F66">
        <v>0</v>
      </c>
      <c r="G66">
        <v>0</v>
      </c>
    </row>
    <row r="67" spans="1:7" ht="15" x14ac:dyDescent="0.25">
      <c r="A67" s="101" t="s">
        <v>469</v>
      </c>
      <c r="B67">
        <v>0.4</v>
      </c>
      <c r="C67">
        <v>13</v>
      </c>
      <c r="D67">
        <v>210.7</v>
      </c>
      <c r="E67">
        <v>147.1</v>
      </c>
      <c r="F67">
        <v>0</v>
      </c>
      <c r="G67">
        <v>0</v>
      </c>
    </row>
    <row r="68" spans="1:7" ht="15" x14ac:dyDescent="0.25">
      <c r="A68" s="101" t="s">
        <v>470</v>
      </c>
      <c r="B68">
        <v>0</v>
      </c>
      <c r="C68">
        <v>4.8</v>
      </c>
      <c r="D68">
        <v>0</v>
      </c>
      <c r="E68">
        <v>4.4000000000000004</v>
      </c>
      <c r="F68">
        <v>0</v>
      </c>
      <c r="G68">
        <v>0</v>
      </c>
    </row>
    <row r="69" spans="1:7" ht="15" x14ac:dyDescent="0.25">
      <c r="A69" s="101" t="s">
        <v>471</v>
      </c>
      <c r="B69">
        <v>103</v>
      </c>
      <c r="C69">
        <v>47</v>
      </c>
      <c r="D69">
        <v>340.2</v>
      </c>
      <c r="E69">
        <v>305.8</v>
      </c>
      <c r="F69">
        <v>0</v>
      </c>
      <c r="G69">
        <v>0</v>
      </c>
    </row>
    <row r="70" spans="1:7" ht="15" x14ac:dyDescent="0.25">
      <c r="A70" s="101" t="s">
        <v>544</v>
      </c>
      <c r="B70">
        <v>0</v>
      </c>
      <c r="C70">
        <v>0</v>
      </c>
      <c r="D70">
        <v>15.4</v>
      </c>
      <c r="E70">
        <v>16.399999999999999</v>
      </c>
      <c r="F70">
        <v>0</v>
      </c>
      <c r="G70">
        <v>0</v>
      </c>
    </row>
    <row r="71" spans="1:7" ht="15" x14ac:dyDescent="0.25">
      <c r="A71" s="101" t="s">
        <v>472</v>
      </c>
      <c r="B71">
        <v>0</v>
      </c>
      <c r="C71">
        <v>0</v>
      </c>
      <c r="D71">
        <v>63.7</v>
      </c>
      <c r="E71">
        <v>52.2</v>
      </c>
      <c r="F71">
        <v>0</v>
      </c>
      <c r="G71">
        <v>0</v>
      </c>
    </row>
    <row r="72" spans="1:7" ht="15" x14ac:dyDescent="0.25">
      <c r="A72" s="101" t="s">
        <v>473</v>
      </c>
      <c r="B72">
        <v>59.8</v>
      </c>
      <c r="C72">
        <v>66.8</v>
      </c>
      <c r="D72">
        <v>184.4</v>
      </c>
      <c r="E72">
        <v>190.6</v>
      </c>
      <c r="F72">
        <v>0</v>
      </c>
      <c r="G72">
        <v>0</v>
      </c>
    </row>
    <row r="73" spans="1:7" ht="15" x14ac:dyDescent="0.25">
      <c r="A73" s="101" t="s">
        <v>474</v>
      </c>
      <c r="B73">
        <v>42.5</v>
      </c>
      <c r="C73">
        <v>23.6</v>
      </c>
      <c r="D73">
        <v>102.4</v>
      </c>
      <c r="E73">
        <v>84.5</v>
      </c>
      <c r="F73">
        <v>0</v>
      </c>
      <c r="G73">
        <v>0</v>
      </c>
    </row>
    <row r="74" spans="1:7" ht="15" x14ac:dyDescent="0.25">
      <c r="A74" s="101" t="s">
        <v>475</v>
      </c>
      <c r="B74">
        <v>15.8</v>
      </c>
      <c r="C74">
        <v>12.8</v>
      </c>
      <c r="D74">
        <v>17.100000000000001</v>
      </c>
      <c r="E74">
        <v>18.2</v>
      </c>
      <c r="F74">
        <v>4.8</v>
      </c>
      <c r="G74">
        <v>0</v>
      </c>
    </row>
    <row r="75" spans="1:7" ht="15" x14ac:dyDescent="0.25">
      <c r="A75" s="101" t="s">
        <v>476</v>
      </c>
      <c r="B75">
        <v>475.4</v>
      </c>
      <c r="C75">
        <v>613.6</v>
      </c>
      <c r="D75">
        <v>2199.8000000000002</v>
      </c>
      <c r="E75">
        <v>1430.8</v>
      </c>
      <c r="F75">
        <v>0</v>
      </c>
      <c r="G75">
        <v>0</v>
      </c>
    </row>
    <row r="76" spans="1:7" ht="15" x14ac:dyDescent="0.25">
      <c r="A76" s="101" t="s">
        <v>477</v>
      </c>
      <c r="B76">
        <v>4.0999999999999996</v>
      </c>
      <c r="C76">
        <v>4.8</v>
      </c>
      <c r="D76">
        <v>10.1</v>
      </c>
      <c r="E76">
        <v>6.1</v>
      </c>
      <c r="F76">
        <v>0</v>
      </c>
      <c r="G76">
        <v>0</v>
      </c>
    </row>
    <row r="77" spans="1:7" ht="15" x14ac:dyDescent="0.25">
      <c r="A77" s="101" t="s">
        <v>478</v>
      </c>
      <c r="B77">
        <v>72.8</v>
      </c>
      <c r="C77">
        <v>71</v>
      </c>
      <c r="D77">
        <v>67.3</v>
      </c>
      <c r="E77">
        <v>69.900000000000006</v>
      </c>
      <c r="F77">
        <v>0</v>
      </c>
      <c r="G77">
        <v>0</v>
      </c>
    </row>
    <row r="78" spans="1:7" ht="15" x14ac:dyDescent="0.25">
      <c r="A78" s="101" t="s">
        <v>479</v>
      </c>
      <c r="B78">
        <v>50.3</v>
      </c>
      <c r="C78">
        <v>148.5</v>
      </c>
      <c r="D78">
        <v>175.8</v>
      </c>
      <c r="E78">
        <v>99</v>
      </c>
      <c r="F78">
        <v>4.2</v>
      </c>
      <c r="G78">
        <v>0</v>
      </c>
    </row>
    <row r="79" spans="1:7" ht="15" x14ac:dyDescent="0.25">
      <c r="A79" s="101" t="s">
        <v>480</v>
      </c>
      <c r="B79">
        <v>19.3</v>
      </c>
      <c r="C79">
        <v>49.2</v>
      </c>
      <c r="D79">
        <v>188</v>
      </c>
      <c r="E79">
        <v>130</v>
      </c>
      <c r="F79">
        <v>0</v>
      </c>
      <c r="G79">
        <v>0</v>
      </c>
    </row>
    <row r="80" spans="1:7" ht="15" x14ac:dyDescent="0.25">
      <c r="A80" s="101" t="s">
        <v>481</v>
      </c>
      <c r="B80">
        <v>25</v>
      </c>
      <c r="C80">
        <v>26.2</v>
      </c>
      <c r="D80">
        <v>53.4</v>
      </c>
      <c r="E80">
        <v>52.8</v>
      </c>
      <c r="F80">
        <v>0</v>
      </c>
      <c r="G80">
        <v>0</v>
      </c>
    </row>
    <row r="81" spans="1:7" ht="15" x14ac:dyDescent="0.25">
      <c r="A81" s="101" t="s">
        <v>482</v>
      </c>
      <c r="B81">
        <v>0</v>
      </c>
      <c r="C81">
        <v>30</v>
      </c>
      <c r="D81">
        <v>42.1</v>
      </c>
      <c r="E81">
        <v>124.4</v>
      </c>
      <c r="F81">
        <v>0</v>
      </c>
      <c r="G81">
        <v>0</v>
      </c>
    </row>
    <row r="82" spans="1:7" ht="15" x14ac:dyDescent="0.25">
      <c r="A82" s="101" t="s">
        <v>642</v>
      </c>
      <c r="B82" t="s">
        <v>20</v>
      </c>
      <c r="C82" t="s">
        <v>29</v>
      </c>
      <c r="D82" t="s">
        <v>489</v>
      </c>
      <c r="E82" t="s">
        <v>29</v>
      </c>
      <c r="F82" t="s">
        <v>664</v>
      </c>
      <c r="G82" t="s">
        <v>20</v>
      </c>
    </row>
    <row r="83" spans="1:7" ht="15" x14ac:dyDescent="0.25">
      <c r="A83" s="101" t="s">
        <v>483</v>
      </c>
      <c r="B83">
        <v>3787.9</v>
      </c>
      <c r="C83">
        <v>4504.8999999999996</v>
      </c>
      <c r="D83">
        <v>13809.8</v>
      </c>
      <c r="E83">
        <v>11722.5</v>
      </c>
      <c r="F83">
        <v>28.9</v>
      </c>
      <c r="G83">
        <v>0</v>
      </c>
    </row>
    <row r="84" spans="1:7" ht="15" x14ac:dyDescent="0.25">
      <c r="A84" s="101" t="s">
        <v>484</v>
      </c>
      <c r="B84">
        <v>944</v>
      </c>
      <c r="C84">
        <v>957.3</v>
      </c>
      <c r="D84">
        <v>0</v>
      </c>
      <c r="E84">
        <v>0</v>
      </c>
      <c r="F84">
        <v>21</v>
      </c>
      <c r="G84">
        <v>0</v>
      </c>
    </row>
    <row r="85" spans="1:7" ht="15" x14ac:dyDescent="0.25">
      <c r="A85" s="101" t="s">
        <v>642</v>
      </c>
      <c r="B85" t="s">
        <v>20</v>
      </c>
      <c r="C85" t="s">
        <v>29</v>
      </c>
      <c r="D85" t="s">
        <v>489</v>
      </c>
      <c r="E85" t="s">
        <v>29</v>
      </c>
      <c r="F85" t="s">
        <v>664</v>
      </c>
      <c r="G85" t="s">
        <v>20</v>
      </c>
    </row>
    <row r="86" spans="1:7" ht="15" x14ac:dyDescent="0.25">
      <c r="A86" s="101" t="s">
        <v>485</v>
      </c>
      <c r="B86">
        <v>4731.8999999999996</v>
      </c>
      <c r="C86">
        <v>5462.2</v>
      </c>
      <c r="D86">
        <v>13809.8</v>
      </c>
      <c r="E86">
        <v>11722.5</v>
      </c>
      <c r="F86">
        <v>49.9</v>
      </c>
      <c r="G86">
        <v>0</v>
      </c>
    </row>
    <row r="87" spans="1:7" ht="15" x14ac:dyDescent="0.25">
      <c r="A87" s="101" t="s">
        <v>486</v>
      </c>
      <c r="B87" t="s">
        <v>19</v>
      </c>
      <c r="C87" t="s">
        <v>19</v>
      </c>
      <c r="D87">
        <v>0</v>
      </c>
      <c r="E87">
        <v>0</v>
      </c>
      <c r="F87" t="s">
        <v>19</v>
      </c>
      <c r="G87" t="s">
        <v>19</v>
      </c>
    </row>
    <row r="88" spans="1:7" ht="15" x14ac:dyDescent="0.25">
      <c r="A88" s="101" t="s">
        <v>487</v>
      </c>
      <c r="B88">
        <v>56</v>
      </c>
      <c r="C88">
        <v>60</v>
      </c>
      <c r="D88" t="s">
        <v>19</v>
      </c>
      <c r="E88" t="s">
        <v>19</v>
      </c>
      <c r="F88">
        <v>0</v>
      </c>
      <c r="G88">
        <v>0</v>
      </c>
    </row>
    <row r="89" spans="1:7" ht="15" x14ac:dyDescent="0.25">
      <c r="A89" s="101" t="s">
        <v>648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8A50-39AC-444A-A735-5CFB42DA5173}">
  <sheetPr codeName="Sheet13"/>
  <dimension ref="A1:G89"/>
  <sheetViews>
    <sheetView workbookViewId="0">
      <selection activeCell="I40" sqref="I40"/>
    </sheetView>
  </sheetViews>
  <sheetFormatPr defaultRowHeight="13.2" x14ac:dyDescent="0.25"/>
  <cols>
    <col min="1" max="1" width="23" customWidth="1"/>
  </cols>
  <sheetData>
    <row r="1" spans="1:7" ht="15" x14ac:dyDescent="0.25">
      <c r="A1" s="101" t="s">
        <v>645</v>
      </c>
    </row>
    <row r="2" spans="1:7" ht="15" x14ac:dyDescent="0.25">
      <c r="A2" s="101" t="s">
        <v>646</v>
      </c>
    </row>
    <row r="3" spans="1:7" ht="15" x14ac:dyDescent="0.25">
      <c r="A3" s="101" t="s">
        <v>662</v>
      </c>
    </row>
    <row r="4" spans="1:7" ht="15" x14ac:dyDescent="0.25">
      <c r="A4" s="101" t="s">
        <v>648</v>
      </c>
    </row>
    <row r="5" spans="1:7" ht="15" x14ac:dyDescent="0.25">
      <c r="A5" s="101" t="s">
        <v>649</v>
      </c>
    </row>
    <row r="6" spans="1:7" ht="15" x14ac:dyDescent="0.25">
      <c r="A6" s="101" t="s">
        <v>650</v>
      </c>
    </row>
    <row r="7" spans="1:7" ht="15" x14ac:dyDescent="0.25">
      <c r="B7" s="101" t="s">
        <v>659</v>
      </c>
      <c r="C7" t="s">
        <v>660</v>
      </c>
      <c r="F7" t="s">
        <v>655</v>
      </c>
    </row>
    <row r="8" spans="1:7" ht="15" x14ac:dyDescent="0.25">
      <c r="A8" s="101" t="s">
        <v>650</v>
      </c>
    </row>
    <row r="9" spans="1:7" ht="15" x14ac:dyDescent="0.25">
      <c r="A9" s="101" t="s">
        <v>643</v>
      </c>
      <c r="B9" t="s">
        <v>619</v>
      </c>
      <c r="C9" t="s">
        <v>618</v>
      </c>
      <c r="D9" t="s">
        <v>619</v>
      </c>
      <c r="E9" t="s">
        <v>507</v>
      </c>
      <c r="F9" t="s">
        <v>587</v>
      </c>
      <c r="G9" t="s">
        <v>588</v>
      </c>
    </row>
    <row r="10" spans="1:7" ht="15" x14ac:dyDescent="0.25">
      <c r="A10" s="101" t="s">
        <v>648</v>
      </c>
    </row>
    <row r="11" spans="1:7" ht="15" x14ac:dyDescent="0.25">
      <c r="A11" s="101" t="s">
        <v>658</v>
      </c>
    </row>
    <row r="12" spans="1:7" ht="15" x14ac:dyDescent="0.25">
      <c r="A12" s="101" t="s">
        <v>438</v>
      </c>
      <c r="B12">
        <v>61.5</v>
      </c>
      <c r="C12">
        <v>48.7</v>
      </c>
      <c r="D12">
        <v>628.20000000000005</v>
      </c>
      <c r="E12">
        <v>533.79999999999995</v>
      </c>
      <c r="F12">
        <v>0</v>
      </c>
      <c r="G12">
        <v>0</v>
      </c>
    </row>
    <row r="13" spans="1:7" ht="15" x14ac:dyDescent="0.25">
      <c r="A13" s="101" t="s">
        <v>439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101" t="s">
        <v>623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101" t="s">
        <v>440</v>
      </c>
      <c r="B15">
        <v>61.5</v>
      </c>
      <c r="C15">
        <v>48.7</v>
      </c>
      <c r="D15">
        <v>562.20000000000005</v>
      </c>
      <c r="E15">
        <v>364.6</v>
      </c>
      <c r="F15">
        <v>0</v>
      </c>
      <c r="G15">
        <v>0</v>
      </c>
    </row>
    <row r="16" spans="1:7" ht="15" x14ac:dyDescent="0.25">
      <c r="A16" s="101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101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101" t="s">
        <v>488</v>
      </c>
      <c r="B18">
        <v>0</v>
      </c>
      <c r="C18">
        <v>0</v>
      </c>
      <c r="D18">
        <v>25.3</v>
      </c>
      <c r="E18">
        <v>117.4</v>
      </c>
      <c r="F18">
        <v>0</v>
      </c>
      <c r="G18">
        <v>0</v>
      </c>
    </row>
    <row r="19" spans="1:7" ht="15" x14ac:dyDescent="0.25">
      <c r="A19" s="101" t="s">
        <v>21</v>
      </c>
    </row>
    <row r="20" spans="1:7" ht="15" x14ac:dyDescent="0.25">
      <c r="A20" s="101" t="s">
        <v>441</v>
      </c>
      <c r="B20">
        <v>487.2</v>
      </c>
      <c r="C20">
        <v>513.29999999999995</v>
      </c>
      <c r="D20">
        <v>1396.9</v>
      </c>
      <c r="E20">
        <v>1506.6</v>
      </c>
      <c r="F20">
        <v>0</v>
      </c>
      <c r="G20">
        <v>0</v>
      </c>
    </row>
    <row r="21" spans="1:7" ht="15" x14ac:dyDescent="0.25">
      <c r="A21" s="101" t="s">
        <v>21</v>
      </c>
    </row>
    <row r="22" spans="1:7" ht="15" x14ac:dyDescent="0.25">
      <c r="A22" s="101" t="s">
        <v>442</v>
      </c>
      <c r="B22">
        <v>208</v>
      </c>
      <c r="C22">
        <v>187.2</v>
      </c>
      <c r="D22">
        <v>661.3</v>
      </c>
      <c r="E22">
        <v>566.9</v>
      </c>
      <c r="F22">
        <v>0</v>
      </c>
      <c r="G22">
        <v>0</v>
      </c>
    </row>
    <row r="23" spans="1:7" ht="15" x14ac:dyDescent="0.25">
      <c r="A23" s="101" t="s">
        <v>21</v>
      </c>
    </row>
    <row r="24" spans="1:7" ht="15" x14ac:dyDescent="0.25">
      <c r="A24" s="101" t="s">
        <v>590</v>
      </c>
      <c r="B24">
        <v>0</v>
      </c>
      <c r="C24">
        <v>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101" t="s">
        <v>21</v>
      </c>
    </row>
    <row r="26" spans="1:7" ht="15" x14ac:dyDescent="0.25">
      <c r="A26" s="101" t="s">
        <v>443</v>
      </c>
      <c r="B26">
        <v>1567.1</v>
      </c>
      <c r="C26">
        <v>1878.4</v>
      </c>
      <c r="D26">
        <v>4137.2</v>
      </c>
      <c r="E26">
        <v>4549.3999999999996</v>
      </c>
      <c r="F26">
        <v>0</v>
      </c>
      <c r="G26">
        <v>0</v>
      </c>
    </row>
    <row r="27" spans="1:7" ht="15" x14ac:dyDescent="0.25">
      <c r="A27" s="101" t="s">
        <v>543</v>
      </c>
      <c r="B27">
        <v>60</v>
      </c>
      <c r="C27">
        <v>235.8</v>
      </c>
      <c r="D27">
        <v>55.6</v>
      </c>
      <c r="E27">
        <v>189.3</v>
      </c>
      <c r="F27">
        <v>0</v>
      </c>
      <c r="G27">
        <v>0</v>
      </c>
    </row>
    <row r="28" spans="1:7" ht="15" x14ac:dyDescent="0.25">
      <c r="A28" s="101" t="s">
        <v>444</v>
      </c>
      <c r="B28">
        <v>7.5</v>
      </c>
      <c r="C28">
        <v>12.4</v>
      </c>
      <c r="D28">
        <v>30.5</v>
      </c>
      <c r="E28">
        <v>19.899999999999999</v>
      </c>
      <c r="F28">
        <v>0</v>
      </c>
      <c r="G28">
        <v>0</v>
      </c>
    </row>
    <row r="29" spans="1:7" ht="15" x14ac:dyDescent="0.25">
      <c r="A29" s="101" t="s">
        <v>591</v>
      </c>
      <c r="B29" t="s">
        <v>168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101" t="s">
        <v>445</v>
      </c>
      <c r="B30">
        <v>0.8</v>
      </c>
      <c r="C30">
        <v>0.3</v>
      </c>
      <c r="D30">
        <v>2.7</v>
      </c>
      <c r="E30">
        <v>2.2999999999999998</v>
      </c>
      <c r="F30">
        <v>0</v>
      </c>
      <c r="G30">
        <v>0</v>
      </c>
    </row>
    <row r="31" spans="1:7" ht="15" x14ac:dyDescent="0.25">
      <c r="A31" s="101" t="s">
        <v>446</v>
      </c>
      <c r="B31">
        <v>240</v>
      </c>
      <c r="C31">
        <v>141</v>
      </c>
      <c r="D31">
        <v>341.2</v>
      </c>
      <c r="E31">
        <v>484.7</v>
      </c>
      <c r="F31">
        <v>0</v>
      </c>
      <c r="G31">
        <v>0</v>
      </c>
    </row>
    <row r="32" spans="1:7" ht="15" x14ac:dyDescent="0.25">
      <c r="A32" s="101" t="s">
        <v>550</v>
      </c>
      <c r="B32">
        <v>0</v>
      </c>
      <c r="C32">
        <v>0</v>
      </c>
      <c r="D32">
        <v>262.2</v>
      </c>
      <c r="E32">
        <v>363.8</v>
      </c>
      <c r="F32">
        <v>0</v>
      </c>
      <c r="G32">
        <v>0</v>
      </c>
    </row>
    <row r="33" spans="1:7" ht="15" x14ac:dyDescent="0.25">
      <c r="A33" s="101" t="s">
        <v>636</v>
      </c>
      <c r="B33">
        <v>0.2</v>
      </c>
      <c r="C33">
        <v>31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101" t="s">
        <v>447</v>
      </c>
      <c r="B34">
        <v>361.3</v>
      </c>
      <c r="C34">
        <v>375.3</v>
      </c>
      <c r="D34">
        <v>641.9</v>
      </c>
      <c r="E34">
        <v>755</v>
      </c>
      <c r="F34">
        <v>0</v>
      </c>
      <c r="G34">
        <v>0</v>
      </c>
    </row>
    <row r="35" spans="1:7" ht="15" x14ac:dyDescent="0.25">
      <c r="A35" s="101" t="s">
        <v>448</v>
      </c>
      <c r="B35">
        <v>26</v>
      </c>
      <c r="C35">
        <v>56.1</v>
      </c>
      <c r="D35">
        <v>136.30000000000001</v>
      </c>
      <c r="E35">
        <v>87.2</v>
      </c>
      <c r="F35">
        <v>0</v>
      </c>
      <c r="G35">
        <v>0</v>
      </c>
    </row>
    <row r="36" spans="1:7" ht="15" x14ac:dyDescent="0.25">
      <c r="A36" s="101" t="s">
        <v>449</v>
      </c>
      <c r="B36">
        <v>679</v>
      </c>
      <c r="C36">
        <v>644</v>
      </c>
      <c r="D36">
        <v>1585.2</v>
      </c>
      <c r="E36">
        <v>1649.8</v>
      </c>
      <c r="F36">
        <v>0</v>
      </c>
      <c r="G36">
        <v>0</v>
      </c>
    </row>
    <row r="37" spans="1:7" ht="15" x14ac:dyDescent="0.25">
      <c r="A37" s="101" t="s">
        <v>563</v>
      </c>
      <c r="B37">
        <v>0</v>
      </c>
      <c r="C37">
        <v>0</v>
      </c>
      <c r="D37">
        <v>52.4</v>
      </c>
      <c r="E37">
        <v>64.5</v>
      </c>
      <c r="F37">
        <v>0</v>
      </c>
      <c r="G37">
        <v>0</v>
      </c>
    </row>
    <row r="38" spans="1:7" ht="15" x14ac:dyDescent="0.25">
      <c r="A38" s="101" t="s">
        <v>581</v>
      </c>
      <c r="B38">
        <v>0</v>
      </c>
      <c r="C38">
        <v>1</v>
      </c>
      <c r="D38">
        <v>66.599999999999994</v>
      </c>
      <c r="E38">
        <v>65.7</v>
      </c>
      <c r="F38">
        <v>0</v>
      </c>
      <c r="G38">
        <v>0</v>
      </c>
    </row>
    <row r="39" spans="1:7" ht="15" x14ac:dyDescent="0.25">
      <c r="A39" s="101" t="s">
        <v>490</v>
      </c>
      <c r="B39">
        <v>20</v>
      </c>
      <c r="C39">
        <v>86</v>
      </c>
      <c r="D39">
        <v>20.8</v>
      </c>
      <c r="E39">
        <v>44.6</v>
      </c>
      <c r="F39">
        <v>0</v>
      </c>
      <c r="G39">
        <v>0</v>
      </c>
    </row>
    <row r="40" spans="1:7" ht="15" x14ac:dyDescent="0.25">
      <c r="A40" s="101" t="s">
        <v>450</v>
      </c>
      <c r="B40">
        <v>151</v>
      </c>
      <c r="C40">
        <v>294.3</v>
      </c>
      <c r="D40">
        <v>479.2</v>
      </c>
      <c r="E40">
        <v>463.9</v>
      </c>
      <c r="F40">
        <v>0</v>
      </c>
      <c r="G40">
        <v>0</v>
      </c>
    </row>
    <row r="41" spans="1:7" ht="15" x14ac:dyDescent="0.25">
      <c r="A41" s="101" t="s">
        <v>620</v>
      </c>
      <c r="B41">
        <v>0.2</v>
      </c>
      <c r="C41">
        <v>0.5</v>
      </c>
      <c r="D41">
        <v>2.1</v>
      </c>
      <c r="E41">
        <v>0.6</v>
      </c>
      <c r="F41">
        <v>0</v>
      </c>
      <c r="G41">
        <v>0</v>
      </c>
    </row>
    <row r="42" spans="1:7" ht="15" x14ac:dyDescent="0.25">
      <c r="A42" s="101" t="s">
        <v>451</v>
      </c>
      <c r="B42">
        <v>21</v>
      </c>
      <c r="C42">
        <v>0.7</v>
      </c>
      <c r="D42">
        <v>223.9</v>
      </c>
      <c r="E42">
        <v>177.7</v>
      </c>
      <c r="F42">
        <v>0</v>
      </c>
      <c r="G42">
        <v>0</v>
      </c>
    </row>
    <row r="43" spans="1:7" ht="15" x14ac:dyDescent="0.25">
      <c r="A43" s="101" t="s">
        <v>452</v>
      </c>
      <c r="B43">
        <v>0</v>
      </c>
      <c r="C43">
        <v>0</v>
      </c>
      <c r="D43">
        <v>235.5</v>
      </c>
      <c r="E43">
        <v>180.7</v>
      </c>
      <c r="F43">
        <v>0</v>
      </c>
      <c r="G43">
        <v>0</v>
      </c>
    </row>
    <row r="44" spans="1:7" ht="15" x14ac:dyDescent="0.25">
      <c r="A44" s="101" t="s">
        <v>21</v>
      </c>
    </row>
    <row r="45" spans="1:7" ht="15" x14ac:dyDescent="0.25">
      <c r="A45" s="101" t="s">
        <v>453</v>
      </c>
      <c r="B45">
        <v>161</v>
      </c>
      <c r="C45">
        <v>670.1</v>
      </c>
      <c r="D45">
        <v>1481.9</v>
      </c>
      <c r="E45">
        <v>592.79999999999995</v>
      </c>
      <c r="F45">
        <v>0</v>
      </c>
      <c r="G45">
        <v>0</v>
      </c>
    </row>
    <row r="46" spans="1:7" ht="15" x14ac:dyDescent="0.25">
      <c r="A46" s="101" t="s">
        <v>454</v>
      </c>
      <c r="B46">
        <v>0</v>
      </c>
      <c r="C46">
        <v>0</v>
      </c>
      <c r="D46">
        <v>409.7</v>
      </c>
      <c r="E46">
        <v>104.6</v>
      </c>
      <c r="F46">
        <v>0</v>
      </c>
      <c r="G46">
        <v>0</v>
      </c>
    </row>
    <row r="47" spans="1:7" ht="15" x14ac:dyDescent="0.25">
      <c r="A47" s="101" t="s">
        <v>455</v>
      </c>
      <c r="B47">
        <v>0</v>
      </c>
      <c r="C47">
        <v>220</v>
      </c>
      <c r="D47">
        <v>101.2</v>
      </c>
      <c r="E47">
        <v>0</v>
      </c>
      <c r="F47">
        <v>0</v>
      </c>
      <c r="G47">
        <v>0</v>
      </c>
    </row>
    <row r="48" spans="1:7" ht="15" x14ac:dyDescent="0.25">
      <c r="A48" s="101" t="s">
        <v>592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ht="15" x14ac:dyDescent="0.25">
      <c r="A49" s="101" t="s">
        <v>456</v>
      </c>
      <c r="B49">
        <v>0</v>
      </c>
      <c r="C49">
        <v>0</v>
      </c>
      <c r="D49">
        <v>18.600000000000001</v>
      </c>
      <c r="E49">
        <v>22</v>
      </c>
      <c r="F49">
        <v>0</v>
      </c>
      <c r="G49">
        <v>0</v>
      </c>
    </row>
    <row r="50" spans="1:7" ht="15" x14ac:dyDescent="0.25">
      <c r="A50" s="101" t="s">
        <v>457</v>
      </c>
      <c r="B50">
        <v>0</v>
      </c>
      <c r="C50">
        <v>0</v>
      </c>
      <c r="D50">
        <v>0</v>
      </c>
      <c r="E50">
        <v>23.9</v>
      </c>
      <c r="F50">
        <v>0</v>
      </c>
      <c r="G50">
        <v>0</v>
      </c>
    </row>
    <row r="51" spans="1:7" ht="15" x14ac:dyDescent="0.25">
      <c r="A51" s="101" t="s">
        <v>637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ht="15" x14ac:dyDescent="0.25">
      <c r="A52" s="101" t="s">
        <v>593</v>
      </c>
      <c r="B52">
        <v>0</v>
      </c>
      <c r="C52">
        <v>0</v>
      </c>
      <c r="D52">
        <v>32.200000000000003</v>
      </c>
      <c r="E52" t="s">
        <v>168</v>
      </c>
      <c r="F52">
        <v>0</v>
      </c>
      <c r="G52">
        <v>0</v>
      </c>
    </row>
    <row r="53" spans="1:7" ht="15" x14ac:dyDescent="0.25">
      <c r="A53" s="101" t="s">
        <v>594</v>
      </c>
      <c r="B53">
        <v>0</v>
      </c>
      <c r="C53">
        <v>0</v>
      </c>
      <c r="D53">
        <v>0</v>
      </c>
      <c r="E53">
        <v>9.8000000000000007</v>
      </c>
      <c r="F53">
        <v>0</v>
      </c>
      <c r="G53">
        <v>0</v>
      </c>
    </row>
    <row r="54" spans="1:7" ht="15" x14ac:dyDescent="0.25">
      <c r="A54" s="101" t="s">
        <v>458</v>
      </c>
      <c r="B54">
        <v>161</v>
      </c>
      <c r="C54">
        <v>450.1</v>
      </c>
      <c r="D54">
        <v>830.1</v>
      </c>
      <c r="E54">
        <v>415.7</v>
      </c>
      <c r="F54">
        <v>0</v>
      </c>
      <c r="G54">
        <v>0</v>
      </c>
    </row>
    <row r="55" spans="1:7" ht="15" x14ac:dyDescent="0.25">
      <c r="A55" s="101" t="s">
        <v>459</v>
      </c>
      <c r="B55">
        <v>0</v>
      </c>
      <c r="C55">
        <v>0</v>
      </c>
      <c r="D55">
        <v>18.5</v>
      </c>
      <c r="E55">
        <v>16.8</v>
      </c>
      <c r="F55">
        <v>0</v>
      </c>
      <c r="G55">
        <v>0</v>
      </c>
    </row>
    <row r="56" spans="1:7" ht="15" x14ac:dyDescent="0.25">
      <c r="A56" s="101" t="s">
        <v>610</v>
      </c>
      <c r="B56">
        <v>0</v>
      </c>
      <c r="C56">
        <v>0</v>
      </c>
      <c r="D56">
        <v>31.1</v>
      </c>
      <c r="E56">
        <v>0</v>
      </c>
      <c r="F56">
        <v>0</v>
      </c>
      <c r="G56">
        <v>0</v>
      </c>
    </row>
    <row r="57" spans="1:7" ht="15" x14ac:dyDescent="0.25">
      <c r="A57" s="101" t="s">
        <v>21</v>
      </c>
    </row>
    <row r="58" spans="1:7" ht="15" x14ac:dyDescent="0.25">
      <c r="A58" s="101" t="s">
        <v>460</v>
      </c>
      <c r="B58">
        <v>1200.4000000000001</v>
      </c>
      <c r="C58">
        <v>1317.8</v>
      </c>
      <c r="D58">
        <v>4802</v>
      </c>
      <c r="E58">
        <v>3474.1</v>
      </c>
      <c r="F58">
        <v>8.9</v>
      </c>
      <c r="G58">
        <v>0</v>
      </c>
    </row>
    <row r="59" spans="1:7" ht="15" x14ac:dyDescent="0.25">
      <c r="A59" s="101" t="s">
        <v>461</v>
      </c>
      <c r="B59">
        <v>0</v>
      </c>
      <c r="C59">
        <v>3</v>
      </c>
      <c r="D59">
        <v>12.2</v>
      </c>
      <c r="E59">
        <v>9.5</v>
      </c>
      <c r="F59">
        <v>0</v>
      </c>
      <c r="G59">
        <v>0</v>
      </c>
    </row>
    <row r="60" spans="1:7" ht="15" x14ac:dyDescent="0.25">
      <c r="A60" s="101" t="s">
        <v>462</v>
      </c>
      <c r="B60">
        <v>4.5</v>
      </c>
      <c r="C60">
        <v>0</v>
      </c>
      <c r="D60">
        <v>4.4000000000000004</v>
      </c>
      <c r="E60">
        <v>10.8</v>
      </c>
      <c r="F60">
        <v>0</v>
      </c>
      <c r="G60">
        <v>0</v>
      </c>
    </row>
    <row r="61" spans="1:7" ht="15" x14ac:dyDescent="0.25">
      <c r="A61" s="101" t="s">
        <v>463</v>
      </c>
      <c r="B61">
        <v>30</v>
      </c>
      <c r="C61">
        <v>30</v>
      </c>
      <c r="D61">
        <v>353.2</v>
      </c>
      <c r="E61">
        <v>210.6</v>
      </c>
      <c r="F61">
        <v>0</v>
      </c>
      <c r="G61">
        <v>0</v>
      </c>
    </row>
    <row r="62" spans="1:7" ht="15" x14ac:dyDescent="0.25">
      <c r="A62" s="101" t="s">
        <v>464</v>
      </c>
      <c r="B62">
        <v>23.8</v>
      </c>
      <c r="C62">
        <v>38.6</v>
      </c>
      <c r="D62">
        <v>54.5</v>
      </c>
      <c r="E62">
        <v>53.1</v>
      </c>
      <c r="F62">
        <v>0</v>
      </c>
      <c r="G62">
        <v>0</v>
      </c>
    </row>
    <row r="63" spans="1:7" ht="15" x14ac:dyDescent="0.25">
      <c r="A63" s="101" t="s">
        <v>465</v>
      </c>
      <c r="B63">
        <v>58.7</v>
      </c>
      <c r="C63">
        <v>30.2</v>
      </c>
      <c r="D63">
        <v>21.8</v>
      </c>
      <c r="E63">
        <v>12.9</v>
      </c>
      <c r="F63">
        <v>0</v>
      </c>
      <c r="G63">
        <v>0</v>
      </c>
    </row>
    <row r="64" spans="1:7" ht="15" x14ac:dyDescent="0.25">
      <c r="A64" s="101" t="s">
        <v>466</v>
      </c>
      <c r="B64">
        <v>49</v>
      </c>
      <c r="C64">
        <v>0</v>
      </c>
      <c r="D64">
        <v>279.60000000000002</v>
      </c>
      <c r="E64">
        <v>161.69999999999999</v>
      </c>
      <c r="F64">
        <v>0</v>
      </c>
      <c r="G64">
        <v>0</v>
      </c>
    </row>
    <row r="65" spans="1:7" ht="15" x14ac:dyDescent="0.25">
      <c r="A65" s="101" t="s">
        <v>467</v>
      </c>
      <c r="B65">
        <v>74.2</v>
      </c>
      <c r="C65">
        <v>57.6</v>
      </c>
      <c r="D65">
        <v>435.8</v>
      </c>
      <c r="E65">
        <v>188.6</v>
      </c>
      <c r="F65">
        <v>0</v>
      </c>
      <c r="G65">
        <v>0</v>
      </c>
    </row>
    <row r="66" spans="1:7" ht="15" x14ac:dyDescent="0.25">
      <c r="A66" s="101" t="s">
        <v>468</v>
      </c>
      <c r="B66">
        <v>42.7</v>
      </c>
      <c r="C66">
        <v>38</v>
      </c>
      <c r="D66">
        <v>150.80000000000001</v>
      </c>
      <c r="E66">
        <v>126.7</v>
      </c>
      <c r="F66">
        <v>0</v>
      </c>
      <c r="G66">
        <v>0</v>
      </c>
    </row>
    <row r="67" spans="1:7" ht="15" x14ac:dyDescent="0.25">
      <c r="A67" s="101" t="s">
        <v>469</v>
      </c>
      <c r="B67">
        <v>0</v>
      </c>
      <c r="C67">
        <v>13</v>
      </c>
      <c r="D67">
        <v>210.7</v>
      </c>
      <c r="E67">
        <v>147.1</v>
      </c>
      <c r="F67">
        <v>0</v>
      </c>
      <c r="G67">
        <v>0</v>
      </c>
    </row>
    <row r="68" spans="1:7" ht="15" x14ac:dyDescent="0.25">
      <c r="A68" s="101" t="s">
        <v>470</v>
      </c>
      <c r="B68">
        <v>0</v>
      </c>
      <c r="C68">
        <v>4.8</v>
      </c>
      <c r="D68">
        <v>0</v>
      </c>
      <c r="E68">
        <v>4.4000000000000004</v>
      </c>
      <c r="F68">
        <v>0</v>
      </c>
      <c r="G68">
        <v>0</v>
      </c>
    </row>
    <row r="69" spans="1:7" ht="15" x14ac:dyDescent="0.25">
      <c r="A69" s="101" t="s">
        <v>471</v>
      </c>
      <c r="B69">
        <v>124.9</v>
      </c>
      <c r="C69">
        <v>46.8</v>
      </c>
      <c r="D69">
        <v>309.8</v>
      </c>
      <c r="E69">
        <v>305.8</v>
      </c>
      <c r="F69">
        <v>0</v>
      </c>
      <c r="G69">
        <v>0</v>
      </c>
    </row>
    <row r="70" spans="1:7" ht="15" x14ac:dyDescent="0.25">
      <c r="A70" s="101" t="s">
        <v>544</v>
      </c>
      <c r="B70">
        <v>0</v>
      </c>
      <c r="C70">
        <v>0</v>
      </c>
      <c r="D70">
        <v>15.4</v>
      </c>
      <c r="E70">
        <v>16.399999999999999</v>
      </c>
      <c r="F70">
        <v>0</v>
      </c>
      <c r="G70">
        <v>0</v>
      </c>
    </row>
    <row r="71" spans="1:7" ht="15" x14ac:dyDescent="0.25">
      <c r="A71" s="101" t="s">
        <v>472</v>
      </c>
      <c r="B71">
        <v>0</v>
      </c>
      <c r="C71">
        <v>0</v>
      </c>
      <c r="D71">
        <v>63.7</v>
      </c>
      <c r="E71">
        <v>52.2</v>
      </c>
      <c r="F71">
        <v>0</v>
      </c>
      <c r="G71">
        <v>0</v>
      </c>
    </row>
    <row r="72" spans="1:7" ht="15" x14ac:dyDescent="0.25">
      <c r="A72" s="101" t="s">
        <v>473</v>
      </c>
      <c r="B72">
        <v>44.8</v>
      </c>
      <c r="C72">
        <v>83.1</v>
      </c>
      <c r="D72">
        <v>184.4</v>
      </c>
      <c r="E72">
        <v>175.2</v>
      </c>
      <c r="F72">
        <v>0</v>
      </c>
      <c r="G72">
        <v>0</v>
      </c>
    </row>
    <row r="73" spans="1:7" ht="15" x14ac:dyDescent="0.25">
      <c r="A73" s="101" t="s">
        <v>474</v>
      </c>
      <c r="B73">
        <v>30.5</v>
      </c>
      <c r="C73">
        <v>23.6</v>
      </c>
      <c r="D73">
        <v>102.4</v>
      </c>
      <c r="E73">
        <v>84.5</v>
      </c>
      <c r="F73">
        <v>0</v>
      </c>
      <c r="G73">
        <v>0</v>
      </c>
    </row>
    <row r="74" spans="1:7" ht="15" x14ac:dyDescent="0.25">
      <c r="A74" s="101" t="s">
        <v>475</v>
      </c>
      <c r="B74">
        <v>14.3</v>
      </c>
      <c r="C74">
        <v>12.8</v>
      </c>
      <c r="D74">
        <v>17.100000000000001</v>
      </c>
      <c r="E74">
        <v>18.2</v>
      </c>
      <c r="F74">
        <v>4.8</v>
      </c>
      <c r="G74">
        <v>0</v>
      </c>
    </row>
    <row r="75" spans="1:7" ht="15" x14ac:dyDescent="0.25">
      <c r="A75" s="101" t="s">
        <v>476</v>
      </c>
      <c r="B75">
        <v>525.70000000000005</v>
      </c>
      <c r="C75">
        <v>606.6</v>
      </c>
      <c r="D75">
        <v>2073.4</v>
      </c>
      <c r="E75">
        <v>1414.3</v>
      </c>
      <c r="F75">
        <v>0</v>
      </c>
      <c r="G75">
        <v>0</v>
      </c>
    </row>
    <row r="76" spans="1:7" ht="15" x14ac:dyDescent="0.25">
      <c r="A76" s="101" t="s">
        <v>477</v>
      </c>
      <c r="B76">
        <v>3.6</v>
      </c>
      <c r="C76">
        <v>4.8</v>
      </c>
      <c r="D76">
        <v>10.1</v>
      </c>
      <c r="E76">
        <v>6.1</v>
      </c>
      <c r="F76">
        <v>0</v>
      </c>
      <c r="G76">
        <v>0</v>
      </c>
    </row>
    <row r="77" spans="1:7" ht="15" x14ac:dyDescent="0.25">
      <c r="A77" s="101" t="s">
        <v>478</v>
      </c>
      <c r="B77">
        <v>72.8</v>
      </c>
      <c r="C77">
        <v>71</v>
      </c>
      <c r="D77">
        <v>67.3</v>
      </c>
      <c r="E77">
        <v>69.900000000000006</v>
      </c>
      <c r="F77">
        <v>0</v>
      </c>
      <c r="G77">
        <v>0</v>
      </c>
    </row>
    <row r="78" spans="1:7" ht="15" x14ac:dyDescent="0.25">
      <c r="A78" s="101" t="s">
        <v>479</v>
      </c>
      <c r="B78">
        <v>46.3</v>
      </c>
      <c r="C78">
        <v>148.5</v>
      </c>
      <c r="D78">
        <v>175.8</v>
      </c>
      <c r="E78">
        <v>99</v>
      </c>
      <c r="F78">
        <v>4.2</v>
      </c>
      <c r="G78">
        <v>0</v>
      </c>
    </row>
    <row r="79" spans="1:7" ht="15" x14ac:dyDescent="0.25">
      <c r="A79" s="101" t="s">
        <v>480</v>
      </c>
      <c r="B79">
        <v>29.6</v>
      </c>
      <c r="C79">
        <v>49.2</v>
      </c>
      <c r="D79">
        <v>164</v>
      </c>
      <c r="E79">
        <v>130</v>
      </c>
      <c r="F79">
        <v>0</v>
      </c>
      <c r="G79">
        <v>0</v>
      </c>
    </row>
    <row r="80" spans="1:7" ht="15" x14ac:dyDescent="0.25">
      <c r="A80" s="101" t="s">
        <v>481</v>
      </c>
      <c r="B80">
        <v>25</v>
      </c>
      <c r="C80">
        <v>26.2</v>
      </c>
      <c r="D80">
        <v>53.4</v>
      </c>
      <c r="E80">
        <v>52.8</v>
      </c>
      <c r="F80">
        <v>0</v>
      </c>
      <c r="G80">
        <v>0</v>
      </c>
    </row>
    <row r="81" spans="1:7" ht="15" x14ac:dyDescent="0.25">
      <c r="A81" s="101" t="s">
        <v>482</v>
      </c>
      <c r="B81">
        <v>0</v>
      </c>
      <c r="C81">
        <v>30</v>
      </c>
      <c r="D81">
        <v>42.1</v>
      </c>
      <c r="E81">
        <v>124.4</v>
      </c>
      <c r="F81">
        <v>0</v>
      </c>
      <c r="G81">
        <v>0</v>
      </c>
    </row>
    <row r="82" spans="1:7" ht="15" x14ac:dyDescent="0.25">
      <c r="A82" s="101" t="s">
        <v>642</v>
      </c>
      <c r="B82" t="s">
        <v>20</v>
      </c>
      <c r="C82" t="s">
        <v>29</v>
      </c>
      <c r="D82" t="s">
        <v>489</v>
      </c>
      <c r="E82" t="s">
        <v>651</v>
      </c>
      <c r="F82" t="s">
        <v>489</v>
      </c>
      <c r="G82" t="s">
        <v>20</v>
      </c>
    </row>
    <row r="83" spans="1:7" ht="15" x14ac:dyDescent="0.25">
      <c r="A83" s="101" t="s">
        <v>483</v>
      </c>
      <c r="B83">
        <v>3685.2</v>
      </c>
      <c r="C83">
        <v>4615.3999999999996</v>
      </c>
      <c r="D83">
        <v>13301.4</v>
      </c>
      <c r="E83">
        <v>11223.6</v>
      </c>
      <c r="F83">
        <v>8.9</v>
      </c>
      <c r="G83">
        <v>0</v>
      </c>
    </row>
    <row r="84" spans="1:7" ht="15" x14ac:dyDescent="0.25">
      <c r="A84" s="101" t="s">
        <v>484</v>
      </c>
      <c r="B84">
        <v>840</v>
      </c>
      <c r="C84">
        <v>831.7</v>
      </c>
      <c r="D84">
        <v>0</v>
      </c>
      <c r="E84">
        <v>0</v>
      </c>
      <c r="F84">
        <v>0</v>
      </c>
      <c r="G84">
        <v>0</v>
      </c>
    </row>
    <row r="85" spans="1:7" ht="15" x14ac:dyDescent="0.25">
      <c r="A85" s="101" t="s">
        <v>642</v>
      </c>
      <c r="B85" t="s">
        <v>20</v>
      </c>
      <c r="C85" t="s">
        <v>29</v>
      </c>
      <c r="D85" t="s">
        <v>489</v>
      </c>
      <c r="E85" t="s">
        <v>651</v>
      </c>
      <c r="F85" t="s">
        <v>489</v>
      </c>
      <c r="G85" t="s">
        <v>20</v>
      </c>
    </row>
    <row r="86" spans="1:7" ht="15" x14ac:dyDescent="0.25">
      <c r="A86" s="101" t="s">
        <v>485</v>
      </c>
      <c r="B86">
        <v>4525.2</v>
      </c>
      <c r="C86">
        <v>5447.1</v>
      </c>
      <c r="D86">
        <v>13301.4</v>
      </c>
      <c r="E86">
        <v>11223.6</v>
      </c>
      <c r="F86">
        <v>8.9</v>
      </c>
      <c r="G86">
        <v>0</v>
      </c>
    </row>
    <row r="87" spans="1:7" ht="15" x14ac:dyDescent="0.25">
      <c r="A87" s="101" t="s">
        <v>486</v>
      </c>
      <c r="B87" t="s">
        <v>19</v>
      </c>
      <c r="C87" t="s">
        <v>19</v>
      </c>
      <c r="D87">
        <v>0</v>
      </c>
      <c r="E87">
        <v>8</v>
      </c>
      <c r="F87" t="s">
        <v>19</v>
      </c>
      <c r="G87" t="s">
        <v>19</v>
      </c>
    </row>
    <row r="88" spans="1:7" ht="15" x14ac:dyDescent="0.25">
      <c r="A88" s="101" t="s">
        <v>487</v>
      </c>
      <c r="B88">
        <v>59.5</v>
      </c>
      <c r="C88">
        <v>0</v>
      </c>
      <c r="D88" t="s">
        <v>19</v>
      </c>
      <c r="E88" t="s">
        <v>19</v>
      </c>
      <c r="F88">
        <v>0</v>
      </c>
      <c r="G88">
        <v>0</v>
      </c>
    </row>
    <row r="89" spans="1:7" ht="15" x14ac:dyDescent="0.25">
      <c r="A89" s="101" t="s">
        <v>642</v>
      </c>
      <c r="B89" t="s">
        <v>20</v>
      </c>
      <c r="C89" t="s">
        <v>29</v>
      </c>
      <c r="D89" t="s">
        <v>489</v>
      </c>
      <c r="E89" t="s">
        <v>651</v>
      </c>
      <c r="F89" t="s">
        <v>489</v>
      </c>
      <c r="G89" t="s">
        <v>20</v>
      </c>
    </row>
  </sheetData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97BF9-E444-4354-A3F2-921D4EEF2EFA}">
  <sheetPr codeName="Sheet14"/>
  <dimension ref="A1:G89"/>
  <sheetViews>
    <sheetView workbookViewId="0">
      <selection activeCell="I40" sqref="I40"/>
    </sheetView>
  </sheetViews>
  <sheetFormatPr defaultRowHeight="13.2" x14ac:dyDescent="0.25"/>
  <cols>
    <col min="1" max="1" width="21.33203125" customWidth="1"/>
  </cols>
  <sheetData>
    <row r="1" spans="1:7" ht="15" x14ac:dyDescent="0.25">
      <c r="A1" s="101" t="s">
        <v>645</v>
      </c>
    </row>
    <row r="2" spans="1:7" ht="15" x14ac:dyDescent="0.25">
      <c r="A2" s="101" t="s">
        <v>646</v>
      </c>
    </row>
    <row r="3" spans="1:7" ht="15" x14ac:dyDescent="0.25">
      <c r="A3" s="101" t="s">
        <v>661</v>
      </c>
    </row>
    <row r="4" spans="1:7" ht="15" x14ac:dyDescent="0.25">
      <c r="A4" s="101" t="s">
        <v>648</v>
      </c>
    </row>
    <row r="5" spans="1:7" ht="15" x14ac:dyDescent="0.25">
      <c r="A5" s="101" t="s">
        <v>649</v>
      </c>
    </row>
    <row r="6" spans="1:7" ht="15" x14ac:dyDescent="0.25">
      <c r="A6" s="101" t="s">
        <v>650</v>
      </c>
    </row>
    <row r="7" spans="1:7" ht="15" x14ac:dyDescent="0.25">
      <c r="B7" s="101" t="s">
        <v>659</v>
      </c>
      <c r="D7" t="s">
        <v>660</v>
      </c>
      <c r="F7" t="s">
        <v>655</v>
      </c>
    </row>
    <row r="8" spans="1:7" ht="15" x14ac:dyDescent="0.25">
      <c r="A8" s="101" t="s">
        <v>650</v>
      </c>
    </row>
    <row r="9" spans="1:7" ht="15" x14ac:dyDescent="0.25">
      <c r="A9" s="101" t="s">
        <v>643</v>
      </c>
      <c r="B9" t="s">
        <v>619</v>
      </c>
      <c r="C9" t="s">
        <v>618</v>
      </c>
      <c r="D9" t="s">
        <v>619</v>
      </c>
      <c r="E9" t="s">
        <v>507</v>
      </c>
      <c r="F9" t="s">
        <v>587</v>
      </c>
      <c r="G9" t="s">
        <v>588</v>
      </c>
    </row>
    <row r="10" spans="1:7" ht="15" x14ac:dyDescent="0.25">
      <c r="A10" s="101" t="s">
        <v>648</v>
      </c>
    </row>
    <row r="11" spans="1:7" ht="15" x14ac:dyDescent="0.25">
      <c r="A11" s="101"/>
    </row>
    <row r="12" spans="1:7" ht="15" x14ac:dyDescent="0.25">
      <c r="A12" s="101" t="s">
        <v>438</v>
      </c>
      <c r="B12">
        <v>74</v>
      </c>
      <c r="C12">
        <v>72.5</v>
      </c>
      <c r="D12">
        <v>580</v>
      </c>
      <c r="E12">
        <v>462.2</v>
      </c>
      <c r="F12">
        <v>0</v>
      </c>
      <c r="G12">
        <v>0</v>
      </c>
    </row>
    <row r="13" spans="1:7" ht="15" x14ac:dyDescent="0.25">
      <c r="A13" s="101" t="s">
        <v>439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101" t="s">
        <v>623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101" t="s">
        <v>440</v>
      </c>
      <c r="B15">
        <v>74</v>
      </c>
      <c r="C15">
        <v>60</v>
      </c>
      <c r="D15">
        <v>526.5</v>
      </c>
      <c r="E15">
        <v>305.3</v>
      </c>
      <c r="F15">
        <v>0</v>
      </c>
      <c r="G15">
        <v>0</v>
      </c>
    </row>
    <row r="16" spans="1:7" ht="15" x14ac:dyDescent="0.25">
      <c r="A16" s="101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101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101" t="s">
        <v>488</v>
      </c>
      <c r="B18">
        <v>0</v>
      </c>
      <c r="C18">
        <v>12.5</v>
      </c>
      <c r="D18">
        <v>12.7</v>
      </c>
      <c r="E18">
        <v>105</v>
      </c>
      <c r="F18">
        <v>0</v>
      </c>
      <c r="G18">
        <v>0</v>
      </c>
    </row>
    <row r="19" spans="1:7" ht="15" x14ac:dyDescent="0.25">
      <c r="A19" s="101" t="s">
        <v>21</v>
      </c>
    </row>
    <row r="20" spans="1:7" ht="15" x14ac:dyDescent="0.25">
      <c r="A20" s="101" t="s">
        <v>441</v>
      </c>
      <c r="B20">
        <v>456.9</v>
      </c>
      <c r="C20">
        <v>514.70000000000005</v>
      </c>
      <c r="D20">
        <v>1341.1</v>
      </c>
      <c r="E20">
        <v>1433.9</v>
      </c>
      <c r="F20">
        <v>0</v>
      </c>
      <c r="G20">
        <v>0</v>
      </c>
    </row>
    <row r="21" spans="1:7" ht="15" x14ac:dyDescent="0.25">
      <c r="A21" s="101" t="s">
        <v>21</v>
      </c>
    </row>
    <row r="22" spans="1:7" ht="15" x14ac:dyDescent="0.25">
      <c r="A22" s="101" t="s">
        <v>442</v>
      </c>
      <c r="B22">
        <v>270.3</v>
      </c>
      <c r="C22">
        <v>217.3</v>
      </c>
      <c r="D22">
        <v>596.29999999999995</v>
      </c>
      <c r="E22">
        <v>484.4</v>
      </c>
      <c r="F22">
        <v>0</v>
      </c>
      <c r="G22">
        <v>0</v>
      </c>
    </row>
    <row r="23" spans="1:7" ht="15" x14ac:dyDescent="0.25">
      <c r="A23" s="101" t="s">
        <v>21</v>
      </c>
    </row>
    <row r="24" spans="1:7" ht="15" x14ac:dyDescent="0.25">
      <c r="A24" s="101" t="s">
        <v>590</v>
      </c>
      <c r="B24">
        <v>0</v>
      </c>
      <c r="C24">
        <v>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101" t="s">
        <v>21</v>
      </c>
    </row>
    <row r="26" spans="1:7" ht="15" x14ac:dyDescent="0.25">
      <c r="A26" s="101" t="s">
        <v>443</v>
      </c>
      <c r="B26">
        <v>1285.8</v>
      </c>
      <c r="C26">
        <v>2035</v>
      </c>
      <c r="D26">
        <v>4020.9</v>
      </c>
      <c r="E26">
        <v>4338.7</v>
      </c>
      <c r="F26">
        <v>0</v>
      </c>
      <c r="G26">
        <v>0</v>
      </c>
    </row>
    <row r="27" spans="1:7" ht="15" x14ac:dyDescent="0.25">
      <c r="A27" s="101" t="s">
        <v>543</v>
      </c>
      <c r="B27">
        <v>60</v>
      </c>
      <c r="C27">
        <v>295.8</v>
      </c>
      <c r="D27">
        <v>55.6</v>
      </c>
      <c r="E27">
        <v>130.30000000000001</v>
      </c>
      <c r="F27">
        <v>0</v>
      </c>
      <c r="G27">
        <v>0</v>
      </c>
    </row>
    <row r="28" spans="1:7" ht="15" x14ac:dyDescent="0.25">
      <c r="A28" s="101" t="s">
        <v>444</v>
      </c>
      <c r="B28">
        <v>7.5</v>
      </c>
      <c r="C28">
        <v>15</v>
      </c>
      <c r="D28">
        <v>30.5</v>
      </c>
      <c r="E28">
        <v>17.3</v>
      </c>
      <c r="F28">
        <v>0</v>
      </c>
      <c r="G28">
        <v>0</v>
      </c>
    </row>
    <row r="29" spans="1:7" ht="15" x14ac:dyDescent="0.25">
      <c r="A29" s="101" t="s">
        <v>591</v>
      </c>
      <c r="B29" t="s">
        <v>168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101" t="s">
        <v>445</v>
      </c>
      <c r="B30">
        <v>0.5</v>
      </c>
      <c r="C30">
        <v>0.3</v>
      </c>
      <c r="D30">
        <v>2.7</v>
      </c>
      <c r="E30">
        <v>2.2999999999999998</v>
      </c>
      <c r="F30">
        <v>0</v>
      </c>
      <c r="G30">
        <v>0</v>
      </c>
    </row>
    <row r="31" spans="1:7" ht="15" x14ac:dyDescent="0.25">
      <c r="A31" s="101" t="s">
        <v>446</v>
      </c>
      <c r="B31">
        <v>145</v>
      </c>
      <c r="C31">
        <v>141</v>
      </c>
      <c r="D31">
        <v>341.2</v>
      </c>
      <c r="E31">
        <v>484.7</v>
      </c>
      <c r="F31">
        <v>0</v>
      </c>
      <c r="G31">
        <v>0</v>
      </c>
    </row>
    <row r="32" spans="1:7" ht="15" x14ac:dyDescent="0.25">
      <c r="A32" s="101" t="s">
        <v>550</v>
      </c>
      <c r="B32">
        <v>0</v>
      </c>
      <c r="C32">
        <v>0</v>
      </c>
      <c r="D32">
        <v>262.2</v>
      </c>
      <c r="E32">
        <v>363.8</v>
      </c>
      <c r="F32">
        <v>0</v>
      </c>
      <c r="G32">
        <v>0</v>
      </c>
    </row>
    <row r="33" spans="1:7" ht="15" x14ac:dyDescent="0.25">
      <c r="A33" s="101" t="s">
        <v>636</v>
      </c>
      <c r="B33">
        <v>0.2</v>
      </c>
      <c r="C33">
        <v>31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101" t="s">
        <v>447</v>
      </c>
      <c r="B34">
        <v>312.8</v>
      </c>
      <c r="C34">
        <v>378.5</v>
      </c>
      <c r="D34">
        <v>608.9</v>
      </c>
      <c r="E34">
        <v>725.8</v>
      </c>
      <c r="F34">
        <v>0</v>
      </c>
      <c r="G34">
        <v>0</v>
      </c>
    </row>
    <row r="35" spans="1:7" ht="15" x14ac:dyDescent="0.25">
      <c r="A35" s="101" t="s">
        <v>448</v>
      </c>
      <c r="B35">
        <v>26</v>
      </c>
      <c r="C35">
        <v>56.4</v>
      </c>
      <c r="D35">
        <v>136.30000000000001</v>
      </c>
      <c r="E35">
        <v>86.9</v>
      </c>
      <c r="F35">
        <v>0</v>
      </c>
      <c r="G35">
        <v>0</v>
      </c>
    </row>
    <row r="36" spans="1:7" ht="15" x14ac:dyDescent="0.25">
      <c r="A36" s="101" t="s">
        <v>449</v>
      </c>
      <c r="B36">
        <v>585</v>
      </c>
      <c r="C36">
        <v>684</v>
      </c>
      <c r="D36">
        <v>1552.8</v>
      </c>
      <c r="E36">
        <v>1584.8</v>
      </c>
      <c r="F36">
        <v>0</v>
      </c>
      <c r="G36">
        <v>0</v>
      </c>
    </row>
    <row r="37" spans="1:7" ht="15" x14ac:dyDescent="0.25">
      <c r="A37" s="101" t="s">
        <v>563</v>
      </c>
      <c r="B37">
        <v>0</v>
      </c>
      <c r="C37">
        <v>0</v>
      </c>
      <c r="D37">
        <v>52.4</v>
      </c>
      <c r="E37">
        <v>64.5</v>
      </c>
      <c r="F37">
        <v>0</v>
      </c>
      <c r="G37">
        <v>0</v>
      </c>
    </row>
    <row r="38" spans="1:7" ht="15" x14ac:dyDescent="0.25">
      <c r="A38" s="101" t="s">
        <v>581</v>
      </c>
      <c r="B38">
        <v>0</v>
      </c>
      <c r="C38">
        <v>1</v>
      </c>
      <c r="D38">
        <v>66.599999999999994</v>
      </c>
      <c r="E38">
        <v>65.7</v>
      </c>
      <c r="F38">
        <v>0</v>
      </c>
      <c r="G38">
        <v>0</v>
      </c>
    </row>
    <row r="39" spans="1:7" ht="15" x14ac:dyDescent="0.25">
      <c r="A39" s="101" t="s">
        <v>490</v>
      </c>
      <c r="B39">
        <v>20</v>
      </c>
      <c r="C39">
        <v>86</v>
      </c>
      <c r="D39">
        <v>20.8</v>
      </c>
      <c r="E39">
        <v>44.6</v>
      </c>
      <c r="F39">
        <v>0</v>
      </c>
      <c r="G39">
        <v>0</v>
      </c>
    </row>
    <row r="40" spans="1:7" ht="15" x14ac:dyDescent="0.25">
      <c r="A40" s="101" t="s">
        <v>450</v>
      </c>
      <c r="B40">
        <v>107.2</v>
      </c>
      <c r="C40">
        <v>344.3</v>
      </c>
      <c r="D40">
        <v>428.6</v>
      </c>
      <c r="E40">
        <v>409.5</v>
      </c>
      <c r="F40">
        <v>0</v>
      </c>
      <c r="G40">
        <v>0</v>
      </c>
    </row>
    <row r="41" spans="1:7" ht="15" x14ac:dyDescent="0.25">
      <c r="A41" s="101" t="s">
        <v>620</v>
      </c>
      <c r="B41">
        <v>0.5</v>
      </c>
      <c r="C41">
        <v>1</v>
      </c>
      <c r="D41">
        <v>1.8</v>
      </c>
      <c r="E41">
        <v>0.1</v>
      </c>
      <c r="F41">
        <v>0</v>
      </c>
      <c r="G41">
        <v>0</v>
      </c>
    </row>
    <row r="42" spans="1:7" ht="15" x14ac:dyDescent="0.25">
      <c r="A42" s="101" t="s">
        <v>451</v>
      </c>
      <c r="B42">
        <v>21</v>
      </c>
      <c r="C42">
        <v>0.7</v>
      </c>
      <c r="D42">
        <v>223.9</v>
      </c>
      <c r="E42">
        <v>177.7</v>
      </c>
      <c r="F42">
        <v>0</v>
      </c>
      <c r="G42">
        <v>0</v>
      </c>
    </row>
    <row r="43" spans="1:7" ht="15" x14ac:dyDescent="0.25">
      <c r="A43" s="101" t="s">
        <v>452</v>
      </c>
      <c r="B43">
        <v>0</v>
      </c>
      <c r="C43">
        <v>0</v>
      </c>
      <c r="D43">
        <v>235.5</v>
      </c>
      <c r="E43">
        <v>180.7</v>
      </c>
      <c r="F43">
        <v>0</v>
      </c>
      <c r="G43">
        <v>0</v>
      </c>
    </row>
    <row r="44" spans="1:7" ht="15" x14ac:dyDescent="0.25">
      <c r="A44" s="101" t="s">
        <v>21</v>
      </c>
    </row>
    <row r="45" spans="1:7" ht="15" x14ac:dyDescent="0.25">
      <c r="A45" s="101" t="s">
        <v>453</v>
      </c>
      <c r="B45">
        <v>206</v>
      </c>
      <c r="C45">
        <v>692.9</v>
      </c>
      <c r="D45">
        <v>1432.8</v>
      </c>
      <c r="E45">
        <v>544</v>
      </c>
      <c r="F45">
        <v>0</v>
      </c>
      <c r="G45">
        <v>0</v>
      </c>
    </row>
    <row r="46" spans="1:7" ht="15" x14ac:dyDescent="0.25">
      <c r="A46" s="101" t="s">
        <v>454</v>
      </c>
      <c r="B46">
        <v>0</v>
      </c>
      <c r="C46">
        <v>0</v>
      </c>
      <c r="D46">
        <v>409.7</v>
      </c>
      <c r="E46">
        <v>104.6</v>
      </c>
      <c r="F46">
        <v>0</v>
      </c>
      <c r="G46">
        <v>0</v>
      </c>
    </row>
    <row r="47" spans="1:7" ht="15" x14ac:dyDescent="0.25">
      <c r="A47" s="101" t="s">
        <v>455</v>
      </c>
      <c r="B47">
        <v>0</v>
      </c>
      <c r="C47">
        <v>220</v>
      </c>
      <c r="D47">
        <v>101.2</v>
      </c>
      <c r="E47">
        <v>0</v>
      </c>
      <c r="F47">
        <v>0</v>
      </c>
      <c r="G47">
        <v>0</v>
      </c>
    </row>
    <row r="48" spans="1:7" ht="15" x14ac:dyDescent="0.25">
      <c r="A48" s="101" t="s">
        <v>592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ht="15" x14ac:dyDescent="0.25">
      <c r="A49" s="101" t="s">
        <v>456</v>
      </c>
      <c r="B49">
        <v>0</v>
      </c>
      <c r="C49">
        <v>0</v>
      </c>
      <c r="D49">
        <v>18.600000000000001</v>
      </c>
      <c r="E49">
        <v>22</v>
      </c>
      <c r="F49">
        <v>0</v>
      </c>
      <c r="G49">
        <v>0</v>
      </c>
    </row>
    <row r="50" spans="1:7" ht="15" x14ac:dyDescent="0.25">
      <c r="A50" s="101" t="s">
        <v>457</v>
      </c>
      <c r="B50">
        <v>0</v>
      </c>
      <c r="C50">
        <v>0</v>
      </c>
      <c r="D50">
        <v>0</v>
      </c>
      <c r="E50">
        <v>23.9</v>
      </c>
      <c r="F50">
        <v>0</v>
      </c>
      <c r="G50">
        <v>0</v>
      </c>
    </row>
    <row r="51" spans="1:7" ht="15" x14ac:dyDescent="0.25">
      <c r="A51" s="101" t="s">
        <v>637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ht="15" x14ac:dyDescent="0.25">
      <c r="A52" s="101" t="s">
        <v>593</v>
      </c>
      <c r="B52">
        <v>0</v>
      </c>
      <c r="C52">
        <v>0</v>
      </c>
      <c r="D52">
        <v>32.200000000000003</v>
      </c>
      <c r="E52" t="s">
        <v>168</v>
      </c>
      <c r="F52">
        <v>0</v>
      </c>
      <c r="G52">
        <v>0</v>
      </c>
    </row>
    <row r="53" spans="1:7" ht="15" x14ac:dyDescent="0.25">
      <c r="A53" s="101" t="s">
        <v>594</v>
      </c>
      <c r="B53">
        <v>0</v>
      </c>
      <c r="C53">
        <v>0</v>
      </c>
      <c r="D53">
        <v>0</v>
      </c>
      <c r="E53">
        <v>9.8000000000000007</v>
      </c>
      <c r="F53">
        <v>0</v>
      </c>
      <c r="G53">
        <v>0</v>
      </c>
    </row>
    <row r="54" spans="1:7" ht="15" x14ac:dyDescent="0.25">
      <c r="A54" s="101" t="s">
        <v>458</v>
      </c>
      <c r="B54">
        <v>206</v>
      </c>
      <c r="C54">
        <v>472.9</v>
      </c>
      <c r="D54">
        <v>781</v>
      </c>
      <c r="E54">
        <v>366.9</v>
      </c>
      <c r="F54">
        <v>0</v>
      </c>
      <c r="G54">
        <v>0</v>
      </c>
    </row>
    <row r="55" spans="1:7" ht="15" x14ac:dyDescent="0.25">
      <c r="A55" s="101" t="s">
        <v>459</v>
      </c>
      <c r="B55">
        <v>0</v>
      </c>
      <c r="C55">
        <v>0</v>
      </c>
      <c r="D55">
        <v>18.5</v>
      </c>
      <c r="E55">
        <v>16.8</v>
      </c>
      <c r="F55">
        <v>0</v>
      </c>
      <c r="G55">
        <v>0</v>
      </c>
    </row>
    <row r="56" spans="1:7" ht="15" x14ac:dyDescent="0.25">
      <c r="A56" s="101" t="s">
        <v>610</v>
      </c>
      <c r="B56">
        <v>0</v>
      </c>
      <c r="C56">
        <v>0</v>
      </c>
      <c r="D56">
        <v>31.1</v>
      </c>
      <c r="E56">
        <v>0</v>
      </c>
      <c r="F56">
        <v>0</v>
      </c>
      <c r="G56">
        <v>0</v>
      </c>
    </row>
    <row r="57" spans="1:7" ht="15" x14ac:dyDescent="0.25">
      <c r="A57" s="101" t="s">
        <v>21</v>
      </c>
    </row>
    <row r="58" spans="1:7" ht="15" x14ac:dyDescent="0.25">
      <c r="A58" s="101" t="s">
        <v>460</v>
      </c>
      <c r="B58">
        <v>1178.0999999999999</v>
      </c>
      <c r="C58">
        <v>1386.6</v>
      </c>
      <c r="D58">
        <v>4605.8999999999996</v>
      </c>
      <c r="E58">
        <v>3304.9</v>
      </c>
      <c r="F58">
        <v>8.9</v>
      </c>
      <c r="G58">
        <v>0</v>
      </c>
    </row>
    <row r="59" spans="1:7" ht="15" x14ac:dyDescent="0.25">
      <c r="A59" s="101" t="s">
        <v>461</v>
      </c>
      <c r="B59">
        <v>0</v>
      </c>
      <c r="C59">
        <v>3</v>
      </c>
      <c r="D59">
        <v>12.2</v>
      </c>
      <c r="E59">
        <v>9.5</v>
      </c>
      <c r="F59">
        <v>0</v>
      </c>
      <c r="G59">
        <v>0</v>
      </c>
    </row>
    <row r="60" spans="1:7" ht="15" x14ac:dyDescent="0.25">
      <c r="A60" s="101" t="s">
        <v>462</v>
      </c>
      <c r="B60">
        <v>4.5</v>
      </c>
      <c r="C60">
        <v>0</v>
      </c>
      <c r="D60">
        <v>4.4000000000000004</v>
      </c>
      <c r="E60">
        <v>10.8</v>
      </c>
      <c r="F60">
        <v>0</v>
      </c>
      <c r="G60">
        <v>0</v>
      </c>
    </row>
    <row r="61" spans="1:7" ht="15" x14ac:dyDescent="0.25">
      <c r="A61" s="101" t="s">
        <v>463</v>
      </c>
      <c r="B61">
        <v>30</v>
      </c>
      <c r="C61">
        <v>30</v>
      </c>
      <c r="D61">
        <v>353.2</v>
      </c>
      <c r="E61">
        <v>210.6</v>
      </c>
      <c r="F61">
        <v>0</v>
      </c>
      <c r="G61">
        <v>0</v>
      </c>
    </row>
    <row r="62" spans="1:7" ht="15" x14ac:dyDescent="0.25">
      <c r="A62" s="101" t="s">
        <v>464</v>
      </c>
      <c r="B62">
        <v>15.8</v>
      </c>
      <c r="C62">
        <v>38.6</v>
      </c>
      <c r="D62">
        <v>54.5</v>
      </c>
      <c r="E62">
        <v>53.1</v>
      </c>
      <c r="F62">
        <v>0</v>
      </c>
      <c r="G62">
        <v>0</v>
      </c>
    </row>
    <row r="63" spans="1:7" ht="15" x14ac:dyDescent="0.25">
      <c r="A63" s="101" t="s">
        <v>465</v>
      </c>
      <c r="B63">
        <v>58.7</v>
      </c>
      <c r="C63">
        <v>33.799999999999997</v>
      </c>
      <c r="D63">
        <v>21.8</v>
      </c>
      <c r="E63">
        <v>9.4</v>
      </c>
      <c r="F63">
        <v>0</v>
      </c>
      <c r="G63">
        <v>0</v>
      </c>
    </row>
    <row r="64" spans="1:7" ht="15" x14ac:dyDescent="0.25">
      <c r="A64" s="101" t="s">
        <v>466</v>
      </c>
      <c r="B64">
        <v>49</v>
      </c>
      <c r="C64">
        <v>0</v>
      </c>
      <c r="D64">
        <v>279.60000000000002</v>
      </c>
      <c r="E64">
        <v>161.69999999999999</v>
      </c>
      <c r="F64">
        <v>0</v>
      </c>
      <c r="G64">
        <v>0</v>
      </c>
    </row>
    <row r="65" spans="1:7" ht="15" x14ac:dyDescent="0.25">
      <c r="A65" s="101" t="s">
        <v>467</v>
      </c>
      <c r="B65">
        <v>72.7</v>
      </c>
      <c r="C65">
        <v>38.5</v>
      </c>
      <c r="D65">
        <v>435.8</v>
      </c>
      <c r="E65">
        <v>182.6</v>
      </c>
      <c r="F65">
        <v>0</v>
      </c>
      <c r="G65">
        <v>0</v>
      </c>
    </row>
    <row r="66" spans="1:7" ht="15" x14ac:dyDescent="0.25">
      <c r="A66" s="101" t="s">
        <v>468</v>
      </c>
      <c r="B66">
        <v>48.4</v>
      </c>
      <c r="C66">
        <v>53</v>
      </c>
      <c r="D66">
        <v>135.80000000000001</v>
      </c>
      <c r="E66">
        <v>106.9</v>
      </c>
      <c r="F66">
        <v>0</v>
      </c>
      <c r="G66">
        <v>0</v>
      </c>
    </row>
    <row r="67" spans="1:7" ht="15" x14ac:dyDescent="0.25">
      <c r="A67" s="101" t="s">
        <v>469</v>
      </c>
      <c r="B67">
        <v>0</v>
      </c>
      <c r="C67">
        <v>5</v>
      </c>
      <c r="D67">
        <v>210.7</v>
      </c>
      <c r="E67">
        <v>102.1</v>
      </c>
      <c r="F67">
        <v>0</v>
      </c>
      <c r="G67">
        <v>0</v>
      </c>
    </row>
    <row r="68" spans="1:7" ht="15" x14ac:dyDescent="0.25">
      <c r="A68" s="101" t="s">
        <v>470</v>
      </c>
      <c r="B68">
        <v>0</v>
      </c>
      <c r="C68">
        <v>4.8</v>
      </c>
      <c r="D68">
        <v>0</v>
      </c>
      <c r="E68">
        <v>4.4000000000000004</v>
      </c>
      <c r="F68">
        <v>0</v>
      </c>
      <c r="G68">
        <v>0</v>
      </c>
    </row>
    <row r="69" spans="1:7" ht="15" x14ac:dyDescent="0.25">
      <c r="A69" s="101" t="s">
        <v>471</v>
      </c>
      <c r="B69">
        <v>106</v>
      </c>
      <c r="C69">
        <v>46.8</v>
      </c>
      <c r="D69">
        <v>274.3</v>
      </c>
      <c r="E69">
        <v>305.8</v>
      </c>
      <c r="F69">
        <v>0</v>
      </c>
      <c r="G69">
        <v>0</v>
      </c>
    </row>
    <row r="70" spans="1:7" ht="15" x14ac:dyDescent="0.25">
      <c r="A70" s="101" t="s">
        <v>544</v>
      </c>
      <c r="B70">
        <v>0</v>
      </c>
      <c r="C70">
        <v>0</v>
      </c>
      <c r="D70">
        <v>15.4</v>
      </c>
      <c r="E70">
        <v>16.399999999999999</v>
      </c>
      <c r="F70">
        <v>0</v>
      </c>
      <c r="G70">
        <v>0</v>
      </c>
    </row>
    <row r="71" spans="1:7" ht="15" x14ac:dyDescent="0.25">
      <c r="A71" s="101" t="s">
        <v>472</v>
      </c>
      <c r="B71">
        <v>0</v>
      </c>
      <c r="C71">
        <v>0</v>
      </c>
      <c r="D71">
        <v>63.7</v>
      </c>
      <c r="E71">
        <v>52.2</v>
      </c>
      <c r="F71">
        <v>0</v>
      </c>
      <c r="G71">
        <v>0</v>
      </c>
    </row>
    <row r="72" spans="1:7" ht="15" x14ac:dyDescent="0.25">
      <c r="A72" s="101" t="s">
        <v>473</v>
      </c>
      <c r="B72">
        <v>41.9</v>
      </c>
      <c r="C72">
        <v>83.1</v>
      </c>
      <c r="D72">
        <v>182.6</v>
      </c>
      <c r="E72">
        <v>175.2</v>
      </c>
      <c r="F72">
        <v>0</v>
      </c>
      <c r="G72">
        <v>0</v>
      </c>
    </row>
    <row r="73" spans="1:7" ht="15" x14ac:dyDescent="0.25">
      <c r="A73" s="101" t="s">
        <v>474</v>
      </c>
      <c r="B73">
        <v>30.5</v>
      </c>
      <c r="C73">
        <v>23.6</v>
      </c>
      <c r="D73">
        <v>102.4</v>
      </c>
      <c r="E73">
        <v>84.5</v>
      </c>
      <c r="F73">
        <v>0</v>
      </c>
      <c r="G73">
        <v>0</v>
      </c>
    </row>
    <row r="74" spans="1:7" ht="15" x14ac:dyDescent="0.25">
      <c r="A74" s="101" t="s">
        <v>475</v>
      </c>
      <c r="B74">
        <v>14.3</v>
      </c>
      <c r="C74">
        <v>12.8</v>
      </c>
      <c r="D74">
        <v>17.100000000000001</v>
      </c>
      <c r="E74">
        <v>18.2</v>
      </c>
      <c r="F74">
        <v>4.8</v>
      </c>
      <c r="G74">
        <v>0</v>
      </c>
    </row>
    <row r="75" spans="1:7" ht="15" x14ac:dyDescent="0.25">
      <c r="A75" s="101" t="s">
        <v>476</v>
      </c>
      <c r="B75">
        <v>519.20000000000005</v>
      </c>
      <c r="C75">
        <v>654</v>
      </c>
      <c r="D75">
        <v>1955</v>
      </c>
      <c r="E75">
        <v>1349.3</v>
      </c>
      <c r="F75">
        <v>0</v>
      </c>
      <c r="G75">
        <v>0</v>
      </c>
    </row>
    <row r="76" spans="1:7" ht="15" x14ac:dyDescent="0.25">
      <c r="A76" s="101" t="s">
        <v>477</v>
      </c>
      <c r="B76">
        <v>0.6</v>
      </c>
      <c r="C76">
        <v>4.8</v>
      </c>
      <c r="D76">
        <v>10.1</v>
      </c>
      <c r="E76">
        <v>6.1</v>
      </c>
      <c r="F76">
        <v>0</v>
      </c>
      <c r="G76">
        <v>0</v>
      </c>
    </row>
    <row r="77" spans="1:7" ht="15" x14ac:dyDescent="0.25">
      <c r="A77" s="101" t="s">
        <v>478</v>
      </c>
      <c r="B77">
        <v>72.8</v>
      </c>
      <c r="C77">
        <v>71</v>
      </c>
      <c r="D77">
        <v>67.3</v>
      </c>
      <c r="E77">
        <v>69.900000000000006</v>
      </c>
      <c r="F77">
        <v>0</v>
      </c>
      <c r="G77">
        <v>0</v>
      </c>
    </row>
    <row r="78" spans="1:7" ht="15" x14ac:dyDescent="0.25">
      <c r="A78" s="101" t="s">
        <v>479</v>
      </c>
      <c r="B78">
        <v>46.3</v>
      </c>
      <c r="C78">
        <v>148.5</v>
      </c>
      <c r="D78">
        <v>168.2</v>
      </c>
      <c r="E78">
        <v>99</v>
      </c>
      <c r="F78">
        <v>4.2</v>
      </c>
      <c r="G78">
        <v>0</v>
      </c>
    </row>
    <row r="79" spans="1:7" ht="15" x14ac:dyDescent="0.25">
      <c r="A79" s="101" t="s">
        <v>480</v>
      </c>
      <c r="B79">
        <v>37.700000000000003</v>
      </c>
      <c r="C79">
        <v>49.2</v>
      </c>
      <c r="D79">
        <v>151.30000000000001</v>
      </c>
      <c r="E79">
        <v>130</v>
      </c>
      <c r="F79">
        <v>0</v>
      </c>
      <c r="G79">
        <v>0</v>
      </c>
    </row>
    <row r="80" spans="1:7" ht="15" x14ac:dyDescent="0.25">
      <c r="A80" s="101" t="s">
        <v>481</v>
      </c>
      <c r="B80">
        <v>25</v>
      </c>
      <c r="C80">
        <v>26.2</v>
      </c>
      <c r="D80">
        <v>53.4</v>
      </c>
      <c r="E80">
        <v>52.8</v>
      </c>
      <c r="F80">
        <v>0</v>
      </c>
      <c r="G80">
        <v>0</v>
      </c>
    </row>
    <row r="81" spans="1:7" ht="15" x14ac:dyDescent="0.25">
      <c r="A81" s="101" t="s">
        <v>482</v>
      </c>
      <c r="B81">
        <v>4.8</v>
      </c>
      <c r="C81">
        <v>60</v>
      </c>
      <c r="D81">
        <v>37.299999999999997</v>
      </c>
      <c r="E81">
        <v>94.4</v>
      </c>
      <c r="F81">
        <v>0</v>
      </c>
      <c r="G81">
        <v>0</v>
      </c>
    </row>
    <row r="82" spans="1:7" ht="15" x14ac:dyDescent="0.25">
      <c r="A82" s="101" t="s">
        <v>642</v>
      </c>
      <c r="B82" t="s">
        <v>20</v>
      </c>
      <c r="C82" t="s">
        <v>29</v>
      </c>
      <c r="D82" t="s">
        <v>489</v>
      </c>
      <c r="E82" t="s">
        <v>651</v>
      </c>
      <c r="F82" t="s">
        <v>489</v>
      </c>
      <c r="G82" t="s">
        <v>20</v>
      </c>
    </row>
    <row r="83" spans="1:7" ht="15" x14ac:dyDescent="0.25">
      <c r="A83" s="101" t="s">
        <v>483</v>
      </c>
      <c r="B83">
        <v>3471.1</v>
      </c>
      <c r="C83">
        <v>4918.8999999999996</v>
      </c>
      <c r="D83">
        <v>12771</v>
      </c>
      <c r="E83">
        <v>10568.1</v>
      </c>
      <c r="F83">
        <v>8.9</v>
      </c>
      <c r="G83">
        <v>0</v>
      </c>
    </row>
    <row r="84" spans="1:7" ht="15" x14ac:dyDescent="0.25">
      <c r="A84" s="101" t="s">
        <v>484</v>
      </c>
      <c r="B84">
        <v>716</v>
      </c>
      <c r="C84">
        <v>870.1</v>
      </c>
      <c r="D84">
        <v>0</v>
      </c>
      <c r="E84">
        <v>0</v>
      </c>
      <c r="F84">
        <v>0</v>
      </c>
      <c r="G84">
        <v>0</v>
      </c>
    </row>
    <row r="85" spans="1:7" ht="15" x14ac:dyDescent="0.25">
      <c r="A85" s="101" t="s">
        <v>642</v>
      </c>
      <c r="B85" t="s">
        <v>20</v>
      </c>
      <c r="C85" t="s">
        <v>29</v>
      </c>
      <c r="D85" t="s">
        <v>489</v>
      </c>
      <c r="E85" t="s">
        <v>651</v>
      </c>
      <c r="F85" t="s">
        <v>489</v>
      </c>
      <c r="G85" t="s">
        <v>20</v>
      </c>
    </row>
    <row r="86" spans="1:7" ht="15" x14ac:dyDescent="0.25">
      <c r="A86" s="101" t="s">
        <v>485</v>
      </c>
      <c r="B86">
        <v>4187.1000000000004</v>
      </c>
      <c r="C86">
        <v>5789</v>
      </c>
      <c r="D86">
        <v>12771</v>
      </c>
      <c r="E86">
        <v>10568.1</v>
      </c>
      <c r="F86">
        <v>8.9</v>
      </c>
      <c r="G86">
        <v>0</v>
      </c>
    </row>
    <row r="87" spans="1:7" ht="15" x14ac:dyDescent="0.25">
      <c r="A87" s="101" t="s">
        <v>486</v>
      </c>
      <c r="B87" t="s">
        <v>19</v>
      </c>
      <c r="C87" t="s">
        <v>19</v>
      </c>
      <c r="D87">
        <v>0</v>
      </c>
      <c r="E87">
        <v>0</v>
      </c>
      <c r="F87" t="s">
        <v>19</v>
      </c>
      <c r="G87" t="s">
        <v>19</v>
      </c>
    </row>
    <row r="88" spans="1:7" ht="15" x14ac:dyDescent="0.25">
      <c r="A88" s="101" t="s">
        <v>487</v>
      </c>
      <c r="B88">
        <v>0</v>
      </c>
      <c r="C88">
        <v>0</v>
      </c>
      <c r="D88" t="s">
        <v>19</v>
      </c>
      <c r="E88" t="s">
        <v>19</v>
      </c>
      <c r="F88">
        <v>0</v>
      </c>
      <c r="G88">
        <v>0</v>
      </c>
    </row>
    <row r="89" spans="1:7" ht="15" x14ac:dyDescent="0.25">
      <c r="A89" s="101" t="s">
        <v>648</v>
      </c>
    </row>
  </sheetData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D91FB-000F-4F8D-9BF3-B55E1778DEA6}">
  <sheetPr codeName="Sheet15"/>
  <dimension ref="A1:G89"/>
  <sheetViews>
    <sheetView topLeftCell="A52" workbookViewId="0">
      <selection activeCell="I40" sqref="I40"/>
    </sheetView>
  </sheetViews>
  <sheetFormatPr defaultRowHeight="13.2" x14ac:dyDescent="0.25"/>
  <cols>
    <col min="1" max="1" width="19.88671875" customWidth="1"/>
    <col min="2" max="2" width="15.33203125" customWidth="1"/>
    <col min="3" max="3" width="9.109375" customWidth="1"/>
    <col min="4" max="4" width="11.44140625" customWidth="1"/>
    <col min="5" max="5" width="12.5546875" customWidth="1"/>
    <col min="6" max="6" width="11.88671875" customWidth="1"/>
    <col min="7" max="7" width="14.109375" customWidth="1"/>
  </cols>
  <sheetData>
    <row r="1" spans="1:7" ht="15" x14ac:dyDescent="0.25">
      <c r="A1" s="320" t="s">
        <v>645</v>
      </c>
    </row>
    <row r="2" spans="1:7" ht="15" x14ac:dyDescent="0.25">
      <c r="A2" s="320" t="s">
        <v>646</v>
      </c>
    </row>
    <row r="3" spans="1:7" ht="15" x14ac:dyDescent="0.25">
      <c r="A3" s="320" t="s">
        <v>657</v>
      </c>
    </row>
    <row r="4" spans="1:7" ht="15" x14ac:dyDescent="0.25">
      <c r="A4" s="320" t="s">
        <v>648</v>
      </c>
    </row>
    <row r="5" spans="1:7" ht="15" x14ac:dyDescent="0.25">
      <c r="A5" s="320" t="s">
        <v>649</v>
      </c>
    </row>
    <row r="6" spans="1:7" ht="15" x14ac:dyDescent="0.25">
      <c r="A6" s="320" t="s">
        <v>650</v>
      </c>
    </row>
    <row r="7" spans="1:7" ht="15" x14ac:dyDescent="0.25">
      <c r="B7" s="320" t="s">
        <v>659</v>
      </c>
      <c r="D7" t="s">
        <v>660</v>
      </c>
      <c r="F7" t="s">
        <v>655</v>
      </c>
    </row>
    <row r="8" spans="1:7" ht="15" x14ac:dyDescent="0.25">
      <c r="A8" s="320" t="s">
        <v>650</v>
      </c>
    </row>
    <row r="9" spans="1:7" ht="15" x14ac:dyDescent="0.25">
      <c r="A9" s="320" t="s">
        <v>643</v>
      </c>
      <c r="B9" t="s">
        <v>619</v>
      </c>
      <c r="C9" t="s">
        <v>618</v>
      </c>
      <c r="D9" t="s">
        <v>619</v>
      </c>
      <c r="E9" t="s">
        <v>507</v>
      </c>
      <c r="F9" t="s">
        <v>587</v>
      </c>
      <c r="G9" t="s">
        <v>588</v>
      </c>
    </row>
    <row r="10" spans="1:7" ht="15" x14ac:dyDescent="0.25">
      <c r="A10" s="320" t="s">
        <v>648</v>
      </c>
    </row>
    <row r="11" spans="1:7" ht="15" x14ac:dyDescent="0.25">
      <c r="A11" s="320" t="s">
        <v>658</v>
      </c>
    </row>
    <row r="12" spans="1:7" ht="15" x14ac:dyDescent="0.25">
      <c r="A12" s="320" t="s">
        <v>438</v>
      </c>
      <c r="B12">
        <v>94.5</v>
      </c>
      <c r="C12">
        <v>88.9</v>
      </c>
      <c r="D12">
        <v>561.4</v>
      </c>
      <c r="E12">
        <v>446.3</v>
      </c>
      <c r="F12">
        <v>0</v>
      </c>
      <c r="G12">
        <v>0</v>
      </c>
    </row>
    <row r="13" spans="1:7" ht="15" x14ac:dyDescent="0.25">
      <c r="A13" s="320" t="s">
        <v>439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320" t="s">
        <v>623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320" t="s">
        <v>440</v>
      </c>
      <c r="B15">
        <v>94.5</v>
      </c>
      <c r="C15">
        <v>63.4</v>
      </c>
      <c r="D15">
        <v>508</v>
      </c>
      <c r="E15">
        <v>301.8</v>
      </c>
      <c r="F15">
        <v>0</v>
      </c>
      <c r="G15">
        <v>0</v>
      </c>
    </row>
    <row r="16" spans="1:7" ht="15" x14ac:dyDescent="0.25">
      <c r="A16" s="320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320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320" t="s">
        <v>488</v>
      </c>
      <c r="B18">
        <v>0</v>
      </c>
      <c r="C18">
        <v>25.5</v>
      </c>
      <c r="D18">
        <v>12.7</v>
      </c>
      <c r="E18">
        <v>92.7</v>
      </c>
      <c r="F18">
        <v>0</v>
      </c>
      <c r="G18">
        <v>0</v>
      </c>
    </row>
    <row r="19" spans="1:7" ht="15" x14ac:dyDescent="0.25">
      <c r="A19" s="320" t="s">
        <v>21</v>
      </c>
    </row>
    <row r="20" spans="1:7" ht="15" x14ac:dyDescent="0.25">
      <c r="A20" s="320" t="s">
        <v>441</v>
      </c>
      <c r="B20">
        <v>428.7</v>
      </c>
      <c r="C20">
        <v>444.1</v>
      </c>
      <c r="D20">
        <v>1269.2</v>
      </c>
      <c r="E20">
        <v>1392.6</v>
      </c>
      <c r="F20">
        <v>0</v>
      </c>
      <c r="G20">
        <v>0</v>
      </c>
    </row>
    <row r="21" spans="1:7" ht="15" x14ac:dyDescent="0.25">
      <c r="A21" s="320" t="s">
        <v>21</v>
      </c>
    </row>
    <row r="22" spans="1:7" ht="15" x14ac:dyDescent="0.25">
      <c r="A22" s="320" t="s">
        <v>442</v>
      </c>
      <c r="B22">
        <v>299.10000000000002</v>
      </c>
      <c r="C22">
        <v>187.5</v>
      </c>
      <c r="D22">
        <v>568.20000000000005</v>
      </c>
      <c r="E22">
        <v>484.3</v>
      </c>
      <c r="F22">
        <v>0</v>
      </c>
      <c r="G22">
        <v>0</v>
      </c>
    </row>
    <row r="23" spans="1:7" ht="15" x14ac:dyDescent="0.25">
      <c r="A23" s="320" t="s">
        <v>21</v>
      </c>
    </row>
    <row r="24" spans="1:7" ht="15" x14ac:dyDescent="0.25">
      <c r="A24" s="320" t="s">
        <v>590</v>
      </c>
      <c r="B24">
        <v>0</v>
      </c>
      <c r="C24">
        <v>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320" t="s">
        <v>658</v>
      </c>
    </row>
    <row r="26" spans="1:7" ht="15" x14ac:dyDescent="0.25">
      <c r="A26" s="320" t="s">
        <v>443</v>
      </c>
      <c r="B26">
        <v>1149</v>
      </c>
      <c r="C26">
        <v>2112.5</v>
      </c>
      <c r="D26">
        <v>3877.5</v>
      </c>
      <c r="E26">
        <v>4062.8</v>
      </c>
      <c r="F26">
        <v>0</v>
      </c>
      <c r="G26">
        <v>0</v>
      </c>
    </row>
    <row r="27" spans="1:7" ht="15" x14ac:dyDescent="0.25">
      <c r="A27" s="320" t="s">
        <v>543</v>
      </c>
      <c r="B27">
        <v>60</v>
      </c>
      <c r="C27">
        <v>295.8</v>
      </c>
      <c r="D27">
        <v>55.6</v>
      </c>
      <c r="E27">
        <v>130.30000000000001</v>
      </c>
      <c r="F27">
        <v>0</v>
      </c>
      <c r="G27">
        <v>0</v>
      </c>
    </row>
    <row r="28" spans="1:7" ht="15" x14ac:dyDescent="0.25">
      <c r="A28" s="320" t="s">
        <v>444</v>
      </c>
      <c r="B28">
        <v>9.1999999999999993</v>
      </c>
      <c r="C28">
        <v>8.1999999999999993</v>
      </c>
      <c r="D28">
        <v>27.8</v>
      </c>
      <c r="E28">
        <v>16.5</v>
      </c>
      <c r="F28">
        <v>0</v>
      </c>
      <c r="G28">
        <v>0</v>
      </c>
    </row>
    <row r="29" spans="1:7" ht="15" x14ac:dyDescent="0.25">
      <c r="A29" s="320" t="s">
        <v>591</v>
      </c>
      <c r="B29" t="s">
        <v>168</v>
      </c>
      <c r="C29">
        <v>0</v>
      </c>
      <c r="D29">
        <v>1.3</v>
      </c>
      <c r="E29">
        <v>0</v>
      </c>
      <c r="F29">
        <v>0</v>
      </c>
      <c r="G29">
        <v>0</v>
      </c>
    </row>
    <row r="30" spans="1:7" ht="15" x14ac:dyDescent="0.25">
      <c r="A30" s="320" t="s">
        <v>445</v>
      </c>
      <c r="B30">
        <v>0.8</v>
      </c>
      <c r="C30">
        <v>0.3</v>
      </c>
      <c r="D30">
        <v>2.4</v>
      </c>
      <c r="E30">
        <v>2.2999999999999998</v>
      </c>
      <c r="F30">
        <v>0</v>
      </c>
      <c r="G30">
        <v>0</v>
      </c>
    </row>
    <row r="31" spans="1:7" ht="15" x14ac:dyDescent="0.25">
      <c r="A31" s="320" t="s">
        <v>446</v>
      </c>
      <c r="B31">
        <v>88</v>
      </c>
      <c r="C31">
        <v>200.4</v>
      </c>
      <c r="D31">
        <v>341.2</v>
      </c>
      <c r="E31">
        <v>410.4</v>
      </c>
      <c r="F31">
        <v>0</v>
      </c>
      <c r="G31">
        <v>0</v>
      </c>
    </row>
    <row r="32" spans="1:7" ht="15" x14ac:dyDescent="0.25">
      <c r="A32" s="320" t="s">
        <v>550</v>
      </c>
      <c r="B32">
        <v>0</v>
      </c>
      <c r="C32">
        <v>0</v>
      </c>
      <c r="D32">
        <v>262.2</v>
      </c>
      <c r="E32">
        <v>363.8</v>
      </c>
      <c r="F32">
        <v>0</v>
      </c>
      <c r="G32">
        <v>0</v>
      </c>
    </row>
    <row r="33" spans="1:7" ht="15" x14ac:dyDescent="0.25">
      <c r="A33" s="320" t="s">
        <v>636</v>
      </c>
      <c r="B33">
        <v>0.2</v>
      </c>
      <c r="C33">
        <v>31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320" t="s">
        <v>447</v>
      </c>
      <c r="B34">
        <v>292.39999999999998</v>
      </c>
      <c r="C34">
        <v>410.7</v>
      </c>
      <c r="D34">
        <v>579</v>
      </c>
      <c r="E34">
        <v>688.7</v>
      </c>
      <c r="F34">
        <v>0</v>
      </c>
      <c r="G34">
        <v>0</v>
      </c>
    </row>
    <row r="35" spans="1:7" ht="15" x14ac:dyDescent="0.25">
      <c r="A35" s="320" t="s">
        <v>448</v>
      </c>
      <c r="B35">
        <v>14</v>
      </c>
      <c r="C35">
        <v>12.2</v>
      </c>
      <c r="D35">
        <v>136.30000000000001</v>
      </c>
      <c r="E35">
        <v>86.6</v>
      </c>
      <c r="F35">
        <v>0</v>
      </c>
      <c r="G35">
        <v>0</v>
      </c>
    </row>
    <row r="36" spans="1:7" ht="15" x14ac:dyDescent="0.25">
      <c r="A36" s="320" t="s">
        <v>449</v>
      </c>
      <c r="B36">
        <v>554</v>
      </c>
      <c r="C36">
        <v>736</v>
      </c>
      <c r="D36">
        <v>1497.9</v>
      </c>
      <c r="E36">
        <v>1529.5</v>
      </c>
      <c r="F36">
        <v>0</v>
      </c>
      <c r="G36">
        <v>0</v>
      </c>
    </row>
    <row r="37" spans="1:7" ht="15" x14ac:dyDescent="0.25">
      <c r="A37" s="320" t="s">
        <v>563</v>
      </c>
      <c r="B37">
        <v>0</v>
      </c>
      <c r="C37">
        <v>0</v>
      </c>
      <c r="D37">
        <v>52.4</v>
      </c>
      <c r="E37">
        <v>64.5</v>
      </c>
      <c r="F37">
        <v>0</v>
      </c>
      <c r="G37">
        <v>0</v>
      </c>
    </row>
    <row r="38" spans="1:7" ht="15" x14ac:dyDescent="0.25">
      <c r="A38" s="320" t="s">
        <v>581</v>
      </c>
      <c r="B38">
        <v>0</v>
      </c>
      <c r="C38">
        <v>1</v>
      </c>
      <c r="D38">
        <v>66.599999999999994</v>
      </c>
      <c r="E38">
        <v>65.7</v>
      </c>
      <c r="F38">
        <v>0</v>
      </c>
      <c r="G38">
        <v>0</v>
      </c>
    </row>
    <row r="39" spans="1:7" ht="15" x14ac:dyDescent="0.25">
      <c r="A39" s="320" t="s">
        <v>490</v>
      </c>
      <c r="B39">
        <v>20</v>
      </c>
      <c r="C39">
        <v>21</v>
      </c>
      <c r="D39">
        <v>20.8</v>
      </c>
      <c r="E39">
        <v>44.6</v>
      </c>
      <c r="F39">
        <v>0</v>
      </c>
      <c r="G39">
        <v>0</v>
      </c>
    </row>
    <row r="40" spans="1:7" ht="15" x14ac:dyDescent="0.25">
      <c r="A40" s="320" t="s">
        <v>450</v>
      </c>
      <c r="B40">
        <v>88.9</v>
      </c>
      <c r="C40">
        <v>344.4</v>
      </c>
      <c r="D40">
        <v>372.8</v>
      </c>
      <c r="E40">
        <v>352.4</v>
      </c>
      <c r="F40">
        <v>0</v>
      </c>
      <c r="G40">
        <v>0</v>
      </c>
    </row>
    <row r="41" spans="1:7" ht="15" x14ac:dyDescent="0.25">
      <c r="A41" s="320" t="s">
        <v>620</v>
      </c>
      <c r="B41">
        <v>0.5</v>
      </c>
      <c r="C41">
        <v>1.1000000000000001</v>
      </c>
      <c r="D41">
        <v>1.7</v>
      </c>
      <c r="E41">
        <v>0</v>
      </c>
      <c r="F41">
        <v>0</v>
      </c>
      <c r="G41">
        <v>0</v>
      </c>
    </row>
    <row r="42" spans="1:7" ht="15" x14ac:dyDescent="0.25">
      <c r="A42" s="320" t="s">
        <v>451</v>
      </c>
      <c r="B42">
        <v>21</v>
      </c>
      <c r="C42">
        <v>0.4</v>
      </c>
      <c r="D42">
        <v>223.9</v>
      </c>
      <c r="E42">
        <v>177.7</v>
      </c>
      <c r="F42">
        <v>0</v>
      </c>
      <c r="G42">
        <v>0</v>
      </c>
    </row>
    <row r="43" spans="1:7" ht="15" x14ac:dyDescent="0.25">
      <c r="A43" s="320" t="s">
        <v>452</v>
      </c>
      <c r="B43">
        <v>0</v>
      </c>
      <c r="C43">
        <v>50</v>
      </c>
      <c r="D43">
        <v>235.5</v>
      </c>
      <c r="E43">
        <v>129.69999999999999</v>
      </c>
      <c r="F43">
        <v>0</v>
      </c>
      <c r="G43">
        <v>0</v>
      </c>
    </row>
    <row r="44" spans="1:7" ht="15" x14ac:dyDescent="0.25">
      <c r="A44" s="320" t="s">
        <v>21</v>
      </c>
    </row>
    <row r="45" spans="1:7" ht="15" x14ac:dyDescent="0.25">
      <c r="A45" s="320" t="s">
        <v>453</v>
      </c>
      <c r="B45">
        <v>227</v>
      </c>
      <c r="C45">
        <v>614</v>
      </c>
      <c r="D45">
        <v>1411.3</v>
      </c>
      <c r="E45">
        <v>533.9</v>
      </c>
      <c r="F45">
        <v>0</v>
      </c>
      <c r="G45">
        <v>0</v>
      </c>
    </row>
    <row r="46" spans="1:7" ht="15" x14ac:dyDescent="0.25">
      <c r="A46" s="320" t="s">
        <v>454</v>
      </c>
      <c r="B46">
        <v>0</v>
      </c>
      <c r="C46">
        <v>10.1</v>
      </c>
      <c r="D46">
        <v>409.7</v>
      </c>
      <c r="E46">
        <v>94.6</v>
      </c>
      <c r="F46">
        <v>0</v>
      </c>
      <c r="G46">
        <v>0</v>
      </c>
    </row>
    <row r="47" spans="1:7" ht="15" x14ac:dyDescent="0.25">
      <c r="A47" s="320" t="s">
        <v>455</v>
      </c>
      <c r="B47">
        <v>0</v>
      </c>
      <c r="C47">
        <v>220</v>
      </c>
      <c r="D47">
        <v>101.2</v>
      </c>
      <c r="E47">
        <v>0</v>
      </c>
      <c r="F47">
        <v>0</v>
      </c>
      <c r="G47">
        <v>0</v>
      </c>
    </row>
    <row r="48" spans="1:7" ht="15" x14ac:dyDescent="0.25">
      <c r="A48" s="320" t="s">
        <v>592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ht="15" x14ac:dyDescent="0.25">
      <c r="A49" s="320" t="s">
        <v>456</v>
      </c>
      <c r="B49">
        <v>0</v>
      </c>
      <c r="C49">
        <v>0</v>
      </c>
      <c r="D49">
        <v>18.600000000000001</v>
      </c>
      <c r="E49">
        <v>22</v>
      </c>
      <c r="F49">
        <v>0</v>
      </c>
      <c r="G49">
        <v>0</v>
      </c>
    </row>
    <row r="50" spans="1:7" ht="15" x14ac:dyDescent="0.25">
      <c r="A50" s="320" t="s">
        <v>457</v>
      </c>
      <c r="B50">
        <v>0</v>
      </c>
      <c r="C50">
        <v>0</v>
      </c>
      <c r="D50">
        <v>0</v>
      </c>
      <c r="E50">
        <v>23.9</v>
      </c>
      <c r="F50">
        <v>0</v>
      </c>
      <c r="G50">
        <v>0</v>
      </c>
    </row>
    <row r="51" spans="1:7" ht="15" x14ac:dyDescent="0.25">
      <c r="A51" s="320" t="s">
        <v>637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ht="15" x14ac:dyDescent="0.25">
      <c r="A52" s="320" t="s">
        <v>593</v>
      </c>
      <c r="B52">
        <v>0</v>
      </c>
      <c r="C52">
        <v>0</v>
      </c>
      <c r="D52">
        <v>32.200000000000003</v>
      </c>
      <c r="E52" t="s">
        <v>168</v>
      </c>
      <c r="F52">
        <v>0</v>
      </c>
      <c r="G52">
        <v>0</v>
      </c>
    </row>
    <row r="53" spans="1:7" ht="15" x14ac:dyDescent="0.25">
      <c r="A53" s="320" t="s">
        <v>594</v>
      </c>
      <c r="B53">
        <v>0</v>
      </c>
      <c r="C53">
        <v>0</v>
      </c>
      <c r="D53">
        <v>0</v>
      </c>
      <c r="E53">
        <v>9.8000000000000007</v>
      </c>
      <c r="F53">
        <v>0</v>
      </c>
      <c r="G53">
        <v>0</v>
      </c>
    </row>
    <row r="54" spans="1:7" ht="15" x14ac:dyDescent="0.25">
      <c r="A54" s="320" t="s">
        <v>458</v>
      </c>
      <c r="B54">
        <v>206</v>
      </c>
      <c r="C54">
        <v>383.9</v>
      </c>
      <c r="D54">
        <v>781</v>
      </c>
      <c r="E54">
        <v>366.9</v>
      </c>
      <c r="F54">
        <v>0</v>
      </c>
      <c r="G54">
        <v>0</v>
      </c>
    </row>
    <row r="55" spans="1:7" ht="15" x14ac:dyDescent="0.25">
      <c r="A55" s="320" t="s">
        <v>459</v>
      </c>
      <c r="B55">
        <v>0.5</v>
      </c>
      <c r="C55">
        <v>0</v>
      </c>
      <c r="D55">
        <v>18</v>
      </c>
      <c r="E55">
        <v>16.8</v>
      </c>
      <c r="F55">
        <v>0</v>
      </c>
      <c r="G55">
        <v>0</v>
      </c>
    </row>
    <row r="56" spans="1:7" ht="15" x14ac:dyDescent="0.25">
      <c r="A56" s="320" t="s">
        <v>610</v>
      </c>
      <c r="B56">
        <v>20.5</v>
      </c>
      <c r="C56">
        <v>0</v>
      </c>
      <c r="D56">
        <v>10.1</v>
      </c>
      <c r="E56">
        <v>0</v>
      </c>
      <c r="F56">
        <v>0</v>
      </c>
      <c r="G56">
        <v>0</v>
      </c>
    </row>
    <row r="57" spans="1:7" ht="15" x14ac:dyDescent="0.25">
      <c r="A57" s="320" t="s">
        <v>21</v>
      </c>
    </row>
    <row r="58" spans="1:7" ht="15" x14ac:dyDescent="0.25">
      <c r="A58" s="320" t="s">
        <v>460</v>
      </c>
      <c r="B58">
        <v>1223.5999999999999</v>
      </c>
      <c r="C58">
        <v>1419.1</v>
      </c>
      <c r="D58">
        <v>4500</v>
      </c>
      <c r="E58">
        <v>3157.7</v>
      </c>
      <c r="F58">
        <v>8.9</v>
      </c>
      <c r="G58">
        <v>0</v>
      </c>
    </row>
    <row r="59" spans="1:7" ht="15" x14ac:dyDescent="0.25">
      <c r="A59" s="320" t="s">
        <v>461</v>
      </c>
      <c r="B59">
        <v>0</v>
      </c>
      <c r="C59">
        <v>3</v>
      </c>
      <c r="D59">
        <v>12.2</v>
      </c>
      <c r="E59">
        <v>9.5</v>
      </c>
      <c r="F59">
        <v>0</v>
      </c>
      <c r="G59">
        <v>0</v>
      </c>
    </row>
    <row r="60" spans="1:7" ht="15" x14ac:dyDescent="0.25">
      <c r="A60" s="320" t="s">
        <v>462</v>
      </c>
      <c r="B60">
        <v>4.5</v>
      </c>
      <c r="C60">
        <v>4</v>
      </c>
      <c r="D60">
        <v>4.4000000000000004</v>
      </c>
      <c r="E60">
        <v>6.8</v>
      </c>
      <c r="F60">
        <v>0</v>
      </c>
      <c r="G60">
        <v>0</v>
      </c>
    </row>
    <row r="61" spans="1:7" ht="15" x14ac:dyDescent="0.25">
      <c r="A61" s="320" t="s">
        <v>463</v>
      </c>
      <c r="B61">
        <v>30</v>
      </c>
      <c r="C61">
        <v>30</v>
      </c>
      <c r="D61">
        <v>353.2</v>
      </c>
      <c r="E61">
        <v>210.6</v>
      </c>
      <c r="F61">
        <v>0</v>
      </c>
      <c r="G61">
        <v>0</v>
      </c>
    </row>
    <row r="62" spans="1:7" ht="15" x14ac:dyDescent="0.25">
      <c r="A62" s="320" t="s">
        <v>464</v>
      </c>
      <c r="B62">
        <v>15.8</v>
      </c>
      <c r="C62">
        <v>38.6</v>
      </c>
      <c r="D62">
        <v>46.5</v>
      </c>
      <c r="E62">
        <v>53.1</v>
      </c>
      <c r="F62">
        <v>0</v>
      </c>
      <c r="G62">
        <v>0</v>
      </c>
    </row>
    <row r="63" spans="1:7" ht="15" x14ac:dyDescent="0.25">
      <c r="A63" s="320" t="s">
        <v>465</v>
      </c>
      <c r="B63">
        <v>56.2</v>
      </c>
      <c r="C63">
        <v>34.4</v>
      </c>
      <c r="D63">
        <v>21.6</v>
      </c>
      <c r="E63">
        <v>8.8000000000000007</v>
      </c>
      <c r="F63">
        <v>0</v>
      </c>
      <c r="G63">
        <v>0</v>
      </c>
    </row>
    <row r="64" spans="1:7" ht="15" x14ac:dyDescent="0.25">
      <c r="A64" s="320" t="s">
        <v>466</v>
      </c>
      <c r="B64">
        <v>42</v>
      </c>
      <c r="C64">
        <v>0</v>
      </c>
      <c r="D64">
        <v>279.60000000000002</v>
      </c>
      <c r="E64">
        <v>161.69999999999999</v>
      </c>
      <c r="F64">
        <v>0</v>
      </c>
      <c r="G64">
        <v>0</v>
      </c>
    </row>
    <row r="65" spans="1:7" ht="15" x14ac:dyDescent="0.25">
      <c r="A65" s="320" t="s">
        <v>467</v>
      </c>
      <c r="B65">
        <v>68.5</v>
      </c>
      <c r="C65">
        <v>45.5</v>
      </c>
      <c r="D65">
        <v>426.8</v>
      </c>
      <c r="E65">
        <v>175.3</v>
      </c>
      <c r="F65">
        <v>0</v>
      </c>
      <c r="G65">
        <v>0</v>
      </c>
    </row>
    <row r="66" spans="1:7" ht="15" x14ac:dyDescent="0.25">
      <c r="A66" s="320" t="s">
        <v>468</v>
      </c>
      <c r="B66">
        <v>51.6</v>
      </c>
      <c r="C66">
        <v>79.5</v>
      </c>
      <c r="D66">
        <v>120.8</v>
      </c>
      <c r="E66">
        <v>81.2</v>
      </c>
      <c r="F66">
        <v>0</v>
      </c>
      <c r="G66">
        <v>0</v>
      </c>
    </row>
    <row r="67" spans="1:7" ht="15" x14ac:dyDescent="0.25">
      <c r="A67" s="320" t="s">
        <v>469</v>
      </c>
      <c r="B67">
        <v>0</v>
      </c>
      <c r="C67">
        <v>5</v>
      </c>
      <c r="D67">
        <v>210.7</v>
      </c>
      <c r="E67">
        <v>102.1</v>
      </c>
      <c r="F67">
        <v>0</v>
      </c>
      <c r="G67">
        <v>0</v>
      </c>
    </row>
    <row r="68" spans="1:7" ht="15" x14ac:dyDescent="0.25">
      <c r="A68" s="320" t="s">
        <v>470</v>
      </c>
      <c r="B68">
        <v>0</v>
      </c>
      <c r="C68">
        <v>4.8</v>
      </c>
      <c r="D68">
        <v>0</v>
      </c>
      <c r="E68">
        <v>4.4000000000000004</v>
      </c>
      <c r="F68">
        <v>0</v>
      </c>
      <c r="G68">
        <v>0</v>
      </c>
    </row>
    <row r="69" spans="1:7" ht="15" x14ac:dyDescent="0.25">
      <c r="A69" s="320" t="s">
        <v>471</v>
      </c>
      <c r="B69">
        <v>105.8</v>
      </c>
      <c r="C69">
        <v>15.9</v>
      </c>
      <c r="D69">
        <v>274.3</v>
      </c>
      <c r="E69">
        <v>305.8</v>
      </c>
      <c r="F69">
        <v>0</v>
      </c>
      <c r="G69">
        <v>0</v>
      </c>
    </row>
    <row r="70" spans="1:7" ht="15" x14ac:dyDescent="0.25">
      <c r="A70" s="320" t="s">
        <v>544</v>
      </c>
      <c r="B70">
        <v>0</v>
      </c>
      <c r="C70">
        <v>0</v>
      </c>
      <c r="D70">
        <v>15.4</v>
      </c>
      <c r="E70">
        <v>16.399999999999999</v>
      </c>
      <c r="F70">
        <v>0</v>
      </c>
      <c r="G70">
        <v>0</v>
      </c>
    </row>
    <row r="71" spans="1:7" ht="15" x14ac:dyDescent="0.25">
      <c r="A71" s="320" t="s">
        <v>472</v>
      </c>
      <c r="B71">
        <v>0</v>
      </c>
      <c r="C71">
        <v>0</v>
      </c>
      <c r="D71">
        <v>63.7</v>
      </c>
      <c r="E71">
        <v>52.2</v>
      </c>
      <c r="F71">
        <v>0</v>
      </c>
      <c r="G71">
        <v>0</v>
      </c>
    </row>
    <row r="72" spans="1:7" ht="15" x14ac:dyDescent="0.25">
      <c r="A72" s="320" t="s">
        <v>473</v>
      </c>
      <c r="B72">
        <v>58.1</v>
      </c>
      <c r="C72">
        <v>100</v>
      </c>
      <c r="D72">
        <v>165.4</v>
      </c>
      <c r="E72">
        <v>157.6</v>
      </c>
      <c r="F72">
        <v>0</v>
      </c>
      <c r="G72">
        <v>0</v>
      </c>
    </row>
    <row r="73" spans="1:7" ht="15" x14ac:dyDescent="0.25">
      <c r="A73" s="320" t="s">
        <v>474</v>
      </c>
      <c r="B73">
        <v>20.5</v>
      </c>
      <c r="C73">
        <v>23.6</v>
      </c>
      <c r="D73">
        <v>102.4</v>
      </c>
      <c r="E73">
        <v>84.5</v>
      </c>
      <c r="F73">
        <v>0</v>
      </c>
      <c r="G73">
        <v>0</v>
      </c>
    </row>
    <row r="74" spans="1:7" ht="15" x14ac:dyDescent="0.25">
      <c r="A74" s="320" t="s">
        <v>475</v>
      </c>
      <c r="B74">
        <v>14.3</v>
      </c>
      <c r="C74">
        <v>12.8</v>
      </c>
      <c r="D74">
        <v>17.100000000000001</v>
      </c>
      <c r="E74">
        <v>18.2</v>
      </c>
      <c r="F74">
        <v>4.8</v>
      </c>
      <c r="G74">
        <v>0</v>
      </c>
    </row>
    <row r="75" spans="1:7" ht="15" x14ac:dyDescent="0.25">
      <c r="A75" s="320" t="s">
        <v>476</v>
      </c>
      <c r="B75">
        <v>562.20000000000005</v>
      </c>
      <c r="C75">
        <v>678.4</v>
      </c>
      <c r="D75">
        <v>1898.3</v>
      </c>
      <c r="E75">
        <v>1263.2</v>
      </c>
      <c r="F75">
        <v>0</v>
      </c>
      <c r="G75">
        <v>0</v>
      </c>
    </row>
    <row r="76" spans="1:7" ht="15" x14ac:dyDescent="0.25">
      <c r="A76" s="320" t="s">
        <v>477</v>
      </c>
      <c r="B76">
        <v>0.6</v>
      </c>
      <c r="C76">
        <v>4.8</v>
      </c>
      <c r="D76">
        <v>10.1</v>
      </c>
      <c r="E76">
        <v>6.1</v>
      </c>
      <c r="F76">
        <v>0</v>
      </c>
      <c r="G76">
        <v>0</v>
      </c>
    </row>
    <row r="77" spans="1:7" ht="15" x14ac:dyDescent="0.25">
      <c r="A77" s="320" t="s">
        <v>478</v>
      </c>
      <c r="B77">
        <v>72.8</v>
      </c>
      <c r="C77">
        <v>71</v>
      </c>
      <c r="D77">
        <v>67.3</v>
      </c>
      <c r="E77">
        <v>69.900000000000006</v>
      </c>
      <c r="F77">
        <v>0</v>
      </c>
      <c r="G77">
        <v>0</v>
      </c>
    </row>
    <row r="78" spans="1:7" ht="15" x14ac:dyDescent="0.25">
      <c r="A78" s="320" t="s">
        <v>479</v>
      </c>
      <c r="B78">
        <v>46.3</v>
      </c>
      <c r="C78">
        <v>148.5</v>
      </c>
      <c r="D78">
        <v>168.2</v>
      </c>
      <c r="E78">
        <v>99</v>
      </c>
      <c r="F78">
        <v>4.2</v>
      </c>
      <c r="G78">
        <v>0</v>
      </c>
    </row>
    <row r="79" spans="1:7" ht="15" x14ac:dyDescent="0.25">
      <c r="A79" s="320" t="s">
        <v>480</v>
      </c>
      <c r="B79">
        <v>44.7</v>
      </c>
      <c r="C79">
        <v>33.299999999999997</v>
      </c>
      <c r="D79">
        <v>151.30000000000001</v>
      </c>
      <c r="E79">
        <v>124.1</v>
      </c>
      <c r="F79">
        <v>0</v>
      </c>
      <c r="G79">
        <v>0</v>
      </c>
    </row>
    <row r="80" spans="1:7" ht="15" x14ac:dyDescent="0.25">
      <c r="A80" s="320" t="s">
        <v>481</v>
      </c>
      <c r="B80">
        <v>25</v>
      </c>
      <c r="C80">
        <v>26.2</v>
      </c>
      <c r="D80">
        <v>53.4</v>
      </c>
      <c r="E80">
        <v>52.8</v>
      </c>
      <c r="F80">
        <v>0</v>
      </c>
      <c r="G80">
        <v>0</v>
      </c>
    </row>
    <row r="81" spans="1:7" ht="15" x14ac:dyDescent="0.25">
      <c r="A81" s="320" t="s">
        <v>482</v>
      </c>
      <c r="B81">
        <v>4.8</v>
      </c>
      <c r="C81">
        <v>60</v>
      </c>
      <c r="D81">
        <v>37.299999999999997</v>
      </c>
      <c r="E81">
        <v>94.4</v>
      </c>
      <c r="F81">
        <v>0</v>
      </c>
      <c r="G81">
        <v>0</v>
      </c>
    </row>
    <row r="82" spans="1:7" ht="15" x14ac:dyDescent="0.25">
      <c r="A82" s="320" t="s">
        <v>642</v>
      </c>
      <c r="B82" t="s">
        <v>20</v>
      </c>
      <c r="C82" t="s">
        <v>29</v>
      </c>
      <c r="D82" t="s">
        <v>489</v>
      </c>
      <c r="E82" t="s">
        <v>651</v>
      </c>
      <c r="F82" t="s">
        <v>489</v>
      </c>
      <c r="G82" t="s">
        <v>20</v>
      </c>
    </row>
    <row r="83" spans="1:7" ht="15" x14ac:dyDescent="0.25">
      <c r="A83" s="320" t="s">
        <v>483</v>
      </c>
      <c r="B83">
        <v>3422</v>
      </c>
      <c r="C83">
        <v>4866.1000000000004</v>
      </c>
      <c r="D83">
        <v>12381.5</v>
      </c>
      <c r="E83">
        <v>10077.5</v>
      </c>
      <c r="F83">
        <v>8.9</v>
      </c>
      <c r="G83">
        <v>0</v>
      </c>
    </row>
    <row r="84" spans="1:7" ht="15" x14ac:dyDescent="0.25">
      <c r="A84" s="320" t="s">
        <v>484</v>
      </c>
      <c r="B84">
        <v>651.9</v>
      </c>
      <c r="C84">
        <v>659.5</v>
      </c>
      <c r="D84">
        <v>0</v>
      </c>
      <c r="E84">
        <v>0</v>
      </c>
      <c r="F84">
        <v>0</v>
      </c>
      <c r="G84">
        <v>0</v>
      </c>
    </row>
    <row r="85" spans="1:7" ht="15" x14ac:dyDescent="0.25">
      <c r="A85" s="320" t="s">
        <v>642</v>
      </c>
      <c r="B85" t="s">
        <v>20</v>
      </c>
      <c r="C85" t="s">
        <v>29</v>
      </c>
      <c r="D85" t="s">
        <v>489</v>
      </c>
      <c r="E85" t="s">
        <v>651</v>
      </c>
      <c r="F85" t="s">
        <v>489</v>
      </c>
      <c r="G85" t="s">
        <v>20</v>
      </c>
    </row>
    <row r="86" spans="1:7" ht="15" x14ac:dyDescent="0.25">
      <c r="A86" s="320" t="s">
        <v>485</v>
      </c>
      <c r="B86">
        <v>4073.9</v>
      </c>
      <c r="C86">
        <v>5525.6</v>
      </c>
      <c r="D86">
        <v>12381.5</v>
      </c>
      <c r="E86">
        <v>10077.5</v>
      </c>
      <c r="F86">
        <v>8.9</v>
      </c>
      <c r="G86">
        <v>0</v>
      </c>
    </row>
    <row r="87" spans="1:7" ht="15" x14ac:dyDescent="0.25">
      <c r="A87" s="320" t="s">
        <v>486</v>
      </c>
      <c r="B87" t="s">
        <v>19</v>
      </c>
      <c r="C87" t="s">
        <v>19</v>
      </c>
      <c r="D87">
        <v>0</v>
      </c>
      <c r="E87">
        <v>0</v>
      </c>
      <c r="F87" t="s">
        <v>19</v>
      </c>
      <c r="G87" t="s">
        <v>19</v>
      </c>
    </row>
    <row r="88" spans="1:7" ht="15" x14ac:dyDescent="0.25">
      <c r="A88" s="320" t="s">
        <v>487</v>
      </c>
      <c r="B88">
        <v>0</v>
      </c>
      <c r="C88">
        <v>0</v>
      </c>
      <c r="D88" t="s">
        <v>19</v>
      </c>
      <c r="E88" t="s">
        <v>19</v>
      </c>
      <c r="F88">
        <v>0</v>
      </c>
      <c r="G88">
        <v>0</v>
      </c>
    </row>
    <row r="89" spans="1:7" ht="15" x14ac:dyDescent="0.25">
      <c r="A89" s="320" t="s">
        <v>648</v>
      </c>
    </row>
  </sheetData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258A7-0488-433F-965C-F4B6049074D3}">
  <sheetPr codeName="Sheet16"/>
  <dimension ref="A1:G89"/>
  <sheetViews>
    <sheetView workbookViewId="0">
      <selection activeCell="I40" sqref="I40"/>
    </sheetView>
  </sheetViews>
  <sheetFormatPr defaultRowHeight="13.2" x14ac:dyDescent="0.25"/>
  <cols>
    <col min="1" max="1" width="22" customWidth="1"/>
    <col min="2" max="2" width="13.109375" customWidth="1"/>
    <col min="4" max="4" width="13.33203125" customWidth="1"/>
    <col min="5" max="5" width="11.5546875" customWidth="1"/>
    <col min="6" max="6" width="20.88671875" customWidth="1"/>
    <col min="7" max="7" width="11.5546875" customWidth="1"/>
  </cols>
  <sheetData>
    <row r="1" spans="1:7" ht="15" x14ac:dyDescent="0.25">
      <c r="A1" s="319" t="s">
        <v>645</v>
      </c>
    </row>
    <row r="2" spans="1:7" ht="15" x14ac:dyDescent="0.25">
      <c r="A2" s="319" t="s">
        <v>646</v>
      </c>
    </row>
    <row r="3" spans="1:7" ht="15" x14ac:dyDescent="0.25">
      <c r="A3" s="319" t="s">
        <v>654</v>
      </c>
    </row>
    <row r="4" spans="1:7" ht="15" x14ac:dyDescent="0.25">
      <c r="A4" s="319" t="s">
        <v>648</v>
      </c>
    </row>
    <row r="5" spans="1:7" ht="15" x14ac:dyDescent="0.25">
      <c r="A5" s="319" t="s">
        <v>649</v>
      </c>
    </row>
    <row r="6" spans="1:7" ht="15" x14ac:dyDescent="0.25">
      <c r="A6" s="319" t="s">
        <v>650</v>
      </c>
    </row>
    <row r="7" spans="1:7" ht="15" x14ac:dyDescent="0.25">
      <c r="B7" s="335" t="s">
        <v>655</v>
      </c>
      <c r="C7" s="334"/>
      <c r="D7" s="333" t="s">
        <v>656</v>
      </c>
      <c r="E7" s="334"/>
      <c r="F7" s="80" t="s">
        <v>655</v>
      </c>
    </row>
    <row r="8" spans="1:7" ht="15" x14ac:dyDescent="0.25">
      <c r="A8" s="319" t="s">
        <v>650</v>
      </c>
    </row>
    <row r="9" spans="1:7" ht="15" x14ac:dyDescent="0.25">
      <c r="A9" s="319" t="s">
        <v>643</v>
      </c>
      <c r="B9" t="s">
        <v>619</v>
      </c>
      <c r="C9" t="s">
        <v>618</v>
      </c>
      <c r="D9" t="s">
        <v>619</v>
      </c>
      <c r="E9" t="s">
        <v>507</v>
      </c>
      <c r="F9" t="s">
        <v>587</v>
      </c>
      <c r="G9" t="s">
        <v>588</v>
      </c>
    </row>
    <row r="10" spans="1:7" ht="15" x14ac:dyDescent="0.25">
      <c r="A10" s="319" t="s">
        <v>642</v>
      </c>
      <c r="B10" t="s">
        <v>489</v>
      </c>
      <c r="C10" t="s">
        <v>20</v>
      </c>
      <c r="D10" t="s">
        <v>489</v>
      </c>
      <c r="E10" t="s">
        <v>489</v>
      </c>
      <c r="F10" t="s">
        <v>489</v>
      </c>
      <c r="G10" t="s">
        <v>29</v>
      </c>
    </row>
    <row r="11" spans="1:7" ht="15" x14ac:dyDescent="0.25">
      <c r="A11" s="319" t="s">
        <v>21</v>
      </c>
    </row>
    <row r="12" spans="1:7" ht="15" x14ac:dyDescent="0.25">
      <c r="A12" s="319" t="s">
        <v>438</v>
      </c>
      <c r="B12">
        <v>136.30000000000001</v>
      </c>
      <c r="C12">
        <v>100.5</v>
      </c>
      <c r="D12">
        <v>499.8</v>
      </c>
      <c r="E12">
        <v>397.6</v>
      </c>
      <c r="F12">
        <v>0</v>
      </c>
      <c r="G12">
        <v>0</v>
      </c>
    </row>
    <row r="13" spans="1:7" ht="15" x14ac:dyDescent="0.25">
      <c r="A13" s="319" t="s">
        <v>439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ht="15" x14ac:dyDescent="0.25">
      <c r="A14" s="319" t="s">
        <v>623</v>
      </c>
      <c r="B14">
        <v>0</v>
      </c>
      <c r="C14">
        <v>0</v>
      </c>
      <c r="D14">
        <v>0.1</v>
      </c>
      <c r="E14">
        <v>0</v>
      </c>
      <c r="F14">
        <v>0</v>
      </c>
      <c r="G14">
        <v>0</v>
      </c>
    </row>
    <row r="15" spans="1:7" ht="15" x14ac:dyDescent="0.25">
      <c r="A15" s="319" t="s">
        <v>440</v>
      </c>
      <c r="B15">
        <v>136.30000000000001</v>
      </c>
      <c r="C15">
        <v>75</v>
      </c>
      <c r="D15">
        <v>446.4</v>
      </c>
      <c r="E15">
        <v>253.1</v>
      </c>
      <c r="F15">
        <v>0</v>
      </c>
      <c r="G15">
        <v>0</v>
      </c>
    </row>
    <row r="16" spans="1:7" ht="15" x14ac:dyDescent="0.25">
      <c r="A16" s="319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319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319" t="s">
        <v>488</v>
      </c>
      <c r="B18">
        <v>0</v>
      </c>
      <c r="C18">
        <v>25.5</v>
      </c>
      <c r="D18">
        <v>12.7</v>
      </c>
      <c r="E18">
        <v>92.7</v>
      </c>
      <c r="F18">
        <v>0</v>
      </c>
      <c r="G18">
        <v>0</v>
      </c>
    </row>
    <row r="19" spans="1:7" ht="15" x14ac:dyDescent="0.25">
      <c r="A19" s="319" t="s">
        <v>21</v>
      </c>
    </row>
    <row r="20" spans="1:7" ht="15" x14ac:dyDescent="0.25">
      <c r="A20" s="319" t="s">
        <v>441</v>
      </c>
      <c r="B20">
        <v>459.3</v>
      </c>
      <c r="C20">
        <v>485.4</v>
      </c>
      <c r="D20">
        <v>1238.3</v>
      </c>
      <c r="E20">
        <v>1367.4</v>
      </c>
      <c r="F20">
        <v>0</v>
      </c>
      <c r="G20">
        <v>0</v>
      </c>
    </row>
    <row r="21" spans="1:7" ht="15" x14ac:dyDescent="0.25">
      <c r="A21" s="319" t="s">
        <v>21</v>
      </c>
    </row>
    <row r="22" spans="1:7" ht="15" x14ac:dyDescent="0.25">
      <c r="A22" s="319" t="s">
        <v>442</v>
      </c>
      <c r="B22">
        <v>299.10000000000002</v>
      </c>
      <c r="C22">
        <v>187.5</v>
      </c>
      <c r="D22">
        <v>568.20000000000005</v>
      </c>
      <c r="E22">
        <v>484.2</v>
      </c>
      <c r="F22">
        <v>0</v>
      </c>
      <c r="G22">
        <v>0</v>
      </c>
    </row>
    <row r="23" spans="1:7" ht="15" x14ac:dyDescent="0.25">
      <c r="A23" s="319" t="s">
        <v>21</v>
      </c>
    </row>
    <row r="24" spans="1:7" ht="15" x14ac:dyDescent="0.25">
      <c r="A24" s="319" t="s">
        <v>590</v>
      </c>
      <c r="B24">
        <v>0</v>
      </c>
      <c r="C24">
        <v>0</v>
      </c>
      <c r="D24">
        <v>194.1</v>
      </c>
      <c r="E24">
        <v>0</v>
      </c>
      <c r="F24">
        <v>0</v>
      </c>
      <c r="G24">
        <v>0</v>
      </c>
    </row>
    <row r="25" spans="1:7" ht="15" x14ac:dyDescent="0.25">
      <c r="A25" s="319" t="s">
        <v>21</v>
      </c>
    </row>
    <row r="26" spans="1:7" ht="15" x14ac:dyDescent="0.25">
      <c r="A26" s="319" t="s">
        <v>443</v>
      </c>
      <c r="B26">
        <v>1170.4000000000001</v>
      </c>
      <c r="C26">
        <v>2053</v>
      </c>
      <c r="D26">
        <v>3823.5</v>
      </c>
      <c r="E26">
        <v>3874.3</v>
      </c>
      <c r="F26">
        <v>0</v>
      </c>
      <c r="G26">
        <v>0</v>
      </c>
    </row>
    <row r="27" spans="1:7" ht="15" x14ac:dyDescent="0.25">
      <c r="A27" s="319" t="s">
        <v>543</v>
      </c>
      <c r="B27">
        <v>60</v>
      </c>
      <c r="C27">
        <v>295</v>
      </c>
      <c r="D27">
        <v>55.6</v>
      </c>
      <c r="E27">
        <v>130.30000000000001</v>
      </c>
      <c r="F27">
        <v>0</v>
      </c>
      <c r="G27">
        <v>0</v>
      </c>
    </row>
    <row r="28" spans="1:7" ht="15" x14ac:dyDescent="0.25">
      <c r="A28" s="319" t="s">
        <v>444</v>
      </c>
      <c r="B28">
        <v>8.1999999999999993</v>
      </c>
      <c r="C28">
        <v>8.6999999999999993</v>
      </c>
      <c r="D28">
        <v>27.8</v>
      </c>
      <c r="E28">
        <v>16.100000000000001</v>
      </c>
      <c r="F28">
        <v>0</v>
      </c>
      <c r="G28">
        <v>0</v>
      </c>
    </row>
    <row r="29" spans="1:7" ht="15" x14ac:dyDescent="0.25">
      <c r="A29" s="319" t="s">
        <v>591</v>
      </c>
      <c r="B29">
        <v>0.1</v>
      </c>
      <c r="C29">
        <v>0</v>
      </c>
      <c r="D29">
        <v>1.2</v>
      </c>
      <c r="E29">
        <v>0</v>
      </c>
      <c r="F29">
        <v>0</v>
      </c>
      <c r="G29">
        <v>0</v>
      </c>
    </row>
    <row r="30" spans="1:7" ht="15" x14ac:dyDescent="0.25">
      <c r="A30" s="319" t="s">
        <v>445</v>
      </c>
      <c r="B30">
        <v>0.8</v>
      </c>
      <c r="C30">
        <v>0.3</v>
      </c>
      <c r="D30">
        <v>2.4</v>
      </c>
      <c r="E30">
        <v>2.2999999999999998</v>
      </c>
      <c r="F30">
        <v>0</v>
      </c>
      <c r="G30">
        <v>0</v>
      </c>
    </row>
    <row r="31" spans="1:7" ht="15" x14ac:dyDescent="0.25">
      <c r="A31" s="319" t="s">
        <v>446</v>
      </c>
      <c r="B31">
        <v>88</v>
      </c>
      <c r="C31">
        <v>200.4</v>
      </c>
      <c r="D31">
        <v>341.2</v>
      </c>
      <c r="E31">
        <v>410.4</v>
      </c>
      <c r="F31">
        <v>0</v>
      </c>
      <c r="G31">
        <v>0</v>
      </c>
    </row>
    <row r="32" spans="1:7" ht="15" x14ac:dyDescent="0.25">
      <c r="A32" s="319" t="s">
        <v>550</v>
      </c>
      <c r="B32">
        <v>0</v>
      </c>
      <c r="C32">
        <v>50</v>
      </c>
      <c r="D32">
        <v>262.2</v>
      </c>
      <c r="E32">
        <v>313.7</v>
      </c>
      <c r="F32">
        <v>0</v>
      </c>
      <c r="G32">
        <v>0</v>
      </c>
    </row>
    <row r="33" spans="1:7" ht="15" x14ac:dyDescent="0.25">
      <c r="A33" s="319" t="s">
        <v>636</v>
      </c>
      <c r="B33">
        <v>0.2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319" t="s">
        <v>447</v>
      </c>
      <c r="B34">
        <v>341.7</v>
      </c>
      <c r="C34">
        <v>340.9</v>
      </c>
      <c r="D34">
        <v>525.1</v>
      </c>
      <c r="E34">
        <v>670.8</v>
      </c>
      <c r="F34">
        <v>0</v>
      </c>
      <c r="G34">
        <v>0</v>
      </c>
    </row>
    <row r="35" spans="1:7" ht="15" x14ac:dyDescent="0.25">
      <c r="A35" s="319" t="s">
        <v>448</v>
      </c>
      <c r="B35">
        <v>14</v>
      </c>
      <c r="C35">
        <v>12.7</v>
      </c>
      <c r="D35">
        <v>136.30000000000001</v>
      </c>
      <c r="E35">
        <v>86</v>
      </c>
      <c r="F35">
        <v>0</v>
      </c>
      <c r="G35">
        <v>0</v>
      </c>
    </row>
    <row r="36" spans="1:7" ht="15" x14ac:dyDescent="0.25">
      <c r="A36" s="319" t="s">
        <v>449</v>
      </c>
      <c r="B36">
        <v>527</v>
      </c>
      <c r="C36">
        <v>774</v>
      </c>
      <c r="D36">
        <v>1497.9</v>
      </c>
      <c r="E36">
        <v>1477.7</v>
      </c>
      <c r="F36">
        <v>0</v>
      </c>
      <c r="G36">
        <v>0</v>
      </c>
    </row>
    <row r="37" spans="1:7" ht="15" x14ac:dyDescent="0.25">
      <c r="A37" s="319" t="s">
        <v>563</v>
      </c>
      <c r="B37">
        <v>0</v>
      </c>
      <c r="C37">
        <v>0</v>
      </c>
      <c r="D37">
        <v>52.4</v>
      </c>
      <c r="E37">
        <v>64.5</v>
      </c>
      <c r="F37">
        <v>0</v>
      </c>
      <c r="G37">
        <v>0</v>
      </c>
    </row>
    <row r="38" spans="1:7" ht="15" x14ac:dyDescent="0.25">
      <c r="A38" s="319" t="s">
        <v>581</v>
      </c>
      <c r="B38">
        <v>0</v>
      </c>
      <c r="C38">
        <v>1</v>
      </c>
      <c r="D38">
        <v>66.599999999999994</v>
      </c>
      <c r="E38">
        <v>65.7</v>
      </c>
      <c r="F38">
        <v>0</v>
      </c>
      <c r="G38">
        <v>0</v>
      </c>
    </row>
    <row r="39" spans="1:7" ht="15" x14ac:dyDescent="0.25">
      <c r="A39" s="319" t="s">
        <v>490</v>
      </c>
      <c r="B39">
        <v>20</v>
      </c>
      <c r="C39">
        <v>21</v>
      </c>
      <c r="D39">
        <v>20.8</v>
      </c>
      <c r="E39">
        <v>44.6</v>
      </c>
      <c r="F39">
        <v>0</v>
      </c>
      <c r="G39">
        <v>0</v>
      </c>
    </row>
    <row r="40" spans="1:7" ht="15" x14ac:dyDescent="0.25">
      <c r="A40" s="319" t="s">
        <v>450</v>
      </c>
      <c r="B40">
        <v>88.9</v>
      </c>
      <c r="C40">
        <v>235.5</v>
      </c>
      <c r="D40">
        <v>372.8</v>
      </c>
      <c r="E40">
        <v>352.2</v>
      </c>
      <c r="F40">
        <v>0</v>
      </c>
      <c r="G40">
        <v>0</v>
      </c>
    </row>
    <row r="41" spans="1:7" ht="15" x14ac:dyDescent="0.25">
      <c r="A41" s="319" t="s">
        <v>620</v>
      </c>
      <c r="B41">
        <v>0.5</v>
      </c>
      <c r="C41">
        <v>1.1000000000000001</v>
      </c>
      <c r="D41">
        <v>1.7</v>
      </c>
      <c r="E41">
        <v>0</v>
      </c>
      <c r="F41">
        <v>0</v>
      </c>
      <c r="G41">
        <v>0</v>
      </c>
    </row>
    <row r="42" spans="1:7" ht="15" x14ac:dyDescent="0.25">
      <c r="A42" s="319" t="s">
        <v>451</v>
      </c>
      <c r="B42">
        <v>21</v>
      </c>
      <c r="C42">
        <v>62.4</v>
      </c>
      <c r="D42">
        <v>223.9</v>
      </c>
      <c r="E42">
        <v>110.3</v>
      </c>
      <c r="F42">
        <v>0</v>
      </c>
      <c r="G42">
        <v>0</v>
      </c>
    </row>
    <row r="43" spans="1:7" ht="15" x14ac:dyDescent="0.25">
      <c r="A43" s="319" t="s">
        <v>452</v>
      </c>
      <c r="B43">
        <v>0</v>
      </c>
      <c r="C43">
        <v>50</v>
      </c>
      <c r="D43">
        <v>235.5</v>
      </c>
      <c r="E43">
        <v>129.69999999999999</v>
      </c>
      <c r="F43">
        <v>0</v>
      </c>
      <c r="G43">
        <v>0</v>
      </c>
    </row>
    <row r="44" spans="1:7" ht="15" x14ac:dyDescent="0.25">
      <c r="A44" s="319" t="s">
        <v>21</v>
      </c>
    </row>
    <row r="45" spans="1:7" ht="15" x14ac:dyDescent="0.25">
      <c r="A45" s="319" t="s">
        <v>453</v>
      </c>
      <c r="B45">
        <v>227</v>
      </c>
      <c r="C45">
        <v>477.8</v>
      </c>
      <c r="D45">
        <v>1411.3</v>
      </c>
      <c r="E45">
        <v>506</v>
      </c>
      <c r="F45">
        <v>0</v>
      </c>
      <c r="G45">
        <v>0</v>
      </c>
    </row>
    <row r="46" spans="1:7" ht="15" x14ac:dyDescent="0.25">
      <c r="A46" s="319" t="s">
        <v>454</v>
      </c>
      <c r="B46">
        <v>0</v>
      </c>
      <c r="C46">
        <v>10</v>
      </c>
      <c r="D46">
        <v>409.7</v>
      </c>
      <c r="E46">
        <v>94.6</v>
      </c>
      <c r="F46">
        <v>0</v>
      </c>
      <c r="G46">
        <v>0</v>
      </c>
    </row>
    <row r="47" spans="1:7" ht="15" x14ac:dyDescent="0.25">
      <c r="A47" s="319" t="s">
        <v>455</v>
      </c>
      <c r="B47">
        <v>0</v>
      </c>
      <c r="C47">
        <v>100</v>
      </c>
      <c r="D47">
        <v>101.2</v>
      </c>
      <c r="E47">
        <v>0</v>
      </c>
      <c r="F47">
        <v>0</v>
      </c>
      <c r="G47">
        <v>0</v>
      </c>
    </row>
    <row r="48" spans="1:7" ht="15" x14ac:dyDescent="0.25">
      <c r="A48" s="319" t="s">
        <v>592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ht="15" x14ac:dyDescent="0.25">
      <c r="A49" s="319" t="s">
        <v>456</v>
      </c>
      <c r="B49">
        <v>0</v>
      </c>
      <c r="C49">
        <v>0</v>
      </c>
      <c r="D49">
        <v>18.600000000000001</v>
      </c>
      <c r="E49">
        <v>22</v>
      </c>
      <c r="F49">
        <v>0</v>
      </c>
      <c r="G49">
        <v>0</v>
      </c>
    </row>
    <row r="50" spans="1:7" ht="15" x14ac:dyDescent="0.25">
      <c r="A50" s="319" t="s">
        <v>457</v>
      </c>
      <c r="B50">
        <v>0</v>
      </c>
      <c r="C50">
        <v>0</v>
      </c>
      <c r="D50">
        <v>0</v>
      </c>
      <c r="E50">
        <v>23.9</v>
      </c>
      <c r="F50">
        <v>0</v>
      </c>
      <c r="G50">
        <v>0</v>
      </c>
    </row>
    <row r="51" spans="1:7" ht="15" x14ac:dyDescent="0.25">
      <c r="A51" s="319" t="s">
        <v>637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ht="15" x14ac:dyDescent="0.25">
      <c r="A52" s="319" t="s">
        <v>593</v>
      </c>
      <c r="B52">
        <v>0</v>
      </c>
      <c r="C52">
        <v>0</v>
      </c>
      <c r="D52">
        <v>32.200000000000003</v>
      </c>
      <c r="E52" t="s">
        <v>168</v>
      </c>
      <c r="F52">
        <v>0</v>
      </c>
      <c r="G52">
        <v>0</v>
      </c>
    </row>
    <row r="53" spans="1:7" ht="15" x14ac:dyDescent="0.25">
      <c r="A53" s="319" t="s">
        <v>594</v>
      </c>
      <c r="B53">
        <v>0</v>
      </c>
      <c r="C53">
        <v>0</v>
      </c>
      <c r="D53">
        <v>0</v>
      </c>
      <c r="E53">
        <v>9.8000000000000007</v>
      </c>
      <c r="F53">
        <v>0</v>
      </c>
      <c r="G53">
        <v>0</v>
      </c>
    </row>
    <row r="54" spans="1:7" ht="15" x14ac:dyDescent="0.25">
      <c r="A54" s="319" t="s">
        <v>458</v>
      </c>
      <c r="B54">
        <v>206</v>
      </c>
      <c r="C54">
        <v>367.8</v>
      </c>
      <c r="D54">
        <v>781</v>
      </c>
      <c r="E54">
        <v>339</v>
      </c>
      <c r="F54">
        <v>0</v>
      </c>
      <c r="G54">
        <v>0</v>
      </c>
    </row>
    <row r="55" spans="1:7" ht="15" x14ac:dyDescent="0.25">
      <c r="A55" s="319" t="s">
        <v>459</v>
      </c>
      <c r="B55">
        <v>0.5</v>
      </c>
      <c r="C55">
        <v>0</v>
      </c>
      <c r="D55">
        <v>18</v>
      </c>
      <c r="E55">
        <v>16.8</v>
      </c>
      <c r="F55">
        <v>0</v>
      </c>
      <c r="G55">
        <v>0</v>
      </c>
    </row>
    <row r="56" spans="1:7" ht="15" x14ac:dyDescent="0.25">
      <c r="A56" s="319" t="s">
        <v>610</v>
      </c>
      <c r="B56">
        <v>20.5</v>
      </c>
      <c r="C56">
        <v>0</v>
      </c>
      <c r="D56">
        <v>10.1</v>
      </c>
      <c r="E56">
        <v>0</v>
      </c>
      <c r="F56">
        <v>0</v>
      </c>
      <c r="G56">
        <v>0</v>
      </c>
    </row>
    <row r="57" spans="1:7" ht="15" x14ac:dyDescent="0.25">
      <c r="A57" s="319" t="s">
        <v>21</v>
      </c>
    </row>
    <row r="58" spans="1:7" ht="15" x14ac:dyDescent="0.25">
      <c r="A58" s="319" t="s">
        <v>460</v>
      </c>
      <c r="B58">
        <v>1235.5</v>
      </c>
      <c r="C58">
        <v>1345.1</v>
      </c>
      <c r="D58">
        <v>4414.7</v>
      </c>
      <c r="E58">
        <v>2967.2</v>
      </c>
      <c r="F58">
        <v>8.9</v>
      </c>
      <c r="G58">
        <v>0</v>
      </c>
    </row>
    <row r="59" spans="1:7" ht="15" x14ac:dyDescent="0.25">
      <c r="A59" s="319" t="s">
        <v>461</v>
      </c>
      <c r="B59">
        <v>0</v>
      </c>
      <c r="C59">
        <v>3</v>
      </c>
      <c r="D59">
        <v>12.2</v>
      </c>
      <c r="E59">
        <v>9.5</v>
      </c>
      <c r="F59">
        <v>0</v>
      </c>
      <c r="G59">
        <v>0</v>
      </c>
    </row>
    <row r="60" spans="1:7" ht="15" x14ac:dyDescent="0.25">
      <c r="A60" s="319" t="s">
        <v>462</v>
      </c>
      <c r="B60">
        <v>4.5</v>
      </c>
      <c r="C60">
        <v>4</v>
      </c>
      <c r="D60">
        <v>4.4000000000000004</v>
      </c>
      <c r="E60">
        <v>6.8</v>
      </c>
      <c r="F60">
        <v>0</v>
      </c>
      <c r="G60">
        <v>0</v>
      </c>
    </row>
    <row r="61" spans="1:7" ht="15" x14ac:dyDescent="0.25">
      <c r="A61" s="319" t="s">
        <v>463</v>
      </c>
      <c r="B61">
        <v>30</v>
      </c>
      <c r="C61">
        <v>30</v>
      </c>
      <c r="D61">
        <v>353.2</v>
      </c>
      <c r="E61">
        <v>210.6</v>
      </c>
      <c r="F61">
        <v>0</v>
      </c>
      <c r="G61">
        <v>0</v>
      </c>
    </row>
    <row r="62" spans="1:7" ht="15" x14ac:dyDescent="0.25">
      <c r="A62" s="319" t="s">
        <v>464</v>
      </c>
      <c r="B62">
        <v>15.8</v>
      </c>
      <c r="C62">
        <v>53.7</v>
      </c>
      <c r="D62">
        <v>46.5</v>
      </c>
      <c r="E62">
        <v>37.6</v>
      </c>
      <c r="F62">
        <v>0</v>
      </c>
      <c r="G62">
        <v>0</v>
      </c>
    </row>
    <row r="63" spans="1:7" ht="15" x14ac:dyDescent="0.25">
      <c r="A63" s="319" t="s">
        <v>465</v>
      </c>
      <c r="B63">
        <v>45.2</v>
      </c>
      <c r="C63">
        <v>34.799999999999997</v>
      </c>
      <c r="D63">
        <v>21.5</v>
      </c>
      <c r="E63">
        <v>8.3000000000000007</v>
      </c>
      <c r="F63">
        <v>0</v>
      </c>
      <c r="G63">
        <v>0</v>
      </c>
    </row>
    <row r="64" spans="1:7" ht="15" x14ac:dyDescent="0.25">
      <c r="A64" s="319" t="s">
        <v>466</v>
      </c>
      <c r="B64">
        <v>42</v>
      </c>
      <c r="C64">
        <v>0</v>
      </c>
      <c r="D64">
        <v>279.60000000000002</v>
      </c>
      <c r="E64">
        <v>161.69999999999999</v>
      </c>
      <c r="F64">
        <v>0</v>
      </c>
      <c r="G64">
        <v>0</v>
      </c>
    </row>
    <row r="65" spans="1:7" ht="15" x14ac:dyDescent="0.25">
      <c r="A65" s="319" t="s">
        <v>467</v>
      </c>
      <c r="B65">
        <v>73.3</v>
      </c>
      <c r="C65">
        <v>45.5</v>
      </c>
      <c r="D65">
        <v>426.8</v>
      </c>
      <c r="E65">
        <v>157.4</v>
      </c>
      <c r="F65">
        <v>0</v>
      </c>
      <c r="G65">
        <v>0</v>
      </c>
    </row>
    <row r="66" spans="1:7" ht="15" x14ac:dyDescent="0.25">
      <c r="A66" s="319" t="s">
        <v>468</v>
      </c>
      <c r="B66">
        <v>51.6</v>
      </c>
      <c r="C66">
        <v>79.5</v>
      </c>
      <c r="D66">
        <v>120.8</v>
      </c>
      <c r="E66">
        <v>81.2</v>
      </c>
      <c r="F66">
        <v>0</v>
      </c>
      <c r="G66">
        <v>0</v>
      </c>
    </row>
    <row r="67" spans="1:7" ht="15" x14ac:dyDescent="0.25">
      <c r="A67" s="319" t="s">
        <v>469</v>
      </c>
      <c r="B67">
        <v>0</v>
      </c>
      <c r="C67">
        <v>5</v>
      </c>
      <c r="D67">
        <v>210.7</v>
      </c>
      <c r="E67">
        <v>102.1</v>
      </c>
      <c r="F67">
        <v>0</v>
      </c>
      <c r="G67">
        <v>0</v>
      </c>
    </row>
    <row r="68" spans="1:7" ht="15" x14ac:dyDescent="0.25">
      <c r="A68" s="319" t="s">
        <v>470</v>
      </c>
      <c r="B68">
        <v>1.8</v>
      </c>
      <c r="C68">
        <v>4.8</v>
      </c>
      <c r="D68">
        <v>0</v>
      </c>
      <c r="E68">
        <v>4.4000000000000004</v>
      </c>
      <c r="F68">
        <v>0</v>
      </c>
      <c r="G68">
        <v>0</v>
      </c>
    </row>
    <row r="69" spans="1:7" ht="15" x14ac:dyDescent="0.25">
      <c r="A69" s="319" t="s">
        <v>471</v>
      </c>
      <c r="B69">
        <v>105.8</v>
      </c>
      <c r="C69">
        <v>56.8</v>
      </c>
      <c r="D69">
        <v>274.3</v>
      </c>
      <c r="E69">
        <v>240.8</v>
      </c>
      <c r="F69">
        <v>0</v>
      </c>
      <c r="G69">
        <v>0</v>
      </c>
    </row>
    <row r="70" spans="1:7" ht="15" x14ac:dyDescent="0.25">
      <c r="A70" s="319" t="s">
        <v>544</v>
      </c>
      <c r="B70">
        <v>0</v>
      </c>
      <c r="C70">
        <v>0</v>
      </c>
      <c r="D70">
        <v>15.4</v>
      </c>
      <c r="E70">
        <v>16.399999999999999</v>
      </c>
      <c r="F70">
        <v>0</v>
      </c>
      <c r="G70">
        <v>0</v>
      </c>
    </row>
    <row r="71" spans="1:7" ht="15" x14ac:dyDescent="0.25">
      <c r="A71" s="319" t="s">
        <v>472</v>
      </c>
      <c r="B71">
        <v>0</v>
      </c>
      <c r="C71">
        <v>0</v>
      </c>
      <c r="D71">
        <v>61.9</v>
      </c>
      <c r="E71">
        <v>52.2</v>
      </c>
      <c r="F71">
        <v>0</v>
      </c>
      <c r="G71">
        <v>0</v>
      </c>
    </row>
    <row r="72" spans="1:7" ht="15" x14ac:dyDescent="0.25">
      <c r="A72" s="319" t="s">
        <v>473</v>
      </c>
      <c r="B72">
        <v>67.5</v>
      </c>
      <c r="C72">
        <v>106.1</v>
      </c>
      <c r="D72">
        <v>151.1</v>
      </c>
      <c r="E72">
        <v>152.1</v>
      </c>
      <c r="F72">
        <v>0</v>
      </c>
      <c r="G72">
        <v>0</v>
      </c>
    </row>
    <row r="73" spans="1:7" ht="15" x14ac:dyDescent="0.25">
      <c r="A73" s="319" t="s">
        <v>474</v>
      </c>
      <c r="B73">
        <v>20.5</v>
      </c>
      <c r="C73">
        <v>23.6</v>
      </c>
      <c r="D73">
        <v>85.3</v>
      </c>
      <c r="E73">
        <v>84.5</v>
      </c>
      <c r="F73">
        <v>0</v>
      </c>
      <c r="G73">
        <v>0</v>
      </c>
    </row>
    <row r="74" spans="1:7" ht="15" x14ac:dyDescent="0.25">
      <c r="A74" s="319" t="s">
        <v>475</v>
      </c>
      <c r="B74">
        <v>14.3</v>
      </c>
      <c r="C74">
        <v>12.8</v>
      </c>
      <c r="D74">
        <v>17.100000000000001</v>
      </c>
      <c r="E74">
        <v>18.2</v>
      </c>
      <c r="F74">
        <v>4.8</v>
      </c>
      <c r="G74">
        <v>0</v>
      </c>
    </row>
    <row r="75" spans="1:7" ht="15" x14ac:dyDescent="0.25">
      <c r="A75" s="319" t="s">
        <v>476</v>
      </c>
      <c r="B75">
        <v>569.1</v>
      </c>
      <c r="C75">
        <v>612</v>
      </c>
      <c r="D75">
        <v>1846.4</v>
      </c>
      <c r="E75">
        <v>1211.5</v>
      </c>
      <c r="F75">
        <v>0</v>
      </c>
      <c r="G75">
        <v>0</v>
      </c>
    </row>
    <row r="76" spans="1:7" ht="15" x14ac:dyDescent="0.25">
      <c r="A76" s="319" t="s">
        <v>477</v>
      </c>
      <c r="B76">
        <v>0.6</v>
      </c>
      <c r="C76">
        <v>3.4</v>
      </c>
      <c r="D76">
        <v>10.1</v>
      </c>
      <c r="E76">
        <v>6.1</v>
      </c>
      <c r="F76">
        <v>0</v>
      </c>
      <c r="G76">
        <v>0</v>
      </c>
    </row>
    <row r="77" spans="1:7" ht="15" x14ac:dyDescent="0.25">
      <c r="A77" s="319" t="s">
        <v>478</v>
      </c>
      <c r="B77">
        <v>72.8</v>
      </c>
      <c r="C77">
        <v>71</v>
      </c>
      <c r="D77">
        <v>67.3</v>
      </c>
      <c r="E77">
        <v>69.900000000000006</v>
      </c>
      <c r="F77">
        <v>0</v>
      </c>
      <c r="G77">
        <v>0</v>
      </c>
    </row>
    <row r="78" spans="1:7" ht="15" x14ac:dyDescent="0.25">
      <c r="A78" s="319" t="s">
        <v>479</v>
      </c>
      <c r="B78">
        <v>46.3</v>
      </c>
      <c r="C78">
        <v>140.5</v>
      </c>
      <c r="D78">
        <v>168.2</v>
      </c>
      <c r="E78">
        <v>99</v>
      </c>
      <c r="F78">
        <v>4.2</v>
      </c>
      <c r="G78">
        <v>0</v>
      </c>
    </row>
    <row r="79" spans="1:7" ht="15" x14ac:dyDescent="0.25">
      <c r="A79" s="319" t="s">
        <v>480</v>
      </c>
      <c r="B79">
        <v>44.7</v>
      </c>
      <c r="C79">
        <v>58.8</v>
      </c>
      <c r="D79">
        <v>151.30000000000001</v>
      </c>
      <c r="E79">
        <v>89.9</v>
      </c>
      <c r="F79">
        <v>0</v>
      </c>
      <c r="G79">
        <v>0</v>
      </c>
    </row>
    <row r="80" spans="1:7" ht="15" x14ac:dyDescent="0.25">
      <c r="A80" s="319" t="s">
        <v>481</v>
      </c>
      <c r="B80">
        <v>25</v>
      </c>
      <c r="C80">
        <v>0</v>
      </c>
      <c r="D80">
        <v>53.4</v>
      </c>
      <c r="E80">
        <v>52.8</v>
      </c>
      <c r="F80">
        <v>0</v>
      </c>
      <c r="G80">
        <v>0</v>
      </c>
    </row>
    <row r="81" spans="1:7" ht="15" x14ac:dyDescent="0.25">
      <c r="A81" s="319" t="s">
        <v>482</v>
      </c>
      <c r="B81">
        <v>4.8</v>
      </c>
      <c r="C81">
        <v>0</v>
      </c>
      <c r="D81">
        <v>37.299999999999997</v>
      </c>
      <c r="E81">
        <v>94.4</v>
      </c>
      <c r="F81">
        <v>0</v>
      </c>
      <c r="G81">
        <v>0</v>
      </c>
    </row>
    <row r="82" spans="1:7" ht="15" x14ac:dyDescent="0.25">
      <c r="A82" s="319" t="s">
        <v>642</v>
      </c>
      <c r="B82" t="s">
        <v>489</v>
      </c>
      <c r="C82" t="s">
        <v>20</v>
      </c>
      <c r="D82" t="s">
        <v>489</v>
      </c>
      <c r="E82" t="s">
        <v>489</v>
      </c>
      <c r="F82" t="s">
        <v>489</v>
      </c>
      <c r="G82" t="s">
        <v>29</v>
      </c>
    </row>
    <row r="83" spans="1:7" ht="15" x14ac:dyDescent="0.25">
      <c r="A83" s="319" t="s">
        <v>483</v>
      </c>
      <c r="B83">
        <v>3527.7</v>
      </c>
      <c r="C83">
        <v>4649.3</v>
      </c>
      <c r="D83">
        <v>12149.8</v>
      </c>
      <c r="E83">
        <v>9596.7000000000007</v>
      </c>
      <c r="F83">
        <v>8.9</v>
      </c>
      <c r="G83">
        <v>0</v>
      </c>
    </row>
    <row r="84" spans="1:7" ht="15" x14ac:dyDescent="0.25">
      <c r="A84" s="319" t="s">
        <v>484</v>
      </c>
      <c r="B84">
        <v>549.9</v>
      </c>
      <c r="C84">
        <v>645.29999999999995</v>
      </c>
      <c r="D84">
        <v>0</v>
      </c>
      <c r="E84">
        <v>0</v>
      </c>
      <c r="F84">
        <v>0</v>
      </c>
      <c r="G84">
        <v>0</v>
      </c>
    </row>
    <row r="85" spans="1:7" ht="15" x14ac:dyDescent="0.25">
      <c r="A85" s="319" t="s">
        <v>642</v>
      </c>
      <c r="B85" t="s">
        <v>489</v>
      </c>
      <c r="C85" t="s">
        <v>20</v>
      </c>
      <c r="D85" t="s">
        <v>489</v>
      </c>
      <c r="E85" t="s">
        <v>489</v>
      </c>
      <c r="F85" t="s">
        <v>489</v>
      </c>
      <c r="G85" t="s">
        <v>29</v>
      </c>
    </row>
    <row r="86" spans="1:7" ht="15" x14ac:dyDescent="0.25">
      <c r="A86" s="319" t="s">
        <v>485</v>
      </c>
      <c r="B86">
        <v>4077.6</v>
      </c>
      <c r="C86">
        <v>5294.6</v>
      </c>
      <c r="D86">
        <v>12149.8</v>
      </c>
      <c r="E86">
        <v>9596.7000000000007</v>
      </c>
      <c r="F86">
        <v>8.9</v>
      </c>
      <c r="G86">
        <v>0</v>
      </c>
    </row>
    <row r="87" spans="1:7" ht="15" x14ac:dyDescent="0.25">
      <c r="A87" s="319" t="s">
        <v>486</v>
      </c>
      <c r="B87" t="s">
        <v>19</v>
      </c>
      <c r="C87" t="s">
        <v>19</v>
      </c>
      <c r="D87">
        <v>0</v>
      </c>
      <c r="E87">
        <v>33.4</v>
      </c>
      <c r="F87" t="s">
        <v>19</v>
      </c>
      <c r="G87" t="s">
        <v>19</v>
      </c>
    </row>
    <row r="88" spans="1:7" ht="15" x14ac:dyDescent="0.25">
      <c r="A88" s="319" t="s">
        <v>487</v>
      </c>
      <c r="B88">
        <v>0</v>
      </c>
      <c r="C88">
        <v>0</v>
      </c>
      <c r="D88" t="s">
        <v>19</v>
      </c>
      <c r="E88" t="s">
        <v>19</v>
      </c>
      <c r="F88">
        <v>0</v>
      </c>
      <c r="G88">
        <v>0</v>
      </c>
    </row>
    <row r="89" spans="1:7" ht="15" x14ac:dyDescent="0.25">
      <c r="A89" s="319" t="s">
        <v>648</v>
      </c>
    </row>
  </sheetData>
  <mergeCells count="2">
    <mergeCell ref="B7:C7"/>
    <mergeCell ref="D7:E7"/>
  </mergeCell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1ABD9-6F4E-4804-8A87-90607EADCB3E}">
  <sheetPr codeName="Sheet17"/>
  <dimension ref="A1:G88"/>
  <sheetViews>
    <sheetView workbookViewId="0">
      <selection activeCell="I40" sqref="I40"/>
    </sheetView>
  </sheetViews>
  <sheetFormatPr defaultRowHeight="13.2" x14ac:dyDescent="0.25"/>
  <cols>
    <col min="1" max="1" width="18.44140625" customWidth="1"/>
    <col min="2" max="2" width="13.109375" customWidth="1"/>
    <col min="4" max="4" width="13.33203125" customWidth="1"/>
    <col min="5" max="5" width="15" customWidth="1"/>
    <col min="6" max="6" width="13.44140625" customWidth="1"/>
    <col min="7" max="7" width="18.88671875" customWidth="1"/>
  </cols>
  <sheetData>
    <row r="1" spans="1:7" x14ac:dyDescent="0.25">
      <c r="A1" t="s">
        <v>645</v>
      </c>
    </row>
    <row r="2" spans="1:7" x14ac:dyDescent="0.25">
      <c r="A2" t="s">
        <v>646</v>
      </c>
    </row>
    <row r="3" spans="1:7" x14ac:dyDescent="0.25">
      <c r="A3" t="s">
        <v>647</v>
      </c>
    </row>
    <row r="4" spans="1:7" x14ac:dyDescent="0.25">
      <c r="A4" t="s">
        <v>648</v>
      </c>
    </row>
    <row r="5" spans="1:7" x14ac:dyDescent="0.25">
      <c r="A5" t="s">
        <v>649</v>
      </c>
    </row>
    <row r="6" spans="1:7" x14ac:dyDescent="0.25">
      <c r="A6" t="s">
        <v>650</v>
      </c>
    </row>
    <row r="7" spans="1:7" x14ac:dyDescent="0.25">
      <c r="A7" s="80" t="s">
        <v>653</v>
      </c>
    </row>
    <row r="8" spans="1:7" x14ac:dyDescent="0.25">
      <c r="A8" t="s">
        <v>650</v>
      </c>
    </row>
    <row r="9" spans="1:7" x14ac:dyDescent="0.25">
      <c r="A9" t="s">
        <v>643</v>
      </c>
      <c r="B9" s="80" t="s">
        <v>652</v>
      </c>
      <c r="C9" t="s">
        <v>618</v>
      </c>
      <c r="D9" t="s">
        <v>619</v>
      </c>
      <c r="E9" t="s">
        <v>507</v>
      </c>
      <c r="F9" t="s">
        <v>587</v>
      </c>
      <c r="G9" t="s">
        <v>588</v>
      </c>
    </row>
    <row r="10" spans="1:7" x14ac:dyDescent="0.25">
      <c r="A10" t="s">
        <v>648</v>
      </c>
    </row>
    <row r="11" spans="1:7" x14ac:dyDescent="0.25">
      <c r="A11" t="s">
        <v>438</v>
      </c>
      <c r="B11">
        <v>152.5</v>
      </c>
      <c r="C11">
        <v>100.5</v>
      </c>
      <c r="D11">
        <v>456.8</v>
      </c>
      <c r="E11">
        <v>397.6</v>
      </c>
      <c r="F11">
        <v>0</v>
      </c>
      <c r="G11">
        <v>0</v>
      </c>
    </row>
    <row r="12" spans="1:7" x14ac:dyDescent="0.25">
      <c r="A12" t="s">
        <v>439</v>
      </c>
      <c r="B12">
        <v>0</v>
      </c>
      <c r="C12">
        <v>0</v>
      </c>
      <c r="D12">
        <v>40.6</v>
      </c>
      <c r="E12">
        <v>21.3</v>
      </c>
      <c r="F12">
        <v>0</v>
      </c>
      <c r="G12">
        <v>0</v>
      </c>
    </row>
    <row r="13" spans="1:7" x14ac:dyDescent="0.25">
      <c r="A13" t="s">
        <v>623</v>
      </c>
      <c r="B13">
        <v>0</v>
      </c>
      <c r="C13">
        <v>0</v>
      </c>
      <c r="D13">
        <v>0.1</v>
      </c>
      <c r="E13">
        <v>0</v>
      </c>
      <c r="F13">
        <v>0</v>
      </c>
      <c r="G13">
        <v>0</v>
      </c>
    </row>
    <row r="14" spans="1:7" x14ac:dyDescent="0.25">
      <c r="A14" t="s">
        <v>440</v>
      </c>
      <c r="B14">
        <v>152.5</v>
      </c>
      <c r="C14">
        <v>75</v>
      </c>
      <c r="D14">
        <v>403.4</v>
      </c>
      <c r="E14">
        <v>253.1</v>
      </c>
      <c r="F14">
        <v>0</v>
      </c>
      <c r="G14">
        <v>0</v>
      </c>
    </row>
    <row r="15" spans="1:7" x14ac:dyDescent="0.25">
      <c r="A15" t="s">
        <v>589</v>
      </c>
      <c r="B15">
        <v>0</v>
      </c>
      <c r="C15">
        <v>0</v>
      </c>
      <c r="D15">
        <v>0</v>
      </c>
      <c r="E15">
        <v>8.6999999999999993</v>
      </c>
      <c r="F15">
        <v>0</v>
      </c>
      <c r="G15">
        <v>0</v>
      </c>
    </row>
    <row r="16" spans="1:7" x14ac:dyDescent="0.25">
      <c r="A16" t="s">
        <v>609</v>
      </c>
      <c r="B16">
        <v>0</v>
      </c>
      <c r="C16">
        <v>0</v>
      </c>
      <c r="D16">
        <v>0</v>
      </c>
      <c r="E16">
        <v>21.8</v>
      </c>
      <c r="F16">
        <v>0</v>
      </c>
      <c r="G16">
        <v>0</v>
      </c>
    </row>
    <row r="17" spans="1:7" x14ac:dyDescent="0.25">
      <c r="A17" t="s">
        <v>488</v>
      </c>
      <c r="B17">
        <v>0</v>
      </c>
      <c r="C17">
        <v>25.5</v>
      </c>
      <c r="D17">
        <v>12.7</v>
      </c>
      <c r="E17">
        <v>92.7</v>
      </c>
      <c r="F17">
        <v>0</v>
      </c>
      <c r="G17">
        <v>0</v>
      </c>
    </row>
    <row r="18" spans="1:7" x14ac:dyDescent="0.25">
      <c r="A18" t="s">
        <v>21</v>
      </c>
    </row>
    <row r="19" spans="1:7" x14ac:dyDescent="0.25">
      <c r="A19" t="s">
        <v>441</v>
      </c>
      <c r="B19">
        <v>466.8</v>
      </c>
      <c r="C19">
        <v>479.6</v>
      </c>
      <c r="D19">
        <v>1165.0999999999999</v>
      </c>
      <c r="E19">
        <v>1317.2</v>
      </c>
      <c r="F19">
        <v>0</v>
      </c>
      <c r="G19">
        <v>0</v>
      </c>
    </row>
    <row r="20" spans="1:7" x14ac:dyDescent="0.25">
      <c r="A20" t="s">
        <v>21</v>
      </c>
    </row>
    <row r="21" spans="1:7" x14ac:dyDescent="0.25">
      <c r="A21" t="s">
        <v>442</v>
      </c>
      <c r="B21">
        <v>203.4</v>
      </c>
      <c r="C21">
        <v>187.5</v>
      </c>
      <c r="D21">
        <v>568.20000000000005</v>
      </c>
      <c r="E21">
        <v>484.2</v>
      </c>
      <c r="F21">
        <v>0</v>
      </c>
      <c r="G21">
        <v>0</v>
      </c>
    </row>
    <row r="22" spans="1:7" x14ac:dyDescent="0.25">
      <c r="A22" t="s">
        <v>21</v>
      </c>
    </row>
    <row r="23" spans="1:7" x14ac:dyDescent="0.25">
      <c r="A23" t="s">
        <v>590</v>
      </c>
      <c r="B23">
        <v>0</v>
      </c>
      <c r="C23">
        <v>0</v>
      </c>
      <c r="D23">
        <v>194.1</v>
      </c>
      <c r="E23">
        <v>0</v>
      </c>
      <c r="F23">
        <v>0</v>
      </c>
      <c r="G23">
        <v>0</v>
      </c>
    </row>
    <row r="24" spans="1:7" x14ac:dyDescent="0.25">
      <c r="A24" t="s">
        <v>21</v>
      </c>
    </row>
    <row r="25" spans="1:7" x14ac:dyDescent="0.25">
      <c r="A25" t="s">
        <v>443</v>
      </c>
      <c r="B25">
        <v>1070.5999999999999</v>
      </c>
      <c r="C25">
        <v>1998.6</v>
      </c>
      <c r="D25">
        <v>3627.7</v>
      </c>
      <c r="E25">
        <v>3797.4</v>
      </c>
      <c r="F25">
        <v>0</v>
      </c>
      <c r="G25">
        <v>0</v>
      </c>
    </row>
    <row r="26" spans="1:7" x14ac:dyDescent="0.25">
      <c r="A26" t="s">
        <v>543</v>
      </c>
      <c r="B26">
        <v>55</v>
      </c>
      <c r="C26">
        <v>295</v>
      </c>
      <c r="D26">
        <v>0</v>
      </c>
      <c r="E26">
        <v>130.30000000000001</v>
      </c>
      <c r="F26">
        <v>0</v>
      </c>
      <c r="G26">
        <v>0</v>
      </c>
    </row>
    <row r="27" spans="1:7" x14ac:dyDescent="0.25">
      <c r="A27" t="s">
        <v>444</v>
      </c>
      <c r="B27">
        <v>8.1</v>
      </c>
      <c r="C27">
        <v>9.1</v>
      </c>
      <c r="D27">
        <v>27.8</v>
      </c>
      <c r="E27">
        <v>15.1</v>
      </c>
      <c r="F27">
        <v>0</v>
      </c>
      <c r="G27">
        <v>0</v>
      </c>
    </row>
    <row r="28" spans="1:7" x14ac:dyDescent="0.25">
      <c r="A28" t="s">
        <v>591</v>
      </c>
      <c r="B28">
        <v>0.3</v>
      </c>
      <c r="C28">
        <v>0</v>
      </c>
      <c r="D28">
        <v>1</v>
      </c>
      <c r="E28">
        <v>0</v>
      </c>
      <c r="F28">
        <v>0</v>
      </c>
      <c r="G28">
        <v>0</v>
      </c>
    </row>
    <row r="29" spans="1:7" x14ac:dyDescent="0.25">
      <c r="A29" t="s">
        <v>445</v>
      </c>
      <c r="B29">
        <v>0.8</v>
      </c>
      <c r="C29">
        <v>0</v>
      </c>
      <c r="D29">
        <v>2.1</v>
      </c>
      <c r="E29">
        <v>2.2999999999999998</v>
      </c>
      <c r="F29">
        <v>0</v>
      </c>
      <c r="G29">
        <v>0</v>
      </c>
    </row>
    <row r="30" spans="1:7" x14ac:dyDescent="0.25">
      <c r="A30" t="s">
        <v>446</v>
      </c>
      <c r="B30">
        <v>58</v>
      </c>
      <c r="C30">
        <v>200.5</v>
      </c>
      <c r="D30">
        <v>341.2</v>
      </c>
      <c r="E30">
        <v>410.3</v>
      </c>
      <c r="F30">
        <v>0</v>
      </c>
      <c r="G30">
        <v>0</v>
      </c>
    </row>
    <row r="31" spans="1:7" x14ac:dyDescent="0.25">
      <c r="A31" t="s">
        <v>550</v>
      </c>
      <c r="B31">
        <v>0</v>
      </c>
      <c r="C31">
        <v>50</v>
      </c>
      <c r="D31">
        <v>262.2</v>
      </c>
      <c r="E31">
        <v>313.7</v>
      </c>
      <c r="F31">
        <v>0</v>
      </c>
      <c r="G31">
        <v>0</v>
      </c>
    </row>
    <row r="32" spans="1:7" x14ac:dyDescent="0.25">
      <c r="A32" t="s">
        <v>636</v>
      </c>
      <c r="B32">
        <v>0.2</v>
      </c>
      <c r="C32">
        <v>0</v>
      </c>
      <c r="D32">
        <v>0</v>
      </c>
      <c r="E32">
        <v>0</v>
      </c>
      <c r="F32">
        <v>0</v>
      </c>
      <c r="G32">
        <v>0</v>
      </c>
    </row>
    <row r="33" spans="1:7" x14ac:dyDescent="0.25">
      <c r="A33" t="s">
        <v>447</v>
      </c>
      <c r="B33">
        <v>359.5</v>
      </c>
      <c r="C33">
        <v>396.4</v>
      </c>
      <c r="D33">
        <v>505.2</v>
      </c>
      <c r="E33">
        <v>595.20000000000005</v>
      </c>
      <c r="F33">
        <v>0</v>
      </c>
      <c r="G33">
        <v>0</v>
      </c>
    </row>
    <row r="34" spans="1:7" x14ac:dyDescent="0.25">
      <c r="A34" t="s">
        <v>448</v>
      </c>
      <c r="B34">
        <v>27.2</v>
      </c>
      <c r="C34">
        <v>12.8</v>
      </c>
      <c r="D34">
        <v>136.1</v>
      </c>
      <c r="E34">
        <v>86</v>
      </c>
      <c r="F34">
        <v>0</v>
      </c>
      <c r="G34">
        <v>0</v>
      </c>
    </row>
    <row r="35" spans="1:7" x14ac:dyDescent="0.25">
      <c r="A35" t="s">
        <v>449</v>
      </c>
      <c r="B35">
        <v>452</v>
      </c>
      <c r="C35">
        <v>714</v>
      </c>
      <c r="D35">
        <v>1378.3</v>
      </c>
      <c r="E35">
        <v>1477.7</v>
      </c>
      <c r="F35">
        <v>0</v>
      </c>
      <c r="G35">
        <v>0</v>
      </c>
    </row>
    <row r="36" spans="1:7" x14ac:dyDescent="0.25">
      <c r="A36" t="s">
        <v>563</v>
      </c>
      <c r="B36">
        <v>0</v>
      </c>
      <c r="C36">
        <v>0</v>
      </c>
      <c r="D36">
        <v>52.4</v>
      </c>
      <c r="E36">
        <v>64.5</v>
      </c>
      <c r="F36">
        <v>0</v>
      </c>
      <c r="G36">
        <v>0</v>
      </c>
    </row>
    <row r="37" spans="1:7" x14ac:dyDescent="0.25">
      <c r="A37" t="s">
        <v>581</v>
      </c>
      <c r="B37">
        <v>0</v>
      </c>
      <c r="C37">
        <v>1</v>
      </c>
      <c r="D37">
        <v>66.599999999999994</v>
      </c>
      <c r="E37">
        <v>65.7</v>
      </c>
      <c r="F37">
        <v>0</v>
      </c>
      <c r="G37">
        <v>0</v>
      </c>
    </row>
    <row r="38" spans="1:7" x14ac:dyDescent="0.25">
      <c r="A38" t="s">
        <v>490</v>
      </c>
      <c r="B38">
        <v>20</v>
      </c>
      <c r="C38">
        <v>21</v>
      </c>
      <c r="D38">
        <v>20.8</v>
      </c>
      <c r="E38">
        <v>44.6</v>
      </c>
      <c r="F38">
        <v>0</v>
      </c>
      <c r="G38">
        <v>0</v>
      </c>
    </row>
    <row r="39" spans="1:7" x14ac:dyDescent="0.25">
      <c r="A39" t="s">
        <v>450</v>
      </c>
      <c r="B39">
        <v>88.8</v>
      </c>
      <c r="C39">
        <v>185.4</v>
      </c>
      <c r="D39">
        <v>372.8</v>
      </c>
      <c r="E39">
        <v>352.1</v>
      </c>
      <c r="F39">
        <v>0</v>
      </c>
      <c r="G39">
        <v>0</v>
      </c>
    </row>
    <row r="40" spans="1:7" x14ac:dyDescent="0.25">
      <c r="A40" t="s">
        <v>620</v>
      </c>
      <c r="B40">
        <v>0.6</v>
      </c>
      <c r="C40">
        <v>1.1000000000000001</v>
      </c>
      <c r="D40">
        <v>1.6</v>
      </c>
      <c r="E40">
        <v>0</v>
      </c>
      <c r="F40">
        <v>0</v>
      </c>
      <c r="G40">
        <v>0</v>
      </c>
    </row>
    <row r="41" spans="1:7" x14ac:dyDescent="0.25">
      <c r="A41" t="s">
        <v>451</v>
      </c>
      <c r="B41">
        <v>0</v>
      </c>
      <c r="C41">
        <v>62.4</v>
      </c>
      <c r="D41">
        <v>223.9</v>
      </c>
      <c r="E41">
        <v>110.3</v>
      </c>
      <c r="F41">
        <v>0</v>
      </c>
      <c r="G41">
        <v>0</v>
      </c>
    </row>
    <row r="42" spans="1:7" x14ac:dyDescent="0.25">
      <c r="A42" t="s">
        <v>452</v>
      </c>
      <c r="B42">
        <v>0</v>
      </c>
      <c r="C42">
        <v>50</v>
      </c>
      <c r="D42">
        <v>235.5</v>
      </c>
      <c r="E42">
        <v>129.69999999999999</v>
      </c>
      <c r="F42">
        <v>0</v>
      </c>
      <c r="G42">
        <v>0</v>
      </c>
    </row>
    <row r="43" spans="1:7" x14ac:dyDescent="0.25">
      <c r="A43" t="s">
        <v>21</v>
      </c>
    </row>
    <row r="44" spans="1:7" x14ac:dyDescent="0.25">
      <c r="A44" t="s">
        <v>453</v>
      </c>
      <c r="B44">
        <v>206.5</v>
      </c>
      <c r="C44">
        <v>432.8</v>
      </c>
      <c r="D44">
        <v>1382.2</v>
      </c>
      <c r="E44">
        <v>469.5</v>
      </c>
      <c r="F44">
        <v>0</v>
      </c>
      <c r="G44">
        <v>0</v>
      </c>
    </row>
    <row r="45" spans="1:7" x14ac:dyDescent="0.25">
      <c r="A45" t="s">
        <v>454</v>
      </c>
      <c r="B45">
        <v>0</v>
      </c>
      <c r="C45">
        <v>10</v>
      </c>
      <c r="D45">
        <v>409.7</v>
      </c>
      <c r="E45">
        <v>94.6</v>
      </c>
      <c r="F45">
        <v>0</v>
      </c>
      <c r="G45">
        <v>0</v>
      </c>
    </row>
    <row r="46" spans="1:7" x14ac:dyDescent="0.25">
      <c r="A46" t="s">
        <v>455</v>
      </c>
      <c r="B46">
        <v>0</v>
      </c>
      <c r="C46">
        <v>100</v>
      </c>
      <c r="D46">
        <v>101.2</v>
      </c>
      <c r="E46">
        <v>0</v>
      </c>
      <c r="F46">
        <v>0</v>
      </c>
      <c r="G46">
        <v>0</v>
      </c>
    </row>
    <row r="47" spans="1:7" x14ac:dyDescent="0.25">
      <c r="A47" t="s">
        <v>592</v>
      </c>
      <c r="B47">
        <v>0</v>
      </c>
      <c r="C47">
        <v>0</v>
      </c>
      <c r="D47">
        <v>19.7</v>
      </c>
      <c r="E47">
        <v>0</v>
      </c>
      <c r="F47">
        <v>0</v>
      </c>
      <c r="G47">
        <v>0</v>
      </c>
    </row>
    <row r="48" spans="1:7" x14ac:dyDescent="0.25">
      <c r="A48" t="s">
        <v>456</v>
      </c>
      <c r="B48">
        <v>0</v>
      </c>
      <c r="C48">
        <v>0</v>
      </c>
      <c r="D48">
        <v>18.600000000000001</v>
      </c>
      <c r="E48">
        <v>19</v>
      </c>
      <c r="F48">
        <v>0</v>
      </c>
      <c r="G48">
        <v>0</v>
      </c>
    </row>
    <row r="49" spans="1:7" x14ac:dyDescent="0.25">
      <c r="A49" t="s">
        <v>457</v>
      </c>
      <c r="B49">
        <v>0</v>
      </c>
      <c r="C49">
        <v>0</v>
      </c>
      <c r="D49">
        <v>0</v>
      </c>
      <c r="E49">
        <v>23.9</v>
      </c>
      <c r="F49">
        <v>0</v>
      </c>
      <c r="G49">
        <v>0</v>
      </c>
    </row>
    <row r="50" spans="1:7" x14ac:dyDescent="0.25">
      <c r="A50" t="s">
        <v>637</v>
      </c>
      <c r="B50">
        <v>0</v>
      </c>
      <c r="C50">
        <v>0</v>
      </c>
      <c r="D50">
        <v>20.8</v>
      </c>
      <c r="E50">
        <v>0</v>
      </c>
      <c r="F50">
        <v>0</v>
      </c>
      <c r="G50">
        <v>0</v>
      </c>
    </row>
    <row r="51" spans="1:7" x14ac:dyDescent="0.25">
      <c r="A51" t="s">
        <v>593</v>
      </c>
      <c r="B51">
        <v>0</v>
      </c>
      <c r="C51">
        <v>0</v>
      </c>
      <c r="D51">
        <v>32.200000000000003</v>
      </c>
      <c r="E51" t="s">
        <v>168</v>
      </c>
      <c r="F51">
        <v>0</v>
      </c>
      <c r="G51">
        <v>0</v>
      </c>
    </row>
    <row r="52" spans="1:7" x14ac:dyDescent="0.25">
      <c r="A52" t="s">
        <v>594</v>
      </c>
      <c r="B52">
        <v>0</v>
      </c>
      <c r="C52">
        <v>0</v>
      </c>
      <c r="D52">
        <v>0</v>
      </c>
      <c r="E52">
        <v>9.8000000000000007</v>
      </c>
      <c r="F52">
        <v>0</v>
      </c>
      <c r="G52">
        <v>0</v>
      </c>
    </row>
    <row r="53" spans="1:7" x14ac:dyDescent="0.25">
      <c r="A53" t="s">
        <v>458</v>
      </c>
      <c r="B53">
        <v>206</v>
      </c>
      <c r="C53">
        <v>322.8</v>
      </c>
      <c r="D53">
        <v>752</v>
      </c>
      <c r="E53">
        <v>305.5</v>
      </c>
      <c r="F53">
        <v>0</v>
      </c>
      <c r="G53">
        <v>0</v>
      </c>
    </row>
    <row r="54" spans="1:7" x14ac:dyDescent="0.25">
      <c r="A54" t="s">
        <v>459</v>
      </c>
      <c r="B54">
        <v>0.5</v>
      </c>
      <c r="C54">
        <v>0</v>
      </c>
      <c r="D54">
        <v>18</v>
      </c>
      <c r="E54">
        <v>16.8</v>
      </c>
      <c r="F54">
        <v>0</v>
      </c>
      <c r="G54">
        <v>0</v>
      </c>
    </row>
    <row r="55" spans="1:7" x14ac:dyDescent="0.25">
      <c r="A55" t="s">
        <v>610</v>
      </c>
      <c r="B55">
        <v>0</v>
      </c>
      <c r="C55">
        <v>0</v>
      </c>
      <c r="D55">
        <v>10.1</v>
      </c>
      <c r="E55">
        <v>0</v>
      </c>
      <c r="F55">
        <v>0</v>
      </c>
      <c r="G55">
        <v>0</v>
      </c>
    </row>
    <row r="56" spans="1:7" x14ac:dyDescent="0.25">
      <c r="A56" t="s">
        <v>21</v>
      </c>
    </row>
    <row r="57" spans="1:7" x14ac:dyDescent="0.25">
      <c r="A57" t="s">
        <v>460</v>
      </c>
      <c r="B57">
        <v>1234.9000000000001</v>
      </c>
      <c r="C57">
        <v>1256.3</v>
      </c>
      <c r="D57">
        <v>4310.7</v>
      </c>
      <c r="E57">
        <v>2881</v>
      </c>
      <c r="F57">
        <v>8.9</v>
      </c>
      <c r="G57">
        <v>0</v>
      </c>
    </row>
    <row r="58" spans="1:7" x14ac:dyDescent="0.25">
      <c r="A58" t="s">
        <v>461</v>
      </c>
      <c r="B58">
        <v>2.5</v>
      </c>
      <c r="C58">
        <v>1.2</v>
      </c>
      <c r="D58">
        <v>8.6</v>
      </c>
      <c r="E58">
        <v>9.5</v>
      </c>
      <c r="F58">
        <v>0</v>
      </c>
      <c r="G58">
        <v>0</v>
      </c>
    </row>
    <row r="59" spans="1:7" x14ac:dyDescent="0.25">
      <c r="A59" t="s">
        <v>462</v>
      </c>
      <c r="B59">
        <v>4.5</v>
      </c>
      <c r="C59">
        <v>4</v>
      </c>
      <c r="D59">
        <v>4.4000000000000004</v>
      </c>
      <c r="E59">
        <v>6.8</v>
      </c>
      <c r="F59">
        <v>0</v>
      </c>
      <c r="G59">
        <v>0</v>
      </c>
    </row>
    <row r="60" spans="1:7" x14ac:dyDescent="0.25">
      <c r="A60" t="s">
        <v>463</v>
      </c>
      <c r="B60">
        <v>60.2</v>
      </c>
      <c r="C60">
        <v>30</v>
      </c>
      <c r="D60">
        <v>320.60000000000002</v>
      </c>
      <c r="E60">
        <v>210.6</v>
      </c>
      <c r="F60">
        <v>0</v>
      </c>
      <c r="G60">
        <v>0</v>
      </c>
    </row>
    <row r="61" spans="1:7" x14ac:dyDescent="0.25">
      <c r="A61" t="s">
        <v>464</v>
      </c>
      <c r="B61">
        <v>15.8</v>
      </c>
      <c r="C61">
        <v>51</v>
      </c>
      <c r="D61">
        <v>46.5</v>
      </c>
      <c r="E61">
        <v>37.6</v>
      </c>
      <c r="F61">
        <v>0</v>
      </c>
      <c r="G61">
        <v>0</v>
      </c>
    </row>
    <row r="62" spans="1:7" x14ac:dyDescent="0.25">
      <c r="A62" t="s">
        <v>465</v>
      </c>
      <c r="B62">
        <v>45.3</v>
      </c>
      <c r="C62">
        <v>35.5</v>
      </c>
      <c r="D62">
        <v>21.3</v>
      </c>
      <c r="E62">
        <v>7.6</v>
      </c>
      <c r="F62">
        <v>0</v>
      </c>
      <c r="G62">
        <v>0</v>
      </c>
    </row>
    <row r="63" spans="1:7" x14ac:dyDescent="0.25">
      <c r="A63" t="s">
        <v>466</v>
      </c>
      <c r="B63">
        <v>35</v>
      </c>
      <c r="C63">
        <v>0</v>
      </c>
      <c r="D63">
        <v>279.60000000000002</v>
      </c>
      <c r="E63">
        <v>161.69999999999999</v>
      </c>
      <c r="F63">
        <v>0</v>
      </c>
      <c r="G63">
        <v>0</v>
      </c>
    </row>
    <row r="64" spans="1:7" x14ac:dyDescent="0.25">
      <c r="A64" t="s">
        <v>467</v>
      </c>
      <c r="B64">
        <v>73.3</v>
      </c>
      <c r="C64">
        <v>45.5</v>
      </c>
      <c r="D64">
        <v>426.8</v>
      </c>
      <c r="E64">
        <v>157.4</v>
      </c>
      <c r="F64">
        <v>0</v>
      </c>
      <c r="G64">
        <v>0</v>
      </c>
    </row>
    <row r="65" spans="1:7" x14ac:dyDescent="0.25">
      <c r="A65" t="s">
        <v>468</v>
      </c>
      <c r="B65">
        <v>37.1</v>
      </c>
      <c r="C65">
        <v>79.5</v>
      </c>
      <c r="D65">
        <v>120.8</v>
      </c>
      <c r="E65">
        <v>81.2</v>
      </c>
      <c r="F65">
        <v>0</v>
      </c>
      <c r="G65">
        <v>0</v>
      </c>
    </row>
    <row r="66" spans="1:7" x14ac:dyDescent="0.25">
      <c r="A66" t="s">
        <v>469</v>
      </c>
      <c r="B66">
        <v>0</v>
      </c>
      <c r="C66">
        <v>5</v>
      </c>
      <c r="D66">
        <v>210.7</v>
      </c>
      <c r="E66">
        <v>102.1</v>
      </c>
      <c r="F66">
        <v>0</v>
      </c>
      <c r="G66">
        <v>0</v>
      </c>
    </row>
    <row r="67" spans="1:7" x14ac:dyDescent="0.25">
      <c r="A67" t="s">
        <v>470</v>
      </c>
      <c r="B67">
        <v>1.8</v>
      </c>
      <c r="C67">
        <v>17.8</v>
      </c>
      <c r="D67">
        <v>0</v>
      </c>
      <c r="E67">
        <v>0</v>
      </c>
      <c r="F67">
        <v>0</v>
      </c>
      <c r="G67">
        <v>0</v>
      </c>
    </row>
    <row r="68" spans="1:7" x14ac:dyDescent="0.25">
      <c r="A68" t="s">
        <v>471</v>
      </c>
      <c r="B68">
        <v>63.8</v>
      </c>
      <c r="C68">
        <v>56.8</v>
      </c>
      <c r="D68">
        <v>270</v>
      </c>
      <c r="E68">
        <v>240.8</v>
      </c>
      <c r="F68">
        <v>0</v>
      </c>
      <c r="G68">
        <v>0</v>
      </c>
    </row>
    <row r="69" spans="1:7" x14ac:dyDescent="0.25">
      <c r="A69" t="s">
        <v>544</v>
      </c>
      <c r="B69">
        <v>0</v>
      </c>
      <c r="C69">
        <v>0</v>
      </c>
      <c r="D69">
        <v>15.4</v>
      </c>
      <c r="E69">
        <v>16.399999999999999</v>
      </c>
      <c r="F69">
        <v>0</v>
      </c>
      <c r="G69">
        <v>0</v>
      </c>
    </row>
    <row r="70" spans="1:7" x14ac:dyDescent="0.25">
      <c r="A70" t="s">
        <v>472</v>
      </c>
      <c r="B70">
        <v>0</v>
      </c>
      <c r="C70">
        <v>0</v>
      </c>
      <c r="D70">
        <v>61.9</v>
      </c>
      <c r="E70">
        <v>42.3</v>
      </c>
      <c r="F70">
        <v>0</v>
      </c>
      <c r="G70">
        <v>0</v>
      </c>
    </row>
    <row r="71" spans="1:7" x14ac:dyDescent="0.25">
      <c r="A71" t="s">
        <v>473</v>
      </c>
      <c r="B71">
        <v>63.5</v>
      </c>
      <c r="C71">
        <v>106.1</v>
      </c>
      <c r="D71">
        <v>151.1</v>
      </c>
      <c r="E71">
        <v>152.1</v>
      </c>
      <c r="F71">
        <v>0</v>
      </c>
      <c r="G71">
        <v>0</v>
      </c>
    </row>
    <row r="72" spans="1:7" x14ac:dyDescent="0.25">
      <c r="A72" t="s">
        <v>474</v>
      </c>
      <c r="B72">
        <v>22.8</v>
      </c>
      <c r="C72">
        <v>41.6</v>
      </c>
      <c r="D72">
        <v>85.3</v>
      </c>
      <c r="E72">
        <v>63.2</v>
      </c>
      <c r="F72">
        <v>0</v>
      </c>
      <c r="G72">
        <v>0</v>
      </c>
    </row>
    <row r="73" spans="1:7" x14ac:dyDescent="0.25">
      <c r="A73" t="s">
        <v>475</v>
      </c>
      <c r="B73">
        <v>16</v>
      </c>
      <c r="C73">
        <v>10.8</v>
      </c>
      <c r="D73">
        <v>15.1</v>
      </c>
      <c r="E73">
        <v>18.2</v>
      </c>
      <c r="F73">
        <v>4.8</v>
      </c>
      <c r="G73">
        <v>0</v>
      </c>
    </row>
    <row r="74" spans="1:7" x14ac:dyDescent="0.25">
      <c r="A74" t="s">
        <v>476</v>
      </c>
      <c r="B74">
        <v>596.1</v>
      </c>
      <c r="C74">
        <v>578.5</v>
      </c>
      <c r="D74">
        <v>1791.4</v>
      </c>
      <c r="E74">
        <v>1166.9000000000001</v>
      </c>
      <c r="F74">
        <v>0</v>
      </c>
      <c r="G74">
        <v>0</v>
      </c>
    </row>
    <row r="75" spans="1:7" x14ac:dyDescent="0.25">
      <c r="A75" t="s">
        <v>477</v>
      </c>
      <c r="B75">
        <v>0.6</v>
      </c>
      <c r="C75">
        <v>0.4</v>
      </c>
      <c r="D75">
        <v>10.1</v>
      </c>
      <c r="E75">
        <v>6.1</v>
      </c>
      <c r="F75">
        <v>0</v>
      </c>
      <c r="G75">
        <v>0</v>
      </c>
    </row>
    <row r="76" spans="1:7" x14ac:dyDescent="0.25">
      <c r="A76" t="s">
        <v>478</v>
      </c>
      <c r="B76">
        <v>72.8</v>
      </c>
      <c r="C76">
        <v>71</v>
      </c>
      <c r="D76">
        <v>67.3</v>
      </c>
      <c r="E76">
        <v>69.900000000000006</v>
      </c>
      <c r="F76">
        <v>0</v>
      </c>
      <c r="G76">
        <v>0</v>
      </c>
    </row>
    <row r="77" spans="1:7" x14ac:dyDescent="0.25">
      <c r="A77" t="s">
        <v>479</v>
      </c>
      <c r="B77">
        <v>42.8</v>
      </c>
      <c r="C77">
        <v>65.3</v>
      </c>
      <c r="D77">
        <v>168.2</v>
      </c>
      <c r="E77">
        <v>93.7</v>
      </c>
      <c r="F77">
        <v>4.2</v>
      </c>
      <c r="G77">
        <v>0</v>
      </c>
    </row>
    <row r="78" spans="1:7" x14ac:dyDescent="0.25">
      <c r="A78" t="s">
        <v>480</v>
      </c>
      <c r="B78">
        <v>44.7</v>
      </c>
      <c r="C78">
        <v>56.5</v>
      </c>
      <c r="D78">
        <v>151.30000000000001</v>
      </c>
      <c r="E78">
        <v>89.9</v>
      </c>
      <c r="F78">
        <v>0</v>
      </c>
      <c r="G78">
        <v>0</v>
      </c>
    </row>
    <row r="79" spans="1:7" x14ac:dyDescent="0.25">
      <c r="A79" t="s">
        <v>481</v>
      </c>
      <c r="B79">
        <v>25</v>
      </c>
      <c r="C79">
        <v>0</v>
      </c>
      <c r="D79">
        <v>53.4</v>
      </c>
      <c r="E79">
        <v>52.8</v>
      </c>
      <c r="F79">
        <v>0</v>
      </c>
      <c r="G79">
        <v>0</v>
      </c>
    </row>
    <row r="80" spans="1:7" x14ac:dyDescent="0.25">
      <c r="A80" t="s">
        <v>482</v>
      </c>
      <c r="B80">
        <v>11.3</v>
      </c>
      <c r="C80">
        <v>0</v>
      </c>
      <c r="D80">
        <v>30.8</v>
      </c>
      <c r="E80">
        <v>94.4</v>
      </c>
      <c r="F80">
        <v>0</v>
      </c>
      <c r="G80">
        <v>0</v>
      </c>
    </row>
    <row r="81" spans="1:7" x14ac:dyDescent="0.25">
      <c r="A81" t="s">
        <v>642</v>
      </c>
      <c r="B81" t="s">
        <v>20</v>
      </c>
      <c r="C81" t="s">
        <v>29</v>
      </c>
      <c r="D81" t="s">
        <v>489</v>
      </c>
      <c r="E81" t="s">
        <v>651</v>
      </c>
      <c r="F81" t="s">
        <v>489</v>
      </c>
      <c r="G81" t="s">
        <v>20</v>
      </c>
    </row>
    <row r="82" spans="1:7" x14ac:dyDescent="0.25">
      <c r="A82" t="s">
        <v>483</v>
      </c>
      <c r="B82">
        <v>3334.6</v>
      </c>
      <c r="C82">
        <v>4455.3</v>
      </c>
      <c r="D82">
        <v>11704.7</v>
      </c>
      <c r="E82">
        <v>9347</v>
      </c>
      <c r="F82">
        <v>8.9</v>
      </c>
      <c r="G82">
        <v>0</v>
      </c>
    </row>
    <row r="83" spans="1:7" x14ac:dyDescent="0.25">
      <c r="A83" t="s">
        <v>484</v>
      </c>
      <c r="B83">
        <v>575.4</v>
      </c>
      <c r="C83">
        <v>712</v>
      </c>
      <c r="D83">
        <v>0</v>
      </c>
      <c r="E83">
        <v>0</v>
      </c>
      <c r="F83">
        <v>0</v>
      </c>
      <c r="G83">
        <v>0</v>
      </c>
    </row>
    <row r="84" spans="1:7" x14ac:dyDescent="0.25">
      <c r="A84" t="s">
        <v>642</v>
      </c>
      <c r="B84" t="s">
        <v>20</v>
      </c>
      <c r="C84" t="s">
        <v>29</v>
      </c>
      <c r="D84" t="s">
        <v>489</v>
      </c>
      <c r="E84" t="s">
        <v>651</v>
      </c>
      <c r="F84" t="s">
        <v>489</v>
      </c>
      <c r="G84" t="s">
        <v>20</v>
      </c>
    </row>
    <row r="85" spans="1:7" x14ac:dyDescent="0.25">
      <c r="A85" t="s">
        <v>485</v>
      </c>
      <c r="B85">
        <v>3910</v>
      </c>
      <c r="C85">
        <v>5167.3</v>
      </c>
      <c r="D85">
        <v>11704.7</v>
      </c>
      <c r="E85">
        <v>9347</v>
      </c>
      <c r="F85">
        <v>8.9</v>
      </c>
      <c r="G85">
        <v>0</v>
      </c>
    </row>
    <row r="86" spans="1:7" x14ac:dyDescent="0.25">
      <c r="A86" t="s">
        <v>486</v>
      </c>
      <c r="B86" t="s">
        <v>19</v>
      </c>
      <c r="C86" t="s">
        <v>19</v>
      </c>
      <c r="D86">
        <v>0</v>
      </c>
      <c r="E86">
        <v>33.4</v>
      </c>
      <c r="F86" t="s">
        <v>19</v>
      </c>
      <c r="G86" t="s">
        <v>19</v>
      </c>
    </row>
    <row r="87" spans="1:7" x14ac:dyDescent="0.25">
      <c r="A87" t="s">
        <v>487</v>
      </c>
      <c r="B87">
        <v>0</v>
      </c>
      <c r="C87">
        <v>0</v>
      </c>
      <c r="D87" t="s">
        <v>19</v>
      </c>
      <c r="E87" t="s">
        <v>19</v>
      </c>
      <c r="F87">
        <v>0</v>
      </c>
      <c r="G87">
        <v>0</v>
      </c>
    </row>
    <row r="88" spans="1:7" x14ac:dyDescent="0.25">
      <c r="A88" t="s">
        <v>642</v>
      </c>
      <c r="B88" t="s">
        <v>20</v>
      </c>
      <c r="C88" t="s">
        <v>29</v>
      </c>
      <c r="D88" t="s">
        <v>489</v>
      </c>
      <c r="E88" t="s">
        <v>651</v>
      </c>
      <c r="F88" t="s">
        <v>489</v>
      </c>
      <c r="G88" t="s">
        <v>20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D75B7-F4AF-466B-8C71-86B05FE323D2}">
  <sheetPr codeName="Sheet18"/>
  <dimension ref="A3:G89"/>
  <sheetViews>
    <sheetView zoomScale="160" zoomScaleNormal="160" workbookViewId="0">
      <pane xSplit="1" ySplit="10" topLeftCell="B26" activePane="bottomRight" state="frozen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defaultRowHeight="13.2" x14ac:dyDescent="0.25"/>
  <cols>
    <col min="3" max="3" width="11" customWidth="1"/>
    <col min="4" max="4" width="10.44140625" customWidth="1"/>
  </cols>
  <sheetData>
    <row r="3" spans="1:7" x14ac:dyDescent="0.25">
      <c r="A3" s="84" t="s">
        <v>275</v>
      </c>
      <c r="E3" t="s">
        <v>505</v>
      </c>
      <c r="F3" t="s">
        <v>582</v>
      </c>
      <c r="G3">
        <f>- 5/31</f>
        <v>-0.16129032258064516</v>
      </c>
    </row>
    <row r="4" spans="1:7" x14ac:dyDescent="0.25">
      <c r="A4" t="s">
        <v>639</v>
      </c>
      <c r="B4" t="s">
        <v>640</v>
      </c>
      <c r="C4" t="s">
        <v>545</v>
      </c>
      <c r="D4" t="s">
        <v>546</v>
      </c>
      <c r="E4" t="s">
        <v>506</v>
      </c>
      <c r="F4" t="s">
        <v>583</v>
      </c>
      <c r="G4" t="s">
        <v>501</v>
      </c>
    </row>
    <row r="5" spans="1:7" x14ac:dyDescent="0.25">
      <c r="A5" t="s">
        <v>284</v>
      </c>
      <c r="B5" s="234" t="s">
        <v>641</v>
      </c>
      <c r="C5" s="234" t="s">
        <v>644</v>
      </c>
      <c r="D5" s="234"/>
    </row>
    <row r="6" spans="1:7" x14ac:dyDescent="0.25">
      <c r="A6" t="s">
        <v>21</v>
      </c>
      <c r="B6" t="s">
        <v>502</v>
      </c>
      <c r="C6" t="s">
        <v>547</v>
      </c>
      <c r="D6" t="s">
        <v>548</v>
      </c>
      <c r="E6" t="s">
        <v>21</v>
      </c>
      <c r="F6" t="s">
        <v>584</v>
      </c>
      <c r="G6" t="s">
        <v>503</v>
      </c>
    </row>
    <row r="7" spans="1:7" x14ac:dyDescent="0.25">
      <c r="B7" t="s">
        <v>489</v>
      </c>
      <c r="C7" t="s">
        <v>29</v>
      </c>
      <c r="D7" t="s">
        <v>29</v>
      </c>
      <c r="E7" t="s">
        <v>489</v>
      </c>
      <c r="F7" t="s">
        <v>287</v>
      </c>
      <c r="G7" t="s">
        <v>20</v>
      </c>
    </row>
    <row r="8" spans="1:7" x14ac:dyDescent="0.25">
      <c r="A8" t="s">
        <v>21</v>
      </c>
      <c r="B8" t="s">
        <v>585</v>
      </c>
      <c r="C8" t="s">
        <v>570</v>
      </c>
      <c r="D8" t="s">
        <v>571</v>
      </c>
      <c r="E8" t="s">
        <v>572</v>
      </c>
      <c r="F8" t="s">
        <v>585</v>
      </c>
      <c r="G8" t="s">
        <v>586</v>
      </c>
    </row>
    <row r="9" spans="1:7" x14ac:dyDescent="0.25">
      <c r="B9" t="s">
        <v>489</v>
      </c>
      <c r="C9" t="s">
        <v>29</v>
      </c>
      <c r="D9" t="s">
        <v>29</v>
      </c>
      <c r="E9" t="s">
        <v>489</v>
      </c>
      <c r="F9" t="s">
        <v>287</v>
      </c>
      <c r="G9" t="s">
        <v>20</v>
      </c>
    </row>
    <row r="10" spans="1:7" x14ac:dyDescent="0.25">
      <c r="A10" t="s">
        <v>643</v>
      </c>
      <c r="B10" t="s">
        <v>619</v>
      </c>
      <c r="C10" t="s">
        <v>549</v>
      </c>
      <c r="D10" t="s">
        <v>504</v>
      </c>
      <c r="E10" t="s">
        <v>507</v>
      </c>
      <c r="F10" t="s">
        <v>587</v>
      </c>
      <c r="G10" t="s">
        <v>588</v>
      </c>
    </row>
    <row r="11" spans="1:7" x14ac:dyDescent="0.25">
      <c r="A11" t="s">
        <v>21</v>
      </c>
    </row>
    <row r="12" spans="1:7" x14ac:dyDescent="0.25">
      <c r="A12" t="s">
        <v>438</v>
      </c>
      <c r="B12">
        <v>172.6</v>
      </c>
      <c r="C12">
        <v>129</v>
      </c>
      <c r="D12">
        <v>418</v>
      </c>
      <c r="E12">
        <v>370.5</v>
      </c>
      <c r="F12">
        <v>0</v>
      </c>
      <c r="G12">
        <v>0</v>
      </c>
    </row>
    <row r="13" spans="1:7" x14ac:dyDescent="0.25">
      <c r="A13" t="s">
        <v>439</v>
      </c>
      <c r="B13">
        <v>0</v>
      </c>
      <c r="C13">
        <v>0</v>
      </c>
      <c r="D13">
        <v>40.6</v>
      </c>
      <c r="E13">
        <v>21.3</v>
      </c>
      <c r="F13">
        <v>0</v>
      </c>
      <c r="G13">
        <v>0</v>
      </c>
    </row>
    <row r="14" spans="1:7" x14ac:dyDescent="0.25">
      <c r="A14" t="s">
        <v>623</v>
      </c>
      <c r="B14">
        <v>0.1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x14ac:dyDescent="0.25">
      <c r="A15" t="s">
        <v>440</v>
      </c>
      <c r="B15">
        <v>172.5</v>
      </c>
      <c r="C15">
        <v>75</v>
      </c>
      <c r="D15">
        <v>364.7</v>
      </c>
      <c r="E15">
        <v>253.1</v>
      </c>
      <c r="F15">
        <v>0</v>
      </c>
      <c r="G15">
        <v>0</v>
      </c>
    </row>
    <row r="16" spans="1:7" x14ac:dyDescent="0.25">
      <c r="A16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x14ac:dyDescent="0.25">
      <c r="A17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x14ac:dyDescent="0.25">
      <c r="A18" t="s">
        <v>488</v>
      </c>
      <c r="B18">
        <v>0</v>
      </c>
      <c r="C18">
        <v>54</v>
      </c>
      <c r="D18">
        <v>12.7</v>
      </c>
      <c r="E18">
        <v>65.599999999999994</v>
      </c>
      <c r="F18">
        <v>0</v>
      </c>
      <c r="G18">
        <v>0</v>
      </c>
    </row>
    <row r="19" spans="1:7" x14ac:dyDescent="0.25">
      <c r="A19" t="s">
        <v>21</v>
      </c>
    </row>
    <row r="20" spans="1:7" x14ac:dyDescent="0.25">
      <c r="A20" t="s">
        <v>441</v>
      </c>
      <c r="B20">
        <v>408.6</v>
      </c>
      <c r="C20">
        <v>552.29999999999995</v>
      </c>
      <c r="D20">
        <v>1165</v>
      </c>
      <c r="E20">
        <v>1217.0999999999999</v>
      </c>
      <c r="F20">
        <v>0</v>
      </c>
      <c r="G20">
        <v>0</v>
      </c>
    </row>
    <row r="21" spans="1:7" x14ac:dyDescent="0.25">
      <c r="A21" t="s">
        <v>21</v>
      </c>
    </row>
    <row r="22" spans="1:7" x14ac:dyDescent="0.25">
      <c r="A22" t="s">
        <v>442</v>
      </c>
      <c r="B22">
        <v>203.3</v>
      </c>
      <c r="C22">
        <v>223.2</v>
      </c>
      <c r="D22">
        <v>568.20000000000005</v>
      </c>
      <c r="E22">
        <v>447.4</v>
      </c>
      <c r="F22">
        <v>0</v>
      </c>
      <c r="G22">
        <v>0</v>
      </c>
    </row>
    <row r="23" spans="1:7" x14ac:dyDescent="0.25">
      <c r="A23" t="s">
        <v>21</v>
      </c>
    </row>
    <row r="24" spans="1:7" x14ac:dyDescent="0.25">
      <c r="A24" t="s">
        <v>590</v>
      </c>
      <c r="B24">
        <v>65</v>
      </c>
      <c r="C24">
        <v>0</v>
      </c>
      <c r="D24">
        <v>129</v>
      </c>
      <c r="E24">
        <v>0</v>
      </c>
      <c r="F24">
        <v>0</v>
      </c>
      <c r="G24">
        <v>0</v>
      </c>
    </row>
    <row r="25" spans="1:7" x14ac:dyDescent="0.25">
      <c r="A25" t="s">
        <v>21</v>
      </c>
    </row>
    <row r="26" spans="1:7" x14ac:dyDescent="0.25">
      <c r="A26" t="s">
        <v>443</v>
      </c>
      <c r="B26">
        <v>1121.5999999999999</v>
      </c>
      <c r="C26">
        <v>2035</v>
      </c>
      <c r="D26">
        <v>3514.9</v>
      </c>
      <c r="E26">
        <v>3627.6</v>
      </c>
      <c r="F26">
        <v>0</v>
      </c>
      <c r="G26">
        <v>0</v>
      </c>
    </row>
    <row r="27" spans="1:7" x14ac:dyDescent="0.25">
      <c r="A27" t="s">
        <v>543</v>
      </c>
      <c r="B27">
        <v>55</v>
      </c>
      <c r="C27">
        <v>300</v>
      </c>
      <c r="D27">
        <v>0</v>
      </c>
      <c r="E27">
        <v>72.3</v>
      </c>
      <c r="F27">
        <v>0</v>
      </c>
      <c r="G27">
        <v>0</v>
      </c>
    </row>
    <row r="28" spans="1:7" x14ac:dyDescent="0.25">
      <c r="A28" t="s">
        <v>444</v>
      </c>
      <c r="B28">
        <v>7.2</v>
      </c>
      <c r="C28">
        <v>9.6999999999999993</v>
      </c>
      <c r="D28">
        <v>27.7</v>
      </c>
      <c r="E28">
        <v>14.5</v>
      </c>
      <c r="F28">
        <v>0</v>
      </c>
      <c r="G28">
        <v>0</v>
      </c>
    </row>
    <row r="29" spans="1:7" x14ac:dyDescent="0.25">
      <c r="A29" t="s">
        <v>591</v>
      </c>
      <c r="B29">
        <v>0.3</v>
      </c>
      <c r="C29">
        <v>0</v>
      </c>
      <c r="D29">
        <v>1</v>
      </c>
      <c r="E29">
        <v>0</v>
      </c>
      <c r="F29">
        <v>0</v>
      </c>
      <c r="G29">
        <v>0</v>
      </c>
    </row>
    <row r="30" spans="1:7" x14ac:dyDescent="0.25">
      <c r="A30" t="s">
        <v>445</v>
      </c>
      <c r="B30">
        <v>0.8</v>
      </c>
      <c r="C30">
        <v>0.3</v>
      </c>
      <c r="D30">
        <v>2.1</v>
      </c>
      <c r="E30">
        <v>2</v>
      </c>
      <c r="F30">
        <v>0</v>
      </c>
      <c r="G30">
        <v>0</v>
      </c>
    </row>
    <row r="31" spans="1:7" x14ac:dyDescent="0.25">
      <c r="A31" t="s">
        <v>446</v>
      </c>
      <c r="B31">
        <v>0</v>
      </c>
      <c r="C31">
        <v>183</v>
      </c>
      <c r="D31">
        <v>341.2</v>
      </c>
      <c r="E31">
        <v>357.4</v>
      </c>
      <c r="F31">
        <v>0</v>
      </c>
      <c r="G31">
        <v>0</v>
      </c>
    </row>
    <row r="32" spans="1:7" x14ac:dyDescent="0.25">
      <c r="A32" t="s">
        <v>550</v>
      </c>
      <c r="B32">
        <v>0</v>
      </c>
      <c r="C32">
        <v>50</v>
      </c>
      <c r="D32">
        <v>262.2</v>
      </c>
      <c r="E32">
        <v>313.7</v>
      </c>
      <c r="F32">
        <v>0</v>
      </c>
      <c r="G32">
        <v>0</v>
      </c>
    </row>
    <row r="33" spans="1:7" x14ac:dyDescent="0.25">
      <c r="A33" t="s">
        <v>636</v>
      </c>
      <c r="B33">
        <v>0.1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x14ac:dyDescent="0.25">
      <c r="A34" t="s">
        <v>447</v>
      </c>
      <c r="B34">
        <v>359.5</v>
      </c>
      <c r="C34">
        <v>388.9</v>
      </c>
      <c r="D34">
        <v>505.2</v>
      </c>
      <c r="E34">
        <v>595.20000000000005</v>
      </c>
      <c r="F34">
        <v>0</v>
      </c>
      <c r="G34">
        <v>0</v>
      </c>
    </row>
    <row r="35" spans="1:7" x14ac:dyDescent="0.25">
      <c r="A35" t="s">
        <v>448</v>
      </c>
      <c r="B35">
        <v>27.2</v>
      </c>
      <c r="C35">
        <v>68.099999999999994</v>
      </c>
      <c r="D35">
        <v>136.1</v>
      </c>
      <c r="E35">
        <v>85.7</v>
      </c>
      <c r="F35">
        <v>0</v>
      </c>
      <c r="G35">
        <v>0</v>
      </c>
    </row>
    <row r="36" spans="1:7" x14ac:dyDescent="0.25">
      <c r="A36" t="s">
        <v>449</v>
      </c>
      <c r="B36">
        <v>502</v>
      </c>
      <c r="C36">
        <v>714</v>
      </c>
      <c r="D36">
        <v>1324.6</v>
      </c>
      <c r="E36">
        <v>1420.2</v>
      </c>
      <c r="F36">
        <v>0</v>
      </c>
      <c r="G36">
        <v>0</v>
      </c>
    </row>
    <row r="37" spans="1:7" x14ac:dyDescent="0.25">
      <c r="A37" t="s">
        <v>563</v>
      </c>
      <c r="B37">
        <v>0</v>
      </c>
      <c r="C37">
        <v>0</v>
      </c>
      <c r="D37">
        <v>52.4</v>
      </c>
      <c r="E37">
        <v>64.5</v>
      </c>
      <c r="F37">
        <v>0</v>
      </c>
      <c r="G37">
        <v>0</v>
      </c>
    </row>
    <row r="38" spans="1:7" x14ac:dyDescent="0.25">
      <c r="A38" t="s">
        <v>581</v>
      </c>
      <c r="B38">
        <v>0</v>
      </c>
      <c r="C38">
        <v>1</v>
      </c>
      <c r="D38">
        <v>66.599999999999994</v>
      </c>
      <c r="E38">
        <v>65.7</v>
      </c>
      <c r="F38">
        <v>0</v>
      </c>
      <c r="G38">
        <v>0</v>
      </c>
    </row>
    <row r="39" spans="1:7" x14ac:dyDescent="0.25">
      <c r="A39" t="s">
        <v>490</v>
      </c>
      <c r="B39">
        <v>20</v>
      </c>
      <c r="C39">
        <v>21.1</v>
      </c>
      <c r="D39">
        <v>20.8</v>
      </c>
      <c r="E39">
        <v>44.5</v>
      </c>
      <c r="F39">
        <v>0</v>
      </c>
      <c r="G39">
        <v>0</v>
      </c>
    </row>
    <row r="40" spans="1:7" x14ac:dyDescent="0.25">
      <c r="A40" t="s">
        <v>450</v>
      </c>
      <c r="B40">
        <v>148.6</v>
      </c>
      <c r="C40">
        <v>185.5</v>
      </c>
      <c r="D40">
        <v>314.10000000000002</v>
      </c>
      <c r="E40">
        <v>352</v>
      </c>
      <c r="F40">
        <v>0</v>
      </c>
      <c r="G40">
        <v>0</v>
      </c>
    </row>
    <row r="41" spans="1:7" x14ac:dyDescent="0.25">
      <c r="A41" t="s">
        <v>620</v>
      </c>
      <c r="B41">
        <v>0.8</v>
      </c>
      <c r="C41">
        <v>1.1000000000000001</v>
      </c>
      <c r="D41">
        <v>1.5</v>
      </c>
      <c r="E41">
        <v>0</v>
      </c>
      <c r="F41">
        <v>0</v>
      </c>
      <c r="G41">
        <v>0</v>
      </c>
    </row>
    <row r="42" spans="1:7" x14ac:dyDescent="0.25">
      <c r="A42" t="s">
        <v>451</v>
      </c>
      <c r="B42">
        <v>0</v>
      </c>
      <c r="C42">
        <v>62.4</v>
      </c>
      <c r="D42">
        <v>223.9</v>
      </c>
      <c r="E42">
        <v>110.3</v>
      </c>
      <c r="F42">
        <v>0</v>
      </c>
      <c r="G42">
        <v>0</v>
      </c>
    </row>
    <row r="43" spans="1:7" x14ac:dyDescent="0.25">
      <c r="A43" t="s">
        <v>452</v>
      </c>
      <c r="B43">
        <v>0</v>
      </c>
      <c r="C43">
        <v>50</v>
      </c>
      <c r="D43">
        <v>235.5</v>
      </c>
      <c r="E43">
        <v>129.69999999999999</v>
      </c>
      <c r="F43">
        <v>0</v>
      </c>
      <c r="G43">
        <v>0</v>
      </c>
    </row>
    <row r="44" spans="1:7" x14ac:dyDescent="0.25">
      <c r="A44" t="s">
        <v>21</v>
      </c>
    </row>
    <row r="45" spans="1:7" x14ac:dyDescent="0.25">
      <c r="A45" t="s">
        <v>453</v>
      </c>
      <c r="B45">
        <v>259.5</v>
      </c>
      <c r="C45">
        <v>440.8</v>
      </c>
      <c r="D45">
        <v>1326.7</v>
      </c>
      <c r="E45">
        <v>460.8</v>
      </c>
      <c r="F45">
        <v>0</v>
      </c>
      <c r="G45">
        <v>0</v>
      </c>
    </row>
    <row r="46" spans="1:7" x14ac:dyDescent="0.25">
      <c r="A46" t="s">
        <v>454</v>
      </c>
      <c r="B46">
        <v>0</v>
      </c>
      <c r="C46">
        <v>10</v>
      </c>
      <c r="D46">
        <v>409.7</v>
      </c>
      <c r="E46">
        <v>94.6</v>
      </c>
      <c r="F46">
        <v>0</v>
      </c>
      <c r="G46">
        <v>0</v>
      </c>
    </row>
    <row r="47" spans="1:7" x14ac:dyDescent="0.25">
      <c r="A47" t="s">
        <v>455</v>
      </c>
      <c r="B47">
        <v>0</v>
      </c>
      <c r="C47">
        <v>100</v>
      </c>
      <c r="D47">
        <v>101.2</v>
      </c>
      <c r="E47">
        <v>0</v>
      </c>
      <c r="F47">
        <v>0</v>
      </c>
      <c r="G47">
        <v>0</v>
      </c>
    </row>
    <row r="48" spans="1:7" x14ac:dyDescent="0.25">
      <c r="A48" t="s">
        <v>592</v>
      </c>
      <c r="B48">
        <v>0</v>
      </c>
      <c r="C48">
        <v>0</v>
      </c>
      <c r="D48">
        <v>19.7</v>
      </c>
      <c r="E48">
        <v>0</v>
      </c>
      <c r="F48">
        <v>0</v>
      </c>
      <c r="G48">
        <v>0</v>
      </c>
    </row>
    <row r="49" spans="1:7" x14ac:dyDescent="0.25">
      <c r="A49" t="s">
        <v>456</v>
      </c>
      <c r="B49">
        <v>0</v>
      </c>
      <c r="C49">
        <v>0</v>
      </c>
      <c r="D49">
        <v>18.600000000000001</v>
      </c>
      <c r="E49">
        <v>19</v>
      </c>
      <c r="F49">
        <v>0</v>
      </c>
      <c r="G49">
        <v>0</v>
      </c>
    </row>
    <row r="50" spans="1:7" x14ac:dyDescent="0.25">
      <c r="A50" t="s">
        <v>457</v>
      </c>
      <c r="B50">
        <v>0</v>
      </c>
      <c r="C50">
        <v>8</v>
      </c>
      <c r="D50">
        <v>0</v>
      </c>
      <c r="E50">
        <v>15.2</v>
      </c>
      <c r="F50">
        <v>0</v>
      </c>
      <c r="G50">
        <v>0</v>
      </c>
    </row>
    <row r="51" spans="1:7" x14ac:dyDescent="0.25">
      <c r="A51" t="s">
        <v>637</v>
      </c>
      <c r="B51">
        <v>0</v>
      </c>
      <c r="C51">
        <v>0</v>
      </c>
      <c r="D51">
        <v>20.8</v>
      </c>
      <c r="E51">
        <v>0</v>
      </c>
      <c r="F51">
        <v>0</v>
      </c>
      <c r="G51">
        <v>0</v>
      </c>
    </row>
    <row r="52" spans="1:7" x14ac:dyDescent="0.25">
      <c r="A52" t="s">
        <v>593</v>
      </c>
      <c r="B52">
        <v>30</v>
      </c>
      <c r="C52">
        <v>0</v>
      </c>
      <c r="D52">
        <v>0</v>
      </c>
      <c r="E52" t="s">
        <v>168</v>
      </c>
      <c r="F52">
        <v>0</v>
      </c>
      <c r="G52">
        <v>0</v>
      </c>
    </row>
    <row r="53" spans="1:7" x14ac:dyDescent="0.25">
      <c r="A53" t="s">
        <v>594</v>
      </c>
      <c r="B53">
        <v>0</v>
      </c>
      <c r="C53">
        <v>0</v>
      </c>
      <c r="D53">
        <v>0</v>
      </c>
      <c r="E53">
        <v>9.8000000000000007</v>
      </c>
      <c r="F53">
        <v>0</v>
      </c>
      <c r="G53">
        <v>0</v>
      </c>
    </row>
    <row r="54" spans="1:7" x14ac:dyDescent="0.25">
      <c r="A54" t="s">
        <v>458</v>
      </c>
      <c r="B54">
        <v>229</v>
      </c>
      <c r="C54">
        <v>322.8</v>
      </c>
      <c r="D54">
        <v>728.6</v>
      </c>
      <c r="E54">
        <v>305.5</v>
      </c>
      <c r="F54">
        <v>0</v>
      </c>
      <c r="G54">
        <v>0</v>
      </c>
    </row>
    <row r="55" spans="1:7" x14ac:dyDescent="0.25">
      <c r="A55" t="s">
        <v>459</v>
      </c>
      <c r="B55">
        <v>0.5</v>
      </c>
      <c r="C55">
        <v>0</v>
      </c>
      <c r="D55">
        <v>18</v>
      </c>
      <c r="E55">
        <v>16.8</v>
      </c>
      <c r="F55">
        <v>0</v>
      </c>
      <c r="G55">
        <v>0</v>
      </c>
    </row>
    <row r="56" spans="1:7" x14ac:dyDescent="0.25">
      <c r="A56" t="s">
        <v>610</v>
      </c>
      <c r="B56">
        <v>0</v>
      </c>
      <c r="C56">
        <v>0</v>
      </c>
      <c r="D56">
        <v>10.1</v>
      </c>
      <c r="E56">
        <v>0</v>
      </c>
      <c r="F56">
        <v>0</v>
      </c>
      <c r="G56">
        <v>0</v>
      </c>
    </row>
    <row r="57" spans="1:7" x14ac:dyDescent="0.25">
      <c r="A57" t="s">
        <v>21</v>
      </c>
    </row>
    <row r="58" spans="1:7" x14ac:dyDescent="0.25">
      <c r="A58" t="s">
        <v>460</v>
      </c>
      <c r="B58">
        <v>1285.8</v>
      </c>
      <c r="C58">
        <v>1248.5</v>
      </c>
      <c r="D58">
        <v>4097.8</v>
      </c>
      <c r="E58">
        <v>2719.7</v>
      </c>
      <c r="F58">
        <v>8.9</v>
      </c>
      <c r="G58">
        <v>0</v>
      </c>
    </row>
    <row r="59" spans="1:7" x14ac:dyDescent="0.25">
      <c r="A59" t="s">
        <v>461</v>
      </c>
      <c r="B59">
        <v>2.5</v>
      </c>
      <c r="C59">
        <v>1.2</v>
      </c>
      <c r="D59">
        <v>8.6</v>
      </c>
      <c r="E59">
        <v>9.5</v>
      </c>
      <c r="F59">
        <v>0</v>
      </c>
      <c r="G59">
        <v>0</v>
      </c>
    </row>
    <row r="60" spans="1:7" x14ac:dyDescent="0.25">
      <c r="A60" t="s">
        <v>462</v>
      </c>
      <c r="B60">
        <v>4.5</v>
      </c>
      <c r="C60">
        <v>4</v>
      </c>
      <c r="D60">
        <v>4.4000000000000004</v>
      </c>
      <c r="E60">
        <v>6.8</v>
      </c>
      <c r="F60">
        <v>0</v>
      </c>
      <c r="G60">
        <v>0</v>
      </c>
    </row>
    <row r="61" spans="1:7" x14ac:dyDescent="0.25">
      <c r="A61" t="s">
        <v>463</v>
      </c>
      <c r="B61">
        <v>60.2</v>
      </c>
      <c r="C61">
        <v>60</v>
      </c>
      <c r="D61">
        <v>320.60000000000002</v>
      </c>
      <c r="E61">
        <v>177.6</v>
      </c>
      <c r="F61">
        <v>0</v>
      </c>
      <c r="G61">
        <v>0</v>
      </c>
    </row>
    <row r="62" spans="1:7" x14ac:dyDescent="0.25">
      <c r="A62" t="s">
        <v>464</v>
      </c>
      <c r="B62">
        <v>15.8</v>
      </c>
      <c r="C62">
        <v>51</v>
      </c>
      <c r="D62">
        <v>46.5</v>
      </c>
      <c r="E62">
        <v>37.6</v>
      </c>
      <c r="F62">
        <v>0</v>
      </c>
      <c r="G62">
        <v>0</v>
      </c>
    </row>
    <row r="63" spans="1:7" x14ac:dyDescent="0.25">
      <c r="A63" t="s">
        <v>465</v>
      </c>
      <c r="B63">
        <v>45.5</v>
      </c>
      <c r="C63">
        <v>30.6</v>
      </c>
      <c r="D63">
        <v>21.1</v>
      </c>
      <c r="E63">
        <v>7.6</v>
      </c>
      <c r="F63">
        <v>0</v>
      </c>
      <c r="G63">
        <v>0</v>
      </c>
    </row>
    <row r="64" spans="1:7" x14ac:dyDescent="0.25">
      <c r="A64" t="s">
        <v>466</v>
      </c>
      <c r="B64">
        <v>35</v>
      </c>
      <c r="C64">
        <v>0</v>
      </c>
      <c r="D64">
        <v>279.60000000000002</v>
      </c>
      <c r="E64">
        <v>161.69999999999999</v>
      </c>
      <c r="F64">
        <v>0</v>
      </c>
      <c r="G64">
        <v>0</v>
      </c>
    </row>
    <row r="65" spans="1:7" x14ac:dyDescent="0.25">
      <c r="A65" t="s">
        <v>467</v>
      </c>
      <c r="B65">
        <v>73.3</v>
      </c>
      <c r="C65">
        <v>45.5</v>
      </c>
      <c r="D65">
        <v>395.8</v>
      </c>
      <c r="E65">
        <v>157.4</v>
      </c>
      <c r="F65">
        <v>0</v>
      </c>
      <c r="G65">
        <v>0</v>
      </c>
    </row>
    <row r="66" spans="1:7" x14ac:dyDescent="0.25">
      <c r="A66" t="s">
        <v>468</v>
      </c>
      <c r="B66">
        <v>41.6</v>
      </c>
      <c r="C66">
        <v>83.5</v>
      </c>
      <c r="D66">
        <v>115.8</v>
      </c>
      <c r="E66">
        <v>75.400000000000006</v>
      </c>
      <c r="F66">
        <v>0</v>
      </c>
      <c r="G66">
        <v>0</v>
      </c>
    </row>
    <row r="67" spans="1:7" x14ac:dyDescent="0.25">
      <c r="A67" t="s">
        <v>469</v>
      </c>
      <c r="B67">
        <v>8.5</v>
      </c>
      <c r="C67">
        <v>15</v>
      </c>
      <c r="D67">
        <v>202.6</v>
      </c>
      <c r="E67">
        <v>90.6</v>
      </c>
      <c r="F67">
        <v>0</v>
      </c>
      <c r="G67">
        <v>0</v>
      </c>
    </row>
    <row r="68" spans="1:7" x14ac:dyDescent="0.25">
      <c r="A68" t="s">
        <v>470</v>
      </c>
      <c r="B68">
        <v>12.8</v>
      </c>
      <c r="C68">
        <v>17.8</v>
      </c>
      <c r="D68">
        <v>0</v>
      </c>
      <c r="E68">
        <v>0</v>
      </c>
      <c r="F68">
        <v>0</v>
      </c>
      <c r="G68">
        <v>0</v>
      </c>
    </row>
    <row r="69" spans="1:7" x14ac:dyDescent="0.25">
      <c r="A69" t="s">
        <v>471</v>
      </c>
      <c r="B69">
        <v>92.7</v>
      </c>
      <c r="C69">
        <v>53.6</v>
      </c>
      <c r="D69">
        <v>237</v>
      </c>
      <c r="E69">
        <v>240.8</v>
      </c>
      <c r="F69">
        <v>0</v>
      </c>
      <c r="G69">
        <v>0</v>
      </c>
    </row>
    <row r="70" spans="1:7" x14ac:dyDescent="0.25">
      <c r="A70" t="s">
        <v>544</v>
      </c>
      <c r="B70">
        <v>0</v>
      </c>
      <c r="C70">
        <v>0</v>
      </c>
      <c r="D70">
        <v>15.4</v>
      </c>
      <c r="E70">
        <v>16.399999999999999</v>
      </c>
      <c r="F70">
        <v>0</v>
      </c>
      <c r="G70">
        <v>0</v>
      </c>
    </row>
    <row r="71" spans="1:7" x14ac:dyDescent="0.25">
      <c r="A71" t="s">
        <v>472</v>
      </c>
      <c r="B71">
        <v>0</v>
      </c>
      <c r="C71">
        <v>0</v>
      </c>
      <c r="D71">
        <v>52</v>
      </c>
      <c r="E71">
        <v>42.3</v>
      </c>
      <c r="F71">
        <v>0</v>
      </c>
      <c r="G71">
        <v>0</v>
      </c>
    </row>
    <row r="72" spans="1:7" x14ac:dyDescent="0.25">
      <c r="A72" t="s">
        <v>473</v>
      </c>
      <c r="B72">
        <v>63.4</v>
      </c>
      <c r="C72">
        <v>77.5</v>
      </c>
      <c r="D72">
        <v>144</v>
      </c>
      <c r="E72">
        <v>152.1</v>
      </c>
      <c r="F72">
        <v>0</v>
      </c>
      <c r="G72">
        <v>0</v>
      </c>
    </row>
    <row r="73" spans="1:7" x14ac:dyDescent="0.25">
      <c r="A73" t="s">
        <v>474</v>
      </c>
      <c r="B73">
        <v>22.8</v>
      </c>
      <c r="C73">
        <v>39</v>
      </c>
      <c r="D73">
        <v>85.3</v>
      </c>
      <c r="E73">
        <v>63.2</v>
      </c>
      <c r="F73">
        <v>0</v>
      </c>
      <c r="G73">
        <v>0</v>
      </c>
    </row>
    <row r="74" spans="1:7" x14ac:dyDescent="0.25">
      <c r="A74" t="s">
        <v>475</v>
      </c>
      <c r="B74">
        <v>16</v>
      </c>
      <c r="C74">
        <v>10.8</v>
      </c>
      <c r="D74">
        <v>15.1</v>
      </c>
      <c r="E74">
        <v>18.2</v>
      </c>
      <c r="F74">
        <v>4.8</v>
      </c>
      <c r="G74">
        <v>0</v>
      </c>
    </row>
    <row r="75" spans="1:7" x14ac:dyDescent="0.25">
      <c r="A75" t="s">
        <v>476</v>
      </c>
      <c r="B75">
        <v>585.79999999999995</v>
      </c>
      <c r="C75">
        <v>576.79999999999995</v>
      </c>
      <c r="D75">
        <v>1703.7</v>
      </c>
      <c r="E75">
        <v>1055.9000000000001</v>
      </c>
      <c r="F75">
        <v>0</v>
      </c>
      <c r="G75">
        <v>0</v>
      </c>
    </row>
    <row r="76" spans="1:7" x14ac:dyDescent="0.25">
      <c r="A76" t="s">
        <v>477</v>
      </c>
      <c r="B76">
        <v>0.6</v>
      </c>
      <c r="C76">
        <v>0.4</v>
      </c>
      <c r="D76">
        <v>10.1</v>
      </c>
      <c r="E76">
        <v>6.1</v>
      </c>
      <c r="F76">
        <v>0</v>
      </c>
      <c r="G76">
        <v>0</v>
      </c>
    </row>
    <row r="77" spans="1:7" x14ac:dyDescent="0.25">
      <c r="A77" t="s">
        <v>478</v>
      </c>
      <c r="B77">
        <v>72.8</v>
      </c>
      <c r="C77">
        <v>71</v>
      </c>
      <c r="D77">
        <v>67.3</v>
      </c>
      <c r="E77">
        <v>69.900000000000006</v>
      </c>
      <c r="F77">
        <v>0</v>
      </c>
      <c r="G77">
        <v>0</v>
      </c>
    </row>
    <row r="78" spans="1:7" x14ac:dyDescent="0.25">
      <c r="A78" t="s">
        <v>479</v>
      </c>
      <c r="B78">
        <v>51.3</v>
      </c>
      <c r="C78">
        <v>54.8</v>
      </c>
      <c r="D78">
        <v>153.4</v>
      </c>
      <c r="E78">
        <v>93.7</v>
      </c>
      <c r="F78">
        <v>4.2</v>
      </c>
      <c r="G78">
        <v>0</v>
      </c>
    </row>
    <row r="79" spans="1:7" x14ac:dyDescent="0.25">
      <c r="A79" t="s">
        <v>480</v>
      </c>
      <c r="B79">
        <v>60.8</v>
      </c>
      <c r="C79">
        <v>56.1</v>
      </c>
      <c r="D79">
        <v>135.30000000000001</v>
      </c>
      <c r="E79">
        <v>89.9</v>
      </c>
      <c r="F79">
        <v>0</v>
      </c>
      <c r="G79">
        <v>0</v>
      </c>
    </row>
    <row r="80" spans="1:7" x14ac:dyDescent="0.25">
      <c r="A80" t="s">
        <v>481</v>
      </c>
      <c r="B80">
        <v>13.5</v>
      </c>
      <c r="C80">
        <v>0</v>
      </c>
      <c r="D80">
        <v>53.4</v>
      </c>
      <c r="E80">
        <v>52.8</v>
      </c>
      <c r="F80">
        <v>0</v>
      </c>
      <c r="G80">
        <v>0</v>
      </c>
    </row>
    <row r="81" spans="1:7" x14ac:dyDescent="0.25">
      <c r="A81" t="s">
        <v>482</v>
      </c>
      <c r="B81">
        <v>6.5</v>
      </c>
      <c r="C81">
        <v>0</v>
      </c>
      <c r="D81">
        <v>30.8</v>
      </c>
      <c r="E81">
        <v>94.4</v>
      </c>
      <c r="F81">
        <v>0</v>
      </c>
      <c r="G81">
        <v>0</v>
      </c>
    </row>
    <row r="82" spans="1:7" x14ac:dyDescent="0.25">
      <c r="A82" t="s">
        <v>642</v>
      </c>
      <c r="B82" t="s">
        <v>489</v>
      </c>
      <c r="C82" t="s">
        <v>29</v>
      </c>
      <c r="D82" t="s">
        <v>29</v>
      </c>
      <c r="E82" t="s">
        <v>489</v>
      </c>
      <c r="F82" t="s">
        <v>287</v>
      </c>
      <c r="G82" t="s">
        <v>20</v>
      </c>
    </row>
    <row r="83" spans="1:7" x14ac:dyDescent="0.25">
      <c r="A83" t="s">
        <v>483</v>
      </c>
      <c r="B83">
        <v>3516.4</v>
      </c>
      <c r="C83">
        <v>4628.8</v>
      </c>
      <c r="D83">
        <v>11219.5</v>
      </c>
      <c r="E83">
        <v>8843.1</v>
      </c>
      <c r="F83">
        <v>8.9</v>
      </c>
      <c r="G83">
        <v>0</v>
      </c>
    </row>
    <row r="84" spans="1:7" x14ac:dyDescent="0.25">
      <c r="A84" t="s">
        <v>484</v>
      </c>
      <c r="B84">
        <v>441.2</v>
      </c>
      <c r="C84">
        <v>712</v>
      </c>
      <c r="D84">
        <v>0</v>
      </c>
      <c r="E84">
        <v>0</v>
      </c>
      <c r="F84">
        <v>0</v>
      </c>
      <c r="G84">
        <v>0</v>
      </c>
    </row>
    <row r="85" spans="1:7" x14ac:dyDescent="0.25">
      <c r="A85" t="s">
        <v>642</v>
      </c>
      <c r="B85" t="s">
        <v>489</v>
      </c>
      <c r="C85" t="s">
        <v>29</v>
      </c>
      <c r="D85" t="s">
        <v>29</v>
      </c>
      <c r="E85" t="s">
        <v>489</v>
      </c>
      <c r="F85" t="s">
        <v>287</v>
      </c>
      <c r="G85" t="s">
        <v>20</v>
      </c>
    </row>
    <row r="86" spans="1:7" x14ac:dyDescent="0.25">
      <c r="A86" t="s">
        <v>485</v>
      </c>
      <c r="B86">
        <v>3957.6</v>
      </c>
      <c r="C86">
        <v>5340.7</v>
      </c>
      <c r="D86">
        <v>11219.5</v>
      </c>
      <c r="E86">
        <v>8843.1</v>
      </c>
      <c r="F86">
        <v>8.9</v>
      </c>
      <c r="G86">
        <v>0</v>
      </c>
    </row>
    <row r="87" spans="1:7" x14ac:dyDescent="0.25">
      <c r="A87" t="s">
        <v>486</v>
      </c>
      <c r="B87" t="s">
        <v>19</v>
      </c>
      <c r="C87" t="s">
        <v>19</v>
      </c>
      <c r="D87">
        <v>0</v>
      </c>
      <c r="E87">
        <v>33.4</v>
      </c>
      <c r="F87" t="s">
        <v>19</v>
      </c>
      <c r="G87" t="s">
        <v>19</v>
      </c>
    </row>
    <row r="88" spans="1:7" x14ac:dyDescent="0.25">
      <c r="A88" t="s">
        <v>487</v>
      </c>
      <c r="B88">
        <v>0</v>
      </c>
      <c r="C88">
        <v>0</v>
      </c>
      <c r="D88" t="s">
        <v>19</v>
      </c>
      <c r="E88" t="s">
        <v>19</v>
      </c>
      <c r="F88">
        <v>0</v>
      </c>
      <c r="G88">
        <v>0</v>
      </c>
    </row>
    <row r="89" spans="1:7" x14ac:dyDescent="0.25">
      <c r="A89" t="s">
        <v>642</v>
      </c>
      <c r="B89" t="s">
        <v>489</v>
      </c>
      <c r="C89" t="s">
        <v>29</v>
      </c>
      <c r="D89" t="s">
        <v>29</v>
      </c>
      <c r="E89" t="s">
        <v>489</v>
      </c>
      <c r="F89" t="s">
        <v>287</v>
      </c>
      <c r="G89" t="s">
        <v>20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E4E29-B608-4E04-81D5-7F7FE159C149}">
  <sheetPr codeName="Sheet19"/>
  <dimension ref="A1:G89"/>
  <sheetViews>
    <sheetView topLeftCell="A3" zoomScale="115" zoomScaleNormal="115" workbookViewId="0">
      <pane xSplit="1" ySplit="7" topLeftCell="B25" activePane="bottomRight" state="frozen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defaultRowHeight="13.2" x14ac:dyDescent="0.25"/>
  <cols>
    <col min="1" max="1" width="11.5546875" customWidth="1"/>
  </cols>
  <sheetData>
    <row r="1" spans="1:7" ht="15" x14ac:dyDescent="0.25">
      <c r="A1" s="101"/>
    </row>
    <row r="2" spans="1:7" ht="15" x14ac:dyDescent="0.25">
      <c r="A2" s="101" t="s">
        <v>275</v>
      </c>
      <c r="E2" t="s">
        <v>505</v>
      </c>
      <c r="F2" t="s">
        <v>582</v>
      </c>
      <c r="G2">
        <f>- 5/31</f>
        <v>-0.16129032258064516</v>
      </c>
    </row>
    <row r="3" spans="1:7" ht="15" x14ac:dyDescent="0.25">
      <c r="A3" s="101" t="s">
        <v>564</v>
      </c>
      <c r="B3" t="s">
        <v>565</v>
      </c>
      <c r="C3" t="s">
        <v>545</v>
      </c>
      <c r="D3" t="s">
        <v>546</v>
      </c>
      <c r="E3" t="s">
        <v>506</v>
      </c>
      <c r="F3" t="s">
        <v>583</v>
      </c>
      <c r="G3" t="s">
        <v>501</v>
      </c>
    </row>
    <row r="4" spans="1:7" ht="15" x14ac:dyDescent="0.25">
      <c r="A4" s="101" t="s">
        <v>566</v>
      </c>
      <c r="B4" s="234" t="s">
        <v>631</v>
      </c>
      <c r="C4" s="234" t="s">
        <v>638</v>
      </c>
      <c r="D4" s="234"/>
    </row>
    <row r="5" spans="1:7" ht="15" x14ac:dyDescent="0.25">
      <c r="A5" s="101" t="s">
        <v>21</v>
      </c>
      <c r="B5" t="s">
        <v>502</v>
      </c>
      <c r="C5" t="s">
        <v>547</v>
      </c>
      <c r="D5" t="s">
        <v>548</v>
      </c>
      <c r="E5" t="s">
        <v>21</v>
      </c>
      <c r="F5" t="s">
        <v>584</v>
      </c>
      <c r="G5" t="s">
        <v>503</v>
      </c>
    </row>
    <row r="6" spans="1:7" ht="15" x14ac:dyDescent="0.25">
      <c r="A6" s="101" t="s">
        <v>31</v>
      </c>
      <c r="B6" t="s">
        <v>20</v>
      </c>
      <c r="C6" t="s">
        <v>29</v>
      </c>
      <c r="D6" t="s">
        <v>29</v>
      </c>
      <c r="E6" t="s">
        <v>489</v>
      </c>
      <c r="F6" t="s">
        <v>287</v>
      </c>
      <c r="G6" t="s">
        <v>20</v>
      </c>
    </row>
    <row r="7" spans="1:7" ht="15" x14ac:dyDescent="0.25">
      <c r="A7" s="101" t="s">
        <v>575</v>
      </c>
      <c r="B7" t="s">
        <v>576</v>
      </c>
      <c r="C7" t="s">
        <v>570</v>
      </c>
      <c r="D7" t="s">
        <v>571</v>
      </c>
      <c r="E7" t="s">
        <v>572</v>
      </c>
      <c r="F7" t="s">
        <v>585</v>
      </c>
      <c r="G7" t="s">
        <v>586</v>
      </c>
    </row>
    <row r="8" spans="1:7" ht="15" x14ac:dyDescent="0.25">
      <c r="A8" s="101" t="s">
        <v>31</v>
      </c>
      <c r="B8" t="s">
        <v>20</v>
      </c>
      <c r="C8" t="s">
        <v>29</v>
      </c>
      <c r="D8" t="s">
        <v>29</v>
      </c>
      <c r="E8" t="s">
        <v>489</v>
      </c>
      <c r="F8" t="s">
        <v>287</v>
      </c>
      <c r="G8" t="s">
        <v>20</v>
      </c>
    </row>
    <row r="9" spans="1:7" ht="15" x14ac:dyDescent="0.25">
      <c r="A9" s="101" t="s">
        <v>568</v>
      </c>
      <c r="B9" t="s">
        <v>569</v>
      </c>
      <c r="C9" t="s">
        <v>549</v>
      </c>
      <c r="D9" t="s">
        <v>504</v>
      </c>
      <c r="E9" t="s">
        <v>507</v>
      </c>
      <c r="F9" t="s">
        <v>587</v>
      </c>
      <c r="G9" t="s">
        <v>588</v>
      </c>
    </row>
    <row r="10" spans="1:7" ht="15" x14ac:dyDescent="0.25">
      <c r="A10" s="101" t="s">
        <v>21</v>
      </c>
    </row>
    <row r="11" spans="1:7" ht="15" x14ac:dyDescent="0.25">
      <c r="A11" s="101" t="s">
        <v>438</v>
      </c>
      <c r="B11">
        <v>213.1</v>
      </c>
      <c r="C11">
        <v>129</v>
      </c>
      <c r="D11">
        <v>378.8</v>
      </c>
      <c r="E11">
        <v>370.5</v>
      </c>
      <c r="F11">
        <v>0</v>
      </c>
      <c r="G11">
        <v>0</v>
      </c>
    </row>
    <row r="12" spans="1:7" ht="15" x14ac:dyDescent="0.25">
      <c r="A12" s="101" t="s">
        <v>439</v>
      </c>
      <c r="B12">
        <v>0</v>
      </c>
      <c r="C12">
        <v>0</v>
      </c>
      <c r="D12">
        <v>40.6</v>
      </c>
      <c r="E12">
        <v>21.3</v>
      </c>
      <c r="F12">
        <v>0</v>
      </c>
      <c r="G12">
        <v>0</v>
      </c>
    </row>
    <row r="13" spans="1:7" ht="15" x14ac:dyDescent="0.25">
      <c r="A13" s="101" t="s">
        <v>623</v>
      </c>
      <c r="B13">
        <v>0.1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ht="15" x14ac:dyDescent="0.25">
      <c r="A14" s="101" t="s">
        <v>440</v>
      </c>
      <c r="B14">
        <v>213</v>
      </c>
      <c r="C14">
        <v>75</v>
      </c>
      <c r="D14">
        <v>325.5</v>
      </c>
      <c r="E14">
        <v>253.1</v>
      </c>
      <c r="F14">
        <v>0</v>
      </c>
      <c r="G14">
        <v>0</v>
      </c>
    </row>
    <row r="15" spans="1:7" ht="15" x14ac:dyDescent="0.25">
      <c r="A15" s="101" t="s">
        <v>589</v>
      </c>
      <c r="B15">
        <v>0</v>
      </c>
      <c r="C15">
        <v>0</v>
      </c>
      <c r="D15">
        <v>0</v>
      </c>
      <c r="E15">
        <v>8.6999999999999993</v>
      </c>
      <c r="F15">
        <v>0</v>
      </c>
      <c r="G15">
        <v>0</v>
      </c>
    </row>
    <row r="16" spans="1:7" ht="15" x14ac:dyDescent="0.25">
      <c r="A16" s="101" t="s">
        <v>609</v>
      </c>
      <c r="B16">
        <v>0</v>
      </c>
      <c r="C16">
        <v>0</v>
      </c>
      <c r="D16">
        <v>0</v>
      </c>
      <c r="E16">
        <v>21.8</v>
      </c>
      <c r="F16">
        <v>0</v>
      </c>
      <c r="G16">
        <v>0</v>
      </c>
    </row>
    <row r="17" spans="1:7" ht="15" x14ac:dyDescent="0.25">
      <c r="A17" s="101" t="s">
        <v>488</v>
      </c>
      <c r="B17">
        <v>0</v>
      </c>
      <c r="C17">
        <v>54</v>
      </c>
      <c r="D17">
        <v>12.7</v>
      </c>
      <c r="E17">
        <v>65.599999999999994</v>
      </c>
      <c r="F17">
        <v>0</v>
      </c>
      <c r="G17">
        <v>0</v>
      </c>
    </row>
    <row r="18" spans="1:7" ht="15" x14ac:dyDescent="0.25">
      <c r="A18" s="101" t="s">
        <v>21</v>
      </c>
    </row>
    <row r="19" spans="1:7" ht="15" x14ac:dyDescent="0.25">
      <c r="A19" s="101" t="s">
        <v>441</v>
      </c>
      <c r="B19">
        <v>414</v>
      </c>
      <c r="C19">
        <v>522.1</v>
      </c>
      <c r="D19">
        <v>1132.4000000000001</v>
      </c>
      <c r="E19">
        <v>1186.5</v>
      </c>
      <c r="F19">
        <v>0</v>
      </c>
      <c r="G19">
        <v>0</v>
      </c>
    </row>
    <row r="20" spans="1:7" ht="15" x14ac:dyDescent="0.25">
      <c r="A20" s="101" t="s">
        <v>21</v>
      </c>
    </row>
    <row r="21" spans="1:7" ht="15" x14ac:dyDescent="0.25">
      <c r="A21" s="101" t="s">
        <v>442</v>
      </c>
      <c r="B21">
        <v>198.2</v>
      </c>
      <c r="C21">
        <v>175.6</v>
      </c>
      <c r="D21">
        <v>568.20000000000005</v>
      </c>
      <c r="E21">
        <v>429.7</v>
      </c>
      <c r="F21">
        <v>0</v>
      </c>
      <c r="G21">
        <v>0</v>
      </c>
    </row>
    <row r="22" spans="1:7" ht="15" x14ac:dyDescent="0.25">
      <c r="A22" s="101" t="s">
        <v>21</v>
      </c>
    </row>
    <row r="23" spans="1:7" ht="15" x14ac:dyDescent="0.25">
      <c r="A23" s="101" t="s">
        <v>590</v>
      </c>
      <c r="B23">
        <v>130</v>
      </c>
      <c r="C23">
        <v>0</v>
      </c>
      <c r="D23">
        <v>63</v>
      </c>
      <c r="E23">
        <v>0</v>
      </c>
      <c r="F23">
        <v>0</v>
      </c>
      <c r="G23">
        <v>0</v>
      </c>
    </row>
    <row r="24" spans="1:7" ht="15" x14ac:dyDescent="0.25">
      <c r="A24" s="101" t="s">
        <v>21</v>
      </c>
    </row>
    <row r="25" spans="1:7" ht="15" x14ac:dyDescent="0.25">
      <c r="A25" s="101" t="s">
        <v>443</v>
      </c>
      <c r="B25">
        <v>1232</v>
      </c>
      <c r="C25">
        <v>1984.6</v>
      </c>
      <c r="D25">
        <v>3359.8</v>
      </c>
      <c r="E25">
        <v>3479</v>
      </c>
      <c r="F25">
        <v>0</v>
      </c>
      <c r="G25">
        <v>0</v>
      </c>
    </row>
    <row r="26" spans="1:7" ht="15" x14ac:dyDescent="0.25">
      <c r="A26" s="101" t="s">
        <v>543</v>
      </c>
      <c r="B26">
        <v>55</v>
      </c>
      <c r="C26">
        <v>180</v>
      </c>
      <c r="D26">
        <v>0</v>
      </c>
      <c r="E26">
        <v>72.3</v>
      </c>
      <c r="F26">
        <v>0</v>
      </c>
      <c r="G26">
        <v>0</v>
      </c>
    </row>
    <row r="27" spans="1:7" ht="15" x14ac:dyDescent="0.25">
      <c r="A27" s="101" t="s">
        <v>444</v>
      </c>
      <c r="B27">
        <v>5.2</v>
      </c>
      <c r="C27">
        <v>11.2</v>
      </c>
      <c r="D27">
        <v>27.7</v>
      </c>
      <c r="E27">
        <v>13</v>
      </c>
      <c r="F27">
        <v>0</v>
      </c>
      <c r="G27">
        <v>0</v>
      </c>
    </row>
    <row r="28" spans="1:7" ht="15" x14ac:dyDescent="0.25">
      <c r="A28" s="101" t="s">
        <v>591</v>
      </c>
      <c r="B28">
        <v>0.3</v>
      </c>
      <c r="C28">
        <v>0</v>
      </c>
      <c r="D28">
        <v>1</v>
      </c>
      <c r="E28">
        <v>0</v>
      </c>
      <c r="F28">
        <v>0</v>
      </c>
      <c r="G28">
        <v>0</v>
      </c>
    </row>
    <row r="29" spans="1:7" ht="15" x14ac:dyDescent="0.25">
      <c r="A29" s="101" t="s">
        <v>445</v>
      </c>
      <c r="B29">
        <v>1.1000000000000001</v>
      </c>
      <c r="C29">
        <v>0.3</v>
      </c>
      <c r="D29">
        <v>1.9</v>
      </c>
      <c r="E29">
        <v>2</v>
      </c>
      <c r="F29">
        <v>0</v>
      </c>
      <c r="G29">
        <v>0</v>
      </c>
    </row>
    <row r="30" spans="1:7" ht="15" x14ac:dyDescent="0.25">
      <c r="A30" s="101" t="s">
        <v>446</v>
      </c>
      <c r="B30">
        <v>51.7</v>
      </c>
      <c r="C30">
        <v>183</v>
      </c>
      <c r="D30">
        <v>282.8</v>
      </c>
      <c r="E30">
        <v>357.4</v>
      </c>
      <c r="F30">
        <v>0</v>
      </c>
      <c r="G30">
        <v>0</v>
      </c>
    </row>
    <row r="31" spans="1:7" ht="15" x14ac:dyDescent="0.25">
      <c r="A31" s="101" t="s">
        <v>550</v>
      </c>
      <c r="B31">
        <v>0</v>
      </c>
      <c r="C31">
        <v>100</v>
      </c>
      <c r="D31">
        <v>262.2</v>
      </c>
      <c r="E31">
        <v>261.60000000000002</v>
      </c>
      <c r="F31">
        <v>0</v>
      </c>
      <c r="G31">
        <v>0</v>
      </c>
    </row>
    <row r="32" spans="1:7" ht="15" x14ac:dyDescent="0.25">
      <c r="A32" s="101" t="s">
        <v>636</v>
      </c>
      <c r="B32">
        <v>0.1</v>
      </c>
      <c r="C32">
        <v>0</v>
      </c>
      <c r="D32">
        <v>0</v>
      </c>
      <c r="E32">
        <v>0</v>
      </c>
      <c r="F32">
        <v>0</v>
      </c>
      <c r="G32">
        <v>0</v>
      </c>
    </row>
    <row r="33" spans="1:7" ht="15" x14ac:dyDescent="0.25">
      <c r="A33" s="101" t="s">
        <v>447</v>
      </c>
      <c r="B33">
        <v>359.5</v>
      </c>
      <c r="C33">
        <v>336.8</v>
      </c>
      <c r="D33">
        <v>505.2</v>
      </c>
      <c r="E33">
        <v>595.20000000000005</v>
      </c>
      <c r="F33">
        <v>0</v>
      </c>
      <c r="G33">
        <v>0</v>
      </c>
    </row>
    <row r="34" spans="1:7" ht="15" x14ac:dyDescent="0.25">
      <c r="A34" s="101" t="s">
        <v>448</v>
      </c>
      <c r="B34">
        <v>27.5</v>
      </c>
      <c r="C34">
        <v>68.099999999999994</v>
      </c>
      <c r="D34">
        <v>135.80000000000001</v>
      </c>
      <c r="E34">
        <v>85.7</v>
      </c>
      <c r="F34">
        <v>0</v>
      </c>
      <c r="G34">
        <v>0</v>
      </c>
    </row>
    <row r="35" spans="1:7" ht="15" x14ac:dyDescent="0.25">
      <c r="A35" s="101" t="s">
        <v>449</v>
      </c>
      <c r="B35">
        <v>532</v>
      </c>
      <c r="C35">
        <v>805.1</v>
      </c>
      <c r="D35">
        <v>1258.7</v>
      </c>
      <c r="E35">
        <v>1325.3</v>
      </c>
      <c r="F35">
        <v>0</v>
      </c>
      <c r="G35">
        <v>0</v>
      </c>
    </row>
    <row r="36" spans="1:7" ht="15" x14ac:dyDescent="0.25">
      <c r="A36" s="101" t="s">
        <v>563</v>
      </c>
      <c r="B36">
        <v>0</v>
      </c>
      <c r="C36">
        <v>0</v>
      </c>
      <c r="D36">
        <v>52.4</v>
      </c>
      <c r="E36">
        <v>64.5</v>
      </c>
      <c r="F36">
        <v>0</v>
      </c>
      <c r="G36">
        <v>0</v>
      </c>
    </row>
    <row r="37" spans="1:7" ht="15" x14ac:dyDescent="0.25">
      <c r="A37" s="101" t="s">
        <v>581</v>
      </c>
      <c r="B37">
        <v>0</v>
      </c>
      <c r="C37">
        <v>1</v>
      </c>
      <c r="D37">
        <v>66.599999999999994</v>
      </c>
      <c r="E37">
        <v>65.7</v>
      </c>
      <c r="F37">
        <v>0</v>
      </c>
      <c r="G37">
        <v>0</v>
      </c>
    </row>
    <row r="38" spans="1:7" ht="15" x14ac:dyDescent="0.25">
      <c r="A38" s="101" t="s">
        <v>490</v>
      </c>
      <c r="B38">
        <v>20</v>
      </c>
      <c r="C38">
        <v>0.1</v>
      </c>
      <c r="D38">
        <v>20.8</v>
      </c>
      <c r="E38">
        <v>44.5</v>
      </c>
      <c r="F38">
        <v>0</v>
      </c>
      <c r="G38">
        <v>0</v>
      </c>
    </row>
    <row r="39" spans="1:7" ht="15" x14ac:dyDescent="0.25">
      <c r="A39" s="101" t="s">
        <v>450</v>
      </c>
      <c r="B39">
        <v>148.6</v>
      </c>
      <c r="C39">
        <v>185.6</v>
      </c>
      <c r="D39">
        <v>314.10000000000002</v>
      </c>
      <c r="E39">
        <v>351.9</v>
      </c>
      <c r="F39">
        <v>0</v>
      </c>
      <c r="G39">
        <v>0</v>
      </c>
    </row>
    <row r="40" spans="1:7" ht="15" x14ac:dyDescent="0.25">
      <c r="A40" s="101" t="s">
        <v>620</v>
      </c>
      <c r="B40">
        <v>1</v>
      </c>
      <c r="C40">
        <v>1.1000000000000001</v>
      </c>
      <c r="D40">
        <v>1.2</v>
      </c>
      <c r="E40">
        <v>0</v>
      </c>
      <c r="F40">
        <v>0</v>
      </c>
      <c r="G40">
        <v>0</v>
      </c>
    </row>
    <row r="41" spans="1:7" ht="15" x14ac:dyDescent="0.25">
      <c r="A41" s="101" t="s">
        <v>451</v>
      </c>
      <c r="B41">
        <v>0</v>
      </c>
      <c r="C41">
        <v>62.4</v>
      </c>
      <c r="D41">
        <v>223.9</v>
      </c>
      <c r="E41">
        <v>110.3</v>
      </c>
      <c r="F41">
        <v>0</v>
      </c>
      <c r="G41">
        <v>0</v>
      </c>
    </row>
    <row r="42" spans="1:7" ht="15" x14ac:dyDescent="0.25">
      <c r="A42" s="101" t="s">
        <v>452</v>
      </c>
      <c r="B42">
        <v>30</v>
      </c>
      <c r="C42">
        <v>50</v>
      </c>
      <c r="D42">
        <v>205.5</v>
      </c>
      <c r="E42">
        <v>129.69999999999999</v>
      </c>
      <c r="F42">
        <v>0</v>
      </c>
      <c r="G42">
        <v>0</v>
      </c>
    </row>
    <row r="43" spans="1:7" ht="15" x14ac:dyDescent="0.25">
      <c r="A43" s="101" t="s">
        <v>21</v>
      </c>
    </row>
    <row r="44" spans="1:7" ht="15" x14ac:dyDescent="0.25">
      <c r="A44" s="101" t="s">
        <v>453</v>
      </c>
      <c r="B44">
        <v>219</v>
      </c>
      <c r="C44">
        <v>422.8</v>
      </c>
      <c r="D44">
        <v>1326.7</v>
      </c>
      <c r="E44">
        <v>460.8</v>
      </c>
      <c r="F44">
        <v>0</v>
      </c>
      <c r="G44">
        <v>0</v>
      </c>
    </row>
    <row r="45" spans="1:7" ht="15" x14ac:dyDescent="0.25">
      <c r="A45" s="101" t="s">
        <v>454</v>
      </c>
      <c r="B45">
        <v>0</v>
      </c>
      <c r="C45">
        <v>0</v>
      </c>
      <c r="D45">
        <v>409.7</v>
      </c>
      <c r="E45">
        <v>94.6</v>
      </c>
      <c r="F45">
        <v>0</v>
      </c>
      <c r="G45">
        <v>0</v>
      </c>
    </row>
    <row r="46" spans="1:7" ht="15" x14ac:dyDescent="0.25">
      <c r="A46" s="101" t="s">
        <v>455</v>
      </c>
      <c r="B46">
        <v>0</v>
      </c>
      <c r="C46">
        <v>100</v>
      </c>
      <c r="D46">
        <v>101.2</v>
      </c>
      <c r="E46">
        <v>0</v>
      </c>
      <c r="F46">
        <v>0</v>
      </c>
      <c r="G46">
        <v>0</v>
      </c>
    </row>
    <row r="47" spans="1:7" ht="15" x14ac:dyDescent="0.25">
      <c r="A47" s="101" t="s">
        <v>592</v>
      </c>
      <c r="B47">
        <v>0</v>
      </c>
      <c r="C47">
        <v>0</v>
      </c>
      <c r="D47">
        <v>19.7</v>
      </c>
      <c r="E47">
        <v>0</v>
      </c>
      <c r="F47">
        <v>0</v>
      </c>
      <c r="G47">
        <v>0</v>
      </c>
    </row>
    <row r="48" spans="1:7" ht="15" x14ac:dyDescent="0.25">
      <c r="A48" s="101" t="s">
        <v>456</v>
      </c>
      <c r="B48">
        <v>0</v>
      </c>
      <c r="C48">
        <v>0</v>
      </c>
      <c r="D48">
        <v>18.600000000000001</v>
      </c>
      <c r="E48">
        <v>19</v>
      </c>
      <c r="F48">
        <v>0</v>
      </c>
      <c r="G48">
        <v>0</v>
      </c>
    </row>
    <row r="49" spans="1:7" ht="15" x14ac:dyDescent="0.25">
      <c r="A49" s="101" t="s">
        <v>457</v>
      </c>
      <c r="B49">
        <v>0</v>
      </c>
      <c r="C49">
        <v>0</v>
      </c>
      <c r="D49">
        <v>0</v>
      </c>
      <c r="E49">
        <v>15.2</v>
      </c>
      <c r="F49">
        <v>0</v>
      </c>
      <c r="G49">
        <v>0</v>
      </c>
    </row>
    <row r="50" spans="1:7" ht="15" x14ac:dyDescent="0.25">
      <c r="A50" s="101" t="s">
        <v>637</v>
      </c>
      <c r="B50">
        <v>0</v>
      </c>
      <c r="C50">
        <v>0</v>
      </c>
      <c r="D50">
        <v>20.8</v>
      </c>
      <c r="E50">
        <v>0</v>
      </c>
      <c r="F50">
        <v>0</v>
      </c>
      <c r="G50">
        <v>0</v>
      </c>
    </row>
    <row r="51" spans="1:7" ht="15" x14ac:dyDescent="0.25">
      <c r="A51" s="101" t="s">
        <v>593</v>
      </c>
      <c r="B51">
        <v>30</v>
      </c>
      <c r="C51">
        <v>0</v>
      </c>
      <c r="D51">
        <v>0</v>
      </c>
      <c r="E51" t="s">
        <v>168</v>
      </c>
      <c r="F51">
        <v>0</v>
      </c>
      <c r="G51">
        <v>0</v>
      </c>
    </row>
    <row r="52" spans="1:7" ht="15" x14ac:dyDescent="0.25">
      <c r="A52" s="101" t="s">
        <v>594</v>
      </c>
      <c r="B52">
        <v>0</v>
      </c>
      <c r="C52">
        <v>0</v>
      </c>
      <c r="D52">
        <v>0</v>
      </c>
      <c r="E52">
        <v>9.8000000000000007</v>
      </c>
      <c r="F52">
        <v>0</v>
      </c>
      <c r="G52">
        <v>0</v>
      </c>
    </row>
    <row r="53" spans="1:7" ht="15" x14ac:dyDescent="0.25">
      <c r="A53" s="101" t="s">
        <v>458</v>
      </c>
      <c r="B53">
        <v>189</v>
      </c>
      <c r="C53">
        <v>322.8</v>
      </c>
      <c r="D53">
        <v>728.6</v>
      </c>
      <c r="E53">
        <v>305.5</v>
      </c>
      <c r="F53">
        <v>0</v>
      </c>
      <c r="G53">
        <v>0</v>
      </c>
    </row>
    <row r="54" spans="1:7" ht="15" x14ac:dyDescent="0.25">
      <c r="A54" s="101" t="s">
        <v>459</v>
      </c>
      <c r="B54">
        <v>0</v>
      </c>
      <c r="C54">
        <v>0</v>
      </c>
      <c r="D54">
        <v>18</v>
      </c>
      <c r="E54">
        <v>16.8</v>
      </c>
      <c r="F54">
        <v>0</v>
      </c>
      <c r="G54">
        <v>0</v>
      </c>
    </row>
    <row r="55" spans="1:7" ht="15" x14ac:dyDescent="0.25">
      <c r="A55" s="101" t="s">
        <v>610</v>
      </c>
      <c r="B55">
        <v>0</v>
      </c>
      <c r="C55">
        <v>0</v>
      </c>
      <c r="D55">
        <v>10.1</v>
      </c>
      <c r="E55">
        <v>0</v>
      </c>
      <c r="F55">
        <v>0</v>
      </c>
      <c r="G55">
        <v>0</v>
      </c>
    </row>
    <row r="56" spans="1:7" ht="15" x14ac:dyDescent="0.25">
      <c r="A56" s="101" t="s">
        <v>21</v>
      </c>
    </row>
    <row r="57" spans="1:7" ht="15" x14ac:dyDescent="0.25">
      <c r="A57" s="101" t="s">
        <v>460</v>
      </c>
      <c r="B57">
        <v>1325.9</v>
      </c>
      <c r="C57">
        <v>1228.5999999999999</v>
      </c>
      <c r="D57">
        <v>3937.1</v>
      </c>
      <c r="E57">
        <v>2653.8</v>
      </c>
      <c r="F57">
        <v>8.9</v>
      </c>
      <c r="G57">
        <v>0</v>
      </c>
    </row>
    <row r="58" spans="1:7" ht="15" x14ac:dyDescent="0.25">
      <c r="A58" s="101" t="s">
        <v>461</v>
      </c>
      <c r="B58">
        <v>2.5</v>
      </c>
      <c r="C58">
        <v>2.8</v>
      </c>
      <c r="D58">
        <v>8.6</v>
      </c>
      <c r="E58">
        <v>5.9</v>
      </c>
      <c r="F58">
        <v>0</v>
      </c>
      <c r="G58">
        <v>0</v>
      </c>
    </row>
    <row r="59" spans="1:7" ht="15" x14ac:dyDescent="0.25">
      <c r="A59" s="101" t="s">
        <v>462</v>
      </c>
      <c r="B59">
        <v>4.5</v>
      </c>
      <c r="C59">
        <v>4</v>
      </c>
      <c r="D59">
        <v>4.4000000000000004</v>
      </c>
      <c r="E59">
        <v>6.8</v>
      </c>
      <c r="F59">
        <v>0</v>
      </c>
      <c r="G59">
        <v>0</v>
      </c>
    </row>
    <row r="60" spans="1:7" ht="15" x14ac:dyDescent="0.25">
      <c r="A60" s="101" t="s">
        <v>463</v>
      </c>
      <c r="B60">
        <v>30.2</v>
      </c>
      <c r="C60">
        <v>85</v>
      </c>
      <c r="D60">
        <v>320.60000000000002</v>
      </c>
      <c r="E60">
        <v>152.6</v>
      </c>
      <c r="F60">
        <v>0</v>
      </c>
      <c r="G60">
        <v>0</v>
      </c>
    </row>
    <row r="61" spans="1:7" ht="15" x14ac:dyDescent="0.25">
      <c r="A61" s="101" t="s">
        <v>464</v>
      </c>
      <c r="B61">
        <v>15.8</v>
      </c>
      <c r="C61">
        <v>51</v>
      </c>
      <c r="D61">
        <v>46.5</v>
      </c>
      <c r="E61">
        <v>37.6</v>
      </c>
      <c r="F61">
        <v>0</v>
      </c>
      <c r="G61">
        <v>0</v>
      </c>
    </row>
    <row r="62" spans="1:7" ht="15" x14ac:dyDescent="0.25">
      <c r="A62" s="101" t="s">
        <v>465</v>
      </c>
      <c r="B62">
        <v>40.200000000000003</v>
      </c>
      <c r="C62">
        <v>5.8</v>
      </c>
      <c r="D62">
        <v>21</v>
      </c>
      <c r="E62">
        <v>7.2</v>
      </c>
      <c r="F62">
        <v>0</v>
      </c>
      <c r="G62">
        <v>0</v>
      </c>
    </row>
    <row r="63" spans="1:7" ht="15" x14ac:dyDescent="0.25">
      <c r="A63" s="101" t="s">
        <v>466</v>
      </c>
      <c r="B63">
        <v>0</v>
      </c>
      <c r="C63">
        <v>16.5</v>
      </c>
      <c r="D63">
        <v>279.60000000000002</v>
      </c>
      <c r="E63">
        <v>143.9</v>
      </c>
      <c r="F63">
        <v>0</v>
      </c>
      <c r="G63">
        <v>0</v>
      </c>
    </row>
    <row r="64" spans="1:7" ht="15" x14ac:dyDescent="0.25">
      <c r="A64" s="101" t="s">
        <v>467</v>
      </c>
      <c r="B64">
        <v>97.5</v>
      </c>
      <c r="C64">
        <v>44</v>
      </c>
      <c r="D64">
        <v>369.2</v>
      </c>
      <c r="E64">
        <v>157.4</v>
      </c>
      <c r="F64">
        <v>0</v>
      </c>
      <c r="G64">
        <v>0</v>
      </c>
    </row>
    <row r="65" spans="1:7" ht="15" x14ac:dyDescent="0.25">
      <c r="A65" s="101" t="s">
        <v>468</v>
      </c>
      <c r="B65">
        <v>52</v>
      </c>
      <c r="C65">
        <v>57</v>
      </c>
      <c r="D65">
        <v>96.3</v>
      </c>
      <c r="E65">
        <v>75.400000000000006</v>
      </c>
      <c r="F65">
        <v>0</v>
      </c>
      <c r="G65">
        <v>0</v>
      </c>
    </row>
    <row r="66" spans="1:7" ht="15" x14ac:dyDescent="0.25">
      <c r="A66" s="101" t="s">
        <v>469</v>
      </c>
      <c r="B66">
        <v>8.5</v>
      </c>
      <c r="C66">
        <v>15</v>
      </c>
      <c r="D66">
        <v>202.6</v>
      </c>
      <c r="E66">
        <v>90.6</v>
      </c>
      <c r="F66">
        <v>0</v>
      </c>
      <c r="G66">
        <v>0</v>
      </c>
    </row>
    <row r="67" spans="1:7" ht="15" x14ac:dyDescent="0.25">
      <c r="A67" s="101" t="s">
        <v>470</v>
      </c>
      <c r="B67">
        <v>12.8</v>
      </c>
      <c r="C67">
        <v>17.8</v>
      </c>
      <c r="D67">
        <v>0</v>
      </c>
      <c r="E67">
        <v>0</v>
      </c>
      <c r="F67">
        <v>0</v>
      </c>
      <c r="G67">
        <v>0</v>
      </c>
    </row>
    <row r="68" spans="1:7" ht="15" x14ac:dyDescent="0.25">
      <c r="A68" s="101" t="s">
        <v>471</v>
      </c>
      <c r="B68">
        <v>92.7</v>
      </c>
      <c r="C68">
        <v>22</v>
      </c>
      <c r="D68">
        <v>237</v>
      </c>
      <c r="E68">
        <v>240.8</v>
      </c>
      <c r="F68">
        <v>0</v>
      </c>
      <c r="G68">
        <v>0</v>
      </c>
    </row>
    <row r="69" spans="1:7" ht="15" x14ac:dyDescent="0.25">
      <c r="A69" s="101" t="s">
        <v>544</v>
      </c>
      <c r="B69">
        <v>0</v>
      </c>
      <c r="C69">
        <v>0</v>
      </c>
      <c r="D69">
        <v>15.4</v>
      </c>
      <c r="E69">
        <v>16.399999999999999</v>
      </c>
      <c r="F69">
        <v>0</v>
      </c>
      <c r="G69">
        <v>0</v>
      </c>
    </row>
    <row r="70" spans="1:7" ht="15" x14ac:dyDescent="0.25">
      <c r="A70" s="101" t="s">
        <v>472</v>
      </c>
      <c r="B70">
        <v>0</v>
      </c>
      <c r="C70">
        <v>0</v>
      </c>
      <c r="D70">
        <v>52</v>
      </c>
      <c r="E70">
        <v>42.3</v>
      </c>
      <c r="F70">
        <v>0</v>
      </c>
      <c r="G70">
        <v>0</v>
      </c>
    </row>
    <row r="71" spans="1:7" ht="15" x14ac:dyDescent="0.25">
      <c r="A71" s="101" t="s">
        <v>473</v>
      </c>
      <c r="B71">
        <v>73.400000000000006</v>
      </c>
      <c r="C71">
        <v>77.5</v>
      </c>
      <c r="D71">
        <v>133.30000000000001</v>
      </c>
      <c r="E71">
        <v>152.1</v>
      </c>
      <c r="F71">
        <v>0</v>
      </c>
      <c r="G71">
        <v>0</v>
      </c>
    </row>
    <row r="72" spans="1:7" ht="15" x14ac:dyDescent="0.25">
      <c r="A72" s="101" t="s">
        <v>474</v>
      </c>
      <c r="B72">
        <v>43.5</v>
      </c>
      <c r="C72">
        <v>42</v>
      </c>
      <c r="D72">
        <v>64</v>
      </c>
      <c r="E72">
        <v>60.3</v>
      </c>
      <c r="F72">
        <v>0</v>
      </c>
      <c r="G72">
        <v>0</v>
      </c>
    </row>
    <row r="73" spans="1:7" ht="15" x14ac:dyDescent="0.25">
      <c r="A73" s="101" t="s">
        <v>475</v>
      </c>
      <c r="B73">
        <v>20.7</v>
      </c>
      <c r="C73">
        <v>13</v>
      </c>
      <c r="D73">
        <v>10.3</v>
      </c>
      <c r="E73">
        <v>18</v>
      </c>
      <c r="F73">
        <v>4.8</v>
      </c>
      <c r="G73">
        <v>0</v>
      </c>
    </row>
    <row r="74" spans="1:7" ht="15" x14ac:dyDescent="0.25">
      <c r="A74" s="101" t="s">
        <v>476</v>
      </c>
      <c r="B74">
        <v>610.20000000000005</v>
      </c>
      <c r="C74">
        <v>548.1</v>
      </c>
      <c r="D74">
        <v>1645.7</v>
      </c>
      <c r="E74">
        <v>1039.9000000000001</v>
      </c>
      <c r="F74">
        <v>0</v>
      </c>
      <c r="G74">
        <v>0</v>
      </c>
    </row>
    <row r="75" spans="1:7" ht="15" x14ac:dyDescent="0.25">
      <c r="A75" s="101" t="s">
        <v>477</v>
      </c>
      <c r="B75">
        <v>0.6</v>
      </c>
      <c r="C75">
        <v>0.4</v>
      </c>
      <c r="D75">
        <v>10.1</v>
      </c>
      <c r="E75">
        <v>6.1</v>
      </c>
      <c r="F75">
        <v>0</v>
      </c>
      <c r="G75">
        <v>0</v>
      </c>
    </row>
    <row r="76" spans="1:7" ht="15" x14ac:dyDescent="0.25">
      <c r="A76" s="101" t="s">
        <v>478</v>
      </c>
      <c r="B76">
        <v>72.8</v>
      </c>
      <c r="C76">
        <v>71</v>
      </c>
      <c r="D76">
        <v>67.3</v>
      </c>
      <c r="E76">
        <v>69.900000000000006</v>
      </c>
      <c r="F76">
        <v>0</v>
      </c>
      <c r="G76">
        <v>0</v>
      </c>
    </row>
    <row r="77" spans="1:7" ht="15" x14ac:dyDescent="0.25">
      <c r="A77" s="101" t="s">
        <v>479</v>
      </c>
      <c r="B77">
        <v>51.3</v>
      </c>
      <c r="C77">
        <v>54.8</v>
      </c>
      <c r="D77">
        <v>153.4</v>
      </c>
      <c r="E77">
        <v>93.7</v>
      </c>
      <c r="F77">
        <v>4.2</v>
      </c>
      <c r="G77">
        <v>0</v>
      </c>
    </row>
    <row r="78" spans="1:7" ht="15" x14ac:dyDescent="0.25">
      <c r="A78" s="101" t="s">
        <v>480</v>
      </c>
      <c r="B78">
        <v>60.8</v>
      </c>
      <c r="C78">
        <v>41.1</v>
      </c>
      <c r="D78">
        <v>135.30000000000001</v>
      </c>
      <c r="E78">
        <v>89.9</v>
      </c>
      <c r="F78">
        <v>0</v>
      </c>
      <c r="G78">
        <v>0</v>
      </c>
    </row>
    <row r="79" spans="1:7" ht="15" x14ac:dyDescent="0.25">
      <c r="A79" s="101" t="s">
        <v>481</v>
      </c>
      <c r="B79">
        <v>29.5</v>
      </c>
      <c r="C79">
        <v>0</v>
      </c>
      <c r="D79">
        <v>33.799999999999997</v>
      </c>
      <c r="E79">
        <v>52.8</v>
      </c>
      <c r="F79">
        <v>0</v>
      </c>
      <c r="G79">
        <v>0</v>
      </c>
    </row>
    <row r="80" spans="1:7" ht="15" x14ac:dyDescent="0.25">
      <c r="A80" s="101" t="s">
        <v>482</v>
      </c>
      <c r="B80">
        <v>6.5</v>
      </c>
      <c r="C80">
        <v>60</v>
      </c>
      <c r="D80">
        <v>30.8</v>
      </c>
      <c r="E80">
        <v>94.4</v>
      </c>
      <c r="F80">
        <v>0</v>
      </c>
      <c r="G80">
        <v>0</v>
      </c>
    </row>
    <row r="81" spans="1:7" ht="15" x14ac:dyDescent="0.25">
      <c r="A81" s="101" t="s">
        <v>567</v>
      </c>
      <c r="B81" t="s">
        <v>20</v>
      </c>
      <c r="C81" t="s">
        <v>29</v>
      </c>
      <c r="D81" t="s">
        <v>29</v>
      </c>
      <c r="E81" t="s">
        <v>489</v>
      </c>
      <c r="F81" t="s">
        <v>287</v>
      </c>
      <c r="G81" t="s">
        <v>20</v>
      </c>
    </row>
    <row r="82" spans="1:7" ht="15" x14ac:dyDescent="0.25">
      <c r="A82" s="101" t="s">
        <v>483</v>
      </c>
      <c r="B82">
        <v>3732.2</v>
      </c>
      <c r="C82">
        <v>4462.6000000000004</v>
      </c>
      <c r="D82">
        <v>10765.9</v>
      </c>
      <c r="E82">
        <v>8580.1</v>
      </c>
      <c r="F82">
        <v>8.9</v>
      </c>
      <c r="G82">
        <v>0</v>
      </c>
    </row>
    <row r="83" spans="1:7" ht="15" x14ac:dyDescent="0.25">
      <c r="A83" s="101" t="s">
        <v>484</v>
      </c>
      <c r="B83">
        <v>440.4</v>
      </c>
      <c r="C83">
        <v>702.9</v>
      </c>
      <c r="D83">
        <v>0</v>
      </c>
      <c r="E83">
        <v>0</v>
      </c>
      <c r="F83">
        <v>0</v>
      </c>
      <c r="G83">
        <v>0</v>
      </c>
    </row>
    <row r="84" spans="1:7" ht="15" x14ac:dyDescent="0.25">
      <c r="A84" s="101" t="s">
        <v>567</v>
      </c>
      <c r="B84" t="s">
        <v>20</v>
      </c>
      <c r="C84" t="s">
        <v>29</v>
      </c>
      <c r="D84" t="s">
        <v>29</v>
      </c>
      <c r="E84" t="s">
        <v>489</v>
      </c>
      <c r="F84" t="s">
        <v>287</v>
      </c>
      <c r="G84" t="s">
        <v>20</v>
      </c>
    </row>
    <row r="85" spans="1:7" ht="15" x14ac:dyDescent="0.25">
      <c r="A85" s="101" t="s">
        <v>485</v>
      </c>
      <c r="B85">
        <v>4172.6000000000004</v>
      </c>
      <c r="C85">
        <v>5165.5</v>
      </c>
      <c r="D85">
        <v>10765.9</v>
      </c>
      <c r="E85">
        <v>8580.1</v>
      </c>
      <c r="F85">
        <v>8.9</v>
      </c>
      <c r="G85">
        <v>0</v>
      </c>
    </row>
    <row r="86" spans="1:7" ht="15" x14ac:dyDescent="0.25">
      <c r="A86" s="101" t="s">
        <v>486</v>
      </c>
      <c r="B86" t="s">
        <v>19</v>
      </c>
      <c r="C86" t="s">
        <v>19</v>
      </c>
      <c r="D86">
        <v>0</v>
      </c>
      <c r="E86">
        <v>0</v>
      </c>
      <c r="F86" t="s">
        <v>19</v>
      </c>
      <c r="G86" t="s">
        <v>19</v>
      </c>
    </row>
    <row r="87" spans="1:7" ht="15" x14ac:dyDescent="0.25">
      <c r="A87" s="101" t="s">
        <v>487</v>
      </c>
      <c r="B87">
        <v>0</v>
      </c>
      <c r="C87">
        <v>0</v>
      </c>
      <c r="D87" t="s">
        <v>19</v>
      </c>
      <c r="E87" t="s">
        <v>19</v>
      </c>
      <c r="F87">
        <v>0</v>
      </c>
      <c r="G87">
        <v>0</v>
      </c>
    </row>
    <row r="88" spans="1:7" ht="15" x14ac:dyDescent="0.25">
      <c r="A88" s="101" t="s">
        <v>567</v>
      </c>
      <c r="B88" t="s">
        <v>20</v>
      </c>
      <c r="C88" t="s">
        <v>29</v>
      </c>
      <c r="D88" t="s">
        <v>29</v>
      </c>
      <c r="E88" t="s">
        <v>489</v>
      </c>
      <c r="F88" t="s">
        <v>287</v>
      </c>
      <c r="G88" t="s">
        <v>20</v>
      </c>
    </row>
    <row r="89" spans="1:7" ht="15" x14ac:dyDescent="0.25">
      <c r="A89" s="101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00F03-FC81-4493-8211-F689C698FE5A}">
  <sheetPr codeName="Sheet20"/>
  <dimension ref="A1:G87"/>
  <sheetViews>
    <sheetView zoomScale="130" zoomScaleNormal="130" workbookViewId="0">
      <pane xSplit="1" ySplit="9" topLeftCell="B64" activePane="bottomRight" state="frozen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defaultRowHeight="13.2" x14ac:dyDescent="0.25"/>
  <sheetData>
    <row r="1" spans="1:7" ht="15" x14ac:dyDescent="0.25">
      <c r="A1" s="101"/>
    </row>
    <row r="2" spans="1:7" ht="15" x14ac:dyDescent="0.25">
      <c r="A2" s="101" t="s">
        <v>275</v>
      </c>
      <c r="E2" t="s">
        <v>505</v>
      </c>
      <c r="F2" t="s">
        <v>582</v>
      </c>
      <c r="G2">
        <f>- 5/31</f>
        <v>-0.16129032258064516</v>
      </c>
    </row>
    <row r="3" spans="1:7" ht="15" x14ac:dyDescent="0.25">
      <c r="A3" s="101" t="s">
        <v>564</v>
      </c>
      <c r="B3" t="s">
        <v>565</v>
      </c>
      <c r="C3" t="s">
        <v>545</v>
      </c>
      <c r="D3" t="s">
        <v>546</v>
      </c>
      <c r="E3" t="s">
        <v>506</v>
      </c>
      <c r="F3" t="s">
        <v>583</v>
      </c>
      <c r="G3" t="s">
        <v>501</v>
      </c>
    </row>
    <row r="4" spans="1:7" ht="15" x14ac:dyDescent="0.25">
      <c r="A4" s="101" t="s">
        <v>566</v>
      </c>
      <c r="B4" s="234" t="s">
        <v>631</v>
      </c>
      <c r="C4" s="234" t="s">
        <v>635</v>
      </c>
    </row>
    <row r="5" spans="1:7" ht="15" x14ac:dyDescent="0.25">
      <c r="A5" s="101" t="s">
        <v>21</v>
      </c>
      <c r="B5" t="s">
        <v>502</v>
      </c>
      <c r="C5" t="s">
        <v>547</v>
      </c>
      <c r="D5" t="s">
        <v>548</v>
      </c>
      <c r="E5" t="s">
        <v>21</v>
      </c>
      <c r="F5" t="s">
        <v>584</v>
      </c>
      <c r="G5" t="s">
        <v>503</v>
      </c>
    </row>
    <row r="6" spans="1:7" ht="15" x14ac:dyDescent="0.25">
      <c r="A6" s="101" t="s">
        <v>31</v>
      </c>
      <c r="B6" t="s">
        <v>20</v>
      </c>
      <c r="C6" t="s">
        <v>29</v>
      </c>
      <c r="D6" t="s">
        <v>29</v>
      </c>
      <c r="E6" t="s">
        <v>489</v>
      </c>
      <c r="F6" t="s">
        <v>287</v>
      </c>
      <c r="G6" t="s">
        <v>20</v>
      </c>
    </row>
    <row r="7" spans="1:7" ht="15" x14ac:dyDescent="0.25">
      <c r="A7" s="101" t="s">
        <v>575</v>
      </c>
      <c r="B7" t="s">
        <v>576</v>
      </c>
      <c r="C7" t="s">
        <v>570</v>
      </c>
      <c r="D7" t="s">
        <v>571</v>
      </c>
      <c r="E7" t="s">
        <v>572</v>
      </c>
      <c r="F7" t="s">
        <v>585</v>
      </c>
      <c r="G7" t="s">
        <v>586</v>
      </c>
    </row>
    <row r="8" spans="1:7" ht="15" x14ac:dyDescent="0.25">
      <c r="A8" s="101" t="s">
        <v>31</v>
      </c>
      <c r="B8" t="s">
        <v>20</v>
      </c>
      <c r="C8" t="s">
        <v>29</v>
      </c>
      <c r="D8" t="s">
        <v>29</v>
      </c>
      <c r="E8" t="s">
        <v>489</v>
      </c>
      <c r="F8" t="s">
        <v>287</v>
      </c>
      <c r="G8" t="s">
        <v>20</v>
      </c>
    </row>
    <row r="9" spans="1:7" ht="15" x14ac:dyDescent="0.25">
      <c r="A9" s="101" t="s">
        <v>568</v>
      </c>
      <c r="B9" t="s">
        <v>569</v>
      </c>
      <c r="C9" t="s">
        <v>549</v>
      </c>
      <c r="D9" t="s">
        <v>504</v>
      </c>
      <c r="E9" t="s">
        <v>507</v>
      </c>
      <c r="F9" t="s">
        <v>587</v>
      </c>
      <c r="G9" t="s">
        <v>588</v>
      </c>
    </row>
    <row r="10" spans="1:7" ht="15" x14ac:dyDescent="0.25">
      <c r="A10" s="101" t="s">
        <v>21</v>
      </c>
    </row>
    <row r="11" spans="1:7" ht="15" x14ac:dyDescent="0.25">
      <c r="A11" s="101" t="s">
        <v>438</v>
      </c>
      <c r="B11">
        <v>199.1</v>
      </c>
      <c r="C11">
        <v>121.9</v>
      </c>
      <c r="D11">
        <v>359.3</v>
      </c>
      <c r="E11">
        <v>358</v>
      </c>
      <c r="F11">
        <v>0</v>
      </c>
      <c r="G11">
        <v>0</v>
      </c>
    </row>
    <row r="12" spans="1:7" ht="15" x14ac:dyDescent="0.25">
      <c r="A12" s="101" t="s">
        <v>439</v>
      </c>
      <c r="B12">
        <v>21.5</v>
      </c>
      <c r="C12">
        <v>0</v>
      </c>
      <c r="D12">
        <v>21.1</v>
      </c>
      <c r="E12">
        <v>21.3</v>
      </c>
      <c r="F12">
        <v>0</v>
      </c>
      <c r="G12">
        <v>0</v>
      </c>
    </row>
    <row r="13" spans="1:7" ht="15" x14ac:dyDescent="0.25">
      <c r="A13" s="101" t="s">
        <v>623</v>
      </c>
      <c r="B13">
        <v>0.1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ht="15" x14ac:dyDescent="0.25">
      <c r="A14" s="101" t="s">
        <v>440</v>
      </c>
      <c r="B14">
        <v>177.5</v>
      </c>
      <c r="C14">
        <v>54.9</v>
      </c>
      <c r="D14">
        <v>325.5</v>
      </c>
      <c r="E14">
        <v>253.1</v>
      </c>
      <c r="F14">
        <v>0</v>
      </c>
      <c r="G14">
        <v>0</v>
      </c>
    </row>
    <row r="15" spans="1:7" ht="15" x14ac:dyDescent="0.25">
      <c r="A15" s="101" t="s">
        <v>589</v>
      </c>
      <c r="B15">
        <v>0</v>
      </c>
      <c r="C15">
        <v>0</v>
      </c>
      <c r="D15">
        <v>0</v>
      </c>
      <c r="E15">
        <v>8.6999999999999993</v>
      </c>
      <c r="F15">
        <v>0</v>
      </c>
      <c r="G15">
        <v>0</v>
      </c>
    </row>
    <row r="16" spans="1:7" ht="15" x14ac:dyDescent="0.25">
      <c r="A16" s="101" t="s">
        <v>609</v>
      </c>
      <c r="B16">
        <v>0</v>
      </c>
      <c r="C16">
        <v>0</v>
      </c>
      <c r="D16">
        <v>0</v>
      </c>
      <c r="E16">
        <v>21.8</v>
      </c>
      <c r="F16">
        <v>0</v>
      </c>
      <c r="G16">
        <v>0</v>
      </c>
    </row>
    <row r="17" spans="1:7" ht="15" x14ac:dyDescent="0.25">
      <c r="A17" s="101" t="s">
        <v>488</v>
      </c>
      <c r="B17">
        <v>0</v>
      </c>
      <c r="C17">
        <v>67</v>
      </c>
      <c r="D17">
        <v>12.7</v>
      </c>
      <c r="E17">
        <v>53.1</v>
      </c>
      <c r="F17">
        <v>0</v>
      </c>
      <c r="G17">
        <v>0</v>
      </c>
    </row>
    <row r="18" spans="1:7" ht="15" x14ac:dyDescent="0.25">
      <c r="A18" s="101" t="s">
        <v>21</v>
      </c>
    </row>
    <row r="19" spans="1:7" ht="15" x14ac:dyDescent="0.25">
      <c r="A19" s="101" t="s">
        <v>441</v>
      </c>
      <c r="B19">
        <v>469.8</v>
      </c>
      <c r="C19">
        <v>448</v>
      </c>
      <c r="D19">
        <v>1046.8</v>
      </c>
      <c r="E19">
        <v>1160.9000000000001</v>
      </c>
      <c r="F19">
        <v>0</v>
      </c>
      <c r="G19">
        <v>0</v>
      </c>
    </row>
    <row r="20" spans="1:7" ht="15" x14ac:dyDescent="0.25">
      <c r="A20" s="101" t="s">
        <v>21</v>
      </c>
    </row>
    <row r="21" spans="1:7" ht="15" x14ac:dyDescent="0.25">
      <c r="A21" s="101" t="s">
        <v>442</v>
      </c>
      <c r="B21">
        <v>212.2</v>
      </c>
      <c r="C21">
        <v>138.80000000000001</v>
      </c>
      <c r="D21">
        <v>517.4</v>
      </c>
      <c r="E21">
        <v>429.7</v>
      </c>
      <c r="F21">
        <v>0</v>
      </c>
      <c r="G21">
        <v>0</v>
      </c>
    </row>
    <row r="22" spans="1:7" ht="15" x14ac:dyDescent="0.25">
      <c r="A22" s="101" t="s">
        <v>21</v>
      </c>
    </row>
    <row r="23" spans="1:7" ht="15" x14ac:dyDescent="0.25">
      <c r="A23" s="101" t="s">
        <v>590</v>
      </c>
      <c r="B23">
        <v>130</v>
      </c>
      <c r="C23">
        <v>0</v>
      </c>
      <c r="D23">
        <v>63</v>
      </c>
      <c r="E23">
        <v>0</v>
      </c>
      <c r="F23">
        <v>0</v>
      </c>
      <c r="G23">
        <v>0</v>
      </c>
    </row>
    <row r="24" spans="1:7" ht="15" x14ac:dyDescent="0.25">
      <c r="A24" s="101" t="s">
        <v>21</v>
      </c>
    </row>
    <row r="25" spans="1:7" ht="15" x14ac:dyDescent="0.25">
      <c r="A25" s="101" t="s">
        <v>443</v>
      </c>
      <c r="B25">
        <v>1217.5</v>
      </c>
      <c r="C25">
        <v>1570</v>
      </c>
      <c r="D25">
        <v>3230</v>
      </c>
      <c r="E25">
        <v>3319.8</v>
      </c>
      <c r="F25">
        <v>0</v>
      </c>
      <c r="G25">
        <v>0</v>
      </c>
    </row>
    <row r="26" spans="1:7" ht="15" x14ac:dyDescent="0.25">
      <c r="A26" s="101" t="s">
        <v>543</v>
      </c>
      <c r="B26">
        <v>55</v>
      </c>
      <c r="C26">
        <v>240</v>
      </c>
      <c r="D26">
        <v>0</v>
      </c>
      <c r="E26">
        <v>8.4</v>
      </c>
      <c r="F26">
        <v>0</v>
      </c>
      <c r="G26">
        <v>0</v>
      </c>
    </row>
    <row r="27" spans="1:7" ht="15" x14ac:dyDescent="0.25">
      <c r="A27" s="101" t="s">
        <v>444</v>
      </c>
      <c r="B27">
        <v>5.8</v>
      </c>
      <c r="C27">
        <v>12</v>
      </c>
      <c r="D27">
        <v>27.2</v>
      </c>
      <c r="E27">
        <v>12.2</v>
      </c>
      <c r="F27">
        <v>0</v>
      </c>
      <c r="G27">
        <v>0</v>
      </c>
    </row>
    <row r="28" spans="1:7" ht="15" x14ac:dyDescent="0.25">
      <c r="A28" s="101" t="s">
        <v>591</v>
      </c>
      <c r="B28">
        <v>0.3</v>
      </c>
      <c r="C28">
        <v>0</v>
      </c>
      <c r="D28">
        <v>1</v>
      </c>
      <c r="E28">
        <v>0</v>
      </c>
      <c r="F28">
        <v>0</v>
      </c>
      <c r="G28">
        <v>0</v>
      </c>
    </row>
    <row r="29" spans="1:7" ht="15" x14ac:dyDescent="0.25">
      <c r="A29" s="101" t="s">
        <v>445</v>
      </c>
      <c r="B29">
        <v>1.1000000000000001</v>
      </c>
      <c r="C29">
        <v>0.3</v>
      </c>
      <c r="D29">
        <v>1.9</v>
      </c>
      <c r="E29">
        <v>2</v>
      </c>
      <c r="F29">
        <v>0</v>
      </c>
      <c r="G29">
        <v>0</v>
      </c>
    </row>
    <row r="30" spans="1:7" ht="15" x14ac:dyDescent="0.25">
      <c r="A30" s="101" t="s">
        <v>446</v>
      </c>
      <c r="B30">
        <v>51.7</v>
      </c>
      <c r="C30">
        <v>53</v>
      </c>
      <c r="D30">
        <v>282.8</v>
      </c>
      <c r="E30">
        <v>357.4</v>
      </c>
      <c r="F30">
        <v>0</v>
      </c>
      <c r="G30">
        <v>0</v>
      </c>
    </row>
    <row r="31" spans="1:7" ht="15" x14ac:dyDescent="0.25">
      <c r="A31" s="101" t="s">
        <v>550</v>
      </c>
      <c r="B31">
        <v>0</v>
      </c>
      <c r="C31">
        <v>100</v>
      </c>
      <c r="D31">
        <v>262.2</v>
      </c>
      <c r="E31">
        <v>261.60000000000002</v>
      </c>
      <c r="F31">
        <v>0</v>
      </c>
      <c r="G31">
        <v>0</v>
      </c>
    </row>
    <row r="32" spans="1:7" ht="15" x14ac:dyDescent="0.25">
      <c r="A32" s="101" t="s">
        <v>447</v>
      </c>
      <c r="B32">
        <v>388.5</v>
      </c>
      <c r="C32">
        <v>288.60000000000002</v>
      </c>
      <c r="D32">
        <v>441.5</v>
      </c>
      <c r="E32">
        <v>566.20000000000005</v>
      </c>
      <c r="F32">
        <v>0</v>
      </c>
      <c r="G32">
        <v>0</v>
      </c>
    </row>
    <row r="33" spans="1:7" ht="15" x14ac:dyDescent="0.25">
      <c r="A33" s="101" t="s">
        <v>448</v>
      </c>
      <c r="B33">
        <v>27</v>
      </c>
      <c r="C33">
        <v>13.6</v>
      </c>
      <c r="D33">
        <v>135.80000000000001</v>
      </c>
      <c r="E33">
        <v>85.2</v>
      </c>
      <c r="F33">
        <v>0</v>
      </c>
      <c r="G33">
        <v>0</v>
      </c>
    </row>
    <row r="34" spans="1:7" ht="15" x14ac:dyDescent="0.25">
      <c r="A34" s="101" t="s">
        <v>449</v>
      </c>
      <c r="B34">
        <v>533</v>
      </c>
      <c r="C34">
        <v>499</v>
      </c>
      <c r="D34">
        <v>1193.7</v>
      </c>
      <c r="E34">
        <v>1325.3</v>
      </c>
      <c r="F34">
        <v>0</v>
      </c>
      <c r="G34">
        <v>0</v>
      </c>
    </row>
    <row r="35" spans="1:7" ht="15" x14ac:dyDescent="0.25">
      <c r="A35" s="101" t="s">
        <v>563</v>
      </c>
      <c r="B35">
        <v>0</v>
      </c>
      <c r="C35">
        <v>65</v>
      </c>
      <c r="D35">
        <v>52.4</v>
      </c>
      <c r="E35">
        <v>0</v>
      </c>
      <c r="F35">
        <v>0</v>
      </c>
      <c r="G35">
        <v>0</v>
      </c>
    </row>
    <row r="36" spans="1:7" ht="15" x14ac:dyDescent="0.25">
      <c r="A36" s="101" t="s">
        <v>581</v>
      </c>
      <c r="B36">
        <v>0</v>
      </c>
      <c r="C36">
        <v>1</v>
      </c>
      <c r="D36">
        <v>66.599999999999994</v>
      </c>
      <c r="E36">
        <v>65.7</v>
      </c>
      <c r="F36">
        <v>0</v>
      </c>
      <c r="G36">
        <v>0</v>
      </c>
    </row>
    <row r="37" spans="1:7" ht="15" x14ac:dyDescent="0.25">
      <c r="A37" s="101" t="s">
        <v>490</v>
      </c>
      <c r="B37">
        <v>20</v>
      </c>
      <c r="C37">
        <v>0.1</v>
      </c>
      <c r="D37">
        <v>20.8</v>
      </c>
      <c r="E37">
        <v>44.5</v>
      </c>
      <c r="F37">
        <v>0</v>
      </c>
      <c r="G37">
        <v>0</v>
      </c>
    </row>
    <row r="38" spans="1:7" ht="15" x14ac:dyDescent="0.25">
      <c r="A38" s="101" t="s">
        <v>450</v>
      </c>
      <c r="B38">
        <v>103.6</v>
      </c>
      <c r="C38">
        <v>185.7</v>
      </c>
      <c r="D38">
        <v>314.10000000000002</v>
      </c>
      <c r="E38">
        <v>351.8</v>
      </c>
      <c r="F38">
        <v>0</v>
      </c>
      <c r="G38">
        <v>0</v>
      </c>
    </row>
    <row r="39" spans="1:7" ht="15" x14ac:dyDescent="0.25">
      <c r="A39" s="101" t="s">
        <v>620</v>
      </c>
      <c r="B39">
        <v>1.6</v>
      </c>
      <c r="C39">
        <v>1.1000000000000001</v>
      </c>
      <c r="D39">
        <v>0.7</v>
      </c>
      <c r="E39">
        <v>0</v>
      </c>
      <c r="F39">
        <v>0</v>
      </c>
      <c r="G39">
        <v>0</v>
      </c>
    </row>
    <row r="40" spans="1:7" ht="15" x14ac:dyDescent="0.25">
      <c r="A40" s="101" t="s">
        <v>451</v>
      </c>
      <c r="B40">
        <v>0</v>
      </c>
      <c r="C40">
        <v>60.7</v>
      </c>
      <c r="D40">
        <v>223.9</v>
      </c>
      <c r="E40">
        <v>109.9</v>
      </c>
      <c r="F40">
        <v>0</v>
      </c>
      <c r="G40">
        <v>0</v>
      </c>
    </row>
    <row r="41" spans="1:7" ht="15" x14ac:dyDescent="0.25">
      <c r="A41" s="101" t="s">
        <v>452</v>
      </c>
      <c r="B41">
        <v>30</v>
      </c>
      <c r="C41">
        <v>50</v>
      </c>
      <c r="D41">
        <v>205.5</v>
      </c>
      <c r="E41">
        <v>129.69999999999999</v>
      </c>
      <c r="F41">
        <v>0</v>
      </c>
      <c r="G41">
        <v>0</v>
      </c>
    </row>
    <row r="42" spans="1:7" ht="15" x14ac:dyDescent="0.25">
      <c r="A42" s="101" t="s">
        <v>21</v>
      </c>
    </row>
    <row r="43" spans="1:7" ht="15" x14ac:dyDescent="0.25">
      <c r="A43" s="101" t="s">
        <v>453</v>
      </c>
      <c r="B43">
        <v>264</v>
      </c>
      <c r="C43">
        <v>327.8</v>
      </c>
      <c r="D43">
        <v>1257.8</v>
      </c>
      <c r="E43">
        <v>460.8</v>
      </c>
      <c r="F43">
        <v>0</v>
      </c>
      <c r="G43">
        <v>0</v>
      </c>
    </row>
    <row r="44" spans="1:7" ht="15" x14ac:dyDescent="0.25">
      <c r="A44" s="101" t="s">
        <v>454</v>
      </c>
      <c r="B44">
        <v>0</v>
      </c>
      <c r="C44">
        <v>0</v>
      </c>
      <c r="D44">
        <v>409.7</v>
      </c>
      <c r="E44">
        <v>94.6</v>
      </c>
      <c r="F44">
        <v>0</v>
      </c>
      <c r="G44">
        <v>0</v>
      </c>
    </row>
    <row r="45" spans="1:7" ht="15" x14ac:dyDescent="0.25">
      <c r="A45" s="101" t="s">
        <v>455</v>
      </c>
      <c r="B45">
        <v>0</v>
      </c>
      <c r="C45">
        <v>50</v>
      </c>
      <c r="D45">
        <v>101.2</v>
      </c>
      <c r="E45">
        <v>0</v>
      </c>
      <c r="F45">
        <v>0</v>
      </c>
      <c r="G45">
        <v>0</v>
      </c>
    </row>
    <row r="46" spans="1:7" ht="15" x14ac:dyDescent="0.25">
      <c r="A46" s="101" t="s">
        <v>592</v>
      </c>
      <c r="B46">
        <v>0</v>
      </c>
      <c r="C46">
        <v>0</v>
      </c>
      <c r="D46">
        <v>19.7</v>
      </c>
      <c r="E46">
        <v>0</v>
      </c>
      <c r="F46">
        <v>0</v>
      </c>
      <c r="G46">
        <v>0</v>
      </c>
    </row>
    <row r="47" spans="1:7" ht="15" x14ac:dyDescent="0.25">
      <c r="A47" s="101" t="s">
        <v>456</v>
      </c>
      <c r="B47">
        <v>0</v>
      </c>
      <c r="C47">
        <v>0</v>
      </c>
      <c r="D47">
        <v>18.600000000000001</v>
      </c>
      <c r="E47">
        <v>19</v>
      </c>
      <c r="F47">
        <v>0</v>
      </c>
      <c r="G47">
        <v>0</v>
      </c>
    </row>
    <row r="48" spans="1:7" ht="15" x14ac:dyDescent="0.25">
      <c r="A48" s="101" t="s">
        <v>457</v>
      </c>
      <c r="B48">
        <v>0</v>
      </c>
      <c r="C48">
        <v>0</v>
      </c>
      <c r="D48">
        <v>0</v>
      </c>
      <c r="E48">
        <v>15.2</v>
      </c>
      <c r="F48">
        <v>0</v>
      </c>
      <c r="G48">
        <v>0</v>
      </c>
    </row>
    <row r="49" spans="1:7" ht="15" x14ac:dyDescent="0.25">
      <c r="A49" s="101" t="s">
        <v>593</v>
      </c>
      <c r="B49">
        <v>30</v>
      </c>
      <c r="C49">
        <v>0</v>
      </c>
      <c r="D49">
        <v>0</v>
      </c>
      <c r="E49" t="s">
        <v>168</v>
      </c>
      <c r="F49">
        <v>0</v>
      </c>
      <c r="G49">
        <v>0</v>
      </c>
    </row>
    <row r="50" spans="1:7" ht="15" x14ac:dyDescent="0.25">
      <c r="A50" s="101" t="s">
        <v>594</v>
      </c>
      <c r="B50">
        <v>0</v>
      </c>
      <c r="C50">
        <v>0</v>
      </c>
      <c r="D50">
        <v>0</v>
      </c>
      <c r="E50">
        <v>9.8000000000000007</v>
      </c>
      <c r="F50">
        <v>0</v>
      </c>
      <c r="G50">
        <v>0</v>
      </c>
    </row>
    <row r="51" spans="1:7" ht="15" x14ac:dyDescent="0.25">
      <c r="A51" s="101" t="s">
        <v>458</v>
      </c>
      <c r="B51">
        <v>234</v>
      </c>
      <c r="C51">
        <v>277.8</v>
      </c>
      <c r="D51">
        <v>680.5</v>
      </c>
      <c r="E51">
        <v>305.5</v>
      </c>
      <c r="F51">
        <v>0</v>
      </c>
      <c r="G51">
        <v>0</v>
      </c>
    </row>
    <row r="52" spans="1:7" ht="15" x14ac:dyDescent="0.25">
      <c r="A52" s="101" t="s">
        <v>459</v>
      </c>
      <c r="B52">
        <v>0</v>
      </c>
      <c r="C52">
        <v>0</v>
      </c>
      <c r="D52">
        <v>18</v>
      </c>
      <c r="E52">
        <v>16.8</v>
      </c>
      <c r="F52">
        <v>0</v>
      </c>
      <c r="G52">
        <v>0</v>
      </c>
    </row>
    <row r="53" spans="1:7" ht="15" x14ac:dyDescent="0.25">
      <c r="A53" s="101" t="s">
        <v>610</v>
      </c>
      <c r="B53">
        <v>0</v>
      </c>
      <c r="C53">
        <v>0</v>
      </c>
      <c r="D53">
        <v>10.1</v>
      </c>
      <c r="E53">
        <v>0</v>
      </c>
      <c r="F53">
        <v>0</v>
      </c>
      <c r="G53">
        <v>0</v>
      </c>
    </row>
    <row r="54" spans="1:7" ht="15" x14ac:dyDescent="0.25">
      <c r="A54" s="101" t="s">
        <v>21</v>
      </c>
    </row>
    <row r="55" spans="1:7" ht="15" x14ac:dyDescent="0.25">
      <c r="A55" s="101" t="s">
        <v>460</v>
      </c>
      <c r="B55">
        <v>1327.8</v>
      </c>
      <c r="C55">
        <v>1252.5999999999999</v>
      </c>
      <c r="D55">
        <v>3883.1</v>
      </c>
      <c r="E55">
        <v>2522.5</v>
      </c>
      <c r="F55">
        <v>8.9</v>
      </c>
      <c r="G55">
        <v>0</v>
      </c>
    </row>
    <row r="56" spans="1:7" ht="15" x14ac:dyDescent="0.25">
      <c r="A56" s="101" t="s">
        <v>461</v>
      </c>
      <c r="B56">
        <v>2.5</v>
      </c>
      <c r="C56">
        <v>2.8</v>
      </c>
      <c r="D56">
        <v>8.6</v>
      </c>
      <c r="E56">
        <v>5.9</v>
      </c>
      <c r="F56">
        <v>0</v>
      </c>
      <c r="G56">
        <v>0</v>
      </c>
    </row>
    <row r="57" spans="1:7" ht="15" x14ac:dyDescent="0.25">
      <c r="A57" s="101" t="s">
        <v>462</v>
      </c>
      <c r="B57">
        <v>4.5</v>
      </c>
      <c r="C57">
        <v>4</v>
      </c>
      <c r="D57">
        <v>4.4000000000000004</v>
      </c>
      <c r="E57">
        <v>6.8</v>
      </c>
      <c r="F57">
        <v>0</v>
      </c>
      <c r="G57">
        <v>0</v>
      </c>
    </row>
    <row r="58" spans="1:7" ht="15" x14ac:dyDescent="0.25">
      <c r="A58" s="101" t="s">
        <v>463</v>
      </c>
      <c r="B58">
        <v>30.2</v>
      </c>
      <c r="C58">
        <v>115</v>
      </c>
      <c r="D58">
        <v>320.60000000000002</v>
      </c>
      <c r="E58">
        <v>104.4</v>
      </c>
      <c r="F58">
        <v>0</v>
      </c>
      <c r="G58">
        <v>0</v>
      </c>
    </row>
    <row r="59" spans="1:7" ht="15" x14ac:dyDescent="0.25">
      <c r="A59" s="101" t="s">
        <v>464</v>
      </c>
      <c r="B59">
        <v>7.8</v>
      </c>
      <c r="C59">
        <v>54.1</v>
      </c>
      <c r="D59">
        <v>46.5</v>
      </c>
      <c r="E59">
        <v>34.299999999999997</v>
      </c>
      <c r="F59">
        <v>0</v>
      </c>
      <c r="G59">
        <v>0</v>
      </c>
    </row>
    <row r="60" spans="1:7" ht="15" x14ac:dyDescent="0.25">
      <c r="A60" s="101" t="s">
        <v>465</v>
      </c>
      <c r="B60">
        <v>40.4</v>
      </c>
      <c r="C60">
        <v>6</v>
      </c>
      <c r="D60">
        <v>20.8</v>
      </c>
      <c r="E60">
        <v>7</v>
      </c>
      <c r="F60">
        <v>0</v>
      </c>
      <c r="G60">
        <v>0</v>
      </c>
    </row>
    <row r="61" spans="1:7" ht="15" x14ac:dyDescent="0.25">
      <c r="A61" s="101" t="s">
        <v>466</v>
      </c>
      <c r="B61">
        <v>0</v>
      </c>
      <c r="C61">
        <v>16.5</v>
      </c>
      <c r="D61">
        <v>279.60000000000002</v>
      </c>
      <c r="E61">
        <v>143.9</v>
      </c>
      <c r="F61">
        <v>0</v>
      </c>
      <c r="G61">
        <v>0</v>
      </c>
    </row>
    <row r="62" spans="1:7" ht="15" x14ac:dyDescent="0.25">
      <c r="A62" s="101" t="s">
        <v>467</v>
      </c>
      <c r="B62">
        <v>97.5</v>
      </c>
      <c r="C62">
        <v>52.5</v>
      </c>
      <c r="D62">
        <v>369.2</v>
      </c>
      <c r="E62">
        <v>149.69999999999999</v>
      </c>
      <c r="F62">
        <v>0</v>
      </c>
      <c r="G62">
        <v>0</v>
      </c>
    </row>
    <row r="63" spans="1:7" ht="15" x14ac:dyDescent="0.25">
      <c r="A63" s="101" t="s">
        <v>468</v>
      </c>
      <c r="B63">
        <v>51.1</v>
      </c>
      <c r="C63">
        <v>57</v>
      </c>
      <c r="D63">
        <v>96.3</v>
      </c>
      <c r="E63">
        <v>75.400000000000006</v>
      </c>
      <c r="F63">
        <v>0</v>
      </c>
      <c r="G63">
        <v>0</v>
      </c>
    </row>
    <row r="64" spans="1:7" ht="15" x14ac:dyDescent="0.25">
      <c r="A64" s="101" t="s">
        <v>469</v>
      </c>
      <c r="B64">
        <v>8.5</v>
      </c>
      <c r="C64">
        <v>10</v>
      </c>
      <c r="D64">
        <v>202.6</v>
      </c>
      <c r="E64">
        <v>90.6</v>
      </c>
      <c r="F64">
        <v>0</v>
      </c>
      <c r="G64">
        <v>0</v>
      </c>
    </row>
    <row r="65" spans="1:7" ht="15" x14ac:dyDescent="0.25">
      <c r="A65" s="101" t="s">
        <v>470</v>
      </c>
      <c r="B65">
        <v>11</v>
      </c>
      <c r="C65">
        <v>17.8</v>
      </c>
      <c r="D65">
        <v>0</v>
      </c>
      <c r="E65">
        <v>0</v>
      </c>
      <c r="F65">
        <v>0</v>
      </c>
      <c r="G65">
        <v>0</v>
      </c>
    </row>
    <row r="66" spans="1:7" ht="15" x14ac:dyDescent="0.25">
      <c r="A66" s="101" t="s">
        <v>471</v>
      </c>
      <c r="B66">
        <v>92.7</v>
      </c>
      <c r="C66">
        <v>22.5</v>
      </c>
      <c r="D66">
        <v>237</v>
      </c>
      <c r="E66">
        <v>240.8</v>
      </c>
      <c r="F66">
        <v>0</v>
      </c>
      <c r="G66">
        <v>0</v>
      </c>
    </row>
    <row r="67" spans="1:7" ht="15" x14ac:dyDescent="0.25">
      <c r="A67" s="101" t="s">
        <v>544</v>
      </c>
      <c r="B67">
        <v>0</v>
      </c>
      <c r="C67">
        <v>0</v>
      </c>
      <c r="D67">
        <v>15.4</v>
      </c>
      <c r="E67">
        <v>7.4</v>
      </c>
      <c r="F67">
        <v>0</v>
      </c>
      <c r="G67">
        <v>0</v>
      </c>
    </row>
    <row r="68" spans="1:7" ht="15" x14ac:dyDescent="0.25">
      <c r="A68" s="101" t="s">
        <v>472</v>
      </c>
      <c r="B68">
        <v>0</v>
      </c>
      <c r="C68">
        <v>0</v>
      </c>
      <c r="D68">
        <v>52</v>
      </c>
      <c r="E68">
        <v>37.6</v>
      </c>
      <c r="F68">
        <v>0</v>
      </c>
      <c r="G68">
        <v>0</v>
      </c>
    </row>
    <row r="69" spans="1:7" ht="15" x14ac:dyDescent="0.25">
      <c r="A69" s="101" t="s">
        <v>473</v>
      </c>
      <c r="B69">
        <v>73.400000000000006</v>
      </c>
      <c r="C69">
        <v>92.1</v>
      </c>
      <c r="D69">
        <v>133.30000000000001</v>
      </c>
      <c r="E69">
        <v>136.5</v>
      </c>
      <c r="F69">
        <v>0</v>
      </c>
      <c r="G69">
        <v>0</v>
      </c>
    </row>
    <row r="70" spans="1:7" ht="15" x14ac:dyDescent="0.25">
      <c r="A70" s="101" t="s">
        <v>474</v>
      </c>
      <c r="B70">
        <v>43.5</v>
      </c>
      <c r="C70">
        <v>42</v>
      </c>
      <c r="D70">
        <v>64</v>
      </c>
      <c r="E70">
        <v>56.3</v>
      </c>
      <c r="F70">
        <v>0</v>
      </c>
      <c r="G70">
        <v>0</v>
      </c>
    </row>
    <row r="71" spans="1:7" ht="15" x14ac:dyDescent="0.25">
      <c r="A71" s="101" t="s">
        <v>475</v>
      </c>
      <c r="B71">
        <v>20.7</v>
      </c>
      <c r="C71">
        <v>13</v>
      </c>
      <c r="D71">
        <v>10.3</v>
      </c>
      <c r="E71">
        <v>18</v>
      </c>
      <c r="F71">
        <v>4.8</v>
      </c>
      <c r="G71">
        <v>0</v>
      </c>
    </row>
    <row r="72" spans="1:7" ht="15" x14ac:dyDescent="0.25">
      <c r="A72" s="101" t="s">
        <v>476</v>
      </c>
      <c r="B72">
        <v>624</v>
      </c>
      <c r="C72">
        <v>513.9</v>
      </c>
      <c r="D72">
        <v>1591.9</v>
      </c>
      <c r="E72">
        <v>1008.3</v>
      </c>
      <c r="F72">
        <v>0</v>
      </c>
      <c r="G72">
        <v>0</v>
      </c>
    </row>
    <row r="73" spans="1:7" ht="15" x14ac:dyDescent="0.25">
      <c r="A73" s="101" t="s">
        <v>477</v>
      </c>
      <c r="B73">
        <v>0.6</v>
      </c>
      <c r="C73">
        <v>0.4</v>
      </c>
      <c r="D73">
        <v>10.1</v>
      </c>
      <c r="E73">
        <v>6.1</v>
      </c>
      <c r="F73">
        <v>0</v>
      </c>
      <c r="G73">
        <v>0</v>
      </c>
    </row>
    <row r="74" spans="1:7" ht="15" x14ac:dyDescent="0.25">
      <c r="A74" s="101" t="s">
        <v>478</v>
      </c>
      <c r="B74">
        <v>72.8</v>
      </c>
      <c r="C74">
        <v>71</v>
      </c>
      <c r="D74">
        <v>67.3</v>
      </c>
      <c r="E74">
        <v>69.900000000000006</v>
      </c>
      <c r="F74">
        <v>0</v>
      </c>
      <c r="G74">
        <v>0</v>
      </c>
    </row>
    <row r="75" spans="1:7" ht="15" x14ac:dyDescent="0.25">
      <c r="A75" s="101" t="s">
        <v>479</v>
      </c>
      <c r="B75">
        <v>50.6</v>
      </c>
      <c r="C75">
        <v>54.8</v>
      </c>
      <c r="D75">
        <v>153.4</v>
      </c>
      <c r="E75">
        <v>93.7</v>
      </c>
      <c r="F75">
        <v>4.2</v>
      </c>
      <c r="G75">
        <v>0</v>
      </c>
    </row>
    <row r="76" spans="1:7" ht="15" x14ac:dyDescent="0.25">
      <c r="A76" s="101" t="s">
        <v>480</v>
      </c>
      <c r="B76">
        <v>60.8</v>
      </c>
      <c r="C76">
        <v>41.1</v>
      </c>
      <c r="D76">
        <v>135.30000000000001</v>
      </c>
      <c r="E76">
        <v>89.9</v>
      </c>
      <c r="F76">
        <v>0</v>
      </c>
      <c r="G76">
        <v>0</v>
      </c>
    </row>
    <row r="77" spans="1:7" ht="15" x14ac:dyDescent="0.25">
      <c r="A77" s="101" t="s">
        <v>481</v>
      </c>
      <c r="B77">
        <v>28.7</v>
      </c>
      <c r="C77">
        <v>6.3</v>
      </c>
      <c r="D77">
        <v>33.799999999999997</v>
      </c>
      <c r="E77">
        <v>45.9</v>
      </c>
      <c r="F77">
        <v>0</v>
      </c>
      <c r="G77">
        <v>0</v>
      </c>
    </row>
    <row r="78" spans="1:7" ht="15" x14ac:dyDescent="0.25">
      <c r="A78" s="101" t="s">
        <v>482</v>
      </c>
      <c r="B78">
        <v>6.5</v>
      </c>
      <c r="C78">
        <v>60</v>
      </c>
      <c r="D78">
        <v>30.8</v>
      </c>
      <c r="E78">
        <v>94.4</v>
      </c>
      <c r="F78">
        <v>0</v>
      </c>
      <c r="G78">
        <v>0</v>
      </c>
    </row>
    <row r="79" spans="1:7" ht="15" x14ac:dyDescent="0.25">
      <c r="A79" s="101" t="s">
        <v>567</v>
      </c>
      <c r="B79" t="s">
        <v>20</v>
      </c>
      <c r="C79" t="s">
        <v>29</v>
      </c>
      <c r="D79" t="s">
        <v>29</v>
      </c>
      <c r="E79" t="s">
        <v>489</v>
      </c>
      <c r="F79" t="s">
        <v>287</v>
      </c>
      <c r="G79" t="s">
        <v>20</v>
      </c>
    </row>
    <row r="80" spans="1:7" ht="15" x14ac:dyDescent="0.25">
      <c r="A80" s="101" t="s">
        <v>483</v>
      </c>
      <c r="B80">
        <v>3820.3</v>
      </c>
      <c r="C80">
        <v>3859.1</v>
      </c>
      <c r="D80">
        <v>10357.299999999999</v>
      </c>
      <c r="E80">
        <v>8251.7000000000007</v>
      </c>
      <c r="F80">
        <v>8.9</v>
      </c>
      <c r="G80">
        <v>0</v>
      </c>
    </row>
    <row r="81" spans="1:7" ht="15" x14ac:dyDescent="0.25">
      <c r="A81" s="101" t="s">
        <v>484</v>
      </c>
      <c r="B81">
        <v>400.2</v>
      </c>
      <c r="C81">
        <v>973.6</v>
      </c>
      <c r="D81">
        <v>0</v>
      </c>
      <c r="E81">
        <v>0</v>
      </c>
      <c r="F81">
        <v>0</v>
      </c>
      <c r="G81">
        <v>0</v>
      </c>
    </row>
    <row r="82" spans="1:7" ht="15" x14ac:dyDescent="0.25">
      <c r="A82" s="101" t="s">
        <v>567</v>
      </c>
      <c r="B82" t="s">
        <v>20</v>
      </c>
      <c r="C82" t="s">
        <v>29</v>
      </c>
      <c r="D82" t="s">
        <v>29</v>
      </c>
      <c r="E82" t="s">
        <v>489</v>
      </c>
      <c r="F82" t="s">
        <v>287</v>
      </c>
      <c r="G82" t="s">
        <v>20</v>
      </c>
    </row>
    <row r="83" spans="1:7" ht="15" x14ac:dyDescent="0.25">
      <c r="A83" s="101" t="s">
        <v>485</v>
      </c>
      <c r="B83">
        <v>4220.5</v>
      </c>
      <c r="C83">
        <v>4832.7</v>
      </c>
      <c r="D83">
        <v>10357.299999999999</v>
      </c>
      <c r="E83">
        <v>8251.7000000000007</v>
      </c>
      <c r="F83">
        <v>8.9</v>
      </c>
      <c r="G83">
        <v>0</v>
      </c>
    </row>
    <row r="84" spans="1:7" ht="15" x14ac:dyDescent="0.25">
      <c r="A84" s="101" t="s">
        <v>486</v>
      </c>
      <c r="B84" t="s">
        <v>19</v>
      </c>
      <c r="C84" t="s">
        <v>19</v>
      </c>
      <c r="D84">
        <v>0</v>
      </c>
      <c r="E84">
        <v>0</v>
      </c>
      <c r="F84" t="s">
        <v>19</v>
      </c>
      <c r="G84" t="s">
        <v>19</v>
      </c>
    </row>
    <row r="85" spans="1:7" ht="15" x14ac:dyDescent="0.25">
      <c r="A85" s="101" t="s">
        <v>487</v>
      </c>
      <c r="B85">
        <v>0</v>
      </c>
      <c r="C85">
        <v>0</v>
      </c>
      <c r="D85" t="s">
        <v>19</v>
      </c>
      <c r="E85" t="s">
        <v>19</v>
      </c>
      <c r="F85">
        <v>0</v>
      </c>
      <c r="G85">
        <v>0</v>
      </c>
    </row>
    <row r="86" spans="1:7" ht="15" x14ac:dyDescent="0.25">
      <c r="A86" s="101" t="s">
        <v>567</v>
      </c>
      <c r="B86" t="s">
        <v>20</v>
      </c>
      <c r="C86" t="s">
        <v>29</v>
      </c>
      <c r="D86" t="s">
        <v>29</v>
      </c>
      <c r="E86" t="s">
        <v>489</v>
      </c>
      <c r="F86" t="s">
        <v>287</v>
      </c>
      <c r="G86" t="s">
        <v>20</v>
      </c>
    </row>
    <row r="87" spans="1:7" ht="15" x14ac:dyDescent="0.25">
      <c r="A87" s="101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BAB3-BB40-4FD6-9B4D-A4A3B538D92E}">
  <sheetPr codeName="Sheet21"/>
  <dimension ref="A2:G88"/>
  <sheetViews>
    <sheetView zoomScale="145" zoomScaleNormal="145" workbookViewId="0">
      <pane xSplit="1" ySplit="9" topLeftCell="B25" activePane="bottomRight" state="frozen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defaultRowHeight="13.2" x14ac:dyDescent="0.25"/>
  <cols>
    <col min="3" max="3" width="12.33203125" customWidth="1"/>
  </cols>
  <sheetData>
    <row r="2" spans="1:7" ht="15" x14ac:dyDescent="0.25">
      <c r="A2" s="294" t="s">
        <v>275</v>
      </c>
      <c r="E2" t="s">
        <v>505</v>
      </c>
      <c r="F2" t="s">
        <v>582</v>
      </c>
      <c r="G2">
        <f>- 5/31</f>
        <v>-0.16129032258064516</v>
      </c>
    </row>
    <row r="3" spans="1:7" ht="15" x14ac:dyDescent="0.25">
      <c r="A3" s="294" t="s">
        <v>564</v>
      </c>
      <c r="B3" t="s">
        <v>565</v>
      </c>
      <c r="C3" t="s">
        <v>545</v>
      </c>
      <c r="D3" t="s">
        <v>546</v>
      </c>
      <c r="E3" t="s">
        <v>506</v>
      </c>
      <c r="F3" t="s">
        <v>583</v>
      </c>
      <c r="G3" t="s">
        <v>501</v>
      </c>
    </row>
    <row r="4" spans="1:7" ht="15" x14ac:dyDescent="0.25">
      <c r="A4" s="294" t="s">
        <v>566</v>
      </c>
      <c r="B4" s="234" t="s">
        <v>631</v>
      </c>
      <c r="C4" s="234" t="s">
        <v>632</v>
      </c>
    </row>
    <row r="5" spans="1:7" ht="15" x14ac:dyDescent="0.25">
      <c r="A5" s="294" t="s">
        <v>21</v>
      </c>
      <c r="B5" t="s">
        <v>502</v>
      </c>
      <c r="C5" t="s">
        <v>547</v>
      </c>
      <c r="D5" t="s">
        <v>548</v>
      </c>
      <c r="E5" t="s">
        <v>21</v>
      </c>
      <c r="F5" t="s">
        <v>584</v>
      </c>
      <c r="G5" t="s">
        <v>503</v>
      </c>
    </row>
    <row r="6" spans="1:7" ht="15" x14ac:dyDescent="0.25">
      <c r="A6" s="294" t="s">
        <v>31</v>
      </c>
      <c r="B6" t="s">
        <v>20</v>
      </c>
      <c r="C6" t="s">
        <v>29</v>
      </c>
      <c r="D6" t="s">
        <v>29</v>
      </c>
      <c r="E6" t="s">
        <v>489</v>
      </c>
      <c r="F6" t="s">
        <v>287</v>
      </c>
      <c r="G6" t="s">
        <v>20</v>
      </c>
    </row>
    <row r="7" spans="1:7" ht="15" x14ac:dyDescent="0.25">
      <c r="A7" s="294" t="s">
        <v>575</v>
      </c>
      <c r="B7" t="s">
        <v>576</v>
      </c>
      <c r="C7" t="s">
        <v>570</v>
      </c>
      <c r="D7" t="s">
        <v>571</v>
      </c>
      <c r="E7" t="s">
        <v>572</v>
      </c>
      <c r="F7" t="s">
        <v>585</v>
      </c>
      <c r="G7" t="s">
        <v>586</v>
      </c>
    </row>
    <row r="8" spans="1:7" ht="15" x14ac:dyDescent="0.25">
      <c r="A8" s="294" t="s">
        <v>31</v>
      </c>
      <c r="B8" t="s">
        <v>20</v>
      </c>
      <c r="C8" t="s">
        <v>29</v>
      </c>
      <c r="D8" t="s">
        <v>29</v>
      </c>
      <c r="E8" t="s">
        <v>489</v>
      </c>
      <c r="F8" t="s">
        <v>287</v>
      </c>
      <c r="G8" t="s">
        <v>20</v>
      </c>
    </row>
    <row r="9" spans="1:7" ht="15" x14ac:dyDescent="0.25">
      <c r="A9" s="294" t="s">
        <v>568</v>
      </c>
      <c r="B9" t="s">
        <v>569</v>
      </c>
      <c r="C9" t="s">
        <v>549</v>
      </c>
      <c r="D9" t="s">
        <v>504</v>
      </c>
      <c r="E9" t="s">
        <v>507</v>
      </c>
      <c r="F9" t="s">
        <v>587</v>
      </c>
      <c r="G9" t="s">
        <v>588</v>
      </c>
    </row>
    <row r="10" spans="1:7" ht="15" x14ac:dyDescent="0.25">
      <c r="A10" s="294" t="s">
        <v>21</v>
      </c>
    </row>
    <row r="11" spans="1:7" ht="15" x14ac:dyDescent="0.25">
      <c r="A11" s="294" t="s">
        <v>438</v>
      </c>
      <c r="B11">
        <v>144.6</v>
      </c>
      <c r="C11">
        <v>121.4</v>
      </c>
      <c r="D11">
        <v>354.2</v>
      </c>
      <c r="E11">
        <v>358</v>
      </c>
      <c r="F11">
        <v>0</v>
      </c>
      <c r="G11">
        <v>0</v>
      </c>
    </row>
    <row r="12" spans="1:7" ht="15" x14ac:dyDescent="0.25">
      <c r="A12" s="294" t="s">
        <v>439</v>
      </c>
      <c r="B12">
        <v>21.5</v>
      </c>
      <c r="C12">
        <v>0</v>
      </c>
      <c r="D12">
        <v>21.1</v>
      </c>
      <c r="E12">
        <v>21.3</v>
      </c>
      <c r="F12">
        <v>0</v>
      </c>
      <c r="G12">
        <v>0</v>
      </c>
    </row>
    <row r="13" spans="1:7" ht="15" x14ac:dyDescent="0.25">
      <c r="A13" s="294" t="s">
        <v>623</v>
      </c>
      <c r="B13">
        <v>0.1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ht="15" x14ac:dyDescent="0.25">
      <c r="A14" s="294" t="s">
        <v>440</v>
      </c>
      <c r="B14">
        <v>123</v>
      </c>
      <c r="C14">
        <v>54.9</v>
      </c>
      <c r="D14">
        <v>320.39999999999998</v>
      </c>
      <c r="E14">
        <v>253.1</v>
      </c>
      <c r="F14">
        <v>0</v>
      </c>
      <c r="G14">
        <v>0</v>
      </c>
    </row>
    <row r="15" spans="1:7" ht="15" x14ac:dyDescent="0.25">
      <c r="A15" s="294" t="s">
        <v>589</v>
      </c>
      <c r="B15">
        <v>0</v>
      </c>
      <c r="C15">
        <v>0</v>
      </c>
      <c r="D15">
        <v>0</v>
      </c>
      <c r="E15">
        <v>8.6999999999999993</v>
      </c>
      <c r="F15">
        <v>0</v>
      </c>
      <c r="G15">
        <v>0</v>
      </c>
    </row>
    <row r="16" spans="1:7" ht="15" x14ac:dyDescent="0.25">
      <c r="A16" s="294" t="s">
        <v>609</v>
      </c>
      <c r="B16">
        <v>0</v>
      </c>
      <c r="C16">
        <v>0</v>
      </c>
      <c r="D16">
        <v>0</v>
      </c>
      <c r="E16">
        <v>21.8</v>
      </c>
      <c r="F16">
        <v>0</v>
      </c>
      <c r="G16">
        <v>0</v>
      </c>
    </row>
    <row r="17" spans="1:7" ht="15" x14ac:dyDescent="0.25">
      <c r="A17" s="294" t="s">
        <v>488</v>
      </c>
      <c r="B17">
        <v>0</v>
      </c>
      <c r="C17">
        <v>66.5</v>
      </c>
      <c r="D17">
        <v>12.7</v>
      </c>
      <c r="E17">
        <v>53.1</v>
      </c>
      <c r="F17">
        <v>0</v>
      </c>
      <c r="G17">
        <v>0</v>
      </c>
    </row>
    <row r="18" spans="1:7" ht="15" x14ac:dyDescent="0.25">
      <c r="A18" s="294" t="s">
        <v>21</v>
      </c>
    </row>
    <row r="19" spans="1:7" ht="15" x14ac:dyDescent="0.25">
      <c r="A19" s="294" t="s">
        <v>441</v>
      </c>
      <c r="B19">
        <v>420.1</v>
      </c>
      <c r="C19">
        <v>430.8</v>
      </c>
      <c r="D19">
        <v>978.7</v>
      </c>
      <c r="E19">
        <v>1057.4000000000001</v>
      </c>
      <c r="F19">
        <v>0</v>
      </c>
      <c r="G19">
        <v>0</v>
      </c>
    </row>
    <row r="20" spans="1:7" ht="15" x14ac:dyDescent="0.25">
      <c r="A20" s="294" t="s">
        <v>21</v>
      </c>
    </row>
    <row r="21" spans="1:7" ht="15" x14ac:dyDescent="0.25">
      <c r="A21" s="294" t="s">
        <v>442</v>
      </c>
      <c r="B21">
        <v>210.2</v>
      </c>
      <c r="C21">
        <v>138.80000000000001</v>
      </c>
      <c r="D21">
        <v>468.2</v>
      </c>
      <c r="E21">
        <v>429.7</v>
      </c>
      <c r="F21">
        <v>0</v>
      </c>
      <c r="G21">
        <v>0</v>
      </c>
    </row>
    <row r="22" spans="1:7" ht="15" x14ac:dyDescent="0.25">
      <c r="A22" s="294" t="s">
        <v>21</v>
      </c>
    </row>
    <row r="23" spans="1:7" ht="15" x14ac:dyDescent="0.25">
      <c r="A23" s="294" t="s">
        <v>590</v>
      </c>
      <c r="B23">
        <v>130</v>
      </c>
      <c r="C23">
        <v>0</v>
      </c>
      <c r="D23">
        <v>63</v>
      </c>
      <c r="E23">
        <v>0</v>
      </c>
      <c r="F23">
        <v>0</v>
      </c>
      <c r="G23">
        <v>0</v>
      </c>
    </row>
    <row r="24" spans="1:7" ht="15" x14ac:dyDescent="0.25">
      <c r="A24" s="294" t="s">
        <v>21</v>
      </c>
    </row>
    <row r="25" spans="1:7" ht="15" x14ac:dyDescent="0.25">
      <c r="A25" s="294" t="s">
        <v>443</v>
      </c>
      <c r="B25">
        <v>1172.8</v>
      </c>
      <c r="C25">
        <v>1492.6</v>
      </c>
      <c r="D25">
        <v>3156.3</v>
      </c>
      <c r="E25">
        <v>3223.9</v>
      </c>
      <c r="F25">
        <v>0</v>
      </c>
      <c r="G25">
        <v>0</v>
      </c>
    </row>
    <row r="26" spans="1:7" ht="15" x14ac:dyDescent="0.25">
      <c r="A26" s="294" t="s">
        <v>543</v>
      </c>
      <c r="B26">
        <v>55</v>
      </c>
      <c r="C26">
        <v>180</v>
      </c>
      <c r="D26">
        <v>0</v>
      </c>
      <c r="E26">
        <v>8.4</v>
      </c>
      <c r="F26">
        <v>0</v>
      </c>
      <c r="G26">
        <v>0</v>
      </c>
    </row>
    <row r="27" spans="1:7" ht="15" x14ac:dyDescent="0.25">
      <c r="A27" s="294" t="s">
        <v>444</v>
      </c>
      <c r="B27">
        <v>6.2</v>
      </c>
      <c r="C27">
        <v>12</v>
      </c>
      <c r="D27">
        <v>26.7</v>
      </c>
      <c r="E27">
        <v>12.2</v>
      </c>
      <c r="F27">
        <v>0</v>
      </c>
      <c r="G27">
        <v>0</v>
      </c>
    </row>
    <row r="28" spans="1:7" ht="15" x14ac:dyDescent="0.25">
      <c r="A28" s="294" t="s">
        <v>591</v>
      </c>
      <c r="B28">
        <v>0.3</v>
      </c>
      <c r="C28">
        <v>0</v>
      </c>
      <c r="D28">
        <v>1</v>
      </c>
      <c r="E28">
        <v>0</v>
      </c>
      <c r="F28">
        <v>0</v>
      </c>
      <c r="G28">
        <v>0</v>
      </c>
    </row>
    <row r="29" spans="1:7" ht="15" x14ac:dyDescent="0.25">
      <c r="A29" s="294" t="s">
        <v>445</v>
      </c>
      <c r="B29">
        <v>1.4</v>
      </c>
      <c r="C29">
        <v>0.3</v>
      </c>
      <c r="D29">
        <v>1.6</v>
      </c>
      <c r="E29">
        <v>2</v>
      </c>
      <c r="F29">
        <v>0</v>
      </c>
      <c r="G29">
        <v>0</v>
      </c>
    </row>
    <row r="30" spans="1:7" ht="15" x14ac:dyDescent="0.25">
      <c r="A30" s="294" t="s">
        <v>446</v>
      </c>
      <c r="B30">
        <v>51.7</v>
      </c>
      <c r="C30">
        <v>53</v>
      </c>
      <c r="D30">
        <v>282.8</v>
      </c>
      <c r="E30">
        <v>357.4</v>
      </c>
      <c r="F30">
        <v>0</v>
      </c>
      <c r="G30">
        <v>0</v>
      </c>
    </row>
    <row r="31" spans="1:7" ht="15" x14ac:dyDescent="0.25">
      <c r="A31" s="294" t="s">
        <v>550</v>
      </c>
      <c r="B31">
        <v>0</v>
      </c>
      <c r="C31">
        <v>100</v>
      </c>
      <c r="D31">
        <v>262.2</v>
      </c>
      <c r="E31">
        <v>261.60000000000002</v>
      </c>
      <c r="F31">
        <v>0</v>
      </c>
      <c r="G31">
        <v>0</v>
      </c>
    </row>
    <row r="32" spans="1:7" ht="15" x14ac:dyDescent="0.25">
      <c r="A32" s="294" t="s">
        <v>447</v>
      </c>
      <c r="B32">
        <v>414.8</v>
      </c>
      <c r="C32">
        <v>340.2</v>
      </c>
      <c r="D32">
        <v>412.9</v>
      </c>
      <c r="E32">
        <v>513.29999999999995</v>
      </c>
      <c r="F32">
        <v>0</v>
      </c>
      <c r="G32">
        <v>0</v>
      </c>
    </row>
    <row r="33" spans="1:7" ht="15" x14ac:dyDescent="0.25">
      <c r="A33" s="294" t="s">
        <v>448</v>
      </c>
      <c r="B33">
        <v>27</v>
      </c>
      <c r="C33">
        <v>13.6</v>
      </c>
      <c r="D33">
        <v>135.80000000000001</v>
      </c>
      <c r="E33">
        <v>85</v>
      </c>
      <c r="F33">
        <v>0</v>
      </c>
      <c r="G33">
        <v>0</v>
      </c>
    </row>
    <row r="34" spans="1:7" ht="15" x14ac:dyDescent="0.25">
      <c r="A34" s="294" t="s">
        <v>449</v>
      </c>
      <c r="B34">
        <v>421</v>
      </c>
      <c r="C34">
        <v>540</v>
      </c>
      <c r="D34">
        <v>1193.7</v>
      </c>
      <c r="E34">
        <v>1282.5999999999999</v>
      </c>
      <c r="F34">
        <v>0</v>
      </c>
      <c r="G34">
        <v>0</v>
      </c>
    </row>
    <row r="35" spans="1:7" ht="15" x14ac:dyDescent="0.25">
      <c r="A35" s="294" t="s">
        <v>563</v>
      </c>
      <c r="B35">
        <v>0</v>
      </c>
      <c r="C35">
        <v>65</v>
      </c>
      <c r="D35">
        <v>52.4</v>
      </c>
      <c r="E35">
        <v>0</v>
      </c>
      <c r="F35">
        <v>0</v>
      </c>
      <c r="G35">
        <v>0</v>
      </c>
    </row>
    <row r="36" spans="1:7" ht="15" x14ac:dyDescent="0.25">
      <c r="A36" s="294" t="s">
        <v>581</v>
      </c>
      <c r="B36">
        <v>0</v>
      </c>
      <c r="C36">
        <v>1</v>
      </c>
      <c r="D36">
        <v>66.599999999999994</v>
      </c>
      <c r="E36">
        <v>65.7</v>
      </c>
      <c r="F36">
        <v>0</v>
      </c>
      <c r="G36">
        <v>0</v>
      </c>
    </row>
    <row r="37" spans="1:7" ht="15" x14ac:dyDescent="0.25">
      <c r="A37" s="294" t="s">
        <v>490</v>
      </c>
      <c r="B37">
        <v>20</v>
      </c>
      <c r="C37">
        <v>0.1</v>
      </c>
      <c r="D37">
        <v>20.8</v>
      </c>
      <c r="E37">
        <v>44.5</v>
      </c>
      <c r="F37">
        <v>0</v>
      </c>
      <c r="G37">
        <v>0</v>
      </c>
    </row>
    <row r="38" spans="1:7" ht="15" x14ac:dyDescent="0.25">
      <c r="A38" s="294" t="s">
        <v>450</v>
      </c>
      <c r="B38">
        <v>103.9</v>
      </c>
      <c r="C38">
        <v>185.7</v>
      </c>
      <c r="D38">
        <v>313.8</v>
      </c>
      <c r="E38">
        <v>351.8</v>
      </c>
      <c r="F38">
        <v>0</v>
      </c>
      <c r="G38">
        <v>0</v>
      </c>
    </row>
    <row r="39" spans="1:7" ht="15" x14ac:dyDescent="0.25">
      <c r="A39" s="294" t="s">
        <v>620</v>
      </c>
      <c r="B39">
        <v>1.6</v>
      </c>
      <c r="C39">
        <v>1.1000000000000001</v>
      </c>
      <c r="D39">
        <v>0.7</v>
      </c>
      <c r="E39">
        <v>0</v>
      </c>
      <c r="F39">
        <v>0</v>
      </c>
      <c r="G39">
        <v>0</v>
      </c>
    </row>
    <row r="40" spans="1:7" ht="15" x14ac:dyDescent="0.25">
      <c r="A40" s="294" t="s">
        <v>451</v>
      </c>
      <c r="B40">
        <v>0</v>
      </c>
      <c r="C40">
        <v>0.7</v>
      </c>
      <c r="D40">
        <v>223.9</v>
      </c>
      <c r="E40">
        <v>109.9</v>
      </c>
      <c r="F40">
        <v>0</v>
      </c>
      <c r="G40">
        <v>0</v>
      </c>
    </row>
    <row r="41" spans="1:7" ht="15" x14ac:dyDescent="0.25">
      <c r="A41" s="294" t="s">
        <v>452</v>
      </c>
      <c r="B41">
        <v>70</v>
      </c>
      <c r="C41">
        <v>0</v>
      </c>
      <c r="D41">
        <v>161.5</v>
      </c>
      <c r="E41">
        <v>129.69999999999999</v>
      </c>
      <c r="F41">
        <v>0</v>
      </c>
      <c r="G41">
        <v>0</v>
      </c>
    </row>
    <row r="42" spans="1:7" ht="15" x14ac:dyDescent="0.25">
      <c r="A42" s="294" t="s">
        <v>21</v>
      </c>
    </row>
    <row r="43" spans="1:7" ht="15" x14ac:dyDescent="0.25">
      <c r="A43" s="294" t="s">
        <v>453</v>
      </c>
      <c r="B43">
        <v>288</v>
      </c>
      <c r="C43">
        <v>277.8</v>
      </c>
      <c r="D43">
        <v>1257.8</v>
      </c>
      <c r="E43">
        <v>424.6</v>
      </c>
      <c r="F43">
        <v>0</v>
      </c>
      <c r="G43">
        <v>0</v>
      </c>
    </row>
    <row r="44" spans="1:7" ht="15" x14ac:dyDescent="0.25">
      <c r="A44" s="294" t="s">
        <v>454</v>
      </c>
      <c r="B44">
        <v>0</v>
      </c>
      <c r="C44">
        <v>0</v>
      </c>
      <c r="D44">
        <v>409.7</v>
      </c>
      <c r="E44">
        <v>94.6</v>
      </c>
      <c r="F44">
        <v>0</v>
      </c>
      <c r="G44">
        <v>0</v>
      </c>
    </row>
    <row r="45" spans="1:7" ht="15" x14ac:dyDescent="0.25">
      <c r="A45" s="294" t="s">
        <v>455</v>
      </c>
      <c r="B45">
        <v>0</v>
      </c>
      <c r="C45">
        <v>0</v>
      </c>
      <c r="D45">
        <v>101.2</v>
      </c>
      <c r="E45">
        <v>0</v>
      </c>
      <c r="F45">
        <v>0</v>
      </c>
      <c r="G45">
        <v>0</v>
      </c>
    </row>
    <row r="46" spans="1:7" ht="15" x14ac:dyDescent="0.25">
      <c r="A46" s="294" t="s">
        <v>592</v>
      </c>
      <c r="B46">
        <v>0</v>
      </c>
      <c r="C46">
        <v>0</v>
      </c>
      <c r="D46">
        <v>19.7</v>
      </c>
      <c r="E46">
        <v>0</v>
      </c>
      <c r="F46">
        <v>0</v>
      </c>
      <c r="G46">
        <v>0</v>
      </c>
    </row>
    <row r="47" spans="1:7" ht="15" x14ac:dyDescent="0.25">
      <c r="A47" s="294" t="s">
        <v>456</v>
      </c>
      <c r="B47">
        <v>0</v>
      </c>
      <c r="C47">
        <v>0</v>
      </c>
      <c r="D47">
        <v>18.600000000000001</v>
      </c>
      <c r="E47">
        <v>19</v>
      </c>
      <c r="F47">
        <v>0</v>
      </c>
      <c r="G47">
        <v>0</v>
      </c>
    </row>
    <row r="48" spans="1:7" ht="15" x14ac:dyDescent="0.25">
      <c r="A48" s="294" t="s">
        <v>457</v>
      </c>
      <c r="B48">
        <v>0</v>
      </c>
      <c r="C48">
        <v>0</v>
      </c>
      <c r="D48">
        <v>0</v>
      </c>
      <c r="E48">
        <v>15.2</v>
      </c>
      <c r="F48">
        <v>0</v>
      </c>
      <c r="G48">
        <v>0</v>
      </c>
    </row>
    <row r="49" spans="1:7" ht="15" x14ac:dyDescent="0.25">
      <c r="A49" s="294" t="s">
        <v>593</v>
      </c>
      <c r="B49">
        <v>30</v>
      </c>
      <c r="C49">
        <v>0</v>
      </c>
      <c r="D49">
        <v>0</v>
      </c>
      <c r="E49" t="s">
        <v>168</v>
      </c>
      <c r="F49">
        <v>0</v>
      </c>
      <c r="G49">
        <v>0</v>
      </c>
    </row>
    <row r="50" spans="1:7" ht="15" x14ac:dyDescent="0.25">
      <c r="A50" s="294" t="s">
        <v>594</v>
      </c>
      <c r="B50">
        <v>0</v>
      </c>
      <c r="C50">
        <v>0</v>
      </c>
      <c r="D50">
        <v>0</v>
      </c>
      <c r="E50">
        <v>9.8000000000000007</v>
      </c>
      <c r="F50">
        <v>0</v>
      </c>
      <c r="G50">
        <v>0</v>
      </c>
    </row>
    <row r="51" spans="1:7" ht="15" x14ac:dyDescent="0.25">
      <c r="A51" s="294" t="s">
        <v>458</v>
      </c>
      <c r="B51">
        <v>258</v>
      </c>
      <c r="C51">
        <v>277.8</v>
      </c>
      <c r="D51">
        <v>680.5</v>
      </c>
      <c r="E51">
        <v>269.3</v>
      </c>
      <c r="F51">
        <v>0</v>
      </c>
      <c r="G51">
        <v>0</v>
      </c>
    </row>
    <row r="52" spans="1:7" ht="15" x14ac:dyDescent="0.25">
      <c r="A52" s="294" t="s">
        <v>459</v>
      </c>
      <c r="B52">
        <v>0</v>
      </c>
      <c r="C52">
        <v>0</v>
      </c>
      <c r="D52">
        <v>18</v>
      </c>
      <c r="E52">
        <v>16.8</v>
      </c>
      <c r="F52">
        <v>0</v>
      </c>
      <c r="G52">
        <v>0</v>
      </c>
    </row>
    <row r="53" spans="1:7" ht="15" x14ac:dyDescent="0.25">
      <c r="A53" s="294" t="s">
        <v>610</v>
      </c>
      <c r="B53">
        <v>0</v>
      </c>
      <c r="C53">
        <v>0</v>
      </c>
      <c r="D53">
        <v>10.1</v>
      </c>
      <c r="E53">
        <v>0</v>
      </c>
      <c r="F53">
        <v>0</v>
      </c>
      <c r="G53">
        <v>0</v>
      </c>
    </row>
    <row r="54" spans="1:7" ht="15" x14ac:dyDescent="0.25">
      <c r="A54" s="294" t="s">
        <v>21</v>
      </c>
    </row>
    <row r="55" spans="1:7" ht="15" x14ac:dyDescent="0.25">
      <c r="A55" s="294" t="s">
        <v>460</v>
      </c>
      <c r="B55">
        <v>1462.5</v>
      </c>
      <c r="C55">
        <v>1269.0999999999999</v>
      </c>
      <c r="D55">
        <v>3656.6</v>
      </c>
      <c r="E55">
        <v>2344.3000000000002</v>
      </c>
      <c r="F55">
        <v>8.9</v>
      </c>
      <c r="G55">
        <v>0</v>
      </c>
    </row>
    <row r="56" spans="1:7" ht="15" x14ac:dyDescent="0.25">
      <c r="A56" s="294" t="s">
        <v>461</v>
      </c>
      <c r="B56">
        <v>2.5</v>
      </c>
      <c r="C56">
        <v>2.8</v>
      </c>
      <c r="D56">
        <v>8.6</v>
      </c>
      <c r="E56">
        <v>5.9</v>
      </c>
      <c r="F56">
        <v>0</v>
      </c>
      <c r="G56">
        <v>0</v>
      </c>
    </row>
    <row r="57" spans="1:7" ht="15" x14ac:dyDescent="0.25">
      <c r="A57" s="294" t="s">
        <v>462</v>
      </c>
      <c r="B57">
        <v>9</v>
      </c>
      <c r="C57">
        <v>4</v>
      </c>
      <c r="D57">
        <v>0</v>
      </c>
      <c r="E57">
        <v>6.8</v>
      </c>
      <c r="F57">
        <v>0</v>
      </c>
      <c r="G57">
        <v>0</v>
      </c>
    </row>
    <row r="58" spans="1:7" ht="15" x14ac:dyDescent="0.25">
      <c r="A58" s="294" t="s">
        <v>463</v>
      </c>
      <c r="B58">
        <v>30.2</v>
      </c>
      <c r="C58">
        <v>115</v>
      </c>
      <c r="D58">
        <v>288.3</v>
      </c>
      <c r="E58">
        <v>104.4</v>
      </c>
      <c r="F58">
        <v>0</v>
      </c>
      <c r="G58">
        <v>0</v>
      </c>
    </row>
    <row r="59" spans="1:7" ht="15" x14ac:dyDescent="0.25">
      <c r="A59" s="294" t="s">
        <v>464</v>
      </c>
      <c r="B59">
        <v>8</v>
      </c>
      <c r="C59">
        <v>54.1</v>
      </c>
      <c r="D59">
        <v>38.799999999999997</v>
      </c>
      <c r="E59">
        <v>34.299999999999997</v>
      </c>
      <c r="F59">
        <v>0</v>
      </c>
      <c r="G59">
        <v>0</v>
      </c>
    </row>
    <row r="60" spans="1:7" ht="15" x14ac:dyDescent="0.25">
      <c r="A60" s="294" t="s">
        <v>465</v>
      </c>
      <c r="B60">
        <v>46.5</v>
      </c>
      <c r="C60">
        <v>4</v>
      </c>
      <c r="D60">
        <v>16</v>
      </c>
      <c r="E60">
        <v>6.3</v>
      </c>
      <c r="F60">
        <v>0</v>
      </c>
      <c r="G60">
        <v>0</v>
      </c>
    </row>
    <row r="61" spans="1:7" ht="15" x14ac:dyDescent="0.25">
      <c r="A61" s="294" t="s">
        <v>466</v>
      </c>
      <c r="B61">
        <v>0</v>
      </c>
      <c r="C61">
        <v>47.5</v>
      </c>
      <c r="D61">
        <v>279.60000000000002</v>
      </c>
      <c r="E61">
        <v>111.9</v>
      </c>
      <c r="F61">
        <v>0</v>
      </c>
      <c r="G61">
        <v>0</v>
      </c>
    </row>
    <row r="62" spans="1:7" ht="15" x14ac:dyDescent="0.25">
      <c r="A62" s="294" t="s">
        <v>467</v>
      </c>
      <c r="B62">
        <v>94.9</v>
      </c>
      <c r="C62">
        <v>65</v>
      </c>
      <c r="D62">
        <v>338.6</v>
      </c>
      <c r="E62">
        <v>136.4</v>
      </c>
      <c r="F62">
        <v>0</v>
      </c>
      <c r="G62">
        <v>0</v>
      </c>
    </row>
    <row r="63" spans="1:7" ht="15" x14ac:dyDescent="0.25">
      <c r="A63" s="294" t="s">
        <v>468</v>
      </c>
      <c r="B63">
        <v>49.3</v>
      </c>
      <c r="C63">
        <v>77</v>
      </c>
      <c r="D63">
        <v>96.3</v>
      </c>
      <c r="E63">
        <v>54.7</v>
      </c>
      <c r="F63">
        <v>0</v>
      </c>
      <c r="G63">
        <v>0</v>
      </c>
    </row>
    <row r="64" spans="1:7" ht="15" x14ac:dyDescent="0.25">
      <c r="A64" s="294" t="s">
        <v>469</v>
      </c>
      <c r="B64">
        <v>33.5</v>
      </c>
      <c r="C64">
        <v>10</v>
      </c>
      <c r="D64">
        <v>202.6</v>
      </c>
      <c r="E64">
        <v>90.6</v>
      </c>
      <c r="F64">
        <v>0</v>
      </c>
      <c r="G64">
        <v>0</v>
      </c>
    </row>
    <row r="65" spans="1:7" ht="15" x14ac:dyDescent="0.25">
      <c r="A65" s="294" t="s">
        <v>470</v>
      </c>
      <c r="B65">
        <v>11</v>
      </c>
      <c r="C65">
        <v>17.8</v>
      </c>
      <c r="D65">
        <v>0</v>
      </c>
      <c r="E65">
        <v>0</v>
      </c>
      <c r="F65">
        <v>0</v>
      </c>
      <c r="G65">
        <v>0</v>
      </c>
    </row>
    <row r="66" spans="1:7" ht="15" x14ac:dyDescent="0.25">
      <c r="A66" s="294" t="s">
        <v>471</v>
      </c>
      <c r="B66">
        <v>122.6</v>
      </c>
      <c r="C66">
        <v>32.9</v>
      </c>
      <c r="D66">
        <v>203.4</v>
      </c>
      <c r="E66">
        <v>207.7</v>
      </c>
      <c r="F66">
        <v>0</v>
      </c>
      <c r="G66">
        <v>0</v>
      </c>
    </row>
    <row r="67" spans="1:7" ht="15" x14ac:dyDescent="0.25">
      <c r="A67" s="294" t="s">
        <v>544</v>
      </c>
      <c r="B67">
        <v>0</v>
      </c>
      <c r="C67">
        <v>0</v>
      </c>
      <c r="D67">
        <v>15.4</v>
      </c>
      <c r="E67">
        <v>7.4</v>
      </c>
      <c r="F67">
        <v>0</v>
      </c>
      <c r="G67">
        <v>0</v>
      </c>
    </row>
    <row r="68" spans="1:7" ht="15" x14ac:dyDescent="0.25">
      <c r="A68" s="294" t="s">
        <v>472</v>
      </c>
      <c r="B68">
        <v>0</v>
      </c>
      <c r="C68">
        <v>0</v>
      </c>
      <c r="D68">
        <v>52</v>
      </c>
      <c r="E68">
        <v>37.6</v>
      </c>
      <c r="F68">
        <v>0</v>
      </c>
      <c r="G68">
        <v>0</v>
      </c>
    </row>
    <row r="69" spans="1:7" ht="15" x14ac:dyDescent="0.25">
      <c r="A69" s="294" t="s">
        <v>473</v>
      </c>
      <c r="B69">
        <v>79.900000000000006</v>
      </c>
      <c r="C69">
        <v>110.4</v>
      </c>
      <c r="D69">
        <v>126.3</v>
      </c>
      <c r="E69">
        <v>116.4</v>
      </c>
      <c r="F69">
        <v>0</v>
      </c>
      <c r="G69">
        <v>0</v>
      </c>
    </row>
    <row r="70" spans="1:7" ht="15" x14ac:dyDescent="0.25">
      <c r="A70" s="294" t="s">
        <v>474</v>
      </c>
      <c r="B70">
        <v>43.5</v>
      </c>
      <c r="C70">
        <v>42</v>
      </c>
      <c r="D70">
        <v>64</v>
      </c>
      <c r="E70">
        <v>56.3</v>
      </c>
      <c r="F70">
        <v>0</v>
      </c>
      <c r="G70">
        <v>0</v>
      </c>
    </row>
    <row r="71" spans="1:7" ht="15" x14ac:dyDescent="0.25">
      <c r="A71" s="294" t="s">
        <v>475</v>
      </c>
      <c r="B71">
        <v>20.7</v>
      </c>
      <c r="C71">
        <v>13</v>
      </c>
      <c r="D71">
        <v>10.3</v>
      </c>
      <c r="E71">
        <v>18</v>
      </c>
      <c r="F71">
        <v>4.8</v>
      </c>
      <c r="G71">
        <v>0</v>
      </c>
    </row>
    <row r="72" spans="1:7" ht="15" x14ac:dyDescent="0.25">
      <c r="A72" s="294" t="s">
        <v>476</v>
      </c>
      <c r="B72">
        <v>658.7</v>
      </c>
      <c r="C72">
        <v>510.3</v>
      </c>
      <c r="D72">
        <v>1521</v>
      </c>
      <c r="E72">
        <v>969.7</v>
      </c>
      <c r="F72">
        <v>0</v>
      </c>
      <c r="G72">
        <v>0</v>
      </c>
    </row>
    <row r="73" spans="1:7" ht="15" x14ac:dyDescent="0.25">
      <c r="A73" s="294" t="s">
        <v>477</v>
      </c>
      <c r="B73">
        <v>0</v>
      </c>
      <c r="C73">
        <v>0.4</v>
      </c>
      <c r="D73">
        <v>10.1</v>
      </c>
      <c r="E73">
        <v>6.1</v>
      </c>
      <c r="F73">
        <v>0</v>
      </c>
      <c r="G73">
        <v>0</v>
      </c>
    </row>
    <row r="74" spans="1:7" ht="15" x14ac:dyDescent="0.25">
      <c r="A74" s="294" t="s">
        <v>478</v>
      </c>
      <c r="B74">
        <v>92.5</v>
      </c>
      <c r="C74">
        <v>71</v>
      </c>
      <c r="D74">
        <v>46.9</v>
      </c>
      <c r="E74">
        <v>69.900000000000006</v>
      </c>
      <c r="F74">
        <v>0</v>
      </c>
      <c r="G74">
        <v>0</v>
      </c>
    </row>
    <row r="75" spans="1:7" ht="15" x14ac:dyDescent="0.25">
      <c r="A75" s="294" t="s">
        <v>479</v>
      </c>
      <c r="B75">
        <v>50.6</v>
      </c>
      <c r="C75">
        <v>36</v>
      </c>
      <c r="D75">
        <v>153.4</v>
      </c>
      <c r="E75">
        <v>93.7</v>
      </c>
      <c r="F75">
        <v>4.2</v>
      </c>
      <c r="G75">
        <v>0</v>
      </c>
    </row>
    <row r="76" spans="1:7" ht="15" x14ac:dyDescent="0.25">
      <c r="A76" s="294" t="s">
        <v>480</v>
      </c>
      <c r="B76">
        <v>73.900000000000006</v>
      </c>
      <c r="C76">
        <v>49.7</v>
      </c>
      <c r="D76">
        <v>120.5</v>
      </c>
      <c r="E76">
        <v>70.2</v>
      </c>
      <c r="F76">
        <v>0</v>
      </c>
      <c r="G76">
        <v>0</v>
      </c>
    </row>
    <row r="77" spans="1:7" ht="15" x14ac:dyDescent="0.25">
      <c r="A77" s="294" t="s">
        <v>481</v>
      </c>
      <c r="B77">
        <v>28.7</v>
      </c>
      <c r="C77">
        <v>6.3</v>
      </c>
      <c r="D77">
        <v>33.799999999999997</v>
      </c>
      <c r="E77">
        <v>45.9</v>
      </c>
      <c r="F77">
        <v>0</v>
      </c>
      <c r="G77">
        <v>0</v>
      </c>
    </row>
    <row r="78" spans="1:7" ht="15" x14ac:dyDescent="0.25">
      <c r="A78" s="294" t="s">
        <v>482</v>
      </c>
      <c r="B78">
        <v>6.5</v>
      </c>
      <c r="C78">
        <v>0</v>
      </c>
      <c r="D78">
        <v>30.8</v>
      </c>
      <c r="E78">
        <v>94.4</v>
      </c>
      <c r="F78">
        <v>0</v>
      </c>
      <c r="G78">
        <v>0</v>
      </c>
    </row>
    <row r="79" spans="1:7" ht="15" x14ac:dyDescent="0.25">
      <c r="A79" s="294" t="s">
        <v>567</v>
      </c>
      <c r="B79" t="s">
        <v>20</v>
      </c>
      <c r="C79" t="s">
        <v>29</v>
      </c>
      <c r="D79" t="s">
        <v>29</v>
      </c>
      <c r="E79" t="s">
        <v>489</v>
      </c>
      <c r="F79" t="s">
        <v>287</v>
      </c>
      <c r="G79" t="s">
        <v>20</v>
      </c>
    </row>
    <row r="80" spans="1:7" ht="15" x14ac:dyDescent="0.25">
      <c r="A80" s="294" t="s">
        <v>483</v>
      </c>
      <c r="B80">
        <v>3828.2</v>
      </c>
      <c r="C80">
        <v>3730.4</v>
      </c>
      <c r="D80">
        <v>9934.7999999999993</v>
      </c>
      <c r="E80">
        <v>7837.9</v>
      </c>
      <c r="F80">
        <v>8.9</v>
      </c>
      <c r="G80">
        <v>0</v>
      </c>
    </row>
    <row r="81" spans="1:7" ht="15" x14ac:dyDescent="0.25">
      <c r="A81" s="294" t="s">
        <v>484</v>
      </c>
      <c r="B81">
        <v>321</v>
      </c>
      <c r="C81">
        <v>933.5</v>
      </c>
      <c r="D81">
        <v>0</v>
      </c>
      <c r="E81">
        <v>0</v>
      </c>
      <c r="F81">
        <v>0</v>
      </c>
      <c r="G81">
        <v>0</v>
      </c>
    </row>
    <row r="82" spans="1:7" ht="15" x14ac:dyDescent="0.25">
      <c r="A82" s="294" t="s">
        <v>567</v>
      </c>
      <c r="B82" t="s">
        <v>20</v>
      </c>
      <c r="C82" t="s">
        <v>29</v>
      </c>
      <c r="D82" t="s">
        <v>29</v>
      </c>
      <c r="E82" t="s">
        <v>489</v>
      </c>
      <c r="F82" t="s">
        <v>287</v>
      </c>
      <c r="G82" t="s">
        <v>20</v>
      </c>
    </row>
    <row r="83" spans="1:7" ht="15" x14ac:dyDescent="0.25">
      <c r="A83" s="294" t="s">
        <v>485</v>
      </c>
      <c r="B83">
        <v>4149.2</v>
      </c>
      <c r="C83">
        <v>4663.8999999999996</v>
      </c>
      <c r="D83">
        <v>9934.7999999999993</v>
      </c>
      <c r="E83">
        <v>7837.9</v>
      </c>
      <c r="F83">
        <v>8.9</v>
      </c>
      <c r="G83">
        <v>0</v>
      </c>
    </row>
    <row r="84" spans="1:7" ht="15" x14ac:dyDescent="0.25">
      <c r="A84" s="294" t="s">
        <v>486</v>
      </c>
      <c r="B84" t="s">
        <v>19</v>
      </c>
      <c r="C84" t="s">
        <v>19</v>
      </c>
      <c r="D84">
        <v>0</v>
      </c>
      <c r="E84">
        <v>0</v>
      </c>
      <c r="F84" t="s">
        <v>19</v>
      </c>
      <c r="G84" t="s">
        <v>19</v>
      </c>
    </row>
    <row r="85" spans="1:7" ht="15" x14ac:dyDescent="0.25">
      <c r="A85" s="294" t="s">
        <v>487</v>
      </c>
      <c r="B85">
        <v>0</v>
      </c>
      <c r="C85">
        <v>0</v>
      </c>
      <c r="D85" t="s">
        <v>19</v>
      </c>
      <c r="E85" t="s">
        <v>19</v>
      </c>
      <c r="F85">
        <v>0</v>
      </c>
      <c r="G85">
        <v>0</v>
      </c>
    </row>
    <row r="86" spans="1:7" ht="15" x14ac:dyDescent="0.25">
      <c r="A86" s="294" t="s">
        <v>567</v>
      </c>
      <c r="B86" t="s">
        <v>20</v>
      </c>
      <c r="C86" t="s">
        <v>29</v>
      </c>
      <c r="D86" t="s">
        <v>29</v>
      </c>
      <c r="E86" t="s">
        <v>489</v>
      </c>
      <c r="F86" t="s">
        <v>287</v>
      </c>
      <c r="G86" t="s">
        <v>20</v>
      </c>
    </row>
    <row r="87" spans="1:7" ht="15" x14ac:dyDescent="0.25">
      <c r="A87" s="294"/>
    </row>
    <row r="88" spans="1:7" ht="15" x14ac:dyDescent="0.25">
      <c r="A88" s="294"/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98A04-1AC0-484C-970E-721576D31BDC}">
  <sheetPr codeName="Sheet22"/>
  <dimension ref="A2:G87"/>
  <sheetViews>
    <sheetView zoomScale="145" zoomScaleNormal="145" workbookViewId="0">
      <pane xSplit="1" ySplit="9" topLeftCell="B64" activePane="bottomRight" state="frozen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defaultRowHeight="13.2" x14ac:dyDescent="0.25"/>
  <sheetData>
    <row r="2" spans="1:7" ht="15" x14ac:dyDescent="0.25">
      <c r="A2" s="294" t="s">
        <v>275</v>
      </c>
      <c r="E2" t="s">
        <v>505</v>
      </c>
      <c r="F2" t="s">
        <v>582</v>
      </c>
      <c r="G2">
        <f>- 5/31</f>
        <v>-0.16129032258064516</v>
      </c>
    </row>
    <row r="3" spans="1:7" ht="15" x14ac:dyDescent="0.25">
      <c r="A3" s="294" t="s">
        <v>551</v>
      </c>
      <c r="B3" t="s">
        <v>552</v>
      </c>
      <c r="C3" t="s">
        <v>545</v>
      </c>
      <c r="D3" t="s">
        <v>546</v>
      </c>
      <c r="E3" t="s">
        <v>506</v>
      </c>
      <c r="F3" t="s">
        <v>583</v>
      </c>
      <c r="G3" t="s">
        <v>501</v>
      </c>
    </row>
    <row r="4" spans="1:7" ht="15" x14ac:dyDescent="0.25">
      <c r="A4" s="294" t="s">
        <v>553</v>
      </c>
      <c r="B4" s="234" t="s">
        <v>621</v>
      </c>
      <c r="C4" s="234" t="s">
        <v>624</v>
      </c>
      <c r="D4" s="234"/>
    </row>
    <row r="5" spans="1:7" ht="15" x14ac:dyDescent="0.25">
      <c r="A5" s="294" t="s">
        <v>21</v>
      </c>
      <c r="B5" t="s">
        <v>502</v>
      </c>
      <c r="C5" t="s">
        <v>547</v>
      </c>
      <c r="D5" t="s">
        <v>548</v>
      </c>
      <c r="E5" t="s">
        <v>21</v>
      </c>
      <c r="F5" t="s">
        <v>584</v>
      </c>
      <c r="G5" t="s">
        <v>503</v>
      </c>
    </row>
    <row r="6" spans="1:7" ht="15" x14ac:dyDescent="0.25">
      <c r="A6" s="294" t="s">
        <v>19</v>
      </c>
      <c r="B6" t="s">
        <v>29</v>
      </c>
      <c r="C6" t="s">
        <v>29</v>
      </c>
      <c r="D6" t="s">
        <v>29</v>
      </c>
      <c r="E6" t="s">
        <v>489</v>
      </c>
      <c r="F6" t="s">
        <v>287</v>
      </c>
      <c r="G6" t="s">
        <v>20</v>
      </c>
    </row>
    <row r="7" spans="1:7" ht="15" x14ac:dyDescent="0.25">
      <c r="A7" s="294" t="s">
        <v>573</v>
      </c>
      <c r="B7" t="s">
        <v>574</v>
      </c>
      <c r="C7" t="s">
        <v>570</v>
      </c>
      <c r="D7" t="s">
        <v>571</v>
      </c>
      <c r="E7" t="s">
        <v>572</v>
      </c>
      <c r="F7" t="s">
        <v>585</v>
      </c>
      <c r="G7" t="s">
        <v>586</v>
      </c>
    </row>
    <row r="8" spans="1:7" ht="15" x14ac:dyDescent="0.25">
      <c r="A8" s="294" t="s">
        <v>19</v>
      </c>
      <c r="B8" t="s">
        <v>29</v>
      </c>
      <c r="C8" t="s">
        <v>29</v>
      </c>
      <c r="D8" t="s">
        <v>29</v>
      </c>
      <c r="E8" t="s">
        <v>489</v>
      </c>
      <c r="F8" t="s">
        <v>287</v>
      </c>
      <c r="G8" t="s">
        <v>20</v>
      </c>
    </row>
    <row r="9" spans="1:7" ht="15" x14ac:dyDescent="0.25">
      <c r="A9" s="294" t="s">
        <v>555</v>
      </c>
      <c r="B9" t="s">
        <v>504</v>
      </c>
      <c r="C9" t="s">
        <v>549</v>
      </c>
      <c r="D9" t="s">
        <v>504</v>
      </c>
      <c r="E9" t="s">
        <v>507</v>
      </c>
      <c r="F9" t="s">
        <v>587</v>
      </c>
      <c r="G9" t="s">
        <v>588</v>
      </c>
    </row>
    <row r="10" spans="1:7" ht="15" x14ac:dyDescent="0.25">
      <c r="A10" s="294" t="s">
        <v>21</v>
      </c>
    </row>
    <row r="11" spans="1:7" ht="15" x14ac:dyDescent="0.25">
      <c r="A11" s="294" t="s">
        <v>438</v>
      </c>
      <c r="B11">
        <v>102.6</v>
      </c>
      <c r="C11">
        <v>102.9</v>
      </c>
      <c r="D11">
        <v>354.2</v>
      </c>
      <c r="E11">
        <v>309</v>
      </c>
      <c r="F11">
        <v>0</v>
      </c>
      <c r="G11">
        <v>0</v>
      </c>
    </row>
    <row r="12" spans="1:7" ht="15" x14ac:dyDescent="0.25">
      <c r="A12" s="294" t="s">
        <v>439</v>
      </c>
      <c r="B12">
        <v>0</v>
      </c>
      <c r="C12">
        <v>0</v>
      </c>
      <c r="D12">
        <v>21.1</v>
      </c>
      <c r="E12">
        <v>21.3</v>
      </c>
      <c r="F12">
        <v>0</v>
      </c>
      <c r="G12">
        <v>0</v>
      </c>
    </row>
    <row r="13" spans="1:7" ht="15" x14ac:dyDescent="0.25">
      <c r="A13" s="294" t="s">
        <v>623</v>
      </c>
      <c r="B13">
        <v>0.1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ht="15" x14ac:dyDescent="0.25">
      <c r="A14" s="294" t="s">
        <v>440</v>
      </c>
      <c r="B14">
        <v>102.5</v>
      </c>
      <c r="C14">
        <v>51.4</v>
      </c>
      <c r="D14">
        <v>320.39999999999998</v>
      </c>
      <c r="E14">
        <v>204.1</v>
      </c>
      <c r="F14">
        <v>0</v>
      </c>
      <c r="G14">
        <v>0</v>
      </c>
    </row>
    <row r="15" spans="1:7" ht="15" x14ac:dyDescent="0.25">
      <c r="A15" s="294" t="s">
        <v>589</v>
      </c>
      <c r="B15">
        <v>0</v>
      </c>
      <c r="C15">
        <v>0</v>
      </c>
      <c r="D15">
        <v>0</v>
      </c>
      <c r="E15">
        <v>8.6999999999999993</v>
      </c>
      <c r="F15">
        <v>0</v>
      </c>
      <c r="G15">
        <v>0</v>
      </c>
    </row>
    <row r="16" spans="1:7" ht="15" x14ac:dyDescent="0.25">
      <c r="A16" s="294" t="s">
        <v>609</v>
      </c>
      <c r="B16">
        <v>0</v>
      </c>
      <c r="C16">
        <v>0</v>
      </c>
      <c r="D16">
        <v>0</v>
      </c>
      <c r="E16">
        <v>21.8</v>
      </c>
      <c r="F16">
        <v>0</v>
      </c>
      <c r="G16">
        <v>0</v>
      </c>
    </row>
    <row r="17" spans="1:7" ht="15" x14ac:dyDescent="0.25">
      <c r="A17" s="294" t="s">
        <v>488</v>
      </c>
      <c r="B17">
        <v>0</v>
      </c>
      <c r="C17">
        <v>51.5</v>
      </c>
      <c r="D17">
        <v>12.7</v>
      </c>
      <c r="E17">
        <v>53.1</v>
      </c>
      <c r="F17">
        <v>0</v>
      </c>
      <c r="G17">
        <v>0</v>
      </c>
    </row>
    <row r="18" spans="1:7" ht="15" x14ac:dyDescent="0.25">
      <c r="A18" s="294" t="s">
        <v>21</v>
      </c>
    </row>
    <row r="19" spans="1:7" ht="15" x14ac:dyDescent="0.25">
      <c r="A19" s="294" t="s">
        <v>441</v>
      </c>
      <c r="B19">
        <v>458.8</v>
      </c>
      <c r="C19">
        <v>409</v>
      </c>
      <c r="D19">
        <v>901.4</v>
      </c>
      <c r="E19">
        <v>1032.2</v>
      </c>
      <c r="F19">
        <v>0</v>
      </c>
      <c r="G19">
        <v>0</v>
      </c>
    </row>
    <row r="20" spans="1:7" ht="15" x14ac:dyDescent="0.25">
      <c r="A20" s="294" t="s">
        <v>21</v>
      </c>
    </row>
    <row r="21" spans="1:7" ht="15" x14ac:dyDescent="0.25">
      <c r="A21" s="294" t="s">
        <v>442</v>
      </c>
      <c r="B21">
        <v>239.8</v>
      </c>
      <c r="C21">
        <v>211.6</v>
      </c>
      <c r="D21">
        <v>437.2</v>
      </c>
      <c r="E21">
        <v>373.1</v>
      </c>
      <c r="F21">
        <v>0</v>
      </c>
      <c r="G21">
        <v>0</v>
      </c>
    </row>
    <row r="22" spans="1:7" ht="15" x14ac:dyDescent="0.25">
      <c r="A22" s="294" t="s">
        <v>21</v>
      </c>
    </row>
    <row r="23" spans="1:7" ht="15" x14ac:dyDescent="0.25">
      <c r="A23" s="294" t="s">
        <v>590</v>
      </c>
      <c r="B23">
        <v>130</v>
      </c>
      <c r="C23">
        <v>0</v>
      </c>
      <c r="D23">
        <v>63</v>
      </c>
      <c r="E23">
        <v>0</v>
      </c>
      <c r="F23">
        <v>0</v>
      </c>
      <c r="G23">
        <v>0</v>
      </c>
    </row>
    <row r="24" spans="1:7" ht="15" x14ac:dyDescent="0.25">
      <c r="A24" s="294" t="s">
        <v>21</v>
      </c>
    </row>
    <row r="25" spans="1:7" ht="15" x14ac:dyDescent="0.25">
      <c r="A25" s="294" t="s">
        <v>443</v>
      </c>
      <c r="B25">
        <v>1332.2</v>
      </c>
      <c r="C25">
        <v>1587.1</v>
      </c>
      <c r="D25">
        <v>2941.4</v>
      </c>
      <c r="E25">
        <v>3104.6</v>
      </c>
      <c r="F25">
        <v>0</v>
      </c>
      <c r="G25">
        <v>0</v>
      </c>
    </row>
    <row r="26" spans="1:7" ht="15" x14ac:dyDescent="0.25">
      <c r="A26" s="294" t="s">
        <v>543</v>
      </c>
      <c r="B26">
        <v>55</v>
      </c>
      <c r="C26">
        <v>180</v>
      </c>
      <c r="D26">
        <v>0</v>
      </c>
      <c r="E26">
        <v>8.4</v>
      </c>
      <c r="F26">
        <v>0</v>
      </c>
      <c r="G26">
        <v>0</v>
      </c>
    </row>
    <row r="27" spans="1:7" ht="15" x14ac:dyDescent="0.25">
      <c r="A27" s="294" t="s">
        <v>444</v>
      </c>
      <c r="B27">
        <v>6.2</v>
      </c>
      <c r="C27">
        <v>11.7</v>
      </c>
      <c r="D27">
        <v>26.7</v>
      </c>
      <c r="E27">
        <v>11.1</v>
      </c>
      <c r="F27">
        <v>0</v>
      </c>
      <c r="G27">
        <v>0</v>
      </c>
    </row>
    <row r="28" spans="1:7" ht="15" x14ac:dyDescent="0.25">
      <c r="A28" s="294" t="s">
        <v>591</v>
      </c>
      <c r="B28">
        <v>0.8</v>
      </c>
      <c r="C28">
        <v>0</v>
      </c>
      <c r="D28">
        <v>0.5</v>
      </c>
      <c r="E28">
        <v>0</v>
      </c>
      <c r="F28">
        <v>0</v>
      </c>
      <c r="G28">
        <v>0</v>
      </c>
    </row>
    <row r="29" spans="1:7" ht="15" x14ac:dyDescent="0.25">
      <c r="A29" s="294" t="s">
        <v>445</v>
      </c>
      <c r="B29">
        <v>1.1000000000000001</v>
      </c>
      <c r="C29">
        <v>0.3</v>
      </c>
      <c r="D29">
        <v>1.6</v>
      </c>
      <c r="E29">
        <v>1.9</v>
      </c>
      <c r="F29">
        <v>0</v>
      </c>
      <c r="G29">
        <v>0</v>
      </c>
    </row>
    <row r="30" spans="1:7" ht="15" x14ac:dyDescent="0.25">
      <c r="A30" s="294" t="s">
        <v>446</v>
      </c>
      <c r="B30">
        <v>51.7</v>
      </c>
      <c r="C30">
        <v>106</v>
      </c>
      <c r="D30">
        <v>282.8</v>
      </c>
      <c r="E30">
        <v>304.39999999999998</v>
      </c>
      <c r="F30">
        <v>0</v>
      </c>
      <c r="G30">
        <v>0</v>
      </c>
    </row>
    <row r="31" spans="1:7" ht="15" x14ac:dyDescent="0.25">
      <c r="A31" s="294" t="s">
        <v>550</v>
      </c>
      <c r="B31">
        <v>0</v>
      </c>
      <c r="C31">
        <v>100</v>
      </c>
      <c r="D31">
        <v>262.2</v>
      </c>
      <c r="E31">
        <v>261.60000000000002</v>
      </c>
      <c r="F31">
        <v>0</v>
      </c>
      <c r="G31">
        <v>0</v>
      </c>
    </row>
    <row r="32" spans="1:7" ht="15" x14ac:dyDescent="0.25">
      <c r="A32" s="294" t="s">
        <v>447</v>
      </c>
      <c r="B32">
        <v>439.2</v>
      </c>
      <c r="C32">
        <v>338.7</v>
      </c>
      <c r="D32">
        <v>386.1</v>
      </c>
      <c r="E32">
        <v>513.29999999999995</v>
      </c>
      <c r="F32">
        <v>0</v>
      </c>
      <c r="G32">
        <v>0</v>
      </c>
    </row>
    <row r="33" spans="1:7" ht="15" x14ac:dyDescent="0.25">
      <c r="A33" s="294" t="s">
        <v>448</v>
      </c>
      <c r="B33">
        <v>1</v>
      </c>
      <c r="C33">
        <v>12.9</v>
      </c>
      <c r="D33">
        <v>135.80000000000001</v>
      </c>
      <c r="E33">
        <v>84.9</v>
      </c>
      <c r="F33">
        <v>0</v>
      </c>
      <c r="G33">
        <v>0</v>
      </c>
    </row>
    <row r="34" spans="1:7" ht="15" x14ac:dyDescent="0.25">
      <c r="A34" s="294" t="s">
        <v>449</v>
      </c>
      <c r="B34">
        <v>601.5</v>
      </c>
      <c r="C34">
        <v>586</v>
      </c>
      <c r="D34">
        <v>1006.3</v>
      </c>
      <c r="E34">
        <v>1217.5999999999999</v>
      </c>
      <c r="F34">
        <v>0</v>
      </c>
      <c r="G34">
        <v>0</v>
      </c>
    </row>
    <row r="35" spans="1:7" ht="15" x14ac:dyDescent="0.25">
      <c r="A35" s="294" t="s">
        <v>563</v>
      </c>
      <c r="B35">
        <v>0</v>
      </c>
      <c r="C35">
        <v>65</v>
      </c>
      <c r="D35">
        <v>52.4</v>
      </c>
      <c r="E35">
        <v>0</v>
      </c>
      <c r="F35">
        <v>0</v>
      </c>
      <c r="G35">
        <v>0</v>
      </c>
    </row>
    <row r="36" spans="1:7" ht="15" x14ac:dyDescent="0.25">
      <c r="A36" s="294" t="s">
        <v>581</v>
      </c>
      <c r="B36">
        <v>0</v>
      </c>
      <c r="C36">
        <v>1</v>
      </c>
      <c r="D36">
        <v>66.599999999999994</v>
      </c>
      <c r="E36">
        <v>65.7</v>
      </c>
      <c r="F36">
        <v>0</v>
      </c>
      <c r="G36">
        <v>0</v>
      </c>
    </row>
    <row r="37" spans="1:7" ht="15" x14ac:dyDescent="0.25">
      <c r="A37" s="294" t="s">
        <v>490</v>
      </c>
      <c r="B37">
        <v>0</v>
      </c>
      <c r="C37">
        <v>0.1</v>
      </c>
      <c r="D37">
        <v>20.8</v>
      </c>
      <c r="E37">
        <v>44.5</v>
      </c>
      <c r="F37">
        <v>0</v>
      </c>
      <c r="G37">
        <v>0</v>
      </c>
    </row>
    <row r="38" spans="1:7" ht="15" x14ac:dyDescent="0.25">
      <c r="A38" s="294" t="s">
        <v>450</v>
      </c>
      <c r="B38">
        <v>104</v>
      </c>
      <c r="C38">
        <v>185.1</v>
      </c>
      <c r="D38">
        <v>313.8</v>
      </c>
      <c r="E38">
        <v>351.8</v>
      </c>
      <c r="F38">
        <v>0</v>
      </c>
      <c r="G38">
        <v>0</v>
      </c>
    </row>
    <row r="39" spans="1:7" ht="15" x14ac:dyDescent="0.25">
      <c r="A39" s="294" t="s">
        <v>620</v>
      </c>
      <c r="B39">
        <v>1.8</v>
      </c>
      <c r="C39">
        <v>0</v>
      </c>
      <c r="D39">
        <v>0.5</v>
      </c>
      <c r="E39">
        <v>0</v>
      </c>
      <c r="F39">
        <v>0</v>
      </c>
      <c r="G39">
        <v>0</v>
      </c>
    </row>
    <row r="40" spans="1:7" ht="15" x14ac:dyDescent="0.25">
      <c r="A40" s="294" t="s">
        <v>451</v>
      </c>
      <c r="B40">
        <v>0</v>
      </c>
      <c r="C40">
        <v>0.4</v>
      </c>
      <c r="D40">
        <v>223.9</v>
      </c>
      <c r="E40">
        <v>109.9</v>
      </c>
      <c r="F40">
        <v>0</v>
      </c>
      <c r="G40">
        <v>0</v>
      </c>
    </row>
    <row r="41" spans="1:7" ht="15" x14ac:dyDescent="0.25">
      <c r="A41" s="294" t="s">
        <v>452</v>
      </c>
      <c r="B41">
        <v>70</v>
      </c>
      <c r="C41">
        <v>0</v>
      </c>
      <c r="D41">
        <v>161.5</v>
      </c>
      <c r="E41">
        <v>129.69999999999999</v>
      </c>
      <c r="F41">
        <v>0</v>
      </c>
      <c r="G41">
        <v>0</v>
      </c>
    </row>
    <row r="42" spans="1:7" ht="15" x14ac:dyDescent="0.25">
      <c r="A42" s="294" t="s">
        <v>21</v>
      </c>
    </row>
    <row r="43" spans="1:7" ht="15" x14ac:dyDescent="0.25">
      <c r="A43" s="294" t="s">
        <v>453</v>
      </c>
      <c r="B43">
        <v>330.4</v>
      </c>
      <c r="C43">
        <v>311.8</v>
      </c>
      <c r="D43">
        <v>1213.0999999999999</v>
      </c>
      <c r="E43">
        <v>368.6</v>
      </c>
      <c r="F43">
        <v>0</v>
      </c>
      <c r="G43">
        <v>0</v>
      </c>
    </row>
    <row r="44" spans="1:7" ht="15" x14ac:dyDescent="0.25">
      <c r="A44" s="294" t="s">
        <v>454</v>
      </c>
      <c r="B44">
        <v>0</v>
      </c>
      <c r="C44">
        <v>0</v>
      </c>
      <c r="D44">
        <v>409.7</v>
      </c>
      <c r="E44">
        <v>94.6</v>
      </c>
      <c r="F44">
        <v>0</v>
      </c>
      <c r="G44">
        <v>0</v>
      </c>
    </row>
    <row r="45" spans="1:7" ht="15" x14ac:dyDescent="0.25">
      <c r="A45" s="294" t="s">
        <v>455</v>
      </c>
      <c r="B45">
        <v>0</v>
      </c>
      <c r="C45">
        <v>0</v>
      </c>
      <c r="D45">
        <v>101.2</v>
      </c>
      <c r="E45">
        <v>0</v>
      </c>
      <c r="F45">
        <v>0</v>
      </c>
      <c r="G45">
        <v>0</v>
      </c>
    </row>
    <row r="46" spans="1:7" ht="15" x14ac:dyDescent="0.25">
      <c r="A46" s="294" t="s">
        <v>592</v>
      </c>
      <c r="B46">
        <v>0</v>
      </c>
      <c r="C46">
        <v>0</v>
      </c>
      <c r="D46">
        <v>19.7</v>
      </c>
      <c r="E46">
        <v>0</v>
      </c>
      <c r="F46">
        <v>0</v>
      </c>
      <c r="G46">
        <v>0</v>
      </c>
    </row>
    <row r="47" spans="1:7" ht="15" x14ac:dyDescent="0.25">
      <c r="A47" s="294" t="s">
        <v>456</v>
      </c>
      <c r="B47">
        <v>0</v>
      </c>
      <c r="C47">
        <v>0</v>
      </c>
      <c r="D47">
        <v>18.600000000000001</v>
      </c>
      <c r="E47">
        <v>19</v>
      </c>
      <c r="F47">
        <v>0</v>
      </c>
      <c r="G47">
        <v>0</v>
      </c>
    </row>
    <row r="48" spans="1:7" ht="15" x14ac:dyDescent="0.25">
      <c r="A48" s="294" t="s">
        <v>457</v>
      </c>
      <c r="B48">
        <v>0</v>
      </c>
      <c r="C48">
        <v>0</v>
      </c>
      <c r="D48">
        <v>0</v>
      </c>
      <c r="E48">
        <v>15.2</v>
      </c>
      <c r="F48">
        <v>0</v>
      </c>
      <c r="G48">
        <v>0</v>
      </c>
    </row>
    <row r="49" spans="1:7" ht="15" x14ac:dyDescent="0.25">
      <c r="A49" s="294" t="s">
        <v>593</v>
      </c>
      <c r="B49">
        <v>30</v>
      </c>
      <c r="C49">
        <v>0</v>
      </c>
      <c r="D49">
        <v>0</v>
      </c>
      <c r="E49" t="s">
        <v>168</v>
      </c>
      <c r="F49">
        <v>0</v>
      </c>
      <c r="G49">
        <v>0</v>
      </c>
    </row>
    <row r="50" spans="1:7" ht="15" x14ac:dyDescent="0.25">
      <c r="A50" s="294" t="s">
        <v>594</v>
      </c>
      <c r="B50">
        <v>0</v>
      </c>
      <c r="C50">
        <v>0</v>
      </c>
      <c r="D50">
        <v>0</v>
      </c>
      <c r="E50">
        <v>9.8000000000000007</v>
      </c>
      <c r="F50">
        <v>0</v>
      </c>
      <c r="G50">
        <v>0</v>
      </c>
    </row>
    <row r="51" spans="1:7" ht="15" x14ac:dyDescent="0.25">
      <c r="A51" s="294" t="s">
        <v>458</v>
      </c>
      <c r="B51">
        <v>300.39999999999998</v>
      </c>
      <c r="C51">
        <v>311.8</v>
      </c>
      <c r="D51">
        <v>635.79999999999995</v>
      </c>
      <c r="E51">
        <v>221.3</v>
      </c>
      <c r="F51">
        <v>0</v>
      </c>
      <c r="G51">
        <v>0</v>
      </c>
    </row>
    <row r="52" spans="1:7" ht="15" x14ac:dyDescent="0.25">
      <c r="A52" s="294" t="s">
        <v>459</v>
      </c>
      <c r="B52">
        <v>0</v>
      </c>
      <c r="C52">
        <v>0</v>
      </c>
      <c r="D52">
        <v>18</v>
      </c>
      <c r="E52">
        <v>8.8000000000000007</v>
      </c>
      <c r="F52">
        <v>0</v>
      </c>
      <c r="G52">
        <v>0</v>
      </c>
    </row>
    <row r="53" spans="1:7" ht="15" x14ac:dyDescent="0.25">
      <c r="A53" s="294" t="s">
        <v>610</v>
      </c>
      <c r="B53">
        <v>0</v>
      </c>
      <c r="C53">
        <v>0</v>
      </c>
      <c r="D53">
        <v>10.1</v>
      </c>
      <c r="E53">
        <v>0</v>
      </c>
      <c r="F53">
        <v>0</v>
      </c>
      <c r="G53">
        <v>0</v>
      </c>
    </row>
    <row r="54" spans="1:7" ht="15" x14ac:dyDescent="0.25">
      <c r="A54" s="294" t="s">
        <v>21</v>
      </c>
    </row>
    <row r="55" spans="1:7" ht="15" x14ac:dyDescent="0.25">
      <c r="A55" s="294" t="s">
        <v>460</v>
      </c>
      <c r="B55">
        <v>1433.6</v>
      </c>
      <c r="C55">
        <v>1240.8</v>
      </c>
      <c r="D55">
        <v>3526.8</v>
      </c>
      <c r="E55">
        <v>2250.1999999999998</v>
      </c>
      <c r="F55">
        <v>8.9</v>
      </c>
      <c r="G55">
        <v>0</v>
      </c>
    </row>
    <row r="56" spans="1:7" ht="15" x14ac:dyDescent="0.25">
      <c r="A56" s="294" t="s">
        <v>461</v>
      </c>
      <c r="B56">
        <v>0</v>
      </c>
      <c r="C56">
        <v>2.8</v>
      </c>
      <c r="D56">
        <v>8.6</v>
      </c>
      <c r="E56">
        <v>5.9</v>
      </c>
      <c r="F56">
        <v>0</v>
      </c>
      <c r="G56">
        <v>0</v>
      </c>
    </row>
    <row r="57" spans="1:7" ht="15" x14ac:dyDescent="0.25">
      <c r="A57" s="294" t="s">
        <v>462</v>
      </c>
      <c r="B57">
        <v>9</v>
      </c>
      <c r="C57">
        <v>4</v>
      </c>
      <c r="D57">
        <v>0</v>
      </c>
      <c r="E57">
        <v>6.8</v>
      </c>
      <c r="F57">
        <v>0</v>
      </c>
      <c r="G57">
        <v>0</v>
      </c>
    </row>
    <row r="58" spans="1:7" ht="15" x14ac:dyDescent="0.25">
      <c r="A58" s="294" t="s">
        <v>463</v>
      </c>
      <c r="B58">
        <v>30.2</v>
      </c>
      <c r="C58">
        <v>115</v>
      </c>
      <c r="D58">
        <v>256.10000000000002</v>
      </c>
      <c r="E58">
        <v>104.4</v>
      </c>
      <c r="F58">
        <v>0</v>
      </c>
      <c r="G58">
        <v>0</v>
      </c>
    </row>
    <row r="59" spans="1:7" ht="15" x14ac:dyDescent="0.25">
      <c r="A59" s="294" t="s">
        <v>464</v>
      </c>
      <c r="B59">
        <v>12.2</v>
      </c>
      <c r="C59">
        <v>54.1</v>
      </c>
      <c r="D59">
        <v>34.4</v>
      </c>
      <c r="E59">
        <v>34.299999999999997</v>
      </c>
      <c r="F59">
        <v>0</v>
      </c>
      <c r="G59">
        <v>0</v>
      </c>
    </row>
    <row r="60" spans="1:7" ht="15" x14ac:dyDescent="0.25">
      <c r="A60" s="294" t="s">
        <v>465</v>
      </c>
      <c r="B60">
        <v>41.3</v>
      </c>
      <c r="C60">
        <v>4.3</v>
      </c>
      <c r="D60">
        <v>15.8</v>
      </c>
      <c r="E60">
        <v>5.9</v>
      </c>
      <c r="F60">
        <v>0</v>
      </c>
      <c r="G60">
        <v>0</v>
      </c>
    </row>
    <row r="61" spans="1:7" ht="15" x14ac:dyDescent="0.25">
      <c r="A61" s="294" t="s">
        <v>466</v>
      </c>
      <c r="B61">
        <v>0</v>
      </c>
      <c r="C61">
        <v>45</v>
      </c>
      <c r="D61">
        <v>279.60000000000002</v>
      </c>
      <c r="E61">
        <v>111.9</v>
      </c>
      <c r="F61">
        <v>0</v>
      </c>
      <c r="G61">
        <v>0</v>
      </c>
    </row>
    <row r="62" spans="1:7" ht="15" x14ac:dyDescent="0.25">
      <c r="A62" s="294" t="s">
        <v>467</v>
      </c>
      <c r="B62">
        <v>102.8</v>
      </c>
      <c r="C62">
        <v>77</v>
      </c>
      <c r="D62">
        <v>327</v>
      </c>
      <c r="E62">
        <v>123.3</v>
      </c>
      <c r="F62">
        <v>0</v>
      </c>
      <c r="G62">
        <v>0</v>
      </c>
    </row>
    <row r="63" spans="1:7" ht="15" x14ac:dyDescent="0.25">
      <c r="A63" s="294" t="s">
        <v>468</v>
      </c>
      <c r="B63">
        <v>42.2</v>
      </c>
      <c r="C63">
        <v>66.3</v>
      </c>
      <c r="D63">
        <v>81.2</v>
      </c>
      <c r="E63">
        <v>54.7</v>
      </c>
      <c r="F63">
        <v>0</v>
      </c>
      <c r="G63">
        <v>0</v>
      </c>
    </row>
    <row r="64" spans="1:7" ht="15" x14ac:dyDescent="0.25">
      <c r="A64" s="294" t="s">
        <v>469</v>
      </c>
      <c r="B64">
        <v>33.5</v>
      </c>
      <c r="C64">
        <v>10</v>
      </c>
      <c r="D64">
        <v>202.6</v>
      </c>
      <c r="E64">
        <v>90.6</v>
      </c>
      <c r="F64">
        <v>0</v>
      </c>
      <c r="G64">
        <v>0</v>
      </c>
    </row>
    <row r="65" spans="1:7" ht="15" x14ac:dyDescent="0.25">
      <c r="A65" s="294" t="s">
        <v>470</v>
      </c>
      <c r="B65">
        <v>11</v>
      </c>
      <c r="C65">
        <v>17.8</v>
      </c>
      <c r="D65">
        <v>0</v>
      </c>
      <c r="E65">
        <v>0</v>
      </c>
      <c r="F65">
        <v>0</v>
      </c>
      <c r="G65">
        <v>0</v>
      </c>
    </row>
    <row r="66" spans="1:7" ht="15" x14ac:dyDescent="0.25">
      <c r="A66" s="294" t="s">
        <v>471</v>
      </c>
      <c r="B66">
        <v>122.6</v>
      </c>
      <c r="C66">
        <v>32.9</v>
      </c>
      <c r="D66">
        <v>203.4</v>
      </c>
      <c r="E66">
        <v>207.7</v>
      </c>
      <c r="F66">
        <v>0</v>
      </c>
      <c r="G66">
        <v>0</v>
      </c>
    </row>
    <row r="67" spans="1:7" ht="15" x14ac:dyDescent="0.25">
      <c r="A67" s="294" t="s">
        <v>544</v>
      </c>
      <c r="B67">
        <v>0</v>
      </c>
      <c r="C67">
        <v>0</v>
      </c>
      <c r="D67">
        <v>15.4</v>
      </c>
      <c r="E67">
        <v>7.4</v>
      </c>
      <c r="F67">
        <v>0</v>
      </c>
      <c r="G67">
        <v>0</v>
      </c>
    </row>
    <row r="68" spans="1:7" ht="15" x14ac:dyDescent="0.25">
      <c r="A68" s="294" t="s">
        <v>472</v>
      </c>
      <c r="B68">
        <v>0</v>
      </c>
      <c r="C68">
        <v>0</v>
      </c>
      <c r="D68">
        <v>52</v>
      </c>
      <c r="E68">
        <v>37.6</v>
      </c>
      <c r="F68">
        <v>0</v>
      </c>
      <c r="G68">
        <v>0</v>
      </c>
    </row>
    <row r="69" spans="1:7" ht="15" x14ac:dyDescent="0.25">
      <c r="A69" s="294" t="s">
        <v>473</v>
      </c>
      <c r="B69">
        <v>79.900000000000006</v>
      </c>
      <c r="C69">
        <v>110.4</v>
      </c>
      <c r="D69">
        <v>126.3</v>
      </c>
      <c r="E69">
        <v>116.4</v>
      </c>
      <c r="F69">
        <v>0</v>
      </c>
      <c r="G69">
        <v>0</v>
      </c>
    </row>
    <row r="70" spans="1:7" ht="15" x14ac:dyDescent="0.25">
      <c r="A70" s="294" t="s">
        <v>474</v>
      </c>
      <c r="B70">
        <v>43.5</v>
      </c>
      <c r="C70">
        <v>42</v>
      </c>
      <c r="D70">
        <v>64</v>
      </c>
      <c r="E70">
        <v>56.3</v>
      </c>
      <c r="F70">
        <v>0</v>
      </c>
      <c r="G70">
        <v>0</v>
      </c>
    </row>
    <row r="71" spans="1:7" ht="15" x14ac:dyDescent="0.25">
      <c r="A71" s="294" t="s">
        <v>475</v>
      </c>
      <c r="B71">
        <v>19</v>
      </c>
      <c r="C71">
        <v>13</v>
      </c>
      <c r="D71">
        <v>10.3</v>
      </c>
      <c r="E71">
        <v>18</v>
      </c>
      <c r="F71">
        <v>4.8</v>
      </c>
      <c r="G71">
        <v>0</v>
      </c>
    </row>
    <row r="72" spans="1:7" ht="15" x14ac:dyDescent="0.25">
      <c r="A72" s="294" t="s">
        <v>476</v>
      </c>
      <c r="B72">
        <v>634</v>
      </c>
      <c r="C72">
        <v>455.5</v>
      </c>
      <c r="D72">
        <v>1454.6</v>
      </c>
      <c r="E72">
        <v>939.7</v>
      </c>
      <c r="F72">
        <v>0</v>
      </c>
      <c r="G72">
        <v>0</v>
      </c>
    </row>
    <row r="73" spans="1:7" ht="15" x14ac:dyDescent="0.25">
      <c r="A73" s="294" t="s">
        <v>477</v>
      </c>
      <c r="B73">
        <v>0</v>
      </c>
      <c r="C73">
        <v>0.4</v>
      </c>
      <c r="D73">
        <v>10.1</v>
      </c>
      <c r="E73">
        <v>6.1</v>
      </c>
      <c r="F73">
        <v>0</v>
      </c>
      <c r="G73">
        <v>0</v>
      </c>
    </row>
    <row r="74" spans="1:7" ht="15" x14ac:dyDescent="0.25">
      <c r="A74" s="294" t="s">
        <v>478</v>
      </c>
      <c r="B74">
        <v>92.7</v>
      </c>
      <c r="C74">
        <v>68.400000000000006</v>
      </c>
      <c r="D74">
        <v>46.9</v>
      </c>
      <c r="E74">
        <v>47.6</v>
      </c>
      <c r="F74">
        <v>0</v>
      </c>
      <c r="G74">
        <v>0</v>
      </c>
    </row>
    <row r="75" spans="1:7" ht="15" x14ac:dyDescent="0.25">
      <c r="A75" s="294" t="s">
        <v>479</v>
      </c>
      <c r="B75">
        <v>50.6</v>
      </c>
      <c r="C75">
        <v>36</v>
      </c>
      <c r="D75">
        <v>153.4</v>
      </c>
      <c r="E75">
        <v>93.7</v>
      </c>
      <c r="F75">
        <v>4.2</v>
      </c>
      <c r="G75">
        <v>0</v>
      </c>
    </row>
    <row r="76" spans="1:7" ht="15" x14ac:dyDescent="0.25">
      <c r="A76" s="294" t="s">
        <v>480</v>
      </c>
      <c r="B76">
        <v>73.900000000000006</v>
      </c>
      <c r="C76">
        <v>49.7</v>
      </c>
      <c r="D76">
        <v>120.5</v>
      </c>
      <c r="E76">
        <v>70.2</v>
      </c>
      <c r="F76">
        <v>0</v>
      </c>
      <c r="G76">
        <v>0</v>
      </c>
    </row>
    <row r="77" spans="1:7" ht="15" x14ac:dyDescent="0.25">
      <c r="A77" s="294" t="s">
        <v>481</v>
      </c>
      <c r="B77">
        <v>28.7</v>
      </c>
      <c r="C77">
        <v>6.3</v>
      </c>
      <c r="D77">
        <v>33.799999999999997</v>
      </c>
      <c r="E77">
        <v>45.9</v>
      </c>
      <c r="F77">
        <v>0</v>
      </c>
      <c r="G77">
        <v>0</v>
      </c>
    </row>
    <row r="78" spans="1:7" ht="15" x14ac:dyDescent="0.25">
      <c r="A78" s="294" t="s">
        <v>482</v>
      </c>
      <c r="B78">
        <v>6.5</v>
      </c>
      <c r="C78">
        <v>30</v>
      </c>
      <c r="D78">
        <v>30.8</v>
      </c>
      <c r="E78">
        <v>66</v>
      </c>
      <c r="F78">
        <v>0</v>
      </c>
      <c r="G78">
        <v>0</v>
      </c>
    </row>
    <row r="79" spans="1:7" ht="15" x14ac:dyDescent="0.25">
      <c r="A79" s="294" t="s">
        <v>554</v>
      </c>
      <c r="B79" t="s">
        <v>29</v>
      </c>
      <c r="C79" t="s">
        <v>29</v>
      </c>
      <c r="D79" t="s">
        <v>29</v>
      </c>
      <c r="E79" t="s">
        <v>489</v>
      </c>
      <c r="F79" t="s">
        <v>287</v>
      </c>
      <c r="G79" t="s">
        <v>20</v>
      </c>
    </row>
    <row r="80" spans="1:7" ht="15" x14ac:dyDescent="0.25">
      <c r="A80" s="294" t="s">
        <v>483</v>
      </c>
      <c r="B80">
        <v>4027.4</v>
      </c>
      <c r="C80">
        <v>3863.2</v>
      </c>
      <c r="D80">
        <v>9437.1</v>
      </c>
      <c r="E80">
        <v>7437.8</v>
      </c>
      <c r="F80">
        <v>8.9</v>
      </c>
      <c r="G80">
        <v>0</v>
      </c>
    </row>
    <row r="81" spans="1:7" ht="15" x14ac:dyDescent="0.25">
      <c r="A81" s="294" t="s">
        <v>484</v>
      </c>
      <c r="B81">
        <v>357.1</v>
      </c>
      <c r="C81">
        <v>758.3</v>
      </c>
      <c r="D81">
        <v>0</v>
      </c>
      <c r="E81">
        <v>0</v>
      </c>
      <c r="F81">
        <v>0</v>
      </c>
      <c r="G81">
        <v>0</v>
      </c>
    </row>
    <row r="82" spans="1:7" ht="15" x14ac:dyDescent="0.25">
      <c r="A82" s="294" t="s">
        <v>554</v>
      </c>
      <c r="B82" t="s">
        <v>29</v>
      </c>
      <c r="C82" t="s">
        <v>29</v>
      </c>
      <c r="D82" t="s">
        <v>29</v>
      </c>
      <c r="E82" t="s">
        <v>489</v>
      </c>
      <c r="F82" t="s">
        <v>287</v>
      </c>
      <c r="G82" t="s">
        <v>20</v>
      </c>
    </row>
    <row r="83" spans="1:7" ht="15" x14ac:dyDescent="0.25">
      <c r="A83" s="294" t="s">
        <v>485</v>
      </c>
      <c r="B83">
        <v>4384.5</v>
      </c>
      <c r="C83">
        <v>4621.3999999999996</v>
      </c>
      <c r="D83">
        <v>9437.1</v>
      </c>
      <c r="E83">
        <v>7437.8</v>
      </c>
      <c r="F83">
        <v>8.9</v>
      </c>
      <c r="G83">
        <v>0</v>
      </c>
    </row>
    <row r="84" spans="1:7" ht="15" x14ac:dyDescent="0.25">
      <c r="A84" s="294" t="s">
        <v>486</v>
      </c>
      <c r="B84" t="s">
        <v>19</v>
      </c>
      <c r="C84" t="s">
        <v>19</v>
      </c>
      <c r="D84">
        <v>0</v>
      </c>
      <c r="E84">
        <v>0</v>
      </c>
      <c r="F84" t="s">
        <v>19</v>
      </c>
      <c r="G84" t="s">
        <v>19</v>
      </c>
    </row>
    <row r="85" spans="1:7" ht="15" x14ac:dyDescent="0.25">
      <c r="A85" s="294" t="s">
        <v>487</v>
      </c>
      <c r="B85">
        <v>0</v>
      </c>
      <c r="C85">
        <v>0</v>
      </c>
      <c r="D85" t="s">
        <v>19</v>
      </c>
      <c r="E85" t="s">
        <v>19</v>
      </c>
      <c r="F85">
        <v>0</v>
      </c>
      <c r="G85">
        <v>0</v>
      </c>
    </row>
    <row r="86" spans="1:7" ht="15" x14ac:dyDescent="0.25">
      <c r="A86" s="294" t="s">
        <v>554</v>
      </c>
      <c r="B86" t="s">
        <v>29</v>
      </c>
      <c r="C86" t="s">
        <v>29</v>
      </c>
      <c r="D86" t="s">
        <v>29</v>
      </c>
      <c r="E86" t="s">
        <v>489</v>
      </c>
      <c r="F86" t="s">
        <v>287</v>
      </c>
      <c r="G86" t="s">
        <v>20</v>
      </c>
    </row>
    <row r="87" spans="1:7" ht="15" x14ac:dyDescent="0.25">
      <c r="A87" s="294"/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78786-CEEF-4A4F-A1CC-C38CF31415E5}">
  <sheetPr codeName="Sheet23"/>
  <dimension ref="A1:G86"/>
  <sheetViews>
    <sheetView zoomScale="130" zoomScaleNormal="130" workbookViewId="0">
      <pane xSplit="1" ySplit="9" topLeftCell="B19" activePane="bottomRight" state="frozen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defaultRowHeight="13.2" x14ac:dyDescent="0.25"/>
  <sheetData>
    <row r="1" spans="1:7" ht="15" x14ac:dyDescent="0.25">
      <c r="A1" s="294"/>
    </row>
    <row r="2" spans="1:7" ht="15" x14ac:dyDescent="0.25">
      <c r="A2" s="294" t="s">
        <v>275</v>
      </c>
      <c r="E2" t="s">
        <v>505</v>
      </c>
      <c r="F2" t="s">
        <v>582</v>
      </c>
      <c r="G2">
        <f>- 5/31</f>
        <v>-0.16129032258064516</v>
      </c>
    </row>
    <row r="3" spans="1:7" ht="15" x14ac:dyDescent="0.25">
      <c r="A3" s="294" t="s">
        <v>551</v>
      </c>
      <c r="B3" t="s">
        <v>552</v>
      </c>
      <c r="C3" t="s">
        <v>545</v>
      </c>
      <c r="D3" t="s">
        <v>546</v>
      </c>
      <c r="E3" t="s">
        <v>506</v>
      </c>
      <c r="F3" t="s">
        <v>583</v>
      </c>
      <c r="G3" t="s">
        <v>501</v>
      </c>
    </row>
    <row r="4" spans="1:7" ht="15" x14ac:dyDescent="0.25">
      <c r="A4" s="294" t="s">
        <v>553</v>
      </c>
      <c r="B4" s="234" t="s">
        <v>621</v>
      </c>
      <c r="C4" s="234" t="s">
        <v>622</v>
      </c>
      <c r="D4" s="234"/>
    </row>
    <row r="5" spans="1:7" ht="15" x14ac:dyDescent="0.25">
      <c r="A5" s="294" t="s">
        <v>21</v>
      </c>
      <c r="B5" t="s">
        <v>502</v>
      </c>
      <c r="C5" t="s">
        <v>547</v>
      </c>
      <c r="D5" t="s">
        <v>548</v>
      </c>
      <c r="E5" t="s">
        <v>21</v>
      </c>
      <c r="F5" t="s">
        <v>584</v>
      </c>
      <c r="G5" t="s">
        <v>503</v>
      </c>
    </row>
    <row r="6" spans="1:7" ht="15" x14ac:dyDescent="0.25">
      <c r="A6" s="294" t="s">
        <v>19</v>
      </c>
      <c r="B6" t="s">
        <v>29</v>
      </c>
      <c r="C6" t="s">
        <v>29</v>
      </c>
      <c r="D6" t="s">
        <v>29</v>
      </c>
      <c r="E6" t="s">
        <v>489</v>
      </c>
      <c r="F6" t="s">
        <v>287</v>
      </c>
      <c r="G6" t="s">
        <v>20</v>
      </c>
    </row>
    <row r="7" spans="1:7" ht="15" x14ac:dyDescent="0.25">
      <c r="A7" s="294" t="s">
        <v>573</v>
      </c>
      <c r="B7" t="s">
        <v>574</v>
      </c>
      <c r="C7" t="s">
        <v>570</v>
      </c>
      <c r="D7" t="s">
        <v>571</v>
      </c>
      <c r="E7" t="s">
        <v>572</v>
      </c>
      <c r="F7" t="s">
        <v>585</v>
      </c>
      <c r="G7" t="s">
        <v>586</v>
      </c>
    </row>
    <row r="8" spans="1:7" ht="15" x14ac:dyDescent="0.25">
      <c r="A8" s="294" t="s">
        <v>19</v>
      </c>
      <c r="B8" t="s">
        <v>29</v>
      </c>
      <c r="C8" t="s">
        <v>29</v>
      </c>
      <c r="D8" t="s">
        <v>29</v>
      </c>
      <c r="E8" t="s">
        <v>489</v>
      </c>
      <c r="F8" t="s">
        <v>287</v>
      </c>
      <c r="G8" t="s">
        <v>20</v>
      </c>
    </row>
    <row r="9" spans="1:7" ht="15" x14ac:dyDescent="0.25">
      <c r="A9" s="294" t="s">
        <v>555</v>
      </c>
      <c r="B9" t="s">
        <v>504</v>
      </c>
      <c r="C9" t="s">
        <v>549</v>
      </c>
      <c r="D9" t="s">
        <v>504</v>
      </c>
      <c r="E9" t="s">
        <v>507</v>
      </c>
      <c r="F9" t="s">
        <v>587</v>
      </c>
      <c r="G9" t="s">
        <v>588</v>
      </c>
    </row>
    <row r="10" spans="1:7" ht="15" x14ac:dyDescent="0.25">
      <c r="A10" s="294" t="s">
        <v>21</v>
      </c>
    </row>
    <row r="11" spans="1:7" ht="15" x14ac:dyDescent="0.25">
      <c r="A11" s="294" t="s">
        <v>438</v>
      </c>
      <c r="B11">
        <v>122.5</v>
      </c>
      <c r="C11">
        <v>66.900000000000006</v>
      </c>
      <c r="D11">
        <v>333.1</v>
      </c>
      <c r="E11">
        <v>309</v>
      </c>
      <c r="F11">
        <v>0</v>
      </c>
      <c r="G11">
        <v>0</v>
      </c>
    </row>
    <row r="12" spans="1:7" ht="15" x14ac:dyDescent="0.25">
      <c r="A12" s="294" t="s">
        <v>439</v>
      </c>
      <c r="B12">
        <v>0</v>
      </c>
      <c r="C12">
        <v>0</v>
      </c>
      <c r="D12">
        <v>21.1</v>
      </c>
      <c r="E12">
        <v>21.3</v>
      </c>
      <c r="F12">
        <v>0</v>
      </c>
      <c r="G12">
        <v>0</v>
      </c>
    </row>
    <row r="13" spans="1:7" ht="15" x14ac:dyDescent="0.25">
      <c r="A13" s="294" t="s">
        <v>440</v>
      </c>
      <c r="B13">
        <v>122.5</v>
      </c>
      <c r="C13">
        <v>15.9</v>
      </c>
      <c r="D13">
        <v>299.3</v>
      </c>
      <c r="E13">
        <v>204.1</v>
      </c>
      <c r="F13">
        <v>0</v>
      </c>
      <c r="G13">
        <v>0</v>
      </c>
    </row>
    <row r="14" spans="1:7" ht="15" x14ac:dyDescent="0.25">
      <c r="A14" s="294" t="s">
        <v>589</v>
      </c>
      <c r="B14">
        <v>0</v>
      </c>
      <c r="C14">
        <v>0</v>
      </c>
      <c r="D14">
        <v>0</v>
      </c>
      <c r="E14">
        <v>8.6999999999999993</v>
      </c>
      <c r="F14">
        <v>0</v>
      </c>
      <c r="G14">
        <v>0</v>
      </c>
    </row>
    <row r="15" spans="1:7" ht="15" x14ac:dyDescent="0.25">
      <c r="A15" s="294" t="s">
        <v>609</v>
      </c>
      <c r="B15">
        <v>0</v>
      </c>
      <c r="C15">
        <v>0</v>
      </c>
      <c r="D15">
        <v>0</v>
      </c>
      <c r="E15">
        <v>21.8</v>
      </c>
      <c r="F15">
        <v>0</v>
      </c>
      <c r="G15">
        <v>0</v>
      </c>
    </row>
    <row r="16" spans="1:7" ht="15" x14ac:dyDescent="0.25">
      <c r="A16" s="294" t="s">
        <v>488</v>
      </c>
      <c r="B16">
        <v>0</v>
      </c>
      <c r="C16">
        <v>51</v>
      </c>
      <c r="D16">
        <v>12.7</v>
      </c>
      <c r="E16">
        <v>53.1</v>
      </c>
      <c r="F16">
        <v>0</v>
      </c>
      <c r="G16">
        <v>0</v>
      </c>
    </row>
    <row r="17" spans="1:7" ht="15" x14ac:dyDescent="0.25">
      <c r="A17" s="294" t="s">
        <v>21</v>
      </c>
    </row>
    <row r="18" spans="1:7" ht="15" x14ac:dyDescent="0.25">
      <c r="A18" s="294" t="s">
        <v>441</v>
      </c>
      <c r="B18">
        <v>535.5</v>
      </c>
      <c r="C18">
        <v>382.6</v>
      </c>
      <c r="D18">
        <v>782.6</v>
      </c>
      <c r="E18">
        <v>979.9</v>
      </c>
      <c r="F18">
        <v>0</v>
      </c>
      <c r="G18">
        <v>0</v>
      </c>
    </row>
    <row r="19" spans="1:7" ht="15" x14ac:dyDescent="0.25">
      <c r="A19" s="294" t="s">
        <v>21</v>
      </c>
    </row>
    <row r="20" spans="1:7" ht="15" x14ac:dyDescent="0.25">
      <c r="A20" s="294" t="s">
        <v>442</v>
      </c>
      <c r="B20">
        <v>282.8</v>
      </c>
      <c r="C20">
        <v>211.6</v>
      </c>
      <c r="D20">
        <v>386.7</v>
      </c>
      <c r="E20">
        <v>373.1</v>
      </c>
      <c r="F20">
        <v>0</v>
      </c>
      <c r="G20">
        <v>0</v>
      </c>
    </row>
    <row r="21" spans="1:7" ht="15" x14ac:dyDescent="0.25">
      <c r="A21" s="294" t="s">
        <v>21</v>
      </c>
    </row>
    <row r="22" spans="1:7" ht="15" x14ac:dyDescent="0.25">
      <c r="A22" s="294" t="s">
        <v>590</v>
      </c>
      <c r="B22">
        <v>190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1:7" ht="15" x14ac:dyDescent="0.25">
      <c r="A23" s="294" t="s">
        <v>21</v>
      </c>
    </row>
    <row r="24" spans="1:7" ht="15" x14ac:dyDescent="0.25">
      <c r="A24" s="294" t="s">
        <v>443</v>
      </c>
      <c r="B24">
        <v>1369.4</v>
      </c>
      <c r="C24">
        <v>1598.8</v>
      </c>
      <c r="D24">
        <v>2848.7</v>
      </c>
      <c r="E24">
        <v>2863.7</v>
      </c>
      <c r="F24">
        <v>0</v>
      </c>
      <c r="G24">
        <v>0</v>
      </c>
    </row>
    <row r="25" spans="1:7" ht="15" x14ac:dyDescent="0.25">
      <c r="A25" s="294" t="s">
        <v>543</v>
      </c>
      <c r="B25">
        <v>0</v>
      </c>
      <c r="C25">
        <v>0</v>
      </c>
      <c r="D25">
        <v>0</v>
      </c>
      <c r="E25">
        <v>8.4</v>
      </c>
      <c r="F25">
        <v>0</v>
      </c>
      <c r="G25">
        <v>0</v>
      </c>
    </row>
    <row r="26" spans="1:7" ht="15" x14ac:dyDescent="0.25">
      <c r="A26" s="294" t="s">
        <v>444</v>
      </c>
      <c r="B26">
        <v>6</v>
      </c>
      <c r="C26">
        <v>11.8</v>
      </c>
      <c r="D26">
        <v>26.2</v>
      </c>
      <c r="E26">
        <v>9.4</v>
      </c>
      <c r="F26">
        <v>0</v>
      </c>
      <c r="G26">
        <v>0</v>
      </c>
    </row>
    <row r="27" spans="1:7" ht="15" x14ac:dyDescent="0.25">
      <c r="A27" s="294" t="s">
        <v>591</v>
      </c>
      <c r="B27">
        <v>0.8</v>
      </c>
      <c r="C27">
        <v>0</v>
      </c>
      <c r="D27">
        <v>0.5</v>
      </c>
      <c r="E27">
        <v>0</v>
      </c>
      <c r="F27">
        <v>0</v>
      </c>
      <c r="G27">
        <v>0</v>
      </c>
    </row>
    <row r="28" spans="1:7" ht="15" x14ac:dyDescent="0.25">
      <c r="A28" s="294" t="s">
        <v>445</v>
      </c>
      <c r="B28">
        <v>1.1000000000000001</v>
      </c>
      <c r="C28">
        <v>0.3</v>
      </c>
      <c r="D28">
        <v>1.6</v>
      </c>
      <c r="E28">
        <v>1.9</v>
      </c>
      <c r="F28">
        <v>0</v>
      </c>
      <c r="G28">
        <v>0</v>
      </c>
    </row>
    <row r="29" spans="1:7" ht="15" x14ac:dyDescent="0.25">
      <c r="A29" s="294" t="s">
        <v>446</v>
      </c>
      <c r="B29">
        <v>106.7</v>
      </c>
      <c r="C29">
        <v>106</v>
      </c>
      <c r="D29">
        <v>229</v>
      </c>
      <c r="E29">
        <v>304.39999999999998</v>
      </c>
      <c r="F29">
        <v>0</v>
      </c>
      <c r="G29">
        <v>0</v>
      </c>
    </row>
    <row r="30" spans="1:7" ht="15" x14ac:dyDescent="0.25">
      <c r="A30" s="294" t="s">
        <v>550</v>
      </c>
      <c r="B30">
        <v>0</v>
      </c>
      <c r="C30">
        <v>200</v>
      </c>
      <c r="D30">
        <v>262.2</v>
      </c>
      <c r="E30">
        <v>157</v>
      </c>
      <c r="F30">
        <v>0</v>
      </c>
      <c r="G30">
        <v>0</v>
      </c>
    </row>
    <row r="31" spans="1:7" ht="15" x14ac:dyDescent="0.25">
      <c r="A31" s="294" t="s">
        <v>447</v>
      </c>
      <c r="B31">
        <v>439.2</v>
      </c>
      <c r="C31">
        <v>340.6</v>
      </c>
      <c r="D31">
        <v>386.1</v>
      </c>
      <c r="E31">
        <v>512.9</v>
      </c>
      <c r="F31">
        <v>0</v>
      </c>
      <c r="G31">
        <v>0</v>
      </c>
    </row>
    <row r="32" spans="1:7" ht="15" x14ac:dyDescent="0.25">
      <c r="A32" s="294" t="s">
        <v>448</v>
      </c>
      <c r="B32">
        <v>1</v>
      </c>
      <c r="C32">
        <v>0.6</v>
      </c>
      <c r="D32">
        <v>135.80000000000001</v>
      </c>
      <c r="E32">
        <v>84.2</v>
      </c>
      <c r="F32">
        <v>0</v>
      </c>
      <c r="G32">
        <v>0</v>
      </c>
    </row>
    <row r="33" spans="1:7" ht="15" x14ac:dyDescent="0.25">
      <c r="A33" s="294" t="s">
        <v>449</v>
      </c>
      <c r="B33">
        <v>600.5</v>
      </c>
      <c r="C33">
        <v>658</v>
      </c>
      <c r="D33">
        <v>1006.3</v>
      </c>
      <c r="E33">
        <v>1113.8</v>
      </c>
      <c r="F33">
        <v>0</v>
      </c>
      <c r="G33">
        <v>0</v>
      </c>
    </row>
    <row r="34" spans="1:7" ht="15" x14ac:dyDescent="0.25">
      <c r="A34" s="294" t="s">
        <v>563</v>
      </c>
      <c r="B34">
        <v>0</v>
      </c>
      <c r="C34">
        <v>65</v>
      </c>
      <c r="D34">
        <v>52.4</v>
      </c>
      <c r="E34">
        <v>0</v>
      </c>
      <c r="F34">
        <v>0</v>
      </c>
      <c r="G34">
        <v>0</v>
      </c>
    </row>
    <row r="35" spans="1:7" ht="15" x14ac:dyDescent="0.25">
      <c r="A35" s="294" t="s">
        <v>581</v>
      </c>
      <c r="B35">
        <v>0</v>
      </c>
      <c r="C35">
        <v>1</v>
      </c>
      <c r="D35">
        <v>66.599999999999994</v>
      </c>
      <c r="E35">
        <v>65.7</v>
      </c>
      <c r="F35">
        <v>0</v>
      </c>
      <c r="G35">
        <v>0</v>
      </c>
    </row>
    <row r="36" spans="1:7" ht="15" x14ac:dyDescent="0.25">
      <c r="A36" s="294" t="s">
        <v>490</v>
      </c>
      <c r="B36">
        <v>0</v>
      </c>
      <c r="C36">
        <v>0</v>
      </c>
      <c r="D36">
        <v>20.8</v>
      </c>
      <c r="E36">
        <v>44.5</v>
      </c>
      <c r="F36">
        <v>0</v>
      </c>
      <c r="G36">
        <v>0</v>
      </c>
    </row>
    <row r="37" spans="1:7" ht="15" x14ac:dyDescent="0.25">
      <c r="A37" s="294" t="s">
        <v>450</v>
      </c>
      <c r="B37">
        <v>104.4</v>
      </c>
      <c r="C37">
        <v>185.1</v>
      </c>
      <c r="D37">
        <v>313.39999999999998</v>
      </c>
      <c r="E37">
        <v>351.8</v>
      </c>
      <c r="F37">
        <v>0</v>
      </c>
      <c r="G37">
        <v>0</v>
      </c>
    </row>
    <row r="38" spans="1:7" ht="15" x14ac:dyDescent="0.25">
      <c r="A38" s="294" t="s">
        <v>620</v>
      </c>
      <c r="B38">
        <v>1.9</v>
      </c>
      <c r="C38">
        <v>0</v>
      </c>
      <c r="D38">
        <v>0.3</v>
      </c>
      <c r="E38">
        <v>0</v>
      </c>
      <c r="F38">
        <v>0</v>
      </c>
      <c r="G38">
        <v>0</v>
      </c>
    </row>
    <row r="39" spans="1:7" ht="15" x14ac:dyDescent="0.25">
      <c r="A39" s="294" t="s">
        <v>451</v>
      </c>
      <c r="B39">
        <v>0</v>
      </c>
      <c r="C39">
        <v>30.4</v>
      </c>
      <c r="D39">
        <v>223.9</v>
      </c>
      <c r="E39">
        <v>80</v>
      </c>
      <c r="F39">
        <v>0</v>
      </c>
      <c r="G39">
        <v>0</v>
      </c>
    </row>
    <row r="40" spans="1:7" ht="15" x14ac:dyDescent="0.25">
      <c r="A40" s="294" t="s">
        <v>452</v>
      </c>
      <c r="B40">
        <v>107.9</v>
      </c>
      <c r="C40">
        <v>0</v>
      </c>
      <c r="D40">
        <v>123.6</v>
      </c>
      <c r="E40">
        <v>129.69999999999999</v>
      </c>
      <c r="F40">
        <v>0</v>
      </c>
      <c r="G40">
        <v>0</v>
      </c>
    </row>
    <row r="41" spans="1:7" ht="15" x14ac:dyDescent="0.25">
      <c r="A41" s="294" t="s">
        <v>21</v>
      </c>
    </row>
    <row r="42" spans="1:7" ht="15" x14ac:dyDescent="0.25">
      <c r="A42" s="294" t="s">
        <v>453</v>
      </c>
      <c r="B42">
        <v>253.4</v>
      </c>
      <c r="C42">
        <v>311.8</v>
      </c>
      <c r="D42">
        <v>1213.0999999999999</v>
      </c>
      <c r="E42">
        <v>368.6</v>
      </c>
      <c r="F42">
        <v>0</v>
      </c>
      <c r="G42">
        <v>0</v>
      </c>
    </row>
    <row r="43" spans="1:7" ht="15" x14ac:dyDescent="0.25">
      <c r="A43" s="294" t="s">
        <v>454</v>
      </c>
      <c r="B43">
        <v>0</v>
      </c>
      <c r="C43">
        <v>0</v>
      </c>
      <c r="D43">
        <v>409.7</v>
      </c>
      <c r="E43">
        <v>94.6</v>
      </c>
      <c r="F43">
        <v>0</v>
      </c>
      <c r="G43">
        <v>0</v>
      </c>
    </row>
    <row r="44" spans="1:7" ht="15" x14ac:dyDescent="0.25">
      <c r="A44" s="294" t="s">
        <v>455</v>
      </c>
      <c r="B44">
        <v>0</v>
      </c>
      <c r="C44">
        <v>0</v>
      </c>
      <c r="D44">
        <v>101.2</v>
      </c>
      <c r="E44">
        <v>0</v>
      </c>
      <c r="F44">
        <v>0</v>
      </c>
      <c r="G44">
        <v>0</v>
      </c>
    </row>
    <row r="45" spans="1:7" ht="15" x14ac:dyDescent="0.25">
      <c r="A45" s="294" t="s">
        <v>592</v>
      </c>
      <c r="B45">
        <v>0</v>
      </c>
      <c r="C45">
        <v>0</v>
      </c>
      <c r="D45">
        <v>19.7</v>
      </c>
      <c r="E45">
        <v>0</v>
      </c>
      <c r="F45">
        <v>0</v>
      </c>
      <c r="G45">
        <v>0</v>
      </c>
    </row>
    <row r="46" spans="1:7" ht="15" x14ac:dyDescent="0.25">
      <c r="A46" s="294" t="s">
        <v>456</v>
      </c>
      <c r="B46">
        <v>0</v>
      </c>
      <c r="C46">
        <v>0</v>
      </c>
      <c r="D46">
        <v>18.600000000000001</v>
      </c>
      <c r="E46">
        <v>19</v>
      </c>
      <c r="F46">
        <v>0</v>
      </c>
      <c r="G46">
        <v>0</v>
      </c>
    </row>
    <row r="47" spans="1:7" ht="15" x14ac:dyDescent="0.25">
      <c r="A47" s="294" t="s">
        <v>457</v>
      </c>
      <c r="B47">
        <v>0</v>
      </c>
      <c r="C47">
        <v>0</v>
      </c>
      <c r="D47">
        <v>0</v>
      </c>
      <c r="E47">
        <v>15.2</v>
      </c>
      <c r="F47">
        <v>0</v>
      </c>
      <c r="G47">
        <v>0</v>
      </c>
    </row>
    <row r="48" spans="1:7" ht="15" x14ac:dyDescent="0.25">
      <c r="A48" s="294" t="s">
        <v>593</v>
      </c>
      <c r="B48">
        <v>30</v>
      </c>
      <c r="C48">
        <v>0</v>
      </c>
      <c r="D48">
        <v>0</v>
      </c>
      <c r="E48" t="s">
        <v>168</v>
      </c>
      <c r="F48">
        <v>0</v>
      </c>
      <c r="G48">
        <v>0</v>
      </c>
    </row>
    <row r="49" spans="1:7" ht="15" x14ac:dyDescent="0.25">
      <c r="A49" s="294" t="s">
        <v>594</v>
      </c>
      <c r="B49">
        <v>0</v>
      </c>
      <c r="C49">
        <v>0</v>
      </c>
      <c r="D49">
        <v>0</v>
      </c>
      <c r="E49">
        <v>9.8000000000000007</v>
      </c>
      <c r="F49">
        <v>0</v>
      </c>
      <c r="G49">
        <v>0</v>
      </c>
    </row>
    <row r="50" spans="1:7" ht="15" x14ac:dyDescent="0.25">
      <c r="A50" s="294" t="s">
        <v>458</v>
      </c>
      <c r="B50">
        <v>223.4</v>
      </c>
      <c r="C50">
        <v>311.8</v>
      </c>
      <c r="D50">
        <v>635.79999999999995</v>
      </c>
      <c r="E50">
        <v>221.3</v>
      </c>
      <c r="F50">
        <v>0</v>
      </c>
      <c r="G50">
        <v>0</v>
      </c>
    </row>
    <row r="51" spans="1:7" ht="15" x14ac:dyDescent="0.25">
      <c r="A51" s="294" t="s">
        <v>459</v>
      </c>
      <c r="B51">
        <v>0</v>
      </c>
      <c r="C51">
        <v>0</v>
      </c>
      <c r="D51">
        <v>18</v>
      </c>
      <c r="E51">
        <v>8.8000000000000007</v>
      </c>
      <c r="F51">
        <v>0</v>
      </c>
      <c r="G51">
        <v>0</v>
      </c>
    </row>
    <row r="52" spans="1:7" ht="15" x14ac:dyDescent="0.25">
      <c r="A52" s="294" t="s">
        <v>610</v>
      </c>
      <c r="B52">
        <v>0</v>
      </c>
      <c r="C52">
        <v>0</v>
      </c>
      <c r="D52">
        <v>10.1</v>
      </c>
      <c r="E52">
        <v>0</v>
      </c>
      <c r="F52">
        <v>0</v>
      </c>
      <c r="G52">
        <v>0</v>
      </c>
    </row>
    <row r="53" spans="1:7" ht="15" x14ac:dyDescent="0.25">
      <c r="A53" s="294" t="s">
        <v>21</v>
      </c>
    </row>
    <row r="54" spans="1:7" ht="15" x14ac:dyDescent="0.25">
      <c r="A54" s="294" t="s">
        <v>460</v>
      </c>
      <c r="B54">
        <v>1446.1</v>
      </c>
      <c r="C54">
        <v>1382.6</v>
      </c>
      <c r="D54">
        <v>3362</v>
      </c>
      <c r="E54">
        <v>2065.3000000000002</v>
      </c>
      <c r="F54">
        <v>8.9</v>
      </c>
      <c r="G54">
        <v>0</v>
      </c>
    </row>
    <row r="55" spans="1:7" ht="15" x14ac:dyDescent="0.25">
      <c r="A55" s="294" t="s">
        <v>461</v>
      </c>
      <c r="B55">
        <v>2</v>
      </c>
      <c r="C55">
        <v>2.8</v>
      </c>
      <c r="D55">
        <v>6.1</v>
      </c>
      <c r="E55">
        <v>5.9</v>
      </c>
      <c r="F55">
        <v>0</v>
      </c>
      <c r="G55">
        <v>0</v>
      </c>
    </row>
    <row r="56" spans="1:7" ht="15" x14ac:dyDescent="0.25">
      <c r="A56" s="294" t="s">
        <v>462</v>
      </c>
      <c r="B56">
        <v>9</v>
      </c>
      <c r="C56">
        <v>4</v>
      </c>
      <c r="D56">
        <v>0</v>
      </c>
      <c r="E56">
        <v>6.8</v>
      </c>
      <c r="F56">
        <v>0</v>
      </c>
      <c r="G56">
        <v>0</v>
      </c>
    </row>
    <row r="57" spans="1:7" ht="15" x14ac:dyDescent="0.25">
      <c r="A57" s="294" t="s">
        <v>463</v>
      </c>
      <c r="B57">
        <v>25.5</v>
      </c>
      <c r="C57">
        <v>90</v>
      </c>
      <c r="D57">
        <v>229.6</v>
      </c>
      <c r="E57">
        <v>104.4</v>
      </c>
      <c r="F57">
        <v>0</v>
      </c>
      <c r="G57">
        <v>0</v>
      </c>
    </row>
    <row r="58" spans="1:7" ht="15" x14ac:dyDescent="0.25">
      <c r="A58" s="294" t="s">
        <v>464</v>
      </c>
      <c r="B58">
        <v>12.2</v>
      </c>
      <c r="C58">
        <v>68.3</v>
      </c>
      <c r="D58">
        <v>34.4</v>
      </c>
      <c r="E58">
        <v>19.7</v>
      </c>
      <c r="F58">
        <v>0</v>
      </c>
      <c r="G58">
        <v>0</v>
      </c>
    </row>
    <row r="59" spans="1:7" ht="15" x14ac:dyDescent="0.25">
      <c r="A59" s="294" t="s">
        <v>465</v>
      </c>
      <c r="B59">
        <v>41.6</v>
      </c>
      <c r="C59">
        <v>2.6</v>
      </c>
      <c r="D59">
        <v>15.5</v>
      </c>
      <c r="E59">
        <v>5.6</v>
      </c>
      <c r="F59">
        <v>0</v>
      </c>
      <c r="G59">
        <v>0</v>
      </c>
    </row>
    <row r="60" spans="1:7" ht="15" x14ac:dyDescent="0.25">
      <c r="A60" s="294" t="s">
        <v>466</v>
      </c>
      <c r="B60">
        <v>0</v>
      </c>
      <c r="C60">
        <v>60</v>
      </c>
      <c r="D60">
        <v>279.60000000000002</v>
      </c>
      <c r="E60">
        <v>97.8</v>
      </c>
      <c r="F60">
        <v>0</v>
      </c>
      <c r="G60">
        <v>0</v>
      </c>
    </row>
    <row r="61" spans="1:7" ht="15" x14ac:dyDescent="0.25">
      <c r="A61" s="294" t="s">
        <v>467</v>
      </c>
      <c r="B61">
        <v>86.8</v>
      </c>
      <c r="C61">
        <v>77</v>
      </c>
      <c r="D61">
        <v>327</v>
      </c>
      <c r="E61">
        <v>123.3</v>
      </c>
      <c r="F61">
        <v>0</v>
      </c>
      <c r="G61">
        <v>0</v>
      </c>
    </row>
    <row r="62" spans="1:7" ht="15" x14ac:dyDescent="0.25">
      <c r="A62" s="294" t="s">
        <v>468</v>
      </c>
      <c r="B62">
        <v>33.200000000000003</v>
      </c>
      <c r="C62">
        <v>66.3</v>
      </c>
      <c r="D62">
        <v>81.2</v>
      </c>
      <c r="E62">
        <v>54.7</v>
      </c>
      <c r="F62">
        <v>0</v>
      </c>
      <c r="G62">
        <v>0</v>
      </c>
    </row>
    <row r="63" spans="1:7" ht="15" x14ac:dyDescent="0.25">
      <c r="A63" s="294" t="s">
        <v>469</v>
      </c>
      <c r="B63">
        <v>49</v>
      </c>
      <c r="C63">
        <v>10</v>
      </c>
      <c r="D63">
        <v>185.8</v>
      </c>
      <c r="E63">
        <v>90.6</v>
      </c>
      <c r="F63">
        <v>0</v>
      </c>
      <c r="G63">
        <v>0</v>
      </c>
    </row>
    <row r="64" spans="1:7" ht="15" x14ac:dyDescent="0.25">
      <c r="A64" s="294" t="s">
        <v>470</v>
      </c>
      <c r="B64">
        <v>11</v>
      </c>
      <c r="C64">
        <v>13</v>
      </c>
      <c r="D64">
        <v>0</v>
      </c>
      <c r="E64">
        <v>0</v>
      </c>
      <c r="F64">
        <v>0</v>
      </c>
      <c r="G64">
        <v>0</v>
      </c>
    </row>
    <row r="65" spans="1:7" ht="15" x14ac:dyDescent="0.25">
      <c r="A65" s="294" t="s">
        <v>471</v>
      </c>
      <c r="B65">
        <v>122.6</v>
      </c>
      <c r="C65">
        <v>32.9</v>
      </c>
      <c r="D65">
        <v>203.4</v>
      </c>
      <c r="E65">
        <v>207.7</v>
      </c>
      <c r="F65">
        <v>0</v>
      </c>
      <c r="G65">
        <v>0</v>
      </c>
    </row>
    <row r="66" spans="1:7" ht="15" x14ac:dyDescent="0.25">
      <c r="A66" s="294" t="s">
        <v>544</v>
      </c>
      <c r="B66">
        <v>0</v>
      </c>
      <c r="C66">
        <v>0</v>
      </c>
      <c r="D66">
        <v>15.4</v>
      </c>
      <c r="E66">
        <v>7.4</v>
      </c>
      <c r="F66">
        <v>0</v>
      </c>
      <c r="G66">
        <v>0</v>
      </c>
    </row>
    <row r="67" spans="1:7" ht="15" x14ac:dyDescent="0.25">
      <c r="A67" s="294" t="s">
        <v>472</v>
      </c>
      <c r="B67">
        <v>0</v>
      </c>
      <c r="C67">
        <v>0</v>
      </c>
      <c r="D67">
        <v>52</v>
      </c>
      <c r="E67">
        <v>37.6</v>
      </c>
      <c r="F67">
        <v>0</v>
      </c>
      <c r="G67">
        <v>0</v>
      </c>
    </row>
    <row r="68" spans="1:7" ht="15" x14ac:dyDescent="0.25">
      <c r="A68" s="294" t="s">
        <v>473</v>
      </c>
      <c r="B68">
        <v>71</v>
      </c>
      <c r="C68">
        <v>118.8</v>
      </c>
      <c r="D68">
        <v>126.3</v>
      </c>
      <c r="E68">
        <v>107.9</v>
      </c>
      <c r="F68">
        <v>0</v>
      </c>
      <c r="G68">
        <v>0</v>
      </c>
    </row>
    <row r="69" spans="1:7" ht="15" x14ac:dyDescent="0.25">
      <c r="A69" s="294" t="s">
        <v>474</v>
      </c>
      <c r="B69">
        <v>43.5</v>
      </c>
      <c r="C69">
        <v>42</v>
      </c>
      <c r="D69">
        <v>64</v>
      </c>
      <c r="E69">
        <v>56.3</v>
      </c>
      <c r="F69">
        <v>0</v>
      </c>
      <c r="G69">
        <v>0</v>
      </c>
    </row>
    <row r="70" spans="1:7" ht="15" x14ac:dyDescent="0.25">
      <c r="A70" s="294" t="s">
        <v>475</v>
      </c>
      <c r="B70">
        <v>21</v>
      </c>
      <c r="C70">
        <v>13</v>
      </c>
      <c r="D70">
        <v>8.6999999999999993</v>
      </c>
      <c r="E70">
        <v>18</v>
      </c>
      <c r="F70">
        <v>4.8</v>
      </c>
      <c r="G70">
        <v>0</v>
      </c>
    </row>
    <row r="71" spans="1:7" ht="15" x14ac:dyDescent="0.25">
      <c r="A71" s="294" t="s">
        <v>476</v>
      </c>
      <c r="B71">
        <v>655.9</v>
      </c>
      <c r="C71">
        <v>565</v>
      </c>
      <c r="D71">
        <v>1353.8</v>
      </c>
      <c r="E71">
        <v>819.5</v>
      </c>
      <c r="F71">
        <v>0</v>
      </c>
      <c r="G71">
        <v>0</v>
      </c>
    </row>
    <row r="72" spans="1:7" ht="15" x14ac:dyDescent="0.25">
      <c r="A72" s="294" t="s">
        <v>477</v>
      </c>
      <c r="B72">
        <v>0</v>
      </c>
      <c r="C72">
        <v>0</v>
      </c>
      <c r="D72">
        <v>10.1</v>
      </c>
      <c r="E72">
        <v>6.1</v>
      </c>
      <c r="F72">
        <v>0</v>
      </c>
      <c r="G72">
        <v>0</v>
      </c>
    </row>
    <row r="73" spans="1:7" ht="15" x14ac:dyDescent="0.25">
      <c r="A73" s="294" t="s">
        <v>478</v>
      </c>
      <c r="B73">
        <v>92.7</v>
      </c>
      <c r="C73">
        <v>72.3</v>
      </c>
      <c r="D73">
        <v>46.9</v>
      </c>
      <c r="E73">
        <v>43</v>
      </c>
      <c r="F73">
        <v>0</v>
      </c>
      <c r="G73">
        <v>0</v>
      </c>
    </row>
    <row r="74" spans="1:7" ht="15" x14ac:dyDescent="0.25">
      <c r="A74" s="294" t="s">
        <v>479</v>
      </c>
      <c r="B74">
        <v>66.599999999999994</v>
      </c>
      <c r="C74">
        <v>36</v>
      </c>
      <c r="D74">
        <v>137.19999999999999</v>
      </c>
      <c r="E74">
        <v>93.7</v>
      </c>
      <c r="F74">
        <v>4.2</v>
      </c>
      <c r="G74">
        <v>0</v>
      </c>
    </row>
    <row r="75" spans="1:7" ht="15" x14ac:dyDescent="0.25">
      <c r="A75" s="294" t="s">
        <v>480</v>
      </c>
      <c r="B75">
        <v>73.900000000000006</v>
      </c>
      <c r="C75">
        <v>51.7</v>
      </c>
      <c r="D75">
        <v>120.5</v>
      </c>
      <c r="E75">
        <v>68.2</v>
      </c>
      <c r="F75">
        <v>0</v>
      </c>
      <c r="G75">
        <v>0</v>
      </c>
    </row>
    <row r="76" spans="1:7" ht="15" x14ac:dyDescent="0.25">
      <c r="A76" s="294" t="s">
        <v>481</v>
      </c>
      <c r="B76">
        <v>22</v>
      </c>
      <c r="C76">
        <v>27</v>
      </c>
      <c r="D76">
        <v>33.799999999999997</v>
      </c>
      <c r="E76">
        <v>25.3</v>
      </c>
      <c r="F76">
        <v>0</v>
      </c>
      <c r="G76">
        <v>0</v>
      </c>
    </row>
    <row r="77" spans="1:7" ht="15" x14ac:dyDescent="0.25">
      <c r="A77" s="294" t="s">
        <v>482</v>
      </c>
      <c r="B77">
        <v>6.5</v>
      </c>
      <c r="C77">
        <v>30</v>
      </c>
      <c r="D77">
        <v>30.8</v>
      </c>
      <c r="E77">
        <v>66</v>
      </c>
      <c r="F77">
        <v>0</v>
      </c>
      <c r="G77">
        <v>0</v>
      </c>
    </row>
    <row r="78" spans="1:7" ht="15" x14ac:dyDescent="0.25">
      <c r="A78" s="294" t="s">
        <v>554</v>
      </c>
      <c r="B78" t="s">
        <v>29</v>
      </c>
      <c r="C78" t="s">
        <v>29</v>
      </c>
      <c r="D78" t="s">
        <v>29</v>
      </c>
      <c r="E78" t="s">
        <v>489</v>
      </c>
      <c r="F78" t="s">
        <v>287</v>
      </c>
      <c r="G78" t="s">
        <v>20</v>
      </c>
    </row>
    <row r="79" spans="1:7" ht="15" x14ac:dyDescent="0.25">
      <c r="A79" s="294" t="s">
        <v>483</v>
      </c>
      <c r="B79">
        <v>4199.7</v>
      </c>
      <c r="C79">
        <v>3954.2</v>
      </c>
      <c r="D79">
        <v>8926.2000000000007</v>
      </c>
      <c r="E79">
        <v>6959.6</v>
      </c>
      <c r="F79">
        <v>8.9</v>
      </c>
      <c r="G79">
        <v>0</v>
      </c>
    </row>
    <row r="80" spans="1:7" ht="15" x14ac:dyDescent="0.25">
      <c r="A80" s="294" t="s">
        <v>484</v>
      </c>
      <c r="B80">
        <v>300.60000000000002</v>
      </c>
      <c r="C80">
        <v>682.2</v>
      </c>
      <c r="D80">
        <v>0</v>
      </c>
      <c r="E80">
        <v>0</v>
      </c>
      <c r="F80">
        <v>0</v>
      </c>
      <c r="G80">
        <v>0</v>
      </c>
    </row>
    <row r="81" spans="1:7" ht="15" x14ac:dyDescent="0.25">
      <c r="A81" s="294" t="s">
        <v>554</v>
      </c>
      <c r="B81" t="s">
        <v>29</v>
      </c>
      <c r="C81" t="s">
        <v>29</v>
      </c>
      <c r="D81" t="s">
        <v>29</v>
      </c>
      <c r="E81" t="s">
        <v>489</v>
      </c>
      <c r="F81" t="s">
        <v>287</v>
      </c>
      <c r="G81" t="s">
        <v>20</v>
      </c>
    </row>
    <row r="82" spans="1:7" ht="15" x14ac:dyDescent="0.25">
      <c r="A82" s="294" t="s">
        <v>485</v>
      </c>
      <c r="B82">
        <v>4500.3999999999996</v>
      </c>
      <c r="C82">
        <v>4636.5</v>
      </c>
      <c r="D82">
        <v>8926.2000000000007</v>
      </c>
      <c r="E82">
        <v>6959.6</v>
      </c>
      <c r="F82">
        <v>8.9</v>
      </c>
      <c r="G82">
        <v>0</v>
      </c>
    </row>
    <row r="83" spans="1:7" ht="15" x14ac:dyDescent="0.25">
      <c r="A83" s="294" t="s">
        <v>486</v>
      </c>
      <c r="B83" t="s">
        <v>19</v>
      </c>
      <c r="C83" t="s">
        <v>19</v>
      </c>
      <c r="D83">
        <v>0</v>
      </c>
      <c r="E83">
        <v>0</v>
      </c>
      <c r="F83" t="s">
        <v>19</v>
      </c>
      <c r="G83" t="s">
        <v>19</v>
      </c>
    </row>
    <row r="84" spans="1:7" ht="15" x14ac:dyDescent="0.25">
      <c r="A84" s="294" t="s">
        <v>487</v>
      </c>
      <c r="B84">
        <v>0</v>
      </c>
      <c r="C84">
        <v>0</v>
      </c>
      <c r="D84" t="s">
        <v>19</v>
      </c>
      <c r="E84" t="s">
        <v>19</v>
      </c>
      <c r="F84">
        <v>0</v>
      </c>
      <c r="G84">
        <v>0</v>
      </c>
    </row>
    <row r="85" spans="1:7" ht="15" x14ac:dyDescent="0.25">
      <c r="A85" s="294" t="s">
        <v>554</v>
      </c>
      <c r="B85" t="s">
        <v>29</v>
      </c>
      <c r="C85" t="s">
        <v>29</v>
      </c>
      <c r="D85" t="s">
        <v>29</v>
      </c>
      <c r="E85" t="s">
        <v>489</v>
      </c>
      <c r="F85" t="s">
        <v>287</v>
      </c>
      <c r="G85" t="s">
        <v>20</v>
      </c>
    </row>
    <row r="86" spans="1:7" ht="15" x14ac:dyDescent="0.25">
      <c r="A86" s="294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4"/>
  <dimension ref="A2:G88"/>
  <sheetViews>
    <sheetView zoomScale="130" zoomScaleNormal="130" workbookViewId="0">
      <pane xSplit="1" ySplit="11" topLeftCell="B39" activePane="bottomRight" state="frozen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defaultRowHeight="13.2" x14ac:dyDescent="0.25"/>
  <sheetData>
    <row r="2" spans="1:7" ht="15" x14ac:dyDescent="0.25">
      <c r="A2" s="294"/>
    </row>
    <row r="3" spans="1:7" ht="15" x14ac:dyDescent="0.25">
      <c r="A3" s="294" t="s">
        <v>275</v>
      </c>
      <c r="E3" t="s">
        <v>505</v>
      </c>
      <c r="F3" t="s">
        <v>582</v>
      </c>
      <c r="G3">
        <f>- 5/31</f>
        <v>-0.16129032258064516</v>
      </c>
    </row>
    <row r="4" spans="1:7" ht="15" x14ac:dyDescent="0.25">
      <c r="A4" s="294" t="s">
        <v>564</v>
      </c>
      <c r="B4" t="s">
        <v>565</v>
      </c>
      <c r="C4" t="s">
        <v>611</v>
      </c>
      <c r="D4" t="s">
        <v>612</v>
      </c>
      <c r="E4" t="s">
        <v>506</v>
      </c>
      <c r="F4" t="s">
        <v>583</v>
      </c>
      <c r="G4" t="s">
        <v>501</v>
      </c>
    </row>
    <row r="5" spans="1:7" ht="15" x14ac:dyDescent="0.25">
      <c r="A5" s="294" t="s">
        <v>566</v>
      </c>
      <c r="B5" s="234" t="s">
        <v>608</v>
      </c>
      <c r="C5" s="234" t="s">
        <v>613</v>
      </c>
      <c r="D5" s="234">
        <v>2019</v>
      </c>
    </row>
    <row r="6" spans="1:7" ht="15" x14ac:dyDescent="0.25">
      <c r="A6" s="294" t="s">
        <v>567</v>
      </c>
      <c r="B6" t="s">
        <v>20</v>
      </c>
      <c r="C6" t="s">
        <v>20</v>
      </c>
      <c r="D6" t="s">
        <v>489</v>
      </c>
      <c r="E6" t="s">
        <v>489</v>
      </c>
      <c r="F6" t="s">
        <v>287</v>
      </c>
      <c r="G6" t="s">
        <v>20</v>
      </c>
    </row>
    <row r="7" spans="1:7" ht="15" x14ac:dyDescent="0.25">
      <c r="A7" s="294" t="s">
        <v>21</v>
      </c>
      <c r="B7" t="s">
        <v>502</v>
      </c>
      <c r="C7" t="s">
        <v>614</v>
      </c>
      <c r="D7" t="s">
        <v>615</v>
      </c>
      <c r="E7" t="s">
        <v>21</v>
      </c>
      <c r="F7" t="s">
        <v>584</v>
      </c>
      <c r="G7" t="s">
        <v>503</v>
      </c>
    </row>
    <row r="8" spans="1:7" ht="15" x14ac:dyDescent="0.25">
      <c r="A8" s="294" t="s">
        <v>31</v>
      </c>
      <c r="B8" t="s">
        <v>20</v>
      </c>
      <c r="C8" t="s">
        <v>20</v>
      </c>
      <c r="D8" t="s">
        <v>489</v>
      </c>
      <c r="E8" t="s">
        <v>489</v>
      </c>
      <c r="F8" t="s">
        <v>287</v>
      </c>
      <c r="G8" t="s">
        <v>20</v>
      </c>
    </row>
    <row r="9" spans="1:7" ht="15" x14ac:dyDescent="0.25">
      <c r="A9" s="294" t="s">
        <v>575</v>
      </c>
      <c r="B9" t="s">
        <v>576</v>
      </c>
      <c r="C9" t="s">
        <v>616</v>
      </c>
      <c r="D9" t="s">
        <v>617</v>
      </c>
      <c r="E9" t="s">
        <v>572</v>
      </c>
      <c r="F9" t="s">
        <v>585</v>
      </c>
      <c r="G9" t="s">
        <v>586</v>
      </c>
    </row>
    <row r="10" spans="1:7" ht="15" x14ac:dyDescent="0.25">
      <c r="A10" s="294" t="s">
        <v>31</v>
      </c>
      <c r="B10" t="s">
        <v>20</v>
      </c>
      <c r="C10" t="s">
        <v>20</v>
      </c>
      <c r="D10" t="s">
        <v>489</v>
      </c>
      <c r="E10" t="s">
        <v>489</v>
      </c>
      <c r="F10" t="s">
        <v>287</v>
      </c>
      <c r="G10" t="s">
        <v>20</v>
      </c>
    </row>
    <row r="11" spans="1:7" ht="15" x14ac:dyDescent="0.25">
      <c r="A11" s="294" t="s">
        <v>568</v>
      </c>
      <c r="B11" t="s">
        <v>569</v>
      </c>
      <c r="C11" t="s">
        <v>618</v>
      </c>
      <c r="D11" t="s">
        <v>619</v>
      </c>
      <c r="E11" t="s">
        <v>507</v>
      </c>
      <c r="F11" t="s">
        <v>587</v>
      </c>
      <c r="G11" t="s">
        <v>588</v>
      </c>
    </row>
    <row r="12" spans="1:7" ht="15" x14ac:dyDescent="0.25">
      <c r="A12" s="294" t="s">
        <v>21</v>
      </c>
    </row>
    <row r="13" spans="1:7" ht="15" x14ac:dyDescent="0.25">
      <c r="A13" s="294" t="s">
        <v>438</v>
      </c>
      <c r="B13">
        <v>174</v>
      </c>
      <c r="C13">
        <v>83.6</v>
      </c>
      <c r="D13">
        <v>278.5</v>
      </c>
      <c r="E13">
        <v>287.89999999999998</v>
      </c>
      <c r="F13">
        <v>0</v>
      </c>
      <c r="G13">
        <v>0</v>
      </c>
    </row>
    <row r="14" spans="1:7" ht="15" x14ac:dyDescent="0.25">
      <c r="A14" s="294" t="s">
        <v>439</v>
      </c>
      <c r="B14">
        <v>0</v>
      </c>
      <c r="C14">
        <v>0</v>
      </c>
      <c r="D14">
        <v>21.1</v>
      </c>
      <c r="E14">
        <v>21.3</v>
      </c>
      <c r="F14">
        <v>0</v>
      </c>
      <c r="G14">
        <v>0</v>
      </c>
    </row>
    <row r="15" spans="1:7" ht="15" x14ac:dyDescent="0.25">
      <c r="A15" s="294" t="s">
        <v>440</v>
      </c>
      <c r="B15">
        <v>174</v>
      </c>
      <c r="C15">
        <v>32.6</v>
      </c>
      <c r="D15">
        <v>244.7</v>
      </c>
      <c r="E15">
        <v>183</v>
      </c>
      <c r="F15">
        <v>0</v>
      </c>
      <c r="G15">
        <v>0</v>
      </c>
    </row>
    <row r="16" spans="1:7" ht="15" x14ac:dyDescent="0.25">
      <c r="A16" s="294" t="s">
        <v>589</v>
      </c>
      <c r="B16">
        <v>0</v>
      </c>
      <c r="C16">
        <v>0</v>
      </c>
      <c r="D16">
        <v>0</v>
      </c>
      <c r="E16">
        <v>8.6999999999999993</v>
      </c>
      <c r="F16">
        <v>0</v>
      </c>
      <c r="G16">
        <v>0</v>
      </c>
    </row>
    <row r="17" spans="1:7" ht="15" x14ac:dyDescent="0.25">
      <c r="A17" s="294" t="s">
        <v>609</v>
      </c>
      <c r="B17">
        <v>0</v>
      </c>
      <c r="C17">
        <v>0</v>
      </c>
      <c r="D17">
        <v>0</v>
      </c>
      <c r="E17">
        <v>21.8</v>
      </c>
      <c r="F17">
        <v>0</v>
      </c>
      <c r="G17">
        <v>0</v>
      </c>
    </row>
    <row r="18" spans="1:7" ht="15" x14ac:dyDescent="0.25">
      <c r="A18" s="294" t="s">
        <v>488</v>
      </c>
      <c r="B18">
        <v>0</v>
      </c>
      <c r="C18">
        <v>51</v>
      </c>
      <c r="D18">
        <v>12.7</v>
      </c>
      <c r="E18">
        <v>53.1</v>
      </c>
      <c r="F18">
        <v>0</v>
      </c>
      <c r="G18">
        <v>0</v>
      </c>
    </row>
    <row r="19" spans="1:7" ht="15" x14ac:dyDescent="0.25">
      <c r="A19" s="294" t="s">
        <v>21</v>
      </c>
    </row>
    <row r="20" spans="1:7" ht="15" x14ac:dyDescent="0.25">
      <c r="A20" s="294" t="s">
        <v>441</v>
      </c>
      <c r="B20">
        <v>569.70000000000005</v>
      </c>
      <c r="C20">
        <v>412.7</v>
      </c>
      <c r="D20">
        <v>746.9</v>
      </c>
      <c r="E20">
        <v>949.6</v>
      </c>
      <c r="F20">
        <v>0</v>
      </c>
      <c r="G20">
        <v>0</v>
      </c>
    </row>
    <row r="21" spans="1:7" ht="15" x14ac:dyDescent="0.25">
      <c r="A21" s="294" t="s">
        <v>21</v>
      </c>
    </row>
    <row r="22" spans="1:7" ht="15" x14ac:dyDescent="0.25">
      <c r="A22" s="294" t="s">
        <v>442</v>
      </c>
      <c r="B22">
        <v>172.5</v>
      </c>
      <c r="C22">
        <v>175.5</v>
      </c>
      <c r="D22">
        <v>386.7</v>
      </c>
      <c r="E22">
        <v>321.10000000000002</v>
      </c>
      <c r="F22">
        <v>0</v>
      </c>
      <c r="G22">
        <v>0</v>
      </c>
    </row>
    <row r="23" spans="1:7" ht="15" x14ac:dyDescent="0.25">
      <c r="A23" s="294" t="s">
        <v>21</v>
      </c>
    </row>
    <row r="24" spans="1:7" ht="15" x14ac:dyDescent="0.25">
      <c r="A24" s="294" t="s">
        <v>590</v>
      </c>
      <c r="B24">
        <v>60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 ht="15" x14ac:dyDescent="0.25">
      <c r="A25" s="294" t="s">
        <v>21</v>
      </c>
    </row>
    <row r="26" spans="1:7" ht="15" x14ac:dyDescent="0.25">
      <c r="A26" s="294" t="s">
        <v>443</v>
      </c>
      <c r="B26">
        <v>1551.6</v>
      </c>
      <c r="C26">
        <v>1740.9</v>
      </c>
      <c r="D26">
        <v>2581</v>
      </c>
      <c r="E26">
        <v>2569.8000000000002</v>
      </c>
      <c r="F26">
        <v>0</v>
      </c>
      <c r="G26">
        <v>0</v>
      </c>
    </row>
    <row r="27" spans="1:7" ht="15" x14ac:dyDescent="0.25">
      <c r="A27" s="294" t="s">
        <v>543</v>
      </c>
      <c r="B27">
        <v>0</v>
      </c>
      <c r="C27">
        <v>0</v>
      </c>
      <c r="D27">
        <v>0</v>
      </c>
      <c r="E27">
        <v>8.4</v>
      </c>
      <c r="F27">
        <v>0</v>
      </c>
      <c r="G27">
        <v>0</v>
      </c>
    </row>
    <row r="28" spans="1:7" ht="15" x14ac:dyDescent="0.25">
      <c r="A28" s="294" t="s">
        <v>444</v>
      </c>
      <c r="B28">
        <v>4.5</v>
      </c>
      <c r="C28">
        <v>11.8</v>
      </c>
      <c r="D28">
        <v>26.2</v>
      </c>
      <c r="E28">
        <v>9.4</v>
      </c>
      <c r="F28">
        <v>0</v>
      </c>
      <c r="G28">
        <v>0</v>
      </c>
    </row>
    <row r="29" spans="1:7" ht="15" x14ac:dyDescent="0.25">
      <c r="A29" s="294" t="s">
        <v>591</v>
      </c>
      <c r="B29">
        <v>1.3</v>
      </c>
      <c r="C29">
        <v>0</v>
      </c>
      <c r="D29">
        <v>0</v>
      </c>
      <c r="E29">
        <v>0</v>
      </c>
      <c r="F29">
        <v>0</v>
      </c>
      <c r="G29">
        <v>0</v>
      </c>
    </row>
    <row r="30" spans="1:7" ht="15" x14ac:dyDescent="0.25">
      <c r="A30" s="294" t="s">
        <v>445</v>
      </c>
      <c r="B30">
        <v>1.1000000000000001</v>
      </c>
      <c r="C30">
        <v>0.5</v>
      </c>
      <c r="D30">
        <v>1.6</v>
      </c>
      <c r="E30">
        <v>1.7</v>
      </c>
      <c r="F30">
        <v>0</v>
      </c>
      <c r="G30">
        <v>0</v>
      </c>
    </row>
    <row r="31" spans="1:7" ht="15" x14ac:dyDescent="0.25">
      <c r="A31" s="294" t="s">
        <v>446</v>
      </c>
      <c r="B31">
        <v>154</v>
      </c>
      <c r="C31">
        <v>123</v>
      </c>
      <c r="D31">
        <v>229</v>
      </c>
      <c r="E31">
        <v>234</v>
      </c>
      <c r="F31">
        <v>0</v>
      </c>
      <c r="G31">
        <v>0</v>
      </c>
    </row>
    <row r="32" spans="1:7" ht="15" x14ac:dyDescent="0.25">
      <c r="A32" s="294" t="s">
        <v>550</v>
      </c>
      <c r="B32">
        <v>0</v>
      </c>
      <c r="C32">
        <v>200</v>
      </c>
      <c r="D32">
        <v>262.2</v>
      </c>
      <c r="E32">
        <v>157</v>
      </c>
      <c r="F32">
        <v>0</v>
      </c>
      <c r="G32">
        <v>0</v>
      </c>
    </row>
    <row r="33" spans="1:7" ht="15" x14ac:dyDescent="0.25">
      <c r="A33" s="294" t="s">
        <v>447</v>
      </c>
      <c r="B33">
        <v>387</v>
      </c>
      <c r="C33">
        <v>382.6</v>
      </c>
      <c r="D33">
        <v>358.3</v>
      </c>
      <c r="E33">
        <v>466.8</v>
      </c>
      <c r="F33">
        <v>0</v>
      </c>
      <c r="G33">
        <v>0</v>
      </c>
    </row>
    <row r="34" spans="1:7" ht="15" x14ac:dyDescent="0.25">
      <c r="A34" s="294" t="s">
        <v>448</v>
      </c>
      <c r="B34">
        <v>54</v>
      </c>
      <c r="C34">
        <v>0.6</v>
      </c>
      <c r="D34">
        <v>91.2</v>
      </c>
      <c r="E34">
        <v>84.2</v>
      </c>
      <c r="F34">
        <v>0</v>
      </c>
      <c r="G34">
        <v>0</v>
      </c>
    </row>
    <row r="35" spans="1:7" ht="15" x14ac:dyDescent="0.25">
      <c r="A35" s="294" t="s">
        <v>449</v>
      </c>
      <c r="B35">
        <v>653.5</v>
      </c>
      <c r="C35">
        <v>680</v>
      </c>
      <c r="D35">
        <v>896.6</v>
      </c>
      <c r="E35">
        <v>1038.0999999999999</v>
      </c>
      <c r="F35">
        <v>0</v>
      </c>
      <c r="G35">
        <v>0</v>
      </c>
    </row>
    <row r="36" spans="1:7" ht="15" x14ac:dyDescent="0.25">
      <c r="A36" s="294" t="s">
        <v>563</v>
      </c>
      <c r="B36">
        <v>0</v>
      </c>
      <c r="C36">
        <v>65</v>
      </c>
      <c r="D36">
        <v>52.4</v>
      </c>
      <c r="E36">
        <v>0</v>
      </c>
      <c r="F36">
        <v>0</v>
      </c>
      <c r="G36">
        <v>0</v>
      </c>
    </row>
    <row r="37" spans="1:7" ht="15" x14ac:dyDescent="0.25">
      <c r="A37" s="294" t="s">
        <v>581</v>
      </c>
      <c r="B37">
        <v>0</v>
      </c>
      <c r="C37">
        <v>1</v>
      </c>
      <c r="D37">
        <v>66.599999999999994</v>
      </c>
      <c r="E37">
        <v>65.7</v>
      </c>
      <c r="F37">
        <v>0</v>
      </c>
      <c r="G37">
        <v>0</v>
      </c>
    </row>
    <row r="38" spans="1:7" ht="15" x14ac:dyDescent="0.25">
      <c r="A38" s="294" t="s">
        <v>490</v>
      </c>
      <c r="B38">
        <v>0</v>
      </c>
      <c r="C38">
        <v>0</v>
      </c>
      <c r="D38">
        <v>20.8</v>
      </c>
      <c r="E38">
        <v>22</v>
      </c>
      <c r="F38">
        <v>0</v>
      </c>
      <c r="G38">
        <v>0</v>
      </c>
    </row>
    <row r="39" spans="1:7" ht="15" x14ac:dyDescent="0.25">
      <c r="A39" s="294" t="s">
        <v>450</v>
      </c>
      <c r="B39">
        <v>103.9</v>
      </c>
      <c r="C39">
        <v>185.1</v>
      </c>
      <c r="D39">
        <v>313.39999999999998</v>
      </c>
      <c r="E39">
        <v>351.8</v>
      </c>
      <c r="F39">
        <v>0</v>
      </c>
      <c r="G39">
        <v>0</v>
      </c>
    </row>
    <row r="40" spans="1:7" ht="15" x14ac:dyDescent="0.25">
      <c r="A40" s="294" t="s">
        <v>620</v>
      </c>
      <c r="B40">
        <v>2.2000000000000002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 ht="15" x14ac:dyDescent="0.25">
      <c r="A41" s="294" t="s">
        <v>451</v>
      </c>
      <c r="B41">
        <v>67</v>
      </c>
      <c r="C41">
        <v>91.4</v>
      </c>
      <c r="D41">
        <v>154.30000000000001</v>
      </c>
      <c r="E41">
        <v>0.9</v>
      </c>
      <c r="F41">
        <v>0</v>
      </c>
      <c r="G41">
        <v>0</v>
      </c>
    </row>
    <row r="42" spans="1:7" ht="15" x14ac:dyDescent="0.25">
      <c r="A42" s="294" t="s">
        <v>452</v>
      </c>
      <c r="B42">
        <v>123.1</v>
      </c>
      <c r="C42">
        <v>0</v>
      </c>
      <c r="D42">
        <v>108.4</v>
      </c>
      <c r="E42">
        <v>129.69999999999999</v>
      </c>
      <c r="F42">
        <v>0</v>
      </c>
      <c r="G42">
        <v>0</v>
      </c>
    </row>
    <row r="43" spans="1:7" ht="15" x14ac:dyDescent="0.25">
      <c r="A43" s="294" t="s">
        <v>21</v>
      </c>
    </row>
    <row r="44" spans="1:7" ht="15" x14ac:dyDescent="0.25">
      <c r="A44" s="294" t="s">
        <v>453</v>
      </c>
      <c r="B44">
        <v>179.4</v>
      </c>
      <c r="C44">
        <v>388.9</v>
      </c>
      <c r="D44">
        <v>1213.0999999999999</v>
      </c>
      <c r="E44">
        <v>337.9</v>
      </c>
      <c r="F44">
        <v>0</v>
      </c>
      <c r="G44">
        <v>0</v>
      </c>
    </row>
    <row r="45" spans="1:7" ht="15" x14ac:dyDescent="0.25">
      <c r="A45" s="294" t="s">
        <v>454</v>
      </c>
      <c r="B45">
        <v>0</v>
      </c>
      <c r="C45">
        <v>30</v>
      </c>
      <c r="D45">
        <v>409.7</v>
      </c>
      <c r="E45">
        <v>63.8</v>
      </c>
      <c r="F45">
        <v>0</v>
      </c>
      <c r="G45">
        <v>0</v>
      </c>
    </row>
    <row r="46" spans="1:7" ht="15" x14ac:dyDescent="0.25">
      <c r="A46" s="294" t="s">
        <v>455</v>
      </c>
      <c r="B46">
        <v>0</v>
      </c>
      <c r="C46">
        <v>0</v>
      </c>
      <c r="D46">
        <v>101.2</v>
      </c>
      <c r="E46">
        <v>0</v>
      </c>
      <c r="F46">
        <v>0</v>
      </c>
      <c r="G46">
        <v>0</v>
      </c>
    </row>
    <row r="47" spans="1:7" ht="15" x14ac:dyDescent="0.25">
      <c r="A47" s="294" t="s">
        <v>592</v>
      </c>
      <c r="B47">
        <v>0</v>
      </c>
      <c r="C47">
        <v>0</v>
      </c>
      <c r="D47">
        <v>19.7</v>
      </c>
      <c r="E47">
        <v>0</v>
      </c>
      <c r="F47">
        <v>0</v>
      </c>
      <c r="G47">
        <v>0</v>
      </c>
    </row>
    <row r="48" spans="1:7" ht="15" x14ac:dyDescent="0.25">
      <c r="A48" s="294" t="s">
        <v>456</v>
      </c>
      <c r="B48">
        <v>0</v>
      </c>
      <c r="C48">
        <v>0</v>
      </c>
      <c r="D48">
        <v>18.600000000000001</v>
      </c>
      <c r="E48">
        <v>19</v>
      </c>
      <c r="F48">
        <v>0</v>
      </c>
      <c r="G48">
        <v>0</v>
      </c>
    </row>
    <row r="49" spans="1:7" ht="15" x14ac:dyDescent="0.25">
      <c r="A49" s="294" t="s">
        <v>457</v>
      </c>
      <c r="B49">
        <v>0</v>
      </c>
      <c r="C49">
        <v>0</v>
      </c>
      <c r="D49">
        <v>0</v>
      </c>
      <c r="E49">
        <v>15.2</v>
      </c>
      <c r="F49">
        <v>0</v>
      </c>
      <c r="G49">
        <v>0</v>
      </c>
    </row>
    <row r="50" spans="1:7" ht="15" x14ac:dyDescent="0.25">
      <c r="A50" s="294" t="s">
        <v>593</v>
      </c>
      <c r="B50">
        <v>0</v>
      </c>
      <c r="C50">
        <v>0</v>
      </c>
      <c r="D50">
        <v>0</v>
      </c>
      <c r="E50" t="s">
        <v>168</v>
      </c>
      <c r="F50">
        <v>0</v>
      </c>
      <c r="G50">
        <v>0</v>
      </c>
    </row>
    <row r="51" spans="1:7" ht="15" x14ac:dyDescent="0.25">
      <c r="A51" s="294" t="s">
        <v>594</v>
      </c>
      <c r="B51">
        <v>0</v>
      </c>
      <c r="C51">
        <v>0</v>
      </c>
      <c r="D51">
        <v>0</v>
      </c>
      <c r="E51">
        <v>9.8000000000000007</v>
      </c>
      <c r="F51">
        <v>0</v>
      </c>
      <c r="G51">
        <v>0</v>
      </c>
    </row>
    <row r="52" spans="1:7" ht="15" x14ac:dyDescent="0.25">
      <c r="A52" s="294" t="s">
        <v>458</v>
      </c>
      <c r="B52">
        <v>179.4</v>
      </c>
      <c r="C52">
        <v>358.9</v>
      </c>
      <c r="D52">
        <v>635.79999999999995</v>
      </c>
      <c r="E52">
        <v>221.3</v>
      </c>
      <c r="F52">
        <v>0</v>
      </c>
      <c r="G52">
        <v>0</v>
      </c>
    </row>
    <row r="53" spans="1:7" ht="15" x14ac:dyDescent="0.25">
      <c r="A53" s="294" t="s">
        <v>459</v>
      </c>
      <c r="B53">
        <v>0</v>
      </c>
      <c r="C53">
        <v>0</v>
      </c>
      <c r="D53">
        <v>18</v>
      </c>
      <c r="E53">
        <v>8.8000000000000007</v>
      </c>
      <c r="F53">
        <v>0</v>
      </c>
      <c r="G53">
        <v>0</v>
      </c>
    </row>
    <row r="54" spans="1:7" ht="15" x14ac:dyDescent="0.25">
      <c r="A54" s="294" t="s">
        <v>610</v>
      </c>
      <c r="B54">
        <v>0</v>
      </c>
      <c r="C54">
        <v>0</v>
      </c>
      <c r="D54">
        <v>10.1</v>
      </c>
      <c r="E54">
        <v>0</v>
      </c>
      <c r="F54">
        <v>0</v>
      </c>
      <c r="G54">
        <v>0</v>
      </c>
    </row>
    <row r="55" spans="1:7" ht="15" x14ac:dyDescent="0.25">
      <c r="A55" s="294" t="s">
        <v>21</v>
      </c>
    </row>
    <row r="56" spans="1:7" ht="15" x14ac:dyDescent="0.25">
      <c r="A56" s="294" t="s">
        <v>460</v>
      </c>
      <c r="B56">
        <v>1497.5</v>
      </c>
      <c r="C56">
        <v>1329.9</v>
      </c>
      <c r="D56">
        <v>3232.7</v>
      </c>
      <c r="E56">
        <v>2014.8</v>
      </c>
      <c r="F56">
        <v>8.9</v>
      </c>
      <c r="G56">
        <v>0</v>
      </c>
    </row>
    <row r="57" spans="1:7" ht="15" x14ac:dyDescent="0.25">
      <c r="A57" s="294" t="s">
        <v>461</v>
      </c>
      <c r="B57">
        <v>2</v>
      </c>
      <c r="C57">
        <v>2.8</v>
      </c>
      <c r="D57">
        <v>6.1</v>
      </c>
      <c r="E57">
        <v>5.9</v>
      </c>
      <c r="F57">
        <v>0</v>
      </c>
      <c r="G57">
        <v>0</v>
      </c>
    </row>
    <row r="58" spans="1:7" ht="15" x14ac:dyDescent="0.25">
      <c r="A58" s="294" t="s">
        <v>462</v>
      </c>
      <c r="B58">
        <v>9</v>
      </c>
      <c r="C58">
        <v>4</v>
      </c>
      <c r="D58">
        <v>0</v>
      </c>
      <c r="E58">
        <v>6.8</v>
      </c>
      <c r="F58">
        <v>0</v>
      </c>
      <c r="G58">
        <v>0</v>
      </c>
    </row>
    <row r="59" spans="1:7" ht="15" x14ac:dyDescent="0.25">
      <c r="A59" s="294" t="s">
        <v>463</v>
      </c>
      <c r="B59">
        <v>50.5</v>
      </c>
      <c r="C59">
        <v>90</v>
      </c>
      <c r="D59">
        <v>202.7</v>
      </c>
      <c r="E59">
        <v>104.4</v>
      </c>
      <c r="F59">
        <v>0</v>
      </c>
      <c r="G59">
        <v>0</v>
      </c>
    </row>
    <row r="60" spans="1:7" ht="15" x14ac:dyDescent="0.25">
      <c r="A60" s="294" t="s">
        <v>464</v>
      </c>
      <c r="B60">
        <v>12.2</v>
      </c>
      <c r="C60">
        <v>61.3</v>
      </c>
      <c r="D60">
        <v>34.4</v>
      </c>
      <c r="E60">
        <v>19.7</v>
      </c>
      <c r="F60">
        <v>0</v>
      </c>
      <c r="G60">
        <v>0</v>
      </c>
    </row>
    <row r="61" spans="1:7" ht="15" x14ac:dyDescent="0.25">
      <c r="A61" s="294" t="s">
        <v>465</v>
      </c>
      <c r="B61">
        <v>41.8</v>
      </c>
      <c r="C61">
        <v>2.2000000000000002</v>
      </c>
      <c r="D61">
        <v>15.3</v>
      </c>
      <c r="E61">
        <v>5.3</v>
      </c>
      <c r="F61">
        <v>0</v>
      </c>
      <c r="G61">
        <v>0</v>
      </c>
    </row>
    <row r="62" spans="1:7" ht="15" x14ac:dyDescent="0.25">
      <c r="A62" s="294" t="s">
        <v>466</v>
      </c>
      <c r="B62">
        <v>0</v>
      </c>
      <c r="C62">
        <v>60</v>
      </c>
      <c r="D62">
        <v>279.60000000000002</v>
      </c>
      <c r="E62">
        <v>97.8</v>
      </c>
      <c r="F62">
        <v>0</v>
      </c>
      <c r="G62">
        <v>0</v>
      </c>
    </row>
    <row r="63" spans="1:7" ht="15" x14ac:dyDescent="0.25">
      <c r="A63" s="294" t="s">
        <v>467</v>
      </c>
      <c r="B63">
        <v>108.6</v>
      </c>
      <c r="C63">
        <v>75</v>
      </c>
      <c r="D63">
        <v>303.10000000000002</v>
      </c>
      <c r="E63">
        <v>123.3</v>
      </c>
      <c r="F63">
        <v>0</v>
      </c>
      <c r="G63">
        <v>0</v>
      </c>
    </row>
    <row r="64" spans="1:7" ht="15" x14ac:dyDescent="0.25">
      <c r="A64" s="294" t="s">
        <v>468</v>
      </c>
      <c r="B64">
        <v>28.7</v>
      </c>
      <c r="C64">
        <v>66.3</v>
      </c>
      <c r="D64">
        <v>81.2</v>
      </c>
      <c r="E64">
        <v>54.7</v>
      </c>
      <c r="F64">
        <v>0</v>
      </c>
      <c r="G64">
        <v>0</v>
      </c>
    </row>
    <row r="65" spans="1:7" ht="15" x14ac:dyDescent="0.25">
      <c r="A65" s="294" t="s">
        <v>469</v>
      </c>
      <c r="B65">
        <v>49</v>
      </c>
      <c r="C65">
        <v>10</v>
      </c>
      <c r="D65">
        <v>185.8</v>
      </c>
      <c r="E65">
        <v>90.6</v>
      </c>
      <c r="F65">
        <v>0</v>
      </c>
      <c r="G65">
        <v>0</v>
      </c>
    </row>
    <row r="66" spans="1:7" ht="15" x14ac:dyDescent="0.25">
      <c r="A66" s="294" t="s">
        <v>470</v>
      </c>
      <c r="B66">
        <v>11</v>
      </c>
      <c r="C66">
        <v>13</v>
      </c>
      <c r="D66">
        <v>0</v>
      </c>
      <c r="E66">
        <v>0</v>
      </c>
      <c r="F66">
        <v>0</v>
      </c>
      <c r="G66">
        <v>0</v>
      </c>
    </row>
    <row r="67" spans="1:7" ht="15" x14ac:dyDescent="0.25">
      <c r="A67" s="294" t="s">
        <v>471</v>
      </c>
      <c r="B67">
        <v>122.6</v>
      </c>
      <c r="C67">
        <v>32.9</v>
      </c>
      <c r="D67">
        <v>203.4</v>
      </c>
      <c r="E67">
        <v>207.7</v>
      </c>
      <c r="F67">
        <v>0</v>
      </c>
      <c r="G67">
        <v>0</v>
      </c>
    </row>
    <row r="68" spans="1:7" ht="15" x14ac:dyDescent="0.25">
      <c r="A68" s="294" t="s">
        <v>544</v>
      </c>
      <c r="B68">
        <v>0</v>
      </c>
      <c r="C68">
        <v>0</v>
      </c>
      <c r="D68">
        <v>15.4</v>
      </c>
      <c r="E68">
        <v>7.4</v>
      </c>
      <c r="F68">
        <v>0</v>
      </c>
      <c r="G68">
        <v>0</v>
      </c>
    </row>
    <row r="69" spans="1:7" ht="15" x14ac:dyDescent="0.25">
      <c r="A69" s="294" t="s">
        <v>472</v>
      </c>
      <c r="B69">
        <v>0</v>
      </c>
      <c r="C69">
        <v>0</v>
      </c>
      <c r="D69">
        <v>52</v>
      </c>
      <c r="E69">
        <v>37.6</v>
      </c>
      <c r="F69">
        <v>0</v>
      </c>
      <c r="G69">
        <v>0</v>
      </c>
    </row>
    <row r="70" spans="1:7" ht="15" x14ac:dyDescent="0.25">
      <c r="A70" s="294" t="s">
        <v>473</v>
      </c>
      <c r="B70">
        <v>71</v>
      </c>
      <c r="C70">
        <v>116.1</v>
      </c>
      <c r="D70">
        <v>126.3</v>
      </c>
      <c r="E70">
        <v>107.9</v>
      </c>
      <c r="F70">
        <v>0</v>
      </c>
      <c r="G70">
        <v>0</v>
      </c>
    </row>
    <row r="71" spans="1:7" ht="15" x14ac:dyDescent="0.25">
      <c r="A71" s="294" t="s">
        <v>474</v>
      </c>
      <c r="B71">
        <v>43.5</v>
      </c>
      <c r="C71">
        <v>42</v>
      </c>
      <c r="D71">
        <v>64</v>
      </c>
      <c r="E71">
        <v>56.3</v>
      </c>
      <c r="F71">
        <v>0</v>
      </c>
      <c r="G71">
        <v>0</v>
      </c>
    </row>
    <row r="72" spans="1:7" ht="15" x14ac:dyDescent="0.25">
      <c r="A72" s="294" t="s">
        <v>475</v>
      </c>
      <c r="B72">
        <v>21</v>
      </c>
      <c r="C72">
        <v>13</v>
      </c>
      <c r="D72">
        <v>8.6999999999999993</v>
      </c>
      <c r="E72">
        <v>18</v>
      </c>
      <c r="F72">
        <v>4.8</v>
      </c>
      <c r="G72">
        <v>0</v>
      </c>
    </row>
    <row r="73" spans="1:7" ht="15" x14ac:dyDescent="0.25">
      <c r="A73" s="294" t="s">
        <v>476</v>
      </c>
      <c r="B73">
        <v>671.3</v>
      </c>
      <c r="C73">
        <v>562.29999999999995</v>
      </c>
      <c r="D73">
        <v>1275.5</v>
      </c>
      <c r="E73">
        <v>769.3</v>
      </c>
      <c r="F73">
        <v>0</v>
      </c>
      <c r="G73">
        <v>0</v>
      </c>
    </row>
    <row r="74" spans="1:7" ht="15" x14ac:dyDescent="0.25">
      <c r="A74" s="294" t="s">
        <v>477</v>
      </c>
      <c r="B74">
        <v>0</v>
      </c>
      <c r="C74">
        <v>0</v>
      </c>
      <c r="D74">
        <v>10.1</v>
      </c>
      <c r="E74">
        <v>6.1</v>
      </c>
      <c r="F74">
        <v>0</v>
      </c>
      <c r="G74">
        <v>0</v>
      </c>
    </row>
    <row r="75" spans="1:7" ht="15" x14ac:dyDescent="0.25">
      <c r="A75" s="294" t="s">
        <v>478</v>
      </c>
      <c r="B75">
        <v>92.7</v>
      </c>
      <c r="C75">
        <v>49.3</v>
      </c>
      <c r="D75">
        <v>46.9</v>
      </c>
      <c r="E75">
        <v>43</v>
      </c>
      <c r="F75">
        <v>0</v>
      </c>
      <c r="G75">
        <v>0</v>
      </c>
    </row>
    <row r="76" spans="1:7" ht="15" x14ac:dyDescent="0.25">
      <c r="A76" s="294" t="s">
        <v>479</v>
      </c>
      <c r="B76">
        <v>66.599999999999994</v>
      </c>
      <c r="C76">
        <v>21</v>
      </c>
      <c r="D76">
        <v>137.19999999999999</v>
      </c>
      <c r="E76">
        <v>93.7</v>
      </c>
      <c r="F76">
        <v>4.2</v>
      </c>
      <c r="G76">
        <v>0</v>
      </c>
    </row>
    <row r="77" spans="1:7" ht="15" x14ac:dyDescent="0.25">
      <c r="A77" s="294" t="s">
        <v>480</v>
      </c>
      <c r="B77">
        <v>73.900000000000006</v>
      </c>
      <c r="C77">
        <v>51.7</v>
      </c>
      <c r="D77">
        <v>120.5</v>
      </c>
      <c r="E77">
        <v>68.2</v>
      </c>
      <c r="F77">
        <v>0</v>
      </c>
      <c r="G77">
        <v>0</v>
      </c>
    </row>
    <row r="78" spans="1:7" ht="15" x14ac:dyDescent="0.25">
      <c r="A78" s="294" t="s">
        <v>481</v>
      </c>
      <c r="B78">
        <v>22</v>
      </c>
      <c r="C78">
        <v>27</v>
      </c>
      <c r="D78">
        <v>33.799999999999997</v>
      </c>
      <c r="E78">
        <v>25.3</v>
      </c>
      <c r="F78">
        <v>0</v>
      </c>
      <c r="G78">
        <v>0</v>
      </c>
    </row>
    <row r="79" spans="1:7" ht="15" x14ac:dyDescent="0.25">
      <c r="A79" s="294" t="s">
        <v>482</v>
      </c>
      <c r="B79">
        <v>0</v>
      </c>
      <c r="C79">
        <v>30</v>
      </c>
      <c r="D79">
        <v>30.8</v>
      </c>
      <c r="E79">
        <v>66</v>
      </c>
      <c r="F79">
        <v>0</v>
      </c>
      <c r="G79">
        <v>0</v>
      </c>
    </row>
    <row r="80" spans="1:7" ht="15" x14ac:dyDescent="0.25">
      <c r="A80" s="294" t="s">
        <v>567</v>
      </c>
      <c r="B80" t="s">
        <v>20</v>
      </c>
      <c r="C80" t="s">
        <v>20</v>
      </c>
      <c r="D80" t="s">
        <v>489</v>
      </c>
      <c r="E80" t="s">
        <v>489</v>
      </c>
      <c r="F80" t="s">
        <v>287</v>
      </c>
      <c r="G80" t="s">
        <v>20</v>
      </c>
    </row>
    <row r="81" spans="1:7" ht="15" x14ac:dyDescent="0.25">
      <c r="A81" s="294" t="s">
        <v>483</v>
      </c>
      <c r="B81">
        <v>4204.7</v>
      </c>
      <c r="C81">
        <v>4131.5</v>
      </c>
      <c r="D81">
        <v>8438.7999999999993</v>
      </c>
      <c r="E81">
        <v>6481</v>
      </c>
      <c r="F81">
        <v>8.9</v>
      </c>
      <c r="G81">
        <v>0</v>
      </c>
    </row>
    <row r="82" spans="1:7" ht="15" x14ac:dyDescent="0.25">
      <c r="A82" s="294" t="s">
        <v>484</v>
      </c>
      <c r="B82">
        <v>261.10000000000002</v>
      </c>
      <c r="C82">
        <v>667.8</v>
      </c>
      <c r="D82">
        <v>0</v>
      </c>
      <c r="E82">
        <v>0</v>
      </c>
      <c r="F82">
        <v>0</v>
      </c>
      <c r="G82">
        <v>0</v>
      </c>
    </row>
    <row r="83" spans="1:7" ht="15" x14ac:dyDescent="0.25">
      <c r="A83" s="294" t="s">
        <v>567</v>
      </c>
      <c r="B83" t="s">
        <v>20</v>
      </c>
      <c r="C83" t="s">
        <v>20</v>
      </c>
      <c r="D83" t="s">
        <v>489</v>
      </c>
      <c r="E83" t="s">
        <v>489</v>
      </c>
      <c r="F83" t="s">
        <v>287</v>
      </c>
      <c r="G83" t="s">
        <v>20</v>
      </c>
    </row>
    <row r="84" spans="1:7" ht="15" x14ac:dyDescent="0.25">
      <c r="A84" s="294" t="s">
        <v>485</v>
      </c>
      <c r="B84">
        <v>4465.8</v>
      </c>
      <c r="C84">
        <v>4799.3999999999996</v>
      </c>
      <c r="D84">
        <v>8438.7999999999993</v>
      </c>
      <c r="E84">
        <v>6481</v>
      </c>
      <c r="F84">
        <v>8.9</v>
      </c>
      <c r="G84">
        <v>0</v>
      </c>
    </row>
    <row r="85" spans="1:7" ht="15" x14ac:dyDescent="0.25">
      <c r="A85" s="294" t="s">
        <v>486</v>
      </c>
      <c r="B85" t="s">
        <v>19</v>
      </c>
      <c r="C85" t="s">
        <v>19</v>
      </c>
      <c r="D85">
        <v>0</v>
      </c>
      <c r="E85">
        <v>0</v>
      </c>
      <c r="F85" t="s">
        <v>19</v>
      </c>
      <c r="G85" t="s">
        <v>19</v>
      </c>
    </row>
    <row r="86" spans="1:7" ht="15" x14ac:dyDescent="0.25">
      <c r="A86" s="294" t="s">
        <v>487</v>
      </c>
      <c r="B86">
        <v>0</v>
      </c>
      <c r="C86">
        <v>0</v>
      </c>
      <c r="D86" t="s">
        <v>19</v>
      </c>
      <c r="E86" t="s">
        <v>19</v>
      </c>
      <c r="F86">
        <v>0</v>
      </c>
      <c r="G86">
        <v>0</v>
      </c>
    </row>
    <row r="87" spans="1:7" ht="15" x14ac:dyDescent="0.25">
      <c r="A87" s="294" t="s">
        <v>567</v>
      </c>
      <c r="B87" t="s">
        <v>20</v>
      </c>
      <c r="C87" t="s">
        <v>20</v>
      </c>
      <c r="D87" t="s">
        <v>489</v>
      </c>
      <c r="E87" t="s">
        <v>489</v>
      </c>
      <c r="F87" t="s">
        <v>287</v>
      </c>
      <c r="G87" t="s">
        <v>20</v>
      </c>
    </row>
    <row r="88" spans="1:7" ht="15" x14ac:dyDescent="0.25">
      <c r="A88" s="294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5">
    <tabColor indexed="40"/>
  </sheetPr>
  <dimension ref="A1:Y857"/>
  <sheetViews>
    <sheetView zoomScale="130" zoomScaleNormal="130" workbookViewId="0">
      <pane xSplit="1" ySplit="2" topLeftCell="B728" activePane="bottomRight" state="frozen"/>
      <selection activeCell="I40" sqref="I40"/>
      <selection pane="topRight" activeCell="I40" sqref="I40"/>
      <selection pane="bottomLeft" activeCell="I40" sqref="I40"/>
      <selection pane="bottomRight" activeCell="B730" sqref="B730:E730"/>
    </sheetView>
  </sheetViews>
  <sheetFormatPr defaultRowHeight="13.2" x14ac:dyDescent="0.25"/>
  <cols>
    <col min="1" max="1" width="24.5546875" customWidth="1"/>
    <col min="2" max="2" width="13.44140625" customWidth="1"/>
    <col min="3" max="3" width="12" customWidth="1"/>
    <col min="4" max="4" width="13.88671875" customWidth="1"/>
    <col min="5" max="5" width="10.109375" customWidth="1"/>
    <col min="6" max="6" width="14.109375" customWidth="1"/>
    <col min="7" max="7" width="11.109375" customWidth="1"/>
    <col min="8" max="9" width="10.44140625" customWidth="1"/>
    <col min="10" max="10" width="10.44140625" bestFit="1" customWidth="1"/>
    <col min="11" max="11" width="8.6640625" customWidth="1"/>
    <col min="16" max="16" width="10.109375" customWidth="1"/>
  </cols>
  <sheetData>
    <row r="1" spans="1:17" ht="15.6" x14ac:dyDescent="0.3">
      <c r="A1" s="194" t="s">
        <v>497</v>
      </c>
      <c r="B1" s="194" t="s">
        <v>2</v>
      </c>
      <c r="C1" s="194"/>
      <c r="D1" s="336" t="s">
        <v>3</v>
      </c>
      <c r="E1" s="336"/>
      <c r="F1" s="336" t="s">
        <v>4</v>
      </c>
      <c r="G1" s="337"/>
      <c r="H1" s="197"/>
      <c r="I1" s="207"/>
      <c r="J1" s="242"/>
      <c r="K1" s="80" t="s">
        <v>491</v>
      </c>
    </row>
    <row r="2" spans="1:17" ht="15.6" x14ac:dyDescent="0.3">
      <c r="A2" s="250" t="s">
        <v>498</v>
      </c>
      <c r="B2" s="195" t="s">
        <v>26</v>
      </c>
      <c r="C2" s="195" t="s">
        <v>27</v>
      </c>
      <c r="D2" s="196" t="s">
        <v>310</v>
      </c>
      <c r="E2" s="196" t="s">
        <v>27</v>
      </c>
      <c r="F2" s="196" t="s">
        <v>310</v>
      </c>
      <c r="G2" s="198" t="s">
        <v>27</v>
      </c>
      <c r="H2" s="199" t="s">
        <v>5</v>
      </c>
      <c r="I2" s="202"/>
      <c r="J2" s="207" t="s">
        <v>331</v>
      </c>
      <c r="K2" s="207" t="s">
        <v>492</v>
      </c>
    </row>
    <row r="3" spans="1:17" x14ac:dyDescent="0.25">
      <c r="A3" s="8">
        <v>38855</v>
      </c>
      <c r="B3">
        <v>1821.2</v>
      </c>
      <c r="C3">
        <v>1864.7</v>
      </c>
      <c r="D3">
        <v>24408.400000000001</v>
      </c>
      <c r="E3">
        <v>25531</v>
      </c>
      <c r="F3">
        <v>26229.599999999999</v>
      </c>
      <c r="G3">
        <v>27395.599999999999</v>
      </c>
      <c r="H3" s="18">
        <f>+(F3/G3-1)*100</f>
        <v>-4.2561579231701447</v>
      </c>
      <c r="I3" s="18"/>
      <c r="K3">
        <v>2087.6</v>
      </c>
      <c r="L3">
        <v>1945.6</v>
      </c>
    </row>
    <row r="4" spans="1:17" x14ac:dyDescent="0.25">
      <c r="A4" s="8">
        <f>+A3+7</f>
        <v>38862</v>
      </c>
      <c r="B4">
        <v>1341.4</v>
      </c>
      <c r="C4">
        <v>1350.7</v>
      </c>
      <c r="D4">
        <v>24828.1</v>
      </c>
      <c r="E4">
        <v>26116.5</v>
      </c>
      <c r="F4">
        <f>+B4+D4</f>
        <v>26169.5</v>
      </c>
      <c r="G4">
        <f>+C4+E4</f>
        <v>27467.200000000001</v>
      </c>
      <c r="H4" s="18">
        <f>+(F4/G4-1)*100</f>
        <v>-4.7245441836080921</v>
      </c>
      <c r="I4" s="18"/>
      <c r="K4">
        <v>2500</v>
      </c>
      <c r="L4">
        <v>2304.1999999999998</v>
      </c>
    </row>
    <row r="5" spans="1:17" x14ac:dyDescent="0.25">
      <c r="A5" s="66">
        <v>38869</v>
      </c>
      <c r="B5">
        <v>3651.1</v>
      </c>
      <c r="C5">
        <v>3648.7</v>
      </c>
      <c r="D5">
        <v>35.799999999999997</v>
      </c>
      <c r="E5">
        <v>105.1</v>
      </c>
      <c r="F5">
        <f t="shared" ref="F5:G7" si="0">+B5+D5</f>
        <v>3686.9</v>
      </c>
      <c r="G5">
        <f t="shared" si="0"/>
        <v>3753.7999999999997</v>
      </c>
      <c r="H5" s="18">
        <f t="shared" ref="H5:H49" si="1">+(F5/G5-1)*100</f>
        <v>-1.7821940433693784</v>
      </c>
      <c r="I5" s="18"/>
    </row>
    <row r="6" spans="1:17" x14ac:dyDescent="0.25">
      <c r="A6" s="8">
        <f t="shared" ref="A6:A57" si="2">+A5+7</f>
        <v>38876</v>
      </c>
      <c r="B6">
        <v>3724.1</v>
      </c>
      <c r="C6">
        <v>3590.3</v>
      </c>
      <c r="D6">
        <v>424</v>
      </c>
      <c r="E6">
        <v>493.4</v>
      </c>
      <c r="F6">
        <f t="shared" si="0"/>
        <v>4148.1000000000004</v>
      </c>
      <c r="G6">
        <f t="shared" si="0"/>
        <v>4083.7000000000003</v>
      </c>
      <c r="H6" s="18">
        <f t="shared" si="1"/>
        <v>1.5770012488674601</v>
      </c>
      <c r="I6" s="18"/>
      <c r="N6">
        <f>+F6-F5</f>
        <v>461.20000000000027</v>
      </c>
      <c r="O6">
        <f>+G6-G5</f>
        <v>329.90000000000055</v>
      </c>
    </row>
    <row r="7" spans="1:17" x14ac:dyDescent="0.25">
      <c r="A7" s="8">
        <f t="shared" si="2"/>
        <v>38883</v>
      </c>
      <c r="B7">
        <v>3600.1</v>
      </c>
      <c r="C7">
        <v>3775.1</v>
      </c>
      <c r="D7">
        <v>864.2</v>
      </c>
      <c r="E7">
        <v>821</v>
      </c>
      <c r="F7">
        <f t="shared" si="0"/>
        <v>4464.3</v>
      </c>
      <c r="G7">
        <f t="shared" si="0"/>
        <v>4596.1000000000004</v>
      </c>
      <c r="H7" s="18">
        <f t="shared" si="1"/>
        <v>-2.867648658645372</v>
      </c>
      <c r="I7" s="18"/>
      <c r="N7">
        <f t="shared" ref="N7:N63" si="3">+F7-F6</f>
        <v>316.19999999999982</v>
      </c>
      <c r="O7">
        <f t="shared" ref="O7:O63" si="4">+G7-G6</f>
        <v>512.40000000000009</v>
      </c>
      <c r="P7">
        <f>+N7+N6</f>
        <v>777.40000000000009</v>
      </c>
      <c r="Q7">
        <f>+O7+O6</f>
        <v>842.30000000000064</v>
      </c>
    </row>
    <row r="8" spans="1:17" x14ac:dyDescent="0.25">
      <c r="A8" s="8">
        <f t="shared" si="2"/>
        <v>38890</v>
      </c>
      <c r="B8">
        <v>3769.6</v>
      </c>
      <c r="C8">
        <v>3945.6</v>
      </c>
      <c r="D8">
        <v>1237.2</v>
      </c>
      <c r="E8">
        <v>1238</v>
      </c>
      <c r="F8">
        <f t="shared" ref="F8:G49" si="5">+B8+D8</f>
        <v>5006.8</v>
      </c>
      <c r="G8">
        <f t="shared" si="5"/>
        <v>5183.6000000000004</v>
      </c>
      <c r="H8" s="18">
        <f t="shared" si="1"/>
        <v>-3.4107570028551581</v>
      </c>
      <c r="I8" s="18"/>
      <c r="M8">
        <v>24490</v>
      </c>
      <c r="N8">
        <f t="shared" si="3"/>
        <v>542.5</v>
      </c>
      <c r="O8">
        <f t="shared" si="4"/>
        <v>587.5</v>
      </c>
      <c r="P8">
        <f>+N8+N7</f>
        <v>858.69999999999982</v>
      </c>
      <c r="Q8">
        <f>+O8+O7</f>
        <v>1099.9000000000001</v>
      </c>
    </row>
    <row r="9" spans="1:17" x14ac:dyDescent="0.25">
      <c r="A9" s="8">
        <f t="shared" si="2"/>
        <v>38897</v>
      </c>
      <c r="B9">
        <v>3686.3</v>
      </c>
      <c r="C9">
        <v>4119.1000000000004</v>
      </c>
      <c r="D9">
        <v>1619.2</v>
      </c>
      <c r="E9">
        <v>1694.3</v>
      </c>
      <c r="F9">
        <f t="shared" si="5"/>
        <v>5305.5</v>
      </c>
      <c r="G9" s="38">
        <f t="shared" si="5"/>
        <v>5813.4000000000005</v>
      </c>
      <c r="H9" s="47">
        <f t="shared" si="1"/>
        <v>-8.736711734957181</v>
      </c>
      <c r="I9" s="47"/>
      <c r="N9">
        <f t="shared" si="3"/>
        <v>298.69999999999982</v>
      </c>
      <c r="O9">
        <f t="shared" si="4"/>
        <v>629.80000000000018</v>
      </c>
      <c r="P9">
        <f t="shared" ref="P9:P69" si="6">+N9+N8</f>
        <v>841.19999999999982</v>
      </c>
      <c r="Q9">
        <f t="shared" ref="Q9:Q69" si="7">+O9+O8</f>
        <v>1217.3000000000002</v>
      </c>
    </row>
    <row r="10" spans="1:17" x14ac:dyDescent="0.25">
      <c r="A10" s="8">
        <f t="shared" si="2"/>
        <v>38904</v>
      </c>
      <c r="B10">
        <v>3592.4</v>
      </c>
      <c r="C10">
        <v>4125.5</v>
      </c>
      <c r="D10">
        <v>1914.4</v>
      </c>
      <c r="E10">
        <v>1996.4</v>
      </c>
      <c r="F10">
        <f t="shared" si="5"/>
        <v>5506.8</v>
      </c>
      <c r="G10" s="38">
        <f t="shared" si="5"/>
        <v>6121.9</v>
      </c>
      <c r="H10" s="47">
        <f t="shared" si="1"/>
        <v>-10.047534262238845</v>
      </c>
      <c r="I10" s="47"/>
      <c r="N10">
        <f t="shared" si="3"/>
        <v>201.30000000000018</v>
      </c>
      <c r="O10">
        <f t="shared" si="4"/>
        <v>308.49999999999909</v>
      </c>
      <c r="P10">
        <f t="shared" si="6"/>
        <v>500</v>
      </c>
      <c r="Q10">
        <f t="shared" si="7"/>
        <v>938.29999999999927</v>
      </c>
    </row>
    <row r="11" spans="1:17" x14ac:dyDescent="0.25">
      <c r="A11" s="8">
        <f t="shared" si="2"/>
        <v>38911</v>
      </c>
      <c r="B11">
        <v>3461.2</v>
      </c>
      <c r="C11">
        <v>4286.3</v>
      </c>
      <c r="D11">
        <v>2374.8000000000002</v>
      </c>
      <c r="E11">
        <v>2424.6</v>
      </c>
      <c r="F11">
        <f t="shared" si="5"/>
        <v>5836</v>
      </c>
      <c r="G11" s="38">
        <f t="shared" si="5"/>
        <v>6710.9</v>
      </c>
      <c r="H11" s="47">
        <f t="shared" si="1"/>
        <v>-13.036999508262671</v>
      </c>
      <c r="I11" s="47"/>
      <c r="N11">
        <f t="shared" si="3"/>
        <v>329.19999999999982</v>
      </c>
      <c r="O11">
        <f t="shared" si="4"/>
        <v>589</v>
      </c>
      <c r="P11">
        <f t="shared" si="6"/>
        <v>530.5</v>
      </c>
      <c r="Q11">
        <f t="shared" si="7"/>
        <v>897.49999999999909</v>
      </c>
    </row>
    <row r="12" spans="1:17" x14ac:dyDescent="0.25">
      <c r="A12" s="8">
        <f t="shared" si="2"/>
        <v>38918</v>
      </c>
      <c r="B12">
        <v>3399.1</v>
      </c>
      <c r="C12">
        <v>4331.2</v>
      </c>
      <c r="D12">
        <v>2901.6</v>
      </c>
      <c r="E12">
        <v>2902.6</v>
      </c>
      <c r="F12">
        <f t="shared" si="5"/>
        <v>6300.7</v>
      </c>
      <c r="G12" s="38">
        <f t="shared" si="5"/>
        <v>7233.7999999999993</v>
      </c>
      <c r="H12" s="47">
        <f t="shared" si="1"/>
        <v>-12.899167795626088</v>
      </c>
      <c r="I12" s="47"/>
      <c r="N12">
        <f t="shared" si="3"/>
        <v>464.69999999999982</v>
      </c>
      <c r="O12">
        <f t="shared" si="4"/>
        <v>522.89999999999964</v>
      </c>
      <c r="P12">
        <f t="shared" si="6"/>
        <v>793.89999999999964</v>
      </c>
      <c r="Q12">
        <f t="shared" si="7"/>
        <v>1111.8999999999996</v>
      </c>
    </row>
    <row r="13" spans="1:17" x14ac:dyDescent="0.25">
      <c r="A13" s="8">
        <f t="shared" si="2"/>
        <v>38925</v>
      </c>
      <c r="B13">
        <v>3611.8</v>
      </c>
      <c r="C13">
        <v>4569.3999999999996</v>
      </c>
      <c r="D13">
        <v>3272.2</v>
      </c>
      <c r="E13">
        <v>3526.7</v>
      </c>
      <c r="F13">
        <f t="shared" si="5"/>
        <v>6884</v>
      </c>
      <c r="G13" s="38">
        <f t="shared" si="5"/>
        <v>8096.0999999999995</v>
      </c>
      <c r="H13" s="47">
        <f t="shared" si="1"/>
        <v>-14.971405985597997</v>
      </c>
      <c r="I13" s="47"/>
      <c r="N13">
        <f t="shared" si="3"/>
        <v>583.30000000000018</v>
      </c>
      <c r="O13">
        <f t="shared" si="4"/>
        <v>862.30000000000018</v>
      </c>
      <c r="P13">
        <f t="shared" si="6"/>
        <v>1048</v>
      </c>
      <c r="Q13">
        <f t="shared" si="7"/>
        <v>1385.1999999999998</v>
      </c>
    </row>
    <row r="14" spans="1:17" x14ac:dyDescent="0.25">
      <c r="A14" s="8">
        <f t="shared" si="2"/>
        <v>38932</v>
      </c>
      <c r="B14">
        <v>3451.1</v>
      </c>
      <c r="C14">
        <v>4450.3</v>
      </c>
      <c r="D14">
        <v>3828.6</v>
      </c>
      <c r="E14">
        <v>4266.7</v>
      </c>
      <c r="F14">
        <f t="shared" si="5"/>
        <v>7279.7</v>
      </c>
      <c r="G14" s="38">
        <f t="shared" si="5"/>
        <v>8717</v>
      </c>
      <c r="H14" s="47">
        <f t="shared" si="1"/>
        <v>-16.488470804175748</v>
      </c>
      <c r="I14" s="47"/>
      <c r="N14">
        <f t="shared" si="3"/>
        <v>395.69999999999982</v>
      </c>
      <c r="O14">
        <f t="shared" si="4"/>
        <v>620.90000000000055</v>
      </c>
      <c r="P14">
        <f t="shared" si="6"/>
        <v>979</v>
      </c>
      <c r="Q14">
        <f t="shared" si="7"/>
        <v>1483.2000000000007</v>
      </c>
    </row>
    <row r="15" spans="1:17" x14ac:dyDescent="0.25">
      <c r="A15" s="8">
        <f t="shared" si="2"/>
        <v>38939</v>
      </c>
      <c r="B15">
        <v>3451.1</v>
      </c>
      <c r="C15">
        <v>4350</v>
      </c>
      <c r="D15">
        <v>4216.3</v>
      </c>
      <c r="E15">
        <v>4835.3999999999996</v>
      </c>
      <c r="F15">
        <f t="shared" si="5"/>
        <v>7667.4</v>
      </c>
      <c r="G15" s="38">
        <f t="shared" si="5"/>
        <v>9185.4</v>
      </c>
      <c r="H15" s="47">
        <f t="shared" si="1"/>
        <v>-16.526226402769616</v>
      </c>
      <c r="I15" s="47"/>
      <c r="N15">
        <f t="shared" si="3"/>
        <v>387.69999999999982</v>
      </c>
      <c r="O15">
        <f t="shared" si="4"/>
        <v>468.39999999999964</v>
      </c>
      <c r="P15">
        <f t="shared" si="6"/>
        <v>783.39999999999964</v>
      </c>
      <c r="Q15">
        <f t="shared" si="7"/>
        <v>1089.3000000000002</v>
      </c>
    </row>
    <row r="16" spans="1:17" x14ac:dyDescent="0.25">
      <c r="A16" s="8">
        <f t="shared" si="2"/>
        <v>38946</v>
      </c>
      <c r="B16">
        <v>3454</v>
      </c>
      <c r="C16">
        <v>4815.1000000000004</v>
      </c>
      <c r="D16">
        <v>4607</v>
      </c>
      <c r="E16">
        <v>5223.7</v>
      </c>
      <c r="F16">
        <f t="shared" si="5"/>
        <v>8061</v>
      </c>
      <c r="G16" s="38">
        <f t="shared" si="5"/>
        <v>10038.799999999999</v>
      </c>
      <c r="H16" s="47">
        <f t="shared" si="1"/>
        <v>-19.701557955134074</v>
      </c>
      <c r="I16" s="47"/>
      <c r="N16">
        <f t="shared" si="3"/>
        <v>393.60000000000036</v>
      </c>
      <c r="O16">
        <f t="shared" si="4"/>
        <v>853.39999999999964</v>
      </c>
      <c r="P16">
        <f t="shared" si="6"/>
        <v>781.30000000000018</v>
      </c>
      <c r="Q16">
        <f t="shared" si="7"/>
        <v>1321.7999999999993</v>
      </c>
    </row>
    <row r="17" spans="1:17" x14ac:dyDescent="0.25">
      <c r="A17" s="8">
        <f t="shared" si="2"/>
        <v>38953</v>
      </c>
      <c r="B17">
        <v>3463.9</v>
      </c>
      <c r="C17">
        <v>4644.8999999999996</v>
      </c>
      <c r="D17">
        <v>5032.5</v>
      </c>
      <c r="E17">
        <v>5790.7</v>
      </c>
      <c r="F17">
        <f t="shared" si="5"/>
        <v>8496.4</v>
      </c>
      <c r="G17" s="38">
        <f t="shared" si="5"/>
        <v>10435.599999999999</v>
      </c>
      <c r="H17" s="47">
        <f t="shared" si="1"/>
        <v>-18.58254436735788</v>
      </c>
      <c r="I17" s="47"/>
      <c r="N17">
        <f t="shared" si="3"/>
        <v>435.39999999999964</v>
      </c>
      <c r="O17">
        <f t="shared" si="4"/>
        <v>396.79999999999927</v>
      </c>
      <c r="P17">
        <f t="shared" si="6"/>
        <v>829</v>
      </c>
      <c r="Q17">
        <f t="shared" si="7"/>
        <v>1250.1999999999989</v>
      </c>
    </row>
    <row r="18" spans="1:17" x14ac:dyDescent="0.25">
      <c r="A18" s="8">
        <f t="shared" si="2"/>
        <v>38960</v>
      </c>
      <c r="B18">
        <v>3222.1</v>
      </c>
      <c r="C18">
        <v>5066.7</v>
      </c>
      <c r="D18">
        <v>5657.7</v>
      </c>
      <c r="E18">
        <v>6222.9</v>
      </c>
      <c r="F18">
        <f t="shared" si="5"/>
        <v>8879.7999999999993</v>
      </c>
      <c r="G18" s="38">
        <f t="shared" si="5"/>
        <v>11289.599999999999</v>
      </c>
      <c r="H18" s="47">
        <f t="shared" si="1"/>
        <v>-21.345308956916099</v>
      </c>
      <c r="I18" s="47"/>
      <c r="N18">
        <f t="shared" si="3"/>
        <v>383.39999999999964</v>
      </c>
      <c r="O18">
        <f t="shared" si="4"/>
        <v>854</v>
      </c>
      <c r="P18">
        <f t="shared" si="6"/>
        <v>818.79999999999927</v>
      </c>
      <c r="Q18">
        <f t="shared" si="7"/>
        <v>1250.7999999999993</v>
      </c>
    </row>
    <row r="19" spans="1:17" x14ac:dyDescent="0.25">
      <c r="A19" s="8">
        <f t="shared" si="2"/>
        <v>38967</v>
      </c>
      <c r="B19">
        <v>3343.4</v>
      </c>
      <c r="C19">
        <v>5263</v>
      </c>
      <c r="D19">
        <v>5873.7</v>
      </c>
      <c r="E19">
        <v>6610.9</v>
      </c>
      <c r="F19">
        <f t="shared" si="5"/>
        <v>9217.1</v>
      </c>
      <c r="G19" s="38">
        <f t="shared" si="5"/>
        <v>11873.9</v>
      </c>
      <c r="H19" s="47">
        <f t="shared" si="1"/>
        <v>-22.375125274762286</v>
      </c>
      <c r="I19" s="47"/>
      <c r="N19">
        <f t="shared" si="3"/>
        <v>337.30000000000109</v>
      </c>
      <c r="O19">
        <f t="shared" si="4"/>
        <v>584.30000000000109</v>
      </c>
      <c r="P19">
        <f t="shared" si="6"/>
        <v>720.70000000000073</v>
      </c>
      <c r="Q19">
        <f t="shared" si="7"/>
        <v>1438.3000000000011</v>
      </c>
    </row>
    <row r="20" spans="1:17" x14ac:dyDescent="0.25">
      <c r="A20" s="8">
        <f t="shared" si="2"/>
        <v>38974</v>
      </c>
      <c r="B20">
        <v>3334</v>
      </c>
      <c r="C20">
        <v>5252.4</v>
      </c>
      <c r="D20">
        <v>6402.6</v>
      </c>
      <c r="E20">
        <v>7416.5</v>
      </c>
      <c r="F20">
        <f t="shared" si="5"/>
        <v>9736.6</v>
      </c>
      <c r="G20" s="38">
        <f t="shared" si="5"/>
        <v>12668.9</v>
      </c>
      <c r="H20" s="47">
        <f t="shared" si="1"/>
        <v>-23.145655897512807</v>
      </c>
      <c r="I20" s="47"/>
      <c r="N20">
        <f t="shared" si="3"/>
        <v>519.5</v>
      </c>
      <c r="O20">
        <f t="shared" si="4"/>
        <v>795</v>
      </c>
      <c r="P20">
        <f t="shared" si="6"/>
        <v>856.80000000000109</v>
      </c>
      <c r="Q20">
        <f t="shared" si="7"/>
        <v>1379.3000000000011</v>
      </c>
    </row>
    <row r="21" spans="1:17" x14ac:dyDescent="0.25">
      <c r="A21" s="8">
        <f t="shared" si="2"/>
        <v>38981</v>
      </c>
      <c r="B21">
        <v>3423.6</v>
      </c>
      <c r="C21">
        <v>5236.8999999999996</v>
      </c>
      <c r="D21">
        <v>6721.4</v>
      </c>
      <c r="E21">
        <v>8023.1</v>
      </c>
      <c r="F21">
        <f t="shared" si="5"/>
        <v>10145</v>
      </c>
      <c r="G21" s="38">
        <f t="shared" si="5"/>
        <v>13260</v>
      </c>
      <c r="H21" s="47">
        <f t="shared" si="1"/>
        <v>-23.491704374057321</v>
      </c>
      <c r="I21" s="47"/>
      <c r="N21">
        <f t="shared" si="3"/>
        <v>408.39999999999964</v>
      </c>
      <c r="O21">
        <f t="shared" si="4"/>
        <v>591.10000000000036</v>
      </c>
      <c r="P21">
        <f t="shared" si="6"/>
        <v>927.89999999999964</v>
      </c>
      <c r="Q21">
        <f t="shared" si="7"/>
        <v>1386.1000000000004</v>
      </c>
    </row>
    <row r="22" spans="1:17" x14ac:dyDescent="0.25">
      <c r="A22" s="8">
        <f t="shared" si="2"/>
        <v>38988</v>
      </c>
      <c r="B22">
        <v>3303.9</v>
      </c>
      <c r="C22">
        <v>5128.1000000000004</v>
      </c>
      <c r="D22">
        <v>7218.8</v>
      </c>
      <c r="E22">
        <v>8607.5</v>
      </c>
      <c r="F22">
        <f t="shared" si="5"/>
        <v>10522.7</v>
      </c>
      <c r="G22" s="38">
        <f t="shared" si="5"/>
        <v>13735.6</v>
      </c>
      <c r="H22" s="47">
        <f t="shared" si="1"/>
        <v>-23.391042255161764</v>
      </c>
      <c r="I22" s="47"/>
      <c r="N22">
        <f t="shared" si="3"/>
        <v>377.70000000000073</v>
      </c>
      <c r="O22">
        <f t="shared" si="4"/>
        <v>475.60000000000036</v>
      </c>
      <c r="P22">
        <f t="shared" si="6"/>
        <v>786.10000000000036</v>
      </c>
      <c r="Q22">
        <f t="shared" si="7"/>
        <v>1066.7000000000007</v>
      </c>
    </row>
    <row r="23" spans="1:17" x14ac:dyDescent="0.25">
      <c r="A23" s="8">
        <f t="shared" si="2"/>
        <v>38995</v>
      </c>
      <c r="B23">
        <v>3544.6</v>
      </c>
      <c r="C23">
        <v>4807.8</v>
      </c>
      <c r="D23">
        <v>7670.5</v>
      </c>
      <c r="E23">
        <v>9285</v>
      </c>
      <c r="F23">
        <f t="shared" si="5"/>
        <v>11215.1</v>
      </c>
      <c r="G23" s="38">
        <f t="shared" si="5"/>
        <v>14092.8</v>
      </c>
      <c r="H23" s="47">
        <f t="shared" si="1"/>
        <v>-20.419646911898269</v>
      </c>
      <c r="I23" s="47"/>
      <c r="J23" s="10">
        <v>25180</v>
      </c>
      <c r="K23" s="25">
        <f>+J23-F23</f>
        <v>13964.9</v>
      </c>
      <c r="N23">
        <f t="shared" si="3"/>
        <v>692.39999999999964</v>
      </c>
      <c r="O23">
        <f t="shared" si="4"/>
        <v>357.19999999999891</v>
      </c>
      <c r="P23">
        <f t="shared" si="6"/>
        <v>1070.1000000000004</v>
      </c>
      <c r="Q23">
        <f t="shared" si="7"/>
        <v>832.79999999999927</v>
      </c>
    </row>
    <row r="24" spans="1:17" x14ac:dyDescent="0.25">
      <c r="A24" s="8">
        <f t="shared" si="2"/>
        <v>39002</v>
      </c>
      <c r="B24">
        <v>3405.4</v>
      </c>
      <c r="C24">
        <v>4651.3999999999996</v>
      </c>
      <c r="D24">
        <v>8247</v>
      </c>
      <c r="E24">
        <v>9836.7000000000007</v>
      </c>
      <c r="F24">
        <f t="shared" si="5"/>
        <v>11652.4</v>
      </c>
      <c r="G24" s="38">
        <f t="shared" si="5"/>
        <v>14488.1</v>
      </c>
      <c r="H24" s="47">
        <f t="shared" si="1"/>
        <v>-19.572614766601561</v>
      </c>
      <c r="I24" s="47"/>
      <c r="J24" s="10">
        <v>25180</v>
      </c>
      <c r="K24" s="25">
        <f>+J24-F24</f>
        <v>13527.6</v>
      </c>
      <c r="L24">
        <f>+K23/33</f>
        <v>423.17878787878789</v>
      </c>
      <c r="M24">
        <f>+F24-F23</f>
        <v>437.29999999999927</v>
      </c>
      <c r="N24">
        <f t="shared" si="3"/>
        <v>437.29999999999927</v>
      </c>
      <c r="O24">
        <f t="shared" si="4"/>
        <v>395.30000000000109</v>
      </c>
      <c r="P24">
        <f t="shared" si="6"/>
        <v>1129.6999999999989</v>
      </c>
      <c r="Q24">
        <f t="shared" si="7"/>
        <v>752.5</v>
      </c>
    </row>
    <row r="25" spans="1:17" x14ac:dyDescent="0.25">
      <c r="A25" s="8">
        <f t="shared" si="2"/>
        <v>39009</v>
      </c>
      <c r="B25">
        <v>3438</v>
      </c>
      <c r="C25">
        <v>4332</v>
      </c>
      <c r="D25">
        <v>8675.2000000000007</v>
      </c>
      <c r="E25">
        <v>10535.2</v>
      </c>
      <c r="F25">
        <f t="shared" si="5"/>
        <v>12113.2</v>
      </c>
      <c r="G25" s="38">
        <f t="shared" si="5"/>
        <v>14867.2</v>
      </c>
      <c r="H25" s="47">
        <f t="shared" si="1"/>
        <v>-18.523999139044335</v>
      </c>
      <c r="I25" s="47"/>
      <c r="L25">
        <f>+K24/33</f>
        <v>409.92727272727274</v>
      </c>
      <c r="N25">
        <f t="shared" si="3"/>
        <v>460.80000000000109</v>
      </c>
      <c r="O25">
        <f t="shared" si="4"/>
        <v>379.10000000000036</v>
      </c>
      <c r="P25">
        <f t="shared" si="6"/>
        <v>898.10000000000036</v>
      </c>
      <c r="Q25">
        <f t="shared" si="7"/>
        <v>774.40000000000146</v>
      </c>
    </row>
    <row r="26" spans="1:17" x14ac:dyDescent="0.25">
      <c r="A26" s="8">
        <f t="shared" si="2"/>
        <v>39016</v>
      </c>
      <c r="B26">
        <v>4028.2</v>
      </c>
      <c r="C26">
        <v>4218.8999999999996</v>
      </c>
      <c r="D26">
        <v>9023.7000000000007</v>
      </c>
      <c r="E26">
        <v>11082.2</v>
      </c>
      <c r="F26">
        <f t="shared" si="5"/>
        <v>13051.900000000001</v>
      </c>
      <c r="G26" s="38">
        <f t="shared" si="5"/>
        <v>15301.1</v>
      </c>
      <c r="H26" s="47">
        <f t="shared" si="1"/>
        <v>-14.699596761017176</v>
      </c>
      <c r="I26" s="47"/>
      <c r="N26">
        <f t="shared" si="3"/>
        <v>938.70000000000073</v>
      </c>
      <c r="O26">
        <f t="shared" si="4"/>
        <v>433.89999999999964</v>
      </c>
      <c r="P26">
        <f t="shared" si="6"/>
        <v>1399.5000000000018</v>
      </c>
      <c r="Q26">
        <f t="shared" si="7"/>
        <v>813</v>
      </c>
    </row>
    <row r="27" spans="1:17" x14ac:dyDescent="0.25">
      <c r="A27" s="8">
        <f t="shared" si="2"/>
        <v>39023</v>
      </c>
      <c r="B27">
        <v>4344.2</v>
      </c>
      <c r="C27">
        <v>5169</v>
      </c>
      <c r="D27">
        <v>9280.7000000000007</v>
      </c>
      <c r="E27">
        <v>11514.2</v>
      </c>
      <c r="F27">
        <f t="shared" si="5"/>
        <v>13624.900000000001</v>
      </c>
      <c r="G27" s="38">
        <f t="shared" si="5"/>
        <v>16683.2</v>
      </c>
      <c r="H27" s="47">
        <f t="shared" si="1"/>
        <v>-18.331615037882422</v>
      </c>
      <c r="I27" s="47"/>
      <c r="N27">
        <f t="shared" si="3"/>
        <v>573</v>
      </c>
      <c r="O27">
        <f t="shared" si="4"/>
        <v>1382.1000000000004</v>
      </c>
      <c r="P27">
        <f t="shared" si="6"/>
        <v>1511.7000000000007</v>
      </c>
      <c r="Q27">
        <f t="shared" si="7"/>
        <v>1816</v>
      </c>
    </row>
    <row r="28" spans="1:17" x14ac:dyDescent="0.25">
      <c r="A28" s="8">
        <f t="shared" si="2"/>
        <v>39030</v>
      </c>
      <c r="B28">
        <v>4327.2</v>
      </c>
      <c r="C28">
        <v>5355.9</v>
      </c>
      <c r="D28">
        <v>9620.7999999999993</v>
      </c>
      <c r="E28">
        <v>11891.5</v>
      </c>
      <c r="F28">
        <f t="shared" si="5"/>
        <v>13948</v>
      </c>
      <c r="G28" s="38">
        <f t="shared" si="5"/>
        <v>17247.400000000001</v>
      </c>
      <c r="H28" s="47">
        <f t="shared" si="1"/>
        <v>-19.129839859920928</v>
      </c>
      <c r="I28" s="47"/>
      <c r="N28">
        <f t="shared" si="3"/>
        <v>323.09999999999854</v>
      </c>
      <c r="O28">
        <f t="shared" si="4"/>
        <v>564.20000000000073</v>
      </c>
      <c r="P28">
        <f t="shared" si="6"/>
        <v>896.09999999999854</v>
      </c>
      <c r="Q28">
        <f t="shared" si="7"/>
        <v>1946.3000000000011</v>
      </c>
    </row>
    <row r="29" spans="1:17" x14ac:dyDescent="0.25">
      <c r="A29" s="8">
        <f t="shared" si="2"/>
        <v>39037</v>
      </c>
      <c r="B29">
        <v>4373.1000000000004</v>
      </c>
      <c r="C29">
        <v>5336.9</v>
      </c>
      <c r="D29">
        <v>9936.2999999999993</v>
      </c>
      <c r="E29">
        <v>12343.1</v>
      </c>
      <c r="F29">
        <f t="shared" si="5"/>
        <v>14309.4</v>
      </c>
      <c r="G29" s="38">
        <f t="shared" si="5"/>
        <v>17680</v>
      </c>
      <c r="H29" s="47">
        <f t="shared" si="1"/>
        <v>-19.064479638009047</v>
      </c>
      <c r="I29" s="47"/>
      <c r="N29">
        <f t="shared" si="3"/>
        <v>361.39999999999964</v>
      </c>
      <c r="O29">
        <f t="shared" si="4"/>
        <v>432.59999999999854</v>
      </c>
      <c r="P29">
        <f t="shared" si="6"/>
        <v>684.49999999999818</v>
      </c>
      <c r="Q29">
        <f t="shared" si="7"/>
        <v>996.79999999999927</v>
      </c>
    </row>
    <row r="30" spans="1:17" x14ac:dyDescent="0.25">
      <c r="A30" s="8">
        <f t="shared" si="2"/>
        <v>39044</v>
      </c>
      <c r="B30">
        <v>4511.7</v>
      </c>
      <c r="C30">
        <v>5040.8999999999996</v>
      </c>
      <c r="D30">
        <v>10344.9</v>
      </c>
      <c r="E30">
        <v>12889.8</v>
      </c>
      <c r="F30">
        <f t="shared" si="5"/>
        <v>14856.599999999999</v>
      </c>
      <c r="G30" s="38">
        <f t="shared" si="5"/>
        <v>17930.699999999997</v>
      </c>
      <c r="H30" s="47">
        <f t="shared" si="1"/>
        <v>-17.144339038632062</v>
      </c>
      <c r="I30" s="47"/>
      <c r="J30" s="56"/>
      <c r="N30">
        <f t="shared" si="3"/>
        <v>547.19999999999891</v>
      </c>
      <c r="O30">
        <f t="shared" si="4"/>
        <v>250.69999999999709</v>
      </c>
      <c r="P30">
        <f t="shared" si="6"/>
        <v>908.59999999999854</v>
      </c>
      <c r="Q30">
        <f t="shared" si="7"/>
        <v>683.29999999999563</v>
      </c>
    </row>
    <row r="31" spans="1:17" x14ac:dyDescent="0.25">
      <c r="A31" s="8">
        <f t="shared" si="2"/>
        <v>39051</v>
      </c>
      <c r="B31">
        <v>4417.2</v>
      </c>
      <c r="C31">
        <v>5001.3999999999996</v>
      </c>
      <c r="D31">
        <v>10843.3</v>
      </c>
      <c r="E31">
        <v>13362.7</v>
      </c>
      <c r="F31">
        <f t="shared" si="5"/>
        <v>15260.5</v>
      </c>
      <c r="G31" s="38">
        <f t="shared" si="5"/>
        <v>18364.099999999999</v>
      </c>
      <c r="H31" s="47">
        <f t="shared" si="1"/>
        <v>-16.900365386814485</v>
      </c>
      <c r="I31" s="47"/>
      <c r="J31" s="56">
        <v>24490</v>
      </c>
      <c r="K31" s="25">
        <v>900</v>
      </c>
      <c r="L31" s="58">
        <f>+J31/K31</f>
        <v>27.211111111111112</v>
      </c>
      <c r="N31">
        <f t="shared" si="3"/>
        <v>403.90000000000146</v>
      </c>
      <c r="O31">
        <f t="shared" si="4"/>
        <v>433.40000000000146</v>
      </c>
      <c r="P31">
        <f t="shared" si="6"/>
        <v>951.10000000000036</v>
      </c>
      <c r="Q31">
        <f t="shared" si="7"/>
        <v>684.09999999999854</v>
      </c>
    </row>
    <row r="32" spans="1:17" x14ac:dyDescent="0.25">
      <c r="A32" s="8">
        <f t="shared" si="2"/>
        <v>39058</v>
      </c>
      <c r="B32">
        <v>4475.3999999999996</v>
      </c>
      <c r="C32">
        <v>5018.3</v>
      </c>
      <c r="D32">
        <v>11256.2</v>
      </c>
      <c r="E32">
        <v>14058.5</v>
      </c>
      <c r="F32">
        <f t="shared" si="5"/>
        <v>15731.6</v>
      </c>
      <c r="G32" s="38">
        <f t="shared" si="5"/>
        <v>19076.8</v>
      </c>
      <c r="H32" s="47">
        <f t="shared" si="1"/>
        <v>-17.535435712488468</v>
      </c>
      <c r="I32" s="47"/>
      <c r="J32" s="57"/>
      <c r="L32" s="58"/>
      <c r="N32">
        <f t="shared" si="3"/>
        <v>471.10000000000036</v>
      </c>
      <c r="O32">
        <f t="shared" si="4"/>
        <v>712.70000000000073</v>
      </c>
      <c r="P32">
        <f t="shared" si="6"/>
        <v>875.00000000000182</v>
      </c>
      <c r="Q32">
        <f t="shared" si="7"/>
        <v>1146.1000000000022</v>
      </c>
    </row>
    <row r="33" spans="1:17" x14ac:dyDescent="0.25">
      <c r="A33" s="8">
        <f t="shared" si="2"/>
        <v>39065</v>
      </c>
      <c r="B33">
        <v>4568</v>
      </c>
      <c r="C33">
        <v>5115.7</v>
      </c>
      <c r="D33">
        <v>11618.7</v>
      </c>
      <c r="E33">
        <v>14483.8</v>
      </c>
      <c r="F33">
        <f t="shared" si="5"/>
        <v>16186.7</v>
      </c>
      <c r="G33" s="38">
        <f t="shared" si="5"/>
        <v>19599.5</v>
      </c>
      <c r="H33" s="47">
        <f t="shared" si="1"/>
        <v>-17.412689099211708</v>
      </c>
      <c r="I33" s="47"/>
      <c r="J33" s="56"/>
      <c r="K33" s="56"/>
      <c r="N33">
        <f t="shared" si="3"/>
        <v>455.10000000000036</v>
      </c>
      <c r="O33">
        <f t="shared" si="4"/>
        <v>522.70000000000073</v>
      </c>
      <c r="P33">
        <f t="shared" si="6"/>
        <v>926.20000000000073</v>
      </c>
      <c r="Q33">
        <f t="shared" si="7"/>
        <v>1235.4000000000015</v>
      </c>
    </row>
    <row r="34" spans="1:17" x14ac:dyDescent="0.25">
      <c r="A34" s="8">
        <f t="shared" si="2"/>
        <v>39072</v>
      </c>
      <c r="B34">
        <v>4630.1000000000004</v>
      </c>
      <c r="C34">
        <v>4833.6000000000004</v>
      </c>
      <c r="D34">
        <v>11910.7</v>
      </c>
      <c r="E34">
        <v>15122.4</v>
      </c>
      <c r="F34">
        <f t="shared" si="5"/>
        <v>16540.800000000003</v>
      </c>
      <c r="G34" s="38">
        <f t="shared" si="5"/>
        <v>19956</v>
      </c>
      <c r="H34" s="47">
        <f t="shared" si="1"/>
        <v>-17.113650030066129</v>
      </c>
      <c r="I34" s="47"/>
      <c r="K34" s="56"/>
      <c r="N34">
        <f t="shared" si="3"/>
        <v>354.10000000000218</v>
      </c>
      <c r="O34">
        <f t="shared" si="4"/>
        <v>356.5</v>
      </c>
      <c r="P34">
        <f t="shared" si="6"/>
        <v>809.20000000000255</v>
      </c>
      <c r="Q34">
        <f t="shared" si="7"/>
        <v>879.20000000000073</v>
      </c>
    </row>
    <row r="35" spans="1:17" x14ac:dyDescent="0.25">
      <c r="A35" s="8">
        <f t="shared" si="2"/>
        <v>39079</v>
      </c>
      <c r="B35">
        <v>4277.2</v>
      </c>
      <c r="C35">
        <v>4727.2</v>
      </c>
      <c r="D35">
        <v>12398.7</v>
      </c>
      <c r="E35">
        <v>15453.2</v>
      </c>
      <c r="F35">
        <f t="shared" si="5"/>
        <v>16675.900000000001</v>
      </c>
      <c r="G35" s="38">
        <f t="shared" si="5"/>
        <v>20180.400000000001</v>
      </c>
      <c r="H35" s="47">
        <f t="shared" si="1"/>
        <v>-17.365859943311335</v>
      </c>
      <c r="I35" s="47"/>
      <c r="K35" s="56"/>
      <c r="N35">
        <f t="shared" si="3"/>
        <v>135.09999999999854</v>
      </c>
      <c r="O35">
        <f t="shared" si="4"/>
        <v>224.40000000000146</v>
      </c>
      <c r="P35">
        <f t="shared" si="6"/>
        <v>489.20000000000073</v>
      </c>
      <c r="Q35">
        <f t="shared" si="7"/>
        <v>580.90000000000146</v>
      </c>
    </row>
    <row r="36" spans="1:17" x14ac:dyDescent="0.25">
      <c r="A36" s="8">
        <f t="shared" si="2"/>
        <v>39086</v>
      </c>
      <c r="B36">
        <v>4027.5</v>
      </c>
      <c r="C36">
        <v>4493.6000000000004</v>
      </c>
      <c r="D36">
        <v>12892.8</v>
      </c>
      <c r="E36">
        <v>16028.8</v>
      </c>
      <c r="F36">
        <f t="shared" si="5"/>
        <v>16920.3</v>
      </c>
      <c r="G36" s="38">
        <f t="shared" si="5"/>
        <v>20522.400000000001</v>
      </c>
      <c r="H36" s="47">
        <f t="shared" si="1"/>
        <v>-17.55204069699451</v>
      </c>
      <c r="I36" s="47"/>
      <c r="J36">
        <v>23810</v>
      </c>
      <c r="K36">
        <v>875</v>
      </c>
      <c r="N36">
        <f t="shared" si="3"/>
        <v>244.39999999999782</v>
      </c>
      <c r="O36">
        <f t="shared" si="4"/>
        <v>342</v>
      </c>
      <c r="P36">
        <f t="shared" si="6"/>
        <v>379.49999999999636</v>
      </c>
      <c r="Q36">
        <f t="shared" si="7"/>
        <v>566.40000000000146</v>
      </c>
    </row>
    <row r="37" spans="1:17" x14ac:dyDescent="0.25">
      <c r="A37" s="8">
        <f t="shared" si="2"/>
        <v>39093</v>
      </c>
      <c r="B37">
        <v>4468.3999999999996</v>
      </c>
      <c r="C37">
        <v>4524.5</v>
      </c>
      <c r="D37">
        <v>13276.6</v>
      </c>
      <c r="E37">
        <v>16349.7</v>
      </c>
      <c r="F37">
        <f t="shared" si="5"/>
        <v>17745</v>
      </c>
      <c r="G37" s="38">
        <f t="shared" si="5"/>
        <v>20874.2</v>
      </c>
      <c r="H37" s="47">
        <f t="shared" si="1"/>
        <v>-14.99075413668548</v>
      </c>
      <c r="I37" s="47"/>
      <c r="K37" s="58">
        <f>+K36/K31</f>
        <v>0.97222222222222221</v>
      </c>
      <c r="N37">
        <f t="shared" si="3"/>
        <v>824.70000000000073</v>
      </c>
      <c r="O37">
        <f t="shared" si="4"/>
        <v>351.79999999999927</v>
      </c>
      <c r="P37">
        <f t="shared" si="6"/>
        <v>1069.0999999999985</v>
      </c>
      <c r="Q37">
        <f t="shared" si="7"/>
        <v>693.79999999999927</v>
      </c>
    </row>
    <row r="38" spans="1:17" x14ac:dyDescent="0.25">
      <c r="A38" s="8">
        <f t="shared" si="2"/>
        <v>39100</v>
      </c>
      <c r="B38">
        <v>4183.8</v>
      </c>
      <c r="C38">
        <v>4409.5</v>
      </c>
      <c r="D38">
        <v>13807.3</v>
      </c>
      <c r="E38">
        <v>16839.7</v>
      </c>
      <c r="F38">
        <f t="shared" si="5"/>
        <v>17991.099999999999</v>
      </c>
      <c r="G38" s="38">
        <f t="shared" si="5"/>
        <v>21249.200000000001</v>
      </c>
      <c r="H38" s="47">
        <f t="shared" si="1"/>
        <v>-15.332812529412887</v>
      </c>
      <c r="I38" s="47"/>
      <c r="J38" s="58"/>
      <c r="N38">
        <f t="shared" si="3"/>
        <v>246.09999999999854</v>
      </c>
      <c r="O38">
        <f t="shared" si="4"/>
        <v>375</v>
      </c>
      <c r="P38">
        <f t="shared" si="6"/>
        <v>1070.7999999999993</v>
      </c>
      <c r="Q38">
        <f t="shared" si="7"/>
        <v>726.79999999999927</v>
      </c>
    </row>
    <row r="39" spans="1:17" x14ac:dyDescent="0.25">
      <c r="A39" s="8">
        <f t="shared" si="2"/>
        <v>39107</v>
      </c>
      <c r="B39">
        <v>4169.7</v>
      </c>
      <c r="C39">
        <v>4185.3999999999996</v>
      </c>
      <c r="D39">
        <v>14381.9</v>
      </c>
      <c r="E39">
        <v>17416.5</v>
      </c>
      <c r="F39">
        <f t="shared" si="5"/>
        <v>18551.599999999999</v>
      </c>
      <c r="G39" s="38">
        <f t="shared" si="5"/>
        <v>21601.9</v>
      </c>
      <c r="H39" s="47">
        <f t="shared" si="1"/>
        <v>-14.120517176729841</v>
      </c>
      <c r="I39" s="47"/>
      <c r="N39">
        <f t="shared" si="3"/>
        <v>560.5</v>
      </c>
      <c r="O39">
        <f t="shared" si="4"/>
        <v>352.70000000000073</v>
      </c>
      <c r="P39">
        <f t="shared" si="6"/>
        <v>806.59999999999854</v>
      </c>
      <c r="Q39">
        <f t="shared" si="7"/>
        <v>727.70000000000073</v>
      </c>
    </row>
    <row r="40" spans="1:17" x14ac:dyDescent="0.25">
      <c r="A40" s="8">
        <f t="shared" si="2"/>
        <v>39114</v>
      </c>
      <c r="B40">
        <v>4312.8</v>
      </c>
      <c r="C40">
        <v>3897.8</v>
      </c>
      <c r="D40">
        <v>14971.4</v>
      </c>
      <c r="E40">
        <v>18054.8</v>
      </c>
      <c r="F40">
        <f t="shared" si="5"/>
        <v>19284.2</v>
      </c>
      <c r="G40" s="38">
        <f t="shared" si="5"/>
        <v>21952.6</v>
      </c>
      <c r="H40" s="47">
        <f t="shared" si="1"/>
        <v>-12.155280012390325</v>
      </c>
      <c r="I40" s="47"/>
      <c r="N40">
        <f t="shared" si="3"/>
        <v>732.60000000000218</v>
      </c>
      <c r="O40">
        <f t="shared" si="4"/>
        <v>350.69999999999709</v>
      </c>
      <c r="P40">
        <f t="shared" si="6"/>
        <v>1293.1000000000022</v>
      </c>
      <c r="Q40">
        <f t="shared" si="7"/>
        <v>703.39999999999782</v>
      </c>
    </row>
    <row r="41" spans="1:17" x14ac:dyDescent="0.25">
      <c r="A41" s="8">
        <f t="shared" si="2"/>
        <v>39121</v>
      </c>
      <c r="B41">
        <v>4265.2</v>
      </c>
      <c r="C41">
        <v>3999.4</v>
      </c>
      <c r="D41">
        <v>15380.4</v>
      </c>
      <c r="E41">
        <v>18546.900000000001</v>
      </c>
      <c r="F41">
        <f t="shared" si="5"/>
        <v>19645.599999999999</v>
      </c>
      <c r="G41" s="38">
        <f t="shared" si="5"/>
        <v>22546.300000000003</v>
      </c>
      <c r="H41" s="47">
        <f t="shared" si="1"/>
        <v>-12.865525607305873</v>
      </c>
      <c r="I41" s="47"/>
      <c r="N41">
        <f t="shared" si="3"/>
        <v>361.39999999999782</v>
      </c>
      <c r="O41">
        <f t="shared" si="4"/>
        <v>593.70000000000437</v>
      </c>
      <c r="P41">
        <f t="shared" si="6"/>
        <v>1094</v>
      </c>
      <c r="Q41">
        <f t="shared" si="7"/>
        <v>944.40000000000146</v>
      </c>
    </row>
    <row r="42" spans="1:17" x14ac:dyDescent="0.25">
      <c r="A42" s="8">
        <f t="shared" si="2"/>
        <v>39128</v>
      </c>
      <c r="B42">
        <v>4287.3999999999996</v>
      </c>
      <c r="C42">
        <v>4059.4</v>
      </c>
      <c r="D42">
        <v>15809</v>
      </c>
      <c r="E42">
        <v>18997.400000000001</v>
      </c>
      <c r="F42">
        <f t="shared" si="5"/>
        <v>20096.400000000001</v>
      </c>
      <c r="G42" s="38">
        <f t="shared" si="5"/>
        <v>23056.800000000003</v>
      </c>
      <c r="H42" s="47">
        <f t="shared" si="1"/>
        <v>-12.839596127823471</v>
      </c>
      <c r="I42" s="47"/>
      <c r="N42">
        <f t="shared" si="3"/>
        <v>450.80000000000291</v>
      </c>
      <c r="O42">
        <f t="shared" si="4"/>
        <v>510.5</v>
      </c>
      <c r="P42">
        <f t="shared" si="6"/>
        <v>812.20000000000073</v>
      </c>
      <c r="Q42">
        <f t="shared" si="7"/>
        <v>1104.2000000000044</v>
      </c>
    </row>
    <row r="43" spans="1:17" x14ac:dyDescent="0.25">
      <c r="A43" s="8">
        <f t="shared" si="2"/>
        <v>39135</v>
      </c>
      <c r="B43">
        <v>3996.6</v>
      </c>
      <c r="C43">
        <v>3804.2</v>
      </c>
      <c r="D43">
        <v>16421.400000000001</v>
      </c>
      <c r="E43">
        <v>19412</v>
      </c>
      <c r="F43">
        <f t="shared" si="5"/>
        <v>20418</v>
      </c>
      <c r="G43" s="38">
        <f t="shared" si="5"/>
        <v>23216.2</v>
      </c>
      <c r="H43" s="47">
        <f t="shared" si="1"/>
        <v>-12.052790723718786</v>
      </c>
      <c r="I43" s="47"/>
      <c r="N43">
        <f t="shared" si="3"/>
        <v>321.59999999999854</v>
      </c>
      <c r="O43">
        <f t="shared" si="4"/>
        <v>159.39999999999782</v>
      </c>
      <c r="P43">
        <f t="shared" si="6"/>
        <v>772.40000000000146</v>
      </c>
      <c r="Q43">
        <f t="shared" si="7"/>
        <v>669.89999999999782</v>
      </c>
    </row>
    <row r="44" spans="1:17" x14ac:dyDescent="0.25">
      <c r="A44" s="8">
        <f t="shared" si="2"/>
        <v>39142</v>
      </c>
      <c r="B44">
        <v>3965.4</v>
      </c>
      <c r="C44">
        <v>3710</v>
      </c>
      <c r="D44">
        <v>16874.5</v>
      </c>
      <c r="E44">
        <v>19812.2</v>
      </c>
      <c r="F44">
        <f t="shared" si="5"/>
        <v>20839.900000000001</v>
      </c>
      <c r="G44" s="38">
        <f t="shared" si="5"/>
        <v>23522.2</v>
      </c>
      <c r="H44" s="47">
        <f t="shared" si="1"/>
        <v>-11.403270102286346</v>
      </c>
      <c r="I44" s="47"/>
      <c r="N44">
        <f t="shared" si="3"/>
        <v>421.90000000000146</v>
      </c>
      <c r="O44">
        <f t="shared" si="4"/>
        <v>306</v>
      </c>
      <c r="P44">
        <f t="shared" si="6"/>
        <v>743.5</v>
      </c>
      <c r="Q44">
        <f t="shared" si="7"/>
        <v>465.39999999999782</v>
      </c>
    </row>
    <row r="45" spans="1:17" x14ac:dyDescent="0.25">
      <c r="A45" s="8">
        <f t="shared" si="2"/>
        <v>39149</v>
      </c>
      <c r="B45">
        <v>3865.1</v>
      </c>
      <c r="C45">
        <v>3473.9</v>
      </c>
      <c r="D45">
        <v>17418.2</v>
      </c>
      <c r="E45" s="56">
        <v>20385.599999999999</v>
      </c>
      <c r="F45">
        <f t="shared" si="5"/>
        <v>21283.3</v>
      </c>
      <c r="G45" s="38">
        <f t="shared" si="5"/>
        <v>23859.5</v>
      </c>
      <c r="H45" s="47">
        <f t="shared" si="1"/>
        <v>-10.797376307131334</v>
      </c>
      <c r="I45" s="47"/>
      <c r="N45">
        <f t="shared" si="3"/>
        <v>443.39999999999782</v>
      </c>
      <c r="O45">
        <f t="shared" si="4"/>
        <v>337.29999999999927</v>
      </c>
      <c r="P45">
        <f t="shared" si="6"/>
        <v>865.29999999999927</v>
      </c>
      <c r="Q45">
        <f t="shared" si="7"/>
        <v>643.29999999999927</v>
      </c>
    </row>
    <row r="46" spans="1:17" x14ac:dyDescent="0.25">
      <c r="A46" s="8">
        <f t="shared" si="2"/>
        <v>39156</v>
      </c>
      <c r="B46">
        <v>3913.2</v>
      </c>
      <c r="C46">
        <v>3511.7</v>
      </c>
      <c r="D46">
        <v>17845</v>
      </c>
      <c r="E46" s="56">
        <v>20780</v>
      </c>
      <c r="F46">
        <f t="shared" si="5"/>
        <v>21758.2</v>
      </c>
      <c r="G46" s="38">
        <f t="shared" si="5"/>
        <v>24291.7</v>
      </c>
      <c r="H46" s="47">
        <f t="shared" si="1"/>
        <v>-10.429488261422627</v>
      </c>
      <c r="I46" s="47"/>
      <c r="N46">
        <f t="shared" si="3"/>
        <v>474.90000000000146</v>
      </c>
      <c r="O46">
        <f t="shared" si="4"/>
        <v>432.20000000000073</v>
      </c>
      <c r="P46">
        <f t="shared" si="6"/>
        <v>918.29999999999927</v>
      </c>
      <c r="Q46">
        <f t="shared" si="7"/>
        <v>769.5</v>
      </c>
    </row>
    <row r="47" spans="1:17" x14ac:dyDescent="0.25">
      <c r="A47" s="8">
        <f t="shared" si="2"/>
        <v>39163</v>
      </c>
      <c r="B47">
        <v>4063.7</v>
      </c>
      <c r="C47">
        <v>3570.8</v>
      </c>
      <c r="D47">
        <v>18222.900000000001</v>
      </c>
      <c r="E47" s="56">
        <v>21229.5</v>
      </c>
      <c r="F47">
        <f t="shared" si="5"/>
        <v>22286.600000000002</v>
      </c>
      <c r="G47" s="38">
        <f t="shared" si="5"/>
        <v>24800.3</v>
      </c>
      <c r="H47" s="47">
        <f t="shared" si="1"/>
        <v>-10.135764486719911</v>
      </c>
      <c r="I47" s="47"/>
      <c r="N47">
        <f t="shared" si="3"/>
        <v>528.40000000000146</v>
      </c>
      <c r="O47">
        <f t="shared" si="4"/>
        <v>508.59999999999854</v>
      </c>
      <c r="P47">
        <f t="shared" si="6"/>
        <v>1003.3000000000029</v>
      </c>
      <c r="Q47">
        <f t="shared" si="7"/>
        <v>940.79999999999927</v>
      </c>
    </row>
    <row r="48" spans="1:17" x14ac:dyDescent="0.25">
      <c r="A48" s="8">
        <f t="shared" si="2"/>
        <v>39170</v>
      </c>
      <c r="B48">
        <v>3884.1</v>
      </c>
      <c r="C48">
        <v>3527.6</v>
      </c>
      <c r="D48">
        <v>18616.5</v>
      </c>
      <c r="E48" s="56">
        <v>21543.8</v>
      </c>
      <c r="F48">
        <f t="shared" si="5"/>
        <v>22500.6</v>
      </c>
      <c r="G48" s="38">
        <f t="shared" si="5"/>
        <v>25071.399999999998</v>
      </c>
      <c r="H48" s="47">
        <f t="shared" si="1"/>
        <v>-10.253914819276144</v>
      </c>
      <c r="I48" s="47"/>
      <c r="N48">
        <f t="shared" si="3"/>
        <v>213.99999999999636</v>
      </c>
      <c r="O48">
        <f t="shared" si="4"/>
        <v>271.09999999999854</v>
      </c>
      <c r="P48">
        <f t="shared" si="6"/>
        <v>742.39999999999782</v>
      </c>
      <c r="Q48">
        <f t="shared" si="7"/>
        <v>779.69999999999709</v>
      </c>
    </row>
    <row r="49" spans="1:17" x14ac:dyDescent="0.25">
      <c r="A49" s="8">
        <f t="shared" si="2"/>
        <v>39177</v>
      </c>
      <c r="B49">
        <v>4192.8</v>
      </c>
      <c r="C49">
        <v>3438</v>
      </c>
      <c r="D49">
        <v>19001.2</v>
      </c>
      <c r="E49" s="56">
        <v>21890.400000000001</v>
      </c>
      <c r="F49">
        <f t="shared" si="5"/>
        <v>23194</v>
      </c>
      <c r="G49" s="38">
        <f t="shared" si="5"/>
        <v>25328.400000000001</v>
      </c>
      <c r="H49" s="47">
        <f t="shared" si="1"/>
        <v>-8.4269041866047658</v>
      </c>
      <c r="I49" s="47"/>
      <c r="N49">
        <f t="shared" si="3"/>
        <v>693.40000000000146</v>
      </c>
      <c r="O49">
        <f t="shared" si="4"/>
        <v>257.00000000000364</v>
      </c>
      <c r="P49">
        <f t="shared" si="6"/>
        <v>907.39999999999782</v>
      </c>
      <c r="Q49">
        <f t="shared" si="7"/>
        <v>528.10000000000218</v>
      </c>
    </row>
    <row r="50" spans="1:17" x14ac:dyDescent="0.25">
      <c r="A50" s="8">
        <f t="shared" si="2"/>
        <v>39184</v>
      </c>
      <c r="B50">
        <v>3841.7</v>
      </c>
      <c r="C50">
        <v>3429.5</v>
      </c>
      <c r="D50">
        <v>19695</v>
      </c>
      <c r="E50">
        <v>22109.7</v>
      </c>
      <c r="F50">
        <f t="shared" ref="F50:G53" si="8">+B50+D50</f>
        <v>23536.7</v>
      </c>
      <c r="G50" s="38">
        <f t="shared" si="8"/>
        <v>25539.200000000001</v>
      </c>
      <c r="H50" s="47">
        <f t="shared" ref="H50:H113" si="9">+(F50/G50-1)*100</f>
        <v>-7.8408877333667419</v>
      </c>
      <c r="I50" s="47"/>
      <c r="N50">
        <f t="shared" si="3"/>
        <v>342.70000000000073</v>
      </c>
      <c r="O50">
        <f t="shared" si="4"/>
        <v>210.79999999999927</v>
      </c>
      <c r="P50">
        <f t="shared" si="6"/>
        <v>1036.1000000000022</v>
      </c>
      <c r="Q50">
        <f t="shared" si="7"/>
        <v>467.80000000000291</v>
      </c>
    </row>
    <row r="51" spans="1:17" x14ac:dyDescent="0.25">
      <c r="A51" s="8">
        <f t="shared" si="2"/>
        <v>39191</v>
      </c>
      <c r="B51">
        <v>3770.7</v>
      </c>
      <c r="C51">
        <v>3076.4</v>
      </c>
      <c r="D51">
        <v>20044.3</v>
      </c>
      <c r="E51">
        <v>22627</v>
      </c>
      <c r="F51">
        <f t="shared" si="8"/>
        <v>23815</v>
      </c>
      <c r="G51" s="38">
        <f t="shared" si="8"/>
        <v>25703.4</v>
      </c>
      <c r="H51" s="47">
        <f t="shared" si="9"/>
        <v>-7.3468879603476589</v>
      </c>
      <c r="I51" s="47"/>
      <c r="N51">
        <f t="shared" si="3"/>
        <v>278.29999999999927</v>
      </c>
      <c r="O51">
        <f t="shared" si="4"/>
        <v>164.20000000000073</v>
      </c>
      <c r="P51">
        <f t="shared" si="6"/>
        <v>621</v>
      </c>
      <c r="Q51">
        <f t="shared" si="7"/>
        <v>375</v>
      </c>
    </row>
    <row r="52" spans="1:17" x14ac:dyDescent="0.25">
      <c r="A52" s="8">
        <f t="shared" si="2"/>
        <v>39198</v>
      </c>
      <c r="B52">
        <v>3477.7</v>
      </c>
      <c r="C52">
        <v>2859</v>
      </c>
      <c r="D52">
        <v>20490</v>
      </c>
      <c r="E52" s="56">
        <v>23233.3</v>
      </c>
      <c r="F52">
        <f t="shared" si="8"/>
        <v>23967.7</v>
      </c>
      <c r="G52" s="38">
        <f t="shared" si="8"/>
        <v>26092.3</v>
      </c>
      <c r="H52" s="47">
        <f t="shared" si="9"/>
        <v>-8.1426321175212539</v>
      </c>
      <c r="I52" s="47"/>
      <c r="N52">
        <f t="shared" si="3"/>
        <v>152.70000000000073</v>
      </c>
      <c r="O52">
        <f t="shared" si="4"/>
        <v>388.89999999999782</v>
      </c>
      <c r="P52">
        <f t="shared" si="6"/>
        <v>431</v>
      </c>
      <c r="Q52">
        <f t="shared" si="7"/>
        <v>553.09999999999854</v>
      </c>
    </row>
    <row r="53" spans="1:17" x14ac:dyDescent="0.25">
      <c r="A53" s="8">
        <f t="shared" si="2"/>
        <v>39205</v>
      </c>
      <c r="B53">
        <v>3225.9</v>
      </c>
      <c r="C53">
        <v>2578.6</v>
      </c>
      <c r="D53">
        <v>20927</v>
      </c>
      <c r="E53" s="56">
        <v>23546.7</v>
      </c>
      <c r="F53">
        <f t="shared" si="8"/>
        <v>24152.9</v>
      </c>
      <c r="G53" s="38">
        <f t="shared" si="8"/>
        <v>26125.3</v>
      </c>
      <c r="H53" s="47">
        <f t="shared" si="9"/>
        <v>-7.5497697634094081</v>
      </c>
      <c r="I53" s="47"/>
      <c r="J53">
        <v>1000.3</v>
      </c>
      <c r="N53">
        <f t="shared" si="3"/>
        <v>185.20000000000073</v>
      </c>
      <c r="O53">
        <f t="shared" si="4"/>
        <v>33</v>
      </c>
      <c r="P53">
        <f t="shared" si="6"/>
        <v>337.90000000000146</v>
      </c>
      <c r="Q53">
        <f t="shared" si="7"/>
        <v>421.89999999999782</v>
      </c>
    </row>
    <row r="54" spans="1:17" x14ac:dyDescent="0.25">
      <c r="A54" s="8">
        <f t="shared" si="2"/>
        <v>39212</v>
      </c>
      <c r="B54">
        <v>2715.8</v>
      </c>
      <c r="C54">
        <v>2273.5</v>
      </c>
      <c r="D54">
        <v>21493.9</v>
      </c>
      <c r="E54">
        <v>23950.799999999999</v>
      </c>
      <c r="F54">
        <f t="shared" ref="F54:G56" si="10">+B54+D54</f>
        <v>24209.7</v>
      </c>
      <c r="G54" s="38">
        <f t="shared" si="10"/>
        <v>26224.3</v>
      </c>
      <c r="H54" s="47">
        <f t="shared" si="9"/>
        <v>-7.6821878944337785</v>
      </c>
      <c r="I54" s="47"/>
      <c r="J54">
        <v>1337.8</v>
      </c>
      <c r="N54">
        <f t="shared" si="3"/>
        <v>56.799999999999272</v>
      </c>
      <c r="O54">
        <f t="shared" si="4"/>
        <v>99</v>
      </c>
      <c r="P54">
        <f t="shared" si="6"/>
        <v>242</v>
      </c>
      <c r="Q54">
        <f t="shared" si="7"/>
        <v>132</v>
      </c>
    </row>
    <row r="55" spans="1:17" x14ac:dyDescent="0.25">
      <c r="A55" s="8">
        <f t="shared" si="2"/>
        <v>39219</v>
      </c>
      <c r="B55">
        <v>2047.8</v>
      </c>
      <c r="C55">
        <v>1821.2</v>
      </c>
      <c r="D55">
        <v>22025.4</v>
      </c>
      <c r="E55">
        <v>24408.400000000001</v>
      </c>
      <c r="F55">
        <f t="shared" si="10"/>
        <v>24073.200000000001</v>
      </c>
      <c r="G55" s="38">
        <f t="shared" si="10"/>
        <v>26229.600000000002</v>
      </c>
      <c r="H55" s="47">
        <f t="shared" si="9"/>
        <v>-8.2212462256382128</v>
      </c>
      <c r="I55" s="47"/>
      <c r="J55">
        <v>2138.1999999999998</v>
      </c>
      <c r="N55">
        <f t="shared" si="3"/>
        <v>-136.5</v>
      </c>
      <c r="O55">
        <f t="shared" si="4"/>
        <v>5.3000000000029104</v>
      </c>
      <c r="P55">
        <f t="shared" si="6"/>
        <v>-79.700000000000728</v>
      </c>
      <c r="Q55">
        <f t="shared" si="7"/>
        <v>104.30000000000291</v>
      </c>
    </row>
    <row r="56" spans="1:17" x14ac:dyDescent="0.25">
      <c r="A56" s="8">
        <f t="shared" si="2"/>
        <v>39226</v>
      </c>
      <c r="B56">
        <v>1418.5</v>
      </c>
      <c r="C56">
        <v>1341.4</v>
      </c>
      <c r="D56">
        <v>22405.9</v>
      </c>
      <c r="E56">
        <v>24828.1</v>
      </c>
      <c r="F56">
        <f t="shared" si="10"/>
        <v>23824.400000000001</v>
      </c>
      <c r="G56" s="38">
        <f t="shared" si="10"/>
        <v>26169.5</v>
      </c>
      <c r="H56" s="47">
        <f t="shared" si="9"/>
        <v>-8.96119528458701</v>
      </c>
      <c r="I56" s="47"/>
      <c r="J56">
        <v>3096.9</v>
      </c>
      <c r="K56">
        <f>+G57</f>
        <v>25320</v>
      </c>
      <c r="L56">
        <f>+F16</f>
        <v>8061</v>
      </c>
      <c r="M56">
        <f>+L56/K56</f>
        <v>0.3183649289099526</v>
      </c>
      <c r="N56">
        <f t="shared" si="3"/>
        <v>-248.79999999999927</v>
      </c>
      <c r="O56">
        <f t="shared" si="4"/>
        <v>-60.100000000002183</v>
      </c>
      <c r="P56">
        <f t="shared" si="6"/>
        <v>-385.29999999999927</v>
      </c>
      <c r="Q56">
        <f t="shared" si="7"/>
        <v>-54.799999999999272</v>
      </c>
    </row>
    <row r="57" spans="1:17" x14ac:dyDescent="0.25">
      <c r="A57" s="63">
        <f t="shared" si="2"/>
        <v>39233</v>
      </c>
      <c r="B57" s="45">
        <v>4330.8999999999996</v>
      </c>
      <c r="C57" s="45"/>
      <c r="D57" s="45"/>
      <c r="E57" s="45"/>
      <c r="F57" s="45">
        <v>22902.400000000001</v>
      </c>
      <c r="G57" s="45">
        <v>25320</v>
      </c>
      <c r="H57" s="45"/>
      <c r="I57" s="45"/>
      <c r="J57" s="45"/>
      <c r="K57">
        <f>+F58-J56</f>
        <v>1647.1</v>
      </c>
      <c r="N57">
        <f t="shared" si="3"/>
        <v>-922</v>
      </c>
      <c r="O57">
        <f t="shared" si="4"/>
        <v>-849.5</v>
      </c>
      <c r="P57">
        <f t="shared" si="6"/>
        <v>-1170.7999999999993</v>
      </c>
      <c r="Q57">
        <f t="shared" si="7"/>
        <v>-909.60000000000218</v>
      </c>
    </row>
    <row r="58" spans="1:17" x14ac:dyDescent="0.25">
      <c r="A58" s="8">
        <f t="shared" ref="A58:A74" si="11">+A57+7</f>
        <v>39240</v>
      </c>
      <c r="B58">
        <v>4476.3999999999996</v>
      </c>
      <c r="C58">
        <v>3724.1</v>
      </c>
      <c r="D58">
        <v>267.60000000000002</v>
      </c>
      <c r="E58">
        <v>864.5</v>
      </c>
      <c r="F58">
        <f t="shared" ref="F58:G75" si="12">+B58+D58</f>
        <v>4744</v>
      </c>
      <c r="G58" s="38">
        <f t="shared" si="12"/>
        <v>4588.6000000000004</v>
      </c>
      <c r="H58" s="47">
        <f t="shared" si="9"/>
        <v>3.3866538813581482</v>
      </c>
      <c r="I58" s="47"/>
      <c r="L58">
        <v>1</v>
      </c>
      <c r="N58">
        <f t="shared" si="3"/>
        <v>-18158.400000000001</v>
      </c>
      <c r="O58">
        <f t="shared" si="4"/>
        <v>-20731.400000000001</v>
      </c>
      <c r="P58">
        <f t="shared" si="6"/>
        <v>-19080.400000000001</v>
      </c>
      <c r="Q58">
        <f t="shared" si="7"/>
        <v>-21580.9</v>
      </c>
    </row>
    <row r="59" spans="1:17" x14ac:dyDescent="0.25">
      <c r="A59" s="8">
        <f t="shared" si="11"/>
        <v>39247</v>
      </c>
      <c r="B59">
        <v>4646</v>
      </c>
      <c r="C59">
        <v>3600.1</v>
      </c>
      <c r="D59">
        <v>638.9</v>
      </c>
      <c r="E59">
        <v>864.5</v>
      </c>
      <c r="F59">
        <f t="shared" si="12"/>
        <v>5284.9</v>
      </c>
      <c r="G59" s="38">
        <f t="shared" si="12"/>
        <v>4464.6000000000004</v>
      </c>
      <c r="H59" s="47">
        <f t="shared" si="9"/>
        <v>18.373426510773626</v>
      </c>
      <c r="I59" s="47"/>
      <c r="L59">
        <f>+L58+1</f>
        <v>2</v>
      </c>
      <c r="N59">
        <f t="shared" si="3"/>
        <v>540.89999999999964</v>
      </c>
      <c r="O59">
        <f t="shared" si="4"/>
        <v>-124</v>
      </c>
      <c r="P59">
        <f t="shared" si="6"/>
        <v>-17617.5</v>
      </c>
      <c r="Q59">
        <f t="shared" si="7"/>
        <v>-20855.400000000001</v>
      </c>
    </row>
    <row r="60" spans="1:17" x14ac:dyDescent="0.25">
      <c r="A60" s="8">
        <f t="shared" si="11"/>
        <v>39254</v>
      </c>
      <c r="B60">
        <v>4824.8999999999996</v>
      </c>
      <c r="C60">
        <v>3769.6</v>
      </c>
      <c r="D60">
        <v>1082.8</v>
      </c>
      <c r="E60">
        <v>1237.2</v>
      </c>
      <c r="F60">
        <f t="shared" si="12"/>
        <v>5907.7</v>
      </c>
      <c r="G60" s="38">
        <f t="shared" si="12"/>
        <v>5006.8</v>
      </c>
      <c r="H60" s="47">
        <f t="shared" si="9"/>
        <v>17.993528800830873</v>
      </c>
      <c r="I60" s="47">
        <f>+G60-G59</f>
        <v>542.19999999999982</v>
      </c>
      <c r="J60" s="26">
        <f t="shared" ref="J60:J67" si="13">+F60-F59</f>
        <v>622.80000000000018</v>
      </c>
      <c r="L60">
        <f t="shared" ref="L60:L80" si="14">+L59+1</f>
        <v>3</v>
      </c>
      <c r="N60">
        <f t="shared" si="3"/>
        <v>622.80000000000018</v>
      </c>
      <c r="O60">
        <f t="shared" si="4"/>
        <v>542.19999999999982</v>
      </c>
      <c r="P60">
        <f t="shared" si="6"/>
        <v>1163.6999999999998</v>
      </c>
      <c r="Q60">
        <f t="shared" si="7"/>
        <v>418.19999999999982</v>
      </c>
    </row>
    <row r="61" spans="1:17" x14ac:dyDescent="0.25">
      <c r="A61" s="8">
        <f t="shared" si="11"/>
        <v>39261</v>
      </c>
      <c r="B61">
        <v>4772.7</v>
      </c>
      <c r="C61">
        <v>3686.3</v>
      </c>
      <c r="D61">
        <v>1673.3</v>
      </c>
      <c r="E61">
        <v>1619.2</v>
      </c>
      <c r="F61">
        <f t="shared" si="12"/>
        <v>6446</v>
      </c>
      <c r="G61" s="38">
        <f t="shared" si="12"/>
        <v>5305.5</v>
      </c>
      <c r="H61" s="47">
        <f t="shared" si="9"/>
        <v>21.496560173404955</v>
      </c>
      <c r="I61" s="47">
        <f t="shared" ref="I61:I124" si="15">+G61-G60</f>
        <v>298.69999999999982</v>
      </c>
      <c r="J61" s="26">
        <f t="shared" si="13"/>
        <v>538.30000000000018</v>
      </c>
      <c r="L61">
        <f t="shared" si="14"/>
        <v>4</v>
      </c>
      <c r="N61">
        <f t="shared" si="3"/>
        <v>538.30000000000018</v>
      </c>
      <c r="O61">
        <f t="shared" si="4"/>
        <v>298.69999999999982</v>
      </c>
      <c r="P61">
        <f t="shared" si="6"/>
        <v>1161.1000000000004</v>
      </c>
      <c r="Q61">
        <f t="shared" si="7"/>
        <v>840.89999999999964</v>
      </c>
    </row>
    <row r="62" spans="1:17" x14ac:dyDescent="0.25">
      <c r="A62" s="8">
        <f t="shared" si="11"/>
        <v>39268</v>
      </c>
      <c r="B62">
        <v>5632.94</v>
      </c>
      <c r="C62">
        <v>3592.4</v>
      </c>
      <c r="D62">
        <v>1996.54</v>
      </c>
      <c r="E62">
        <v>1914.4</v>
      </c>
      <c r="F62" s="67">
        <f t="shared" ref="F62:G122" si="16">+B62+D62</f>
        <v>7629.48</v>
      </c>
      <c r="G62" s="38">
        <f t="shared" si="12"/>
        <v>5506.8</v>
      </c>
      <c r="H62" s="47">
        <f t="shared" si="9"/>
        <v>38.546524297232509</v>
      </c>
      <c r="I62" s="47">
        <f t="shared" si="15"/>
        <v>201.30000000000018</v>
      </c>
      <c r="J62" s="26">
        <f t="shared" si="13"/>
        <v>1183.4799999999996</v>
      </c>
      <c r="L62">
        <f t="shared" si="14"/>
        <v>5</v>
      </c>
      <c r="N62">
        <f t="shared" si="3"/>
        <v>1183.4799999999996</v>
      </c>
      <c r="O62">
        <f t="shared" si="4"/>
        <v>201.30000000000018</v>
      </c>
      <c r="P62">
        <f t="shared" si="6"/>
        <v>1721.7799999999997</v>
      </c>
      <c r="Q62">
        <f t="shared" si="7"/>
        <v>500</v>
      </c>
    </row>
    <row r="63" spans="1:17" x14ac:dyDescent="0.25">
      <c r="A63" s="8">
        <f t="shared" si="11"/>
        <v>39275</v>
      </c>
      <c r="B63">
        <v>5927</v>
      </c>
      <c r="C63">
        <v>3461.2</v>
      </c>
      <c r="D63">
        <v>2451.6999999999998</v>
      </c>
      <c r="E63">
        <v>2374.8000000000002</v>
      </c>
      <c r="F63">
        <f t="shared" si="16"/>
        <v>8378.7000000000007</v>
      </c>
      <c r="G63" s="38">
        <f t="shared" si="12"/>
        <v>5836</v>
      </c>
      <c r="H63" s="47">
        <f t="shared" si="9"/>
        <v>43.569225496915706</v>
      </c>
      <c r="I63" s="47">
        <f t="shared" si="15"/>
        <v>329.19999999999982</v>
      </c>
      <c r="J63" s="26">
        <f t="shared" si="13"/>
        <v>749.22000000000116</v>
      </c>
      <c r="K63" s="26">
        <f t="shared" ref="K63:K70" si="17">AVERAGE(J60:J63)</f>
        <v>773.45000000000027</v>
      </c>
      <c r="L63">
        <f t="shared" si="14"/>
        <v>6</v>
      </c>
      <c r="N63">
        <f t="shared" si="3"/>
        <v>749.22000000000116</v>
      </c>
      <c r="O63">
        <f t="shared" si="4"/>
        <v>329.19999999999982</v>
      </c>
      <c r="P63">
        <f t="shared" si="6"/>
        <v>1932.7000000000007</v>
      </c>
      <c r="Q63">
        <f t="shared" si="7"/>
        <v>530.5</v>
      </c>
    </row>
    <row r="64" spans="1:17" x14ac:dyDescent="0.25">
      <c r="A64" s="8">
        <f t="shared" si="11"/>
        <v>39282</v>
      </c>
      <c r="B64">
        <v>7572.2</v>
      </c>
      <c r="C64">
        <v>3399.1</v>
      </c>
      <c r="D64">
        <v>2884</v>
      </c>
      <c r="E64">
        <v>2901.6</v>
      </c>
      <c r="F64">
        <f t="shared" si="16"/>
        <v>10456.200000000001</v>
      </c>
      <c r="G64" s="38">
        <f t="shared" si="12"/>
        <v>6300.7</v>
      </c>
      <c r="H64" s="47">
        <f t="shared" si="9"/>
        <v>65.952989350389643</v>
      </c>
      <c r="I64" s="47">
        <f t="shared" si="15"/>
        <v>464.69999999999982</v>
      </c>
      <c r="J64" s="26">
        <f t="shared" si="13"/>
        <v>2077.5</v>
      </c>
      <c r="K64" s="26">
        <f t="shared" si="17"/>
        <v>1137.1250000000002</v>
      </c>
      <c r="L64">
        <f t="shared" si="14"/>
        <v>7</v>
      </c>
    </row>
    <row r="65" spans="1:17" x14ac:dyDescent="0.25">
      <c r="A65" s="8">
        <f t="shared" si="11"/>
        <v>39289</v>
      </c>
      <c r="B65">
        <v>8854.7999999999993</v>
      </c>
      <c r="C65">
        <v>3611.8</v>
      </c>
      <c r="D65">
        <v>3342.7</v>
      </c>
      <c r="E65">
        <v>3272.2</v>
      </c>
      <c r="F65">
        <f t="shared" si="16"/>
        <v>12197.5</v>
      </c>
      <c r="G65" s="38">
        <f t="shared" si="12"/>
        <v>6884</v>
      </c>
      <c r="H65" s="47">
        <f t="shared" si="9"/>
        <v>77.186228936664733</v>
      </c>
      <c r="I65" s="47">
        <f t="shared" si="15"/>
        <v>583.30000000000018</v>
      </c>
      <c r="J65" s="26">
        <f t="shared" si="13"/>
        <v>1741.2999999999993</v>
      </c>
      <c r="K65" s="26">
        <f t="shared" si="17"/>
        <v>1437.875</v>
      </c>
      <c r="L65">
        <f t="shared" si="14"/>
        <v>8</v>
      </c>
    </row>
    <row r="66" spans="1:17" x14ac:dyDescent="0.25">
      <c r="A66" s="8">
        <f t="shared" si="11"/>
        <v>39296</v>
      </c>
      <c r="B66">
        <v>8913.7000000000007</v>
      </c>
      <c r="C66">
        <v>3451.1</v>
      </c>
      <c r="D66">
        <v>4174.7</v>
      </c>
      <c r="E66">
        <v>3828.6</v>
      </c>
      <c r="F66">
        <f t="shared" si="16"/>
        <v>13088.400000000001</v>
      </c>
      <c r="G66" s="38">
        <f t="shared" si="12"/>
        <v>7279.7</v>
      </c>
      <c r="H66" s="47">
        <f t="shared" si="9"/>
        <v>79.793123342994932</v>
      </c>
      <c r="I66" s="47">
        <f t="shared" si="15"/>
        <v>395.69999999999982</v>
      </c>
      <c r="J66" s="26">
        <f t="shared" si="13"/>
        <v>890.90000000000146</v>
      </c>
      <c r="K66" s="26">
        <f t="shared" si="17"/>
        <v>1364.7300000000005</v>
      </c>
      <c r="L66">
        <f t="shared" si="14"/>
        <v>9</v>
      </c>
    </row>
    <row r="67" spans="1:17" x14ac:dyDescent="0.25">
      <c r="A67" s="8">
        <f t="shared" si="11"/>
        <v>39303</v>
      </c>
      <c r="B67">
        <v>9443.1</v>
      </c>
      <c r="C67">
        <v>3451.1</v>
      </c>
      <c r="D67">
        <v>4831.3999999999996</v>
      </c>
      <c r="E67">
        <v>4216.3</v>
      </c>
      <c r="F67">
        <f t="shared" si="16"/>
        <v>14274.5</v>
      </c>
      <c r="G67" s="38">
        <f t="shared" si="12"/>
        <v>7667.4</v>
      </c>
      <c r="H67" s="47">
        <f t="shared" si="9"/>
        <v>86.171322743041983</v>
      </c>
      <c r="I67" s="47">
        <f t="shared" si="15"/>
        <v>387.69999999999982</v>
      </c>
      <c r="J67" s="26">
        <f t="shared" si="13"/>
        <v>1186.0999999999985</v>
      </c>
      <c r="K67" s="26">
        <f t="shared" si="17"/>
        <v>1473.9499999999998</v>
      </c>
      <c r="L67">
        <f t="shared" si="14"/>
        <v>10</v>
      </c>
    </row>
    <row r="68" spans="1:17" x14ac:dyDescent="0.25">
      <c r="A68" s="8">
        <f t="shared" si="11"/>
        <v>39310</v>
      </c>
      <c r="B68">
        <v>9344.2000000000007</v>
      </c>
      <c r="C68">
        <v>3454</v>
      </c>
      <c r="D68">
        <v>5975.5</v>
      </c>
      <c r="E68">
        <v>4607</v>
      </c>
      <c r="F68">
        <f t="shared" si="16"/>
        <v>15319.7</v>
      </c>
      <c r="G68" s="38">
        <f t="shared" si="12"/>
        <v>8061</v>
      </c>
      <c r="H68" s="47">
        <f t="shared" si="9"/>
        <v>90.047140553281253</v>
      </c>
      <c r="I68" s="47">
        <f t="shared" si="15"/>
        <v>393.60000000000036</v>
      </c>
      <c r="J68" s="26">
        <f>+F68-F67</f>
        <v>1045.2000000000007</v>
      </c>
      <c r="K68" s="26">
        <f t="shared" si="17"/>
        <v>1215.875</v>
      </c>
      <c r="L68">
        <f t="shared" si="14"/>
        <v>11</v>
      </c>
      <c r="P68">
        <f t="shared" si="6"/>
        <v>0</v>
      </c>
      <c r="Q68">
        <f t="shared" si="7"/>
        <v>0</v>
      </c>
    </row>
    <row r="69" spans="1:17" x14ac:dyDescent="0.25">
      <c r="A69" s="8">
        <f t="shared" si="11"/>
        <v>39317</v>
      </c>
      <c r="B69">
        <v>9564.2000000000007</v>
      </c>
      <c r="C69">
        <v>3463.9</v>
      </c>
      <c r="D69">
        <v>6987.4</v>
      </c>
      <c r="E69">
        <v>5032.5</v>
      </c>
      <c r="F69">
        <f t="shared" si="16"/>
        <v>16551.599999999999</v>
      </c>
      <c r="G69" s="38">
        <f t="shared" si="12"/>
        <v>8496.4</v>
      </c>
      <c r="H69" s="47">
        <f t="shared" si="9"/>
        <v>94.807212466456377</v>
      </c>
      <c r="I69" s="47">
        <f t="shared" si="15"/>
        <v>435.39999999999964</v>
      </c>
      <c r="J69" s="26">
        <f>+F69-F68</f>
        <v>1231.8999999999978</v>
      </c>
      <c r="K69" s="26">
        <f t="shared" si="17"/>
        <v>1088.5249999999996</v>
      </c>
      <c r="L69">
        <f t="shared" si="14"/>
        <v>12</v>
      </c>
      <c r="P69">
        <f t="shared" si="6"/>
        <v>0</v>
      </c>
      <c r="Q69">
        <f t="shared" si="7"/>
        <v>0</v>
      </c>
    </row>
    <row r="70" spans="1:17" x14ac:dyDescent="0.25">
      <c r="A70" s="8">
        <f t="shared" si="11"/>
        <v>39324</v>
      </c>
      <c r="B70">
        <v>9124.1</v>
      </c>
      <c r="C70">
        <v>3222.1</v>
      </c>
      <c r="D70">
        <v>8145.8</v>
      </c>
      <c r="E70">
        <v>5657.7</v>
      </c>
      <c r="F70">
        <f t="shared" si="16"/>
        <v>17269.900000000001</v>
      </c>
      <c r="G70" s="38">
        <f t="shared" si="12"/>
        <v>8879.7999999999993</v>
      </c>
      <c r="H70" s="47">
        <f t="shared" si="9"/>
        <v>94.485236153967463</v>
      </c>
      <c r="I70" s="47">
        <f t="shared" si="15"/>
        <v>383.39999999999964</v>
      </c>
      <c r="J70" s="26">
        <f>+F70-F69</f>
        <v>718.30000000000291</v>
      </c>
      <c r="K70" s="26">
        <f t="shared" si="17"/>
        <v>1045.375</v>
      </c>
      <c r="L70">
        <f t="shared" si="14"/>
        <v>13</v>
      </c>
    </row>
    <row r="71" spans="1:17" x14ac:dyDescent="0.25">
      <c r="A71" s="8">
        <f t="shared" si="11"/>
        <v>39331</v>
      </c>
      <c r="B71">
        <v>10527.9</v>
      </c>
      <c r="C71">
        <v>3343.4</v>
      </c>
      <c r="D71">
        <v>8866.9</v>
      </c>
      <c r="E71">
        <v>5873.7</v>
      </c>
      <c r="F71">
        <f t="shared" si="16"/>
        <v>19394.8</v>
      </c>
      <c r="G71" s="38">
        <f t="shared" si="12"/>
        <v>9217.1</v>
      </c>
      <c r="H71" s="47">
        <f t="shared" si="9"/>
        <v>110.42193314600036</v>
      </c>
      <c r="I71" s="47">
        <f t="shared" si="15"/>
        <v>337.30000000000109</v>
      </c>
      <c r="J71" s="26">
        <f>+F71-F70</f>
        <v>2124.8999999999978</v>
      </c>
      <c r="K71" s="26">
        <f>AVERAGE(J68:J71)</f>
        <v>1280.0749999999998</v>
      </c>
      <c r="L71">
        <f t="shared" si="14"/>
        <v>14</v>
      </c>
    </row>
    <row r="72" spans="1:17" x14ac:dyDescent="0.25">
      <c r="A72" s="8">
        <f t="shared" si="11"/>
        <v>39338</v>
      </c>
      <c r="B72">
        <v>11047.3</v>
      </c>
      <c r="C72">
        <v>3334</v>
      </c>
      <c r="D72">
        <v>9787.4</v>
      </c>
      <c r="E72">
        <v>6402.6</v>
      </c>
      <c r="F72">
        <f t="shared" si="16"/>
        <v>20834.699999999997</v>
      </c>
      <c r="G72" s="38">
        <f t="shared" si="12"/>
        <v>9736.6</v>
      </c>
      <c r="H72" s="47">
        <f t="shared" si="9"/>
        <v>113.98332066635169</v>
      </c>
      <c r="I72" s="47">
        <f t="shared" si="15"/>
        <v>519.5</v>
      </c>
      <c r="L72">
        <f t="shared" si="14"/>
        <v>15</v>
      </c>
    </row>
    <row r="73" spans="1:17" x14ac:dyDescent="0.25">
      <c r="A73" s="8">
        <f t="shared" si="11"/>
        <v>39345</v>
      </c>
      <c r="B73">
        <v>11526.7</v>
      </c>
      <c r="C73">
        <v>3423.6</v>
      </c>
      <c r="D73">
        <v>10821.9</v>
      </c>
      <c r="E73">
        <v>6721.4</v>
      </c>
      <c r="F73">
        <f t="shared" si="16"/>
        <v>22348.6</v>
      </c>
      <c r="G73" s="38">
        <f t="shared" si="12"/>
        <v>10145</v>
      </c>
      <c r="H73" s="47">
        <f t="shared" si="9"/>
        <v>120.29176934450464</v>
      </c>
      <c r="I73" s="47">
        <f t="shared" si="15"/>
        <v>408.39999999999964</v>
      </c>
      <c r="J73" s="26">
        <f>+F73-F72</f>
        <v>1513.9000000000015</v>
      </c>
      <c r="L73">
        <f t="shared" si="14"/>
        <v>16</v>
      </c>
    </row>
    <row r="74" spans="1:17" x14ac:dyDescent="0.25">
      <c r="A74" s="8">
        <f t="shared" si="11"/>
        <v>39352</v>
      </c>
      <c r="B74">
        <v>11973.3</v>
      </c>
      <c r="C74">
        <v>3303.9</v>
      </c>
      <c r="D74">
        <v>11973.4</v>
      </c>
      <c r="E74">
        <v>7218.8</v>
      </c>
      <c r="F74">
        <f t="shared" si="16"/>
        <v>23946.699999999997</v>
      </c>
      <c r="G74" s="38">
        <f t="shared" si="12"/>
        <v>10522.7</v>
      </c>
      <c r="H74" s="47">
        <f t="shared" si="9"/>
        <v>127.57182092048613</v>
      </c>
      <c r="I74" s="47">
        <f t="shared" si="15"/>
        <v>377.70000000000073</v>
      </c>
      <c r="J74" s="26">
        <f t="shared" ref="J74:J91" si="18">+F74-F73</f>
        <v>1598.0999999999985</v>
      </c>
      <c r="L74">
        <f t="shared" si="14"/>
        <v>17</v>
      </c>
    </row>
    <row r="75" spans="1:17" x14ac:dyDescent="0.25">
      <c r="A75" s="8">
        <f>+A74+7</f>
        <v>39359</v>
      </c>
      <c r="B75">
        <v>12025.2</v>
      </c>
      <c r="C75">
        <v>3544.6</v>
      </c>
      <c r="D75">
        <v>12855.5</v>
      </c>
      <c r="E75">
        <v>7662.4</v>
      </c>
      <c r="F75">
        <f t="shared" si="16"/>
        <v>24880.7</v>
      </c>
      <c r="G75" s="38">
        <f t="shared" si="12"/>
        <v>11207</v>
      </c>
      <c r="H75" s="47">
        <f t="shared" si="9"/>
        <v>122.01035067368609</v>
      </c>
      <c r="I75" s="47">
        <f t="shared" si="15"/>
        <v>684.29999999999927</v>
      </c>
      <c r="J75" s="26">
        <f t="shared" si="18"/>
        <v>934.00000000000364</v>
      </c>
      <c r="L75">
        <f t="shared" si="14"/>
        <v>18</v>
      </c>
    </row>
    <row r="76" spans="1:17" x14ac:dyDescent="0.25">
      <c r="A76" s="8">
        <f t="shared" ref="A76:A252" si="19">+A75+7</f>
        <v>39366</v>
      </c>
      <c r="B76">
        <v>12019.2</v>
      </c>
      <c r="C76">
        <v>3405.4</v>
      </c>
      <c r="D76">
        <v>13845.9</v>
      </c>
      <c r="E76">
        <v>8247</v>
      </c>
      <c r="F76">
        <f t="shared" si="16"/>
        <v>25865.1</v>
      </c>
      <c r="G76" s="38">
        <f t="shared" si="16"/>
        <v>11652.4</v>
      </c>
      <c r="H76" s="47">
        <f t="shared" si="9"/>
        <v>121.97229755243555</v>
      </c>
      <c r="I76" s="47">
        <f t="shared" si="15"/>
        <v>445.39999999999964</v>
      </c>
      <c r="J76" s="26">
        <f t="shared" si="18"/>
        <v>984.39999999999782</v>
      </c>
      <c r="L76">
        <f t="shared" si="14"/>
        <v>19</v>
      </c>
    </row>
    <row r="77" spans="1:17" x14ac:dyDescent="0.25">
      <c r="A77" s="8">
        <f t="shared" si="19"/>
        <v>39373</v>
      </c>
      <c r="B77">
        <v>11713.6</v>
      </c>
      <c r="C77">
        <v>3438</v>
      </c>
      <c r="D77">
        <v>14693.9</v>
      </c>
      <c r="E77">
        <v>8675.2000000000007</v>
      </c>
      <c r="F77">
        <f t="shared" si="16"/>
        <v>26407.5</v>
      </c>
      <c r="G77" s="38">
        <f t="shared" si="16"/>
        <v>12113.2</v>
      </c>
      <c r="H77" s="47">
        <f t="shared" si="9"/>
        <v>118.00597695076442</v>
      </c>
      <c r="I77" s="47">
        <f t="shared" si="15"/>
        <v>460.80000000000109</v>
      </c>
      <c r="J77" s="26">
        <f t="shared" si="18"/>
        <v>542.40000000000146</v>
      </c>
      <c r="L77">
        <f t="shared" si="14"/>
        <v>20</v>
      </c>
    </row>
    <row r="78" spans="1:17" x14ac:dyDescent="0.25">
      <c r="A78" s="8">
        <f t="shared" si="19"/>
        <v>39380</v>
      </c>
      <c r="B78">
        <v>11048.2</v>
      </c>
      <c r="C78">
        <v>4028.2</v>
      </c>
      <c r="D78">
        <v>15533.2</v>
      </c>
      <c r="E78">
        <v>9023.7000000000007</v>
      </c>
      <c r="F78">
        <f t="shared" si="16"/>
        <v>26581.4</v>
      </c>
      <c r="G78" s="38">
        <f t="shared" si="16"/>
        <v>13051.900000000001</v>
      </c>
      <c r="H78" s="47">
        <f t="shared" si="9"/>
        <v>103.65923735241611</v>
      </c>
      <c r="I78" s="47">
        <f t="shared" si="15"/>
        <v>938.70000000000073</v>
      </c>
      <c r="J78" s="26">
        <f t="shared" si="18"/>
        <v>173.90000000000146</v>
      </c>
      <c r="L78">
        <f t="shared" si="14"/>
        <v>21</v>
      </c>
    </row>
    <row r="79" spans="1:17" x14ac:dyDescent="0.25">
      <c r="A79" s="8">
        <f t="shared" si="19"/>
        <v>39387</v>
      </c>
      <c r="B79">
        <v>10299.9</v>
      </c>
      <c r="C79">
        <v>4344.2</v>
      </c>
      <c r="D79">
        <v>16296.1</v>
      </c>
      <c r="E79">
        <v>9280.7000000000007</v>
      </c>
      <c r="F79">
        <f t="shared" si="16"/>
        <v>26596</v>
      </c>
      <c r="G79" s="38">
        <f t="shared" si="16"/>
        <v>13624.900000000001</v>
      </c>
      <c r="H79" s="47">
        <f t="shared" si="9"/>
        <v>95.201432671065447</v>
      </c>
      <c r="I79" s="47">
        <f t="shared" si="15"/>
        <v>573</v>
      </c>
      <c r="J79" s="26">
        <f t="shared" si="18"/>
        <v>14.599999999998545</v>
      </c>
      <c r="L79">
        <f t="shared" si="14"/>
        <v>22</v>
      </c>
    </row>
    <row r="80" spans="1:17" x14ac:dyDescent="0.25">
      <c r="A80" s="8">
        <f t="shared" si="19"/>
        <v>39394</v>
      </c>
      <c r="B80">
        <v>10126.299999999999</v>
      </c>
      <c r="C80">
        <v>4327.2</v>
      </c>
      <c r="D80">
        <v>16885.8</v>
      </c>
      <c r="E80">
        <v>9620.2999999999993</v>
      </c>
      <c r="F80">
        <f t="shared" si="16"/>
        <v>27012.1</v>
      </c>
      <c r="G80" s="38">
        <f t="shared" si="16"/>
        <v>13947.5</v>
      </c>
      <c r="H80" s="47">
        <f t="shared" si="9"/>
        <v>93.669833303459399</v>
      </c>
      <c r="I80" s="47">
        <f t="shared" si="15"/>
        <v>322.59999999999854</v>
      </c>
      <c r="J80" s="26">
        <f t="shared" si="18"/>
        <v>416.09999999999854</v>
      </c>
      <c r="L80">
        <f t="shared" si="14"/>
        <v>23</v>
      </c>
    </row>
    <row r="81" spans="1:13" x14ac:dyDescent="0.25">
      <c r="A81" s="8">
        <f t="shared" si="19"/>
        <v>39401</v>
      </c>
      <c r="B81">
        <v>10000.200000000001</v>
      </c>
      <c r="C81">
        <v>4373.1000000000004</v>
      </c>
      <c r="D81">
        <v>17503.599999999999</v>
      </c>
      <c r="E81">
        <v>9935.7999999999993</v>
      </c>
      <c r="F81">
        <f t="shared" si="16"/>
        <v>27503.8</v>
      </c>
      <c r="G81" s="38">
        <f t="shared" si="16"/>
        <v>14308.9</v>
      </c>
      <c r="H81" s="47">
        <f t="shared" si="9"/>
        <v>92.214635646345982</v>
      </c>
      <c r="I81" s="47">
        <f t="shared" si="15"/>
        <v>361.39999999999964</v>
      </c>
      <c r="J81" s="26">
        <f t="shared" si="18"/>
        <v>491.70000000000073</v>
      </c>
    </row>
    <row r="82" spans="1:13" x14ac:dyDescent="0.25">
      <c r="A82" s="8">
        <f t="shared" si="19"/>
        <v>39408</v>
      </c>
      <c r="B82">
        <v>9831.9</v>
      </c>
      <c r="C82">
        <v>4511.7</v>
      </c>
      <c r="D82">
        <v>18079.400000000001</v>
      </c>
      <c r="E82">
        <v>10344.9</v>
      </c>
      <c r="F82">
        <f t="shared" si="16"/>
        <v>27911.300000000003</v>
      </c>
      <c r="G82" s="38">
        <f t="shared" si="16"/>
        <v>14856.599999999999</v>
      </c>
      <c r="H82" s="47">
        <f t="shared" si="9"/>
        <v>87.871383762099043</v>
      </c>
      <c r="I82" s="47">
        <f t="shared" si="15"/>
        <v>547.69999999999891</v>
      </c>
      <c r="J82" s="26">
        <f t="shared" si="18"/>
        <v>407.50000000000364</v>
      </c>
      <c r="K82" s="26"/>
    </row>
    <row r="83" spans="1:13" x14ac:dyDescent="0.25">
      <c r="A83" s="8">
        <f t="shared" si="19"/>
        <v>39415</v>
      </c>
      <c r="B83">
        <v>9416</v>
      </c>
      <c r="C83">
        <v>4417.2</v>
      </c>
      <c r="D83">
        <v>18731.3</v>
      </c>
      <c r="E83">
        <v>10843.3</v>
      </c>
      <c r="F83">
        <f t="shared" si="16"/>
        <v>28147.3</v>
      </c>
      <c r="G83" s="38">
        <f t="shared" si="16"/>
        <v>15260.5</v>
      </c>
      <c r="H83" s="47">
        <f t="shared" si="9"/>
        <v>84.445463779037382</v>
      </c>
      <c r="I83" s="47">
        <f t="shared" si="15"/>
        <v>403.90000000000146</v>
      </c>
      <c r="J83" s="26">
        <f t="shared" si="18"/>
        <v>235.99999999999636</v>
      </c>
      <c r="K83" s="26"/>
    </row>
    <row r="84" spans="1:13" x14ac:dyDescent="0.25">
      <c r="A84" s="8">
        <f t="shared" si="19"/>
        <v>39422</v>
      </c>
      <c r="B84">
        <v>9265.9</v>
      </c>
      <c r="C84">
        <v>4475.3999999999996</v>
      </c>
      <c r="D84">
        <v>19395.2</v>
      </c>
      <c r="E84">
        <v>11256.2</v>
      </c>
      <c r="F84">
        <f t="shared" si="16"/>
        <v>28661.1</v>
      </c>
      <c r="G84" s="38">
        <f t="shared" si="16"/>
        <v>15731.6</v>
      </c>
      <c r="H84" s="47">
        <f t="shared" si="9"/>
        <v>82.188080042716564</v>
      </c>
      <c r="I84" s="47">
        <f t="shared" si="15"/>
        <v>471.10000000000036</v>
      </c>
      <c r="J84" s="26">
        <f t="shared" si="18"/>
        <v>513.79999999999927</v>
      </c>
      <c r="K84" s="26"/>
    </row>
    <row r="85" spans="1:13" x14ac:dyDescent="0.25">
      <c r="A85" s="8">
        <f t="shared" si="19"/>
        <v>39429</v>
      </c>
      <c r="B85">
        <v>8946.1</v>
      </c>
      <c r="C85">
        <v>4568</v>
      </c>
      <c r="D85">
        <v>19906</v>
      </c>
      <c r="E85">
        <v>11618.7</v>
      </c>
      <c r="F85">
        <f t="shared" si="16"/>
        <v>28852.1</v>
      </c>
      <c r="G85" s="38">
        <f t="shared" si="16"/>
        <v>16186.7</v>
      </c>
      <c r="H85" s="47">
        <f t="shared" si="9"/>
        <v>78.245720251811647</v>
      </c>
      <c r="I85" s="47">
        <f t="shared" si="15"/>
        <v>455.10000000000036</v>
      </c>
      <c r="J85" s="26">
        <f t="shared" si="18"/>
        <v>191</v>
      </c>
      <c r="K85" s="26"/>
      <c r="M85" s="72"/>
    </row>
    <row r="86" spans="1:13" x14ac:dyDescent="0.25">
      <c r="A86" s="8">
        <f t="shared" si="19"/>
        <v>39436</v>
      </c>
      <c r="B86">
        <v>8863.7999999999993</v>
      </c>
      <c r="C86">
        <v>4630.1000000000004</v>
      </c>
      <c r="D86">
        <v>20287.2</v>
      </c>
      <c r="E86">
        <v>11910.7</v>
      </c>
      <c r="F86">
        <f t="shared" si="16"/>
        <v>29151</v>
      </c>
      <c r="G86" s="38">
        <f t="shared" si="16"/>
        <v>16540.800000000003</v>
      </c>
      <c r="H86" s="47">
        <f t="shared" si="9"/>
        <v>76.236941381311624</v>
      </c>
      <c r="I86" s="47">
        <f t="shared" si="15"/>
        <v>354.10000000000218</v>
      </c>
      <c r="J86" s="26">
        <f t="shared" si="18"/>
        <v>298.90000000000146</v>
      </c>
      <c r="K86">
        <f t="shared" ref="K86:L92" si="20">+D86-D85</f>
        <v>381.20000000000073</v>
      </c>
      <c r="L86">
        <f t="shared" si="20"/>
        <v>292</v>
      </c>
      <c r="M86" s="72"/>
    </row>
    <row r="87" spans="1:13" x14ac:dyDescent="0.25">
      <c r="A87" s="8">
        <f t="shared" si="19"/>
        <v>39443</v>
      </c>
      <c r="B87">
        <v>8544.9</v>
      </c>
      <c r="C87">
        <v>4277.2</v>
      </c>
      <c r="D87">
        <v>20724.8</v>
      </c>
      <c r="E87">
        <v>12398.7</v>
      </c>
      <c r="F87">
        <f t="shared" si="16"/>
        <v>29269.699999999997</v>
      </c>
      <c r="G87" s="38">
        <f t="shared" si="16"/>
        <v>16675.900000000001</v>
      </c>
      <c r="H87" s="47">
        <f t="shared" si="9"/>
        <v>75.520961387391353</v>
      </c>
      <c r="I87" s="47">
        <f t="shared" si="15"/>
        <v>135.09999999999854</v>
      </c>
      <c r="J87" s="26">
        <f t="shared" si="18"/>
        <v>118.69999999999709</v>
      </c>
      <c r="K87">
        <f t="shared" si="20"/>
        <v>437.59999999999854</v>
      </c>
      <c r="L87">
        <f t="shared" si="20"/>
        <v>488</v>
      </c>
      <c r="M87" s="72">
        <f t="shared" ref="M87:M93" si="21">+G87-G86</f>
        <v>135.09999999999854</v>
      </c>
    </row>
    <row r="88" spans="1:13" x14ac:dyDescent="0.25">
      <c r="A88" s="8">
        <f t="shared" si="19"/>
        <v>39450</v>
      </c>
      <c r="B88">
        <v>8265.2999999999993</v>
      </c>
      <c r="C88">
        <v>4027.5</v>
      </c>
      <c r="D88">
        <v>21195.3</v>
      </c>
      <c r="E88">
        <v>12892.8</v>
      </c>
      <c r="F88">
        <f t="shared" si="16"/>
        <v>29460.6</v>
      </c>
      <c r="G88" s="38">
        <f t="shared" si="16"/>
        <v>16920.3</v>
      </c>
      <c r="H88" s="47">
        <f t="shared" si="9"/>
        <v>74.113934150103717</v>
      </c>
      <c r="I88" s="47">
        <f t="shared" si="15"/>
        <v>244.39999999999782</v>
      </c>
      <c r="J88" s="26">
        <f t="shared" si="18"/>
        <v>190.90000000000146</v>
      </c>
      <c r="K88">
        <f t="shared" si="20"/>
        <v>470.5</v>
      </c>
      <c r="L88">
        <f t="shared" si="20"/>
        <v>494.09999999999854</v>
      </c>
      <c r="M88" s="72">
        <f t="shared" si="21"/>
        <v>244.39999999999782</v>
      </c>
    </row>
    <row r="89" spans="1:13" x14ac:dyDescent="0.25">
      <c r="A89" s="8">
        <f t="shared" si="19"/>
        <v>39457</v>
      </c>
      <c r="B89">
        <v>7966.2</v>
      </c>
      <c r="C89">
        <v>4468.3999999999996</v>
      </c>
      <c r="D89">
        <v>21899.200000000001</v>
      </c>
      <c r="E89">
        <v>13276.6</v>
      </c>
      <c r="F89">
        <f t="shared" si="16"/>
        <v>29865.4</v>
      </c>
      <c r="G89" s="38">
        <f t="shared" si="16"/>
        <v>17745</v>
      </c>
      <c r="H89" s="47">
        <f t="shared" si="9"/>
        <v>68.303183995491693</v>
      </c>
      <c r="I89" s="47">
        <f t="shared" si="15"/>
        <v>824.70000000000073</v>
      </c>
      <c r="J89" s="26">
        <f t="shared" si="18"/>
        <v>404.80000000000291</v>
      </c>
      <c r="K89">
        <f t="shared" si="20"/>
        <v>703.90000000000146</v>
      </c>
      <c r="L89">
        <f t="shared" si="20"/>
        <v>383.80000000000109</v>
      </c>
      <c r="M89" s="72">
        <f t="shared" si="21"/>
        <v>824.70000000000073</v>
      </c>
    </row>
    <row r="90" spans="1:13" x14ac:dyDescent="0.25">
      <c r="A90" s="8">
        <f t="shared" si="19"/>
        <v>39464</v>
      </c>
      <c r="B90">
        <v>7894.1</v>
      </c>
      <c r="C90">
        <v>4183.8</v>
      </c>
      <c r="D90">
        <v>22394</v>
      </c>
      <c r="E90">
        <v>13807.3</v>
      </c>
      <c r="F90">
        <f t="shared" si="16"/>
        <v>30288.1</v>
      </c>
      <c r="G90" s="38">
        <f t="shared" si="16"/>
        <v>17991.099999999999</v>
      </c>
      <c r="H90" s="47">
        <f t="shared" si="9"/>
        <v>68.350462172963304</v>
      </c>
      <c r="I90" s="47">
        <f t="shared" si="15"/>
        <v>246.09999999999854</v>
      </c>
      <c r="J90" s="26">
        <f t="shared" si="18"/>
        <v>422.69999999999709</v>
      </c>
      <c r="K90">
        <f t="shared" si="20"/>
        <v>494.79999999999927</v>
      </c>
      <c r="L90">
        <f t="shared" si="20"/>
        <v>530.69999999999891</v>
      </c>
      <c r="M90" s="72">
        <f t="shared" si="21"/>
        <v>246.09999999999854</v>
      </c>
    </row>
    <row r="91" spans="1:13" x14ac:dyDescent="0.25">
      <c r="A91" s="8">
        <f t="shared" si="19"/>
        <v>39471</v>
      </c>
      <c r="B91">
        <v>7779</v>
      </c>
      <c r="C91">
        <v>4169.7</v>
      </c>
      <c r="D91">
        <v>23017.9</v>
      </c>
      <c r="E91">
        <v>14381.9</v>
      </c>
      <c r="F91">
        <f t="shared" si="16"/>
        <v>30796.9</v>
      </c>
      <c r="G91" s="38">
        <f t="shared" si="16"/>
        <v>18551.599999999999</v>
      </c>
      <c r="H91" s="47">
        <f t="shared" si="9"/>
        <v>66.006705621078538</v>
      </c>
      <c r="I91" s="47">
        <f t="shared" si="15"/>
        <v>560.5</v>
      </c>
      <c r="J91" s="26">
        <f t="shared" si="18"/>
        <v>508.80000000000291</v>
      </c>
      <c r="K91">
        <f t="shared" si="20"/>
        <v>623.90000000000146</v>
      </c>
      <c r="L91">
        <f t="shared" si="20"/>
        <v>574.60000000000036</v>
      </c>
      <c r="M91" s="72">
        <f t="shared" si="21"/>
        <v>560.5</v>
      </c>
    </row>
    <row r="92" spans="1:13" x14ac:dyDescent="0.25">
      <c r="A92" s="8">
        <f t="shared" si="19"/>
        <v>39478</v>
      </c>
      <c r="B92">
        <v>7631.4</v>
      </c>
      <c r="C92">
        <v>4312.8</v>
      </c>
      <c r="D92">
        <v>23478.3</v>
      </c>
      <c r="E92">
        <v>14971.4</v>
      </c>
      <c r="F92">
        <f t="shared" si="16"/>
        <v>31109.699999999997</v>
      </c>
      <c r="G92" s="38">
        <f t="shared" si="16"/>
        <v>19284.2</v>
      </c>
      <c r="H92" s="47">
        <f t="shared" si="9"/>
        <v>61.322222337457589</v>
      </c>
      <c r="I92" s="47">
        <f t="shared" si="15"/>
        <v>732.60000000000218</v>
      </c>
      <c r="J92" s="26">
        <f t="shared" ref="J92:J97" si="22">+F92-F91</f>
        <v>312.79999999999563</v>
      </c>
      <c r="K92">
        <f t="shared" si="20"/>
        <v>460.39999999999782</v>
      </c>
      <c r="L92">
        <f t="shared" si="20"/>
        <v>589.5</v>
      </c>
      <c r="M92" s="72">
        <f t="shared" si="21"/>
        <v>732.60000000000218</v>
      </c>
    </row>
    <row r="93" spans="1:13" x14ac:dyDescent="0.25">
      <c r="A93" s="8">
        <f t="shared" si="19"/>
        <v>39485</v>
      </c>
      <c r="B93">
        <v>7167.6</v>
      </c>
      <c r="C93">
        <v>4265.2</v>
      </c>
      <c r="D93">
        <v>24025.1</v>
      </c>
      <c r="E93">
        <v>15380.4</v>
      </c>
      <c r="F93">
        <f t="shared" si="16"/>
        <v>31192.699999999997</v>
      </c>
      <c r="G93" s="38">
        <f t="shared" si="16"/>
        <v>19645.599999999999</v>
      </c>
      <c r="H93" s="47">
        <f t="shared" si="9"/>
        <v>58.777028953048017</v>
      </c>
      <c r="I93" s="47">
        <f t="shared" si="15"/>
        <v>361.39999999999782</v>
      </c>
      <c r="J93" s="26">
        <f t="shared" si="22"/>
        <v>83</v>
      </c>
      <c r="K93">
        <f t="shared" ref="K93:L95" si="23">+D93-D92</f>
        <v>546.79999999999927</v>
      </c>
      <c r="L93">
        <f t="shared" si="23"/>
        <v>409</v>
      </c>
      <c r="M93" s="72">
        <f t="shared" si="21"/>
        <v>361.39999999999782</v>
      </c>
    </row>
    <row r="94" spans="1:13" x14ac:dyDescent="0.25">
      <c r="A94" s="8">
        <f t="shared" si="19"/>
        <v>39492</v>
      </c>
      <c r="B94">
        <v>6657.9</v>
      </c>
      <c r="C94">
        <v>4287.3999999999996</v>
      </c>
      <c r="D94">
        <v>24635.8</v>
      </c>
      <c r="E94">
        <v>15808.9</v>
      </c>
      <c r="F94">
        <f t="shared" si="16"/>
        <v>31293.699999999997</v>
      </c>
      <c r="G94" s="38">
        <f t="shared" si="16"/>
        <v>20096.3</v>
      </c>
      <c r="H94" s="47">
        <f t="shared" si="9"/>
        <v>55.718714390211119</v>
      </c>
      <c r="I94" s="47">
        <f t="shared" si="15"/>
        <v>450.70000000000073</v>
      </c>
      <c r="J94" s="26">
        <f t="shared" si="22"/>
        <v>101</v>
      </c>
      <c r="K94">
        <f t="shared" si="23"/>
        <v>610.70000000000073</v>
      </c>
      <c r="L94">
        <f t="shared" si="23"/>
        <v>428.5</v>
      </c>
      <c r="M94" s="72">
        <f t="shared" ref="M94:M99" si="24">+G94-G93</f>
        <v>450.70000000000073</v>
      </c>
    </row>
    <row r="95" spans="1:13" x14ac:dyDescent="0.25">
      <c r="A95" s="8">
        <f t="shared" si="19"/>
        <v>39499</v>
      </c>
      <c r="B95">
        <v>6456.2</v>
      </c>
      <c r="C95">
        <v>3996.6</v>
      </c>
      <c r="D95">
        <v>25146.1</v>
      </c>
      <c r="E95">
        <v>16421.400000000001</v>
      </c>
      <c r="F95">
        <f t="shared" si="16"/>
        <v>31602.3</v>
      </c>
      <c r="G95" s="38">
        <f t="shared" si="16"/>
        <v>20418</v>
      </c>
      <c r="H95" s="47">
        <f t="shared" si="9"/>
        <v>54.776667646194532</v>
      </c>
      <c r="I95" s="47">
        <f t="shared" si="15"/>
        <v>321.70000000000073</v>
      </c>
      <c r="J95" s="26">
        <f t="shared" si="22"/>
        <v>308.60000000000218</v>
      </c>
      <c r="K95">
        <f t="shared" si="23"/>
        <v>510.29999999999927</v>
      </c>
      <c r="L95">
        <f t="shared" si="23"/>
        <v>612.50000000000182</v>
      </c>
      <c r="M95" s="72">
        <f t="shared" si="24"/>
        <v>321.70000000000073</v>
      </c>
    </row>
    <row r="96" spans="1:13" x14ac:dyDescent="0.25">
      <c r="A96" s="8">
        <f t="shared" si="19"/>
        <v>39506</v>
      </c>
      <c r="B96">
        <v>6408.6</v>
      </c>
      <c r="C96">
        <v>3965.4</v>
      </c>
      <c r="D96">
        <v>25625.7</v>
      </c>
      <c r="E96">
        <v>16874.5</v>
      </c>
      <c r="F96">
        <f t="shared" si="16"/>
        <v>32034.300000000003</v>
      </c>
      <c r="G96" s="38">
        <f t="shared" si="16"/>
        <v>20839.900000000001</v>
      </c>
      <c r="H96" s="47">
        <f t="shared" si="9"/>
        <v>53.716188657335209</v>
      </c>
      <c r="I96" s="47">
        <f t="shared" si="15"/>
        <v>421.90000000000146</v>
      </c>
      <c r="J96" s="26">
        <f t="shared" si="22"/>
        <v>432.00000000000364</v>
      </c>
      <c r="K96">
        <f t="shared" ref="K96:L98" si="25">+D96-D95</f>
        <v>479.60000000000218</v>
      </c>
      <c r="L96">
        <f t="shared" si="25"/>
        <v>453.09999999999854</v>
      </c>
      <c r="M96" s="72">
        <f t="shared" si="24"/>
        <v>421.90000000000146</v>
      </c>
    </row>
    <row r="97" spans="1:14" x14ac:dyDescent="0.25">
      <c r="A97" s="8">
        <f t="shared" si="19"/>
        <v>39513</v>
      </c>
      <c r="B97">
        <v>6112.8</v>
      </c>
      <c r="C97">
        <v>3865.1</v>
      </c>
      <c r="D97">
        <v>26131.5</v>
      </c>
      <c r="E97">
        <v>17418.2</v>
      </c>
      <c r="F97">
        <f t="shared" si="16"/>
        <v>32244.3</v>
      </c>
      <c r="G97" s="38">
        <f t="shared" si="16"/>
        <v>21283.3</v>
      </c>
      <c r="H97" s="47">
        <f t="shared" si="9"/>
        <v>51.500472201209391</v>
      </c>
      <c r="I97" s="47">
        <f t="shared" si="15"/>
        <v>443.39999999999782</v>
      </c>
      <c r="J97" s="26">
        <f t="shared" si="22"/>
        <v>209.99999999999636</v>
      </c>
      <c r="K97">
        <f t="shared" si="25"/>
        <v>505.79999999999927</v>
      </c>
      <c r="L97">
        <f t="shared" si="25"/>
        <v>543.70000000000073</v>
      </c>
      <c r="M97" s="72">
        <f t="shared" si="24"/>
        <v>443.39999999999782</v>
      </c>
    </row>
    <row r="98" spans="1:14" x14ac:dyDescent="0.25">
      <c r="A98" s="8">
        <f t="shared" si="19"/>
        <v>39520</v>
      </c>
      <c r="B98">
        <v>5565.9</v>
      </c>
      <c r="C98">
        <v>3913.2</v>
      </c>
      <c r="D98">
        <v>26695.9</v>
      </c>
      <c r="E98">
        <v>17845</v>
      </c>
      <c r="F98">
        <f t="shared" si="16"/>
        <v>32261.800000000003</v>
      </c>
      <c r="G98" s="38">
        <f t="shared" si="16"/>
        <v>21758.2</v>
      </c>
      <c r="H98" s="47">
        <f t="shared" si="9"/>
        <v>48.274213859602355</v>
      </c>
      <c r="I98" s="47">
        <f t="shared" si="15"/>
        <v>474.90000000000146</v>
      </c>
      <c r="J98" s="26">
        <f t="shared" ref="J98:J103" si="26">+F98-F97</f>
        <v>17.500000000003638</v>
      </c>
      <c r="K98">
        <f t="shared" si="25"/>
        <v>564.40000000000146</v>
      </c>
      <c r="L98">
        <f t="shared" si="25"/>
        <v>426.79999999999927</v>
      </c>
      <c r="M98" s="72">
        <f t="shared" si="24"/>
        <v>474.90000000000146</v>
      </c>
    </row>
    <row r="99" spans="1:14" x14ac:dyDescent="0.25">
      <c r="A99" s="8">
        <f t="shared" si="19"/>
        <v>39527</v>
      </c>
      <c r="B99">
        <v>5414</v>
      </c>
      <c r="C99">
        <v>4063.7</v>
      </c>
      <c r="D99">
        <v>27227.599999999999</v>
      </c>
      <c r="E99">
        <v>18222.5</v>
      </c>
      <c r="F99">
        <f t="shared" si="16"/>
        <v>32641.599999999999</v>
      </c>
      <c r="G99" s="38">
        <f t="shared" si="16"/>
        <v>22286.2</v>
      </c>
      <c r="H99" s="47">
        <f t="shared" si="9"/>
        <v>46.465525751361824</v>
      </c>
      <c r="I99" s="47">
        <f t="shared" si="15"/>
        <v>528</v>
      </c>
      <c r="J99" s="26">
        <f t="shared" si="26"/>
        <v>379.79999999999563</v>
      </c>
      <c r="K99">
        <f t="shared" ref="K99:L101" si="27">+D99-D98</f>
        <v>531.69999999999709</v>
      </c>
      <c r="L99">
        <f t="shared" si="27"/>
        <v>377.5</v>
      </c>
      <c r="M99" s="72">
        <f t="shared" si="24"/>
        <v>528</v>
      </c>
    </row>
    <row r="100" spans="1:14" x14ac:dyDescent="0.25">
      <c r="A100" s="8">
        <f t="shared" si="19"/>
        <v>39534</v>
      </c>
      <c r="B100">
        <v>5202.6000000000004</v>
      </c>
      <c r="C100">
        <v>3884.1</v>
      </c>
      <c r="D100">
        <v>27706.3</v>
      </c>
      <c r="E100">
        <v>18616.099999999999</v>
      </c>
      <c r="F100">
        <f t="shared" si="16"/>
        <v>32908.9</v>
      </c>
      <c r="G100" s="38">
        <f t="shared" si="16"/>
        <v>22500.199999999997</v>
      </c>
      <c r="H100" s="47">
        <f t="shared" si="9"/>
        <v>46.260477684642829</v>
      </c>
      <c r="I100" s="47">
        <f t="shared" si="15"/>
        <v>213.99999999999636</v>
      </c>
      <c r="J100" s="26">
        <f t="shared" si="26"/>
        <v>267.30000000000291</v>
      </c>
      <c r="K100">
        <f t="shared" si="27"/>
        <v>478.70000000000073</v>
      </c>
      <c r="L100">
        <f t="shared" si="27"/>
        <v>393.59999999999854</v>
      </c>
      <c r="M100" s="72">
        <f t="shared" ref="M100:M105" si="28">+G100-G99</f>
        <v>213.99999999999636</v>
      </c>
    </row>
    <row r="101" spans="1:14" x14ac:dyDescent="0.25">
      <c r="A101" s="8">
        <f t="shared" si="19"/>
        <v>39541</v>
      </c>
      <c r="B101">
        <v>4896.7</v>
      </c>
      <c r="C101">
        <v>4192.8</v>
      </c>
      <c r="D101">
        <v>28466.400000000001</v>
      </c>
      <c r="E101">
        <v>19001.3</v>
      </c>
      <c r="F101">
        <f t="shared" si="16"/>
        <v>33363.1</v>
      </c>
      <c r="G101" s="38">
        <f t="shared" si="16"/>
        <v>23194.1</v>
      </c>
      <c r="H101" s="47">
        <f t="shared" si="9"/>
        <v>43.84304629194493</v>
      </c>
      <c r="I101" s="47">
        <f t="shared" si="15"/>
        <v>693.90000000000146</v>
      </c>
      <c r="J101" s="26">
        <f t="shared" si="26"/>
        <v>454.19999999999709</v>
      </c>
      <c r="K101">
        <f t="shared" si="27"/>
        <v>760.10000000000218</v>
      </c>
      <c r="L101">
        <f t="shared" si="27"/>
        <v>385.20000000000073</v>
      </c>
      <c r="M101" s="72">
        <f t="shared" si="28"/>
        <v>693.90000000000146</v>
      </c>
    </row>
    <row r="102" spans="1:14" x14ac:dyDescent="0.25">
      <c r="A102" s="8">
        <f t="shared" si="19"/>
        <v>39548</v>
      </c>
      <c r="B102">
        <v>4704.1000000000004</v>
      </c>
      <c r="C102">
        <v>3841.7</v>
      </c>
      <c r="D102">
        <v>28788.2</v>
      </c>
      <c r="E102">
        <v>19695.2</v>
      </c>
      <c r="F102">
        <f t="shared" si="16"/>
        <v>33492.300000000003</v>
      </c>
      <c r="G102" s="38">
        <f t="shared" si="16"/>
        <v>23536.9</v>
      </c>
      <c r="H102" s="47">
        <f t="shared" si="9"/>
        <v>42.296988983256092</v>
      </c>
      <c r="I102" s="47">
        <f t="shared" si="15"/>
        <v>342.80000000000291</v>
      </c>
      <c r="J102" s="26">
        <f t="shared" si="26"/>
        <v>129.20000000000437</v>
      </c>
      <c r="K102">
        <f t="shared" ref="K102:L104" si="29">+D102-D101</f>
        <v>321.79999999999927</v>
      </c>
      <c r="L102">
        <f t="shared" si="29"/>
        <v>693.90000000000146</v>
      </c>
      <c r="M102" s="72">
        <f t="shared" si="28"/>
        <v>342.80000000000291</v>
      </c>
    </row>
    <row r="103" spans="1:14" x14ac:dyDescent="0.25">
      <c r="A103" s="8">
        <f t="shared" si="19"/>
        <v>39555</v>
      </c>
      <c r="B103">
        <v>4311.7</v>
      </c>
      <c r="C103">
        <v>3770.7</v>
      </c>
      <c r="D103">
        <v>29338.6</v>
      </c>
      <c r="E103">
        <v>20044.5</v>
      </c>
      <c r="F103">
        <f t="shared" si="16"/>
        <v>33650.299999999996</v>
      </c>
      <c r="G103" s="38">
        <f t="shared" si="16"/>
        <v>23815.200000000001</v>
      </c>
      <c r="H103" s="47">
        <f t="shared" si="9"/>
        <v>41.297574658201455</v>
      </c>
      <c r="I103" s="47">
        <f t="shared" si="15"/>
        <v>278.29999999999927</v>
      </c>
      <c r="J103" s="26">
        <f t="shared" si="26"/>
        <v>157.99999999999272</v>
      </c>
      <c r="K103">
        <f t="shared" si="29"/>
        <v>550.39999999999782</v>
      </c>
      <c r="L103">
        <f t="shared" si="29"/>
        <v>349.29999999999927</v>
      </c>
      <c r="M103" s="72">
        <f t="shared" si="28"/>
        <v>278.29999999999927</v>
      </c>
    </row>
    <row r="104" spans="1:14" x14ac:dyDescent="0.25">
      <c r="A104" s="8">
        <f t="shared" si="19"/>
        <v>39562</v>
      </c>
      <c r="B104">
        <v>3912.8</v>
      </c>
      <c r="C104">
        <v>3477.7</v>
      </c>
      <c r="D104">
        <v>29913.599999999999</v>
      </c>
      <c r="E104">
        <v>20490.099999999999</v>
      </c>
      <c r="F104">
        <f t="shared" si="16"/>
        <v>33826.400000000001</v>
      </c>
      <c r="G104" s="38">
        <f t="shared" si="16"/>
        <v>23967.8</v>
      </c>
      <c r="H104" s="47">
        <f t="shared" si="9"/>
        <v>41.132686354191897</v>
      </c>
      <c r="I104" s="47">
        <f t="shared" si="15"/>
        <v>152.59999999999854</v>
      </c>
      <c r="J104" s="26">
        <f t="shared" ref="J104:J109" si="30">+F104-F103</f>
        <v>176.10000000000582</v>
      </c>
      <c r="K104">
        <f t="shared" si="29"/>
        <v>575</v>
      </c>
      <c r="L104">
        <f t="shared" si="29"/>
        <v>445.59999999999854</v>
      </c>
      <c r="M104" s="72">
        <f t="shared" si="28"/>
        <v>152.59999999999854</v>
      </c>
      <c r="N104">
        <v>3632.6</v>
      </c>
    </row>
    <row r="105" spans="1:14" x14ac:dyDescent="0.25">
      <c r="A105" s="8">
        <f t="shared" si="19"/>
        <v>39569</v>
      </c>
      <c r="B105">
        <v>3459.7</v>
      </c>
      <c r="C105">
        <v>3225.9</v>
      </c>
      <c r="D105">
        <v>30545.599999999999</v>
      </c>
      <c r="E105">
        <v>20927</v>
      </c>
      <c r="F105">
        <f t="shared" si="16"/>
        <v>34005.299999999996</v>
      </c>
      <c r="G105" s="38">
        <f t="shared" si="16"/>
        <v>24152.9</v>
      </c>
      <c r="H105" s="47">
        <f t="shared" si="9"/>
        <v>40.791788977721069</v>
      </c>
      <c r="I105" s="47">
        <f t="shared" si="15"/>
        <v>185.10000000000218</v>
      </c>
      <c r="J105" s="26">
        <f t="shared" si="30"/>
        <v>178.89999999999418</v>
      </c>
      <c r="K105">
        <f t="shared" ref="K105:L107" si="31">+D105-D104</f>
        <v>632</v>
      </c>
      <c r="L105">
        <f t="shared" si="31"/>
        <v>436.90000000000146</v>
      </c>
      <c r="M105" s="72">
        <f t="shared" si="28"/>
        <v>185.10000000000218</v>
      </c>
      <c r="N105">
        <v>3945.5</v>
      </c>
    </row>
    <row r="106" spans="1:14" x14ac:dyDescent="0.25">
      <c r="A106" s="8">
        <f t="shared" si="19"/>
        <v>39576</v>
      </c>
      <c r="B106">
        <v>2980.3</v>
      </c>
      <c r="C106">
        <v>2715.8</v>
      </c>
      <c r="D106">
        <v>31145.7</v>
      </c>
      <c r="E106">
        <v>21493.9</v>
      </c>
      <c r="F106">
        <f t="shared" si="16"/>
        <v>34126</v>
      </c>
      <c r="G106" s="38">
        <f t="shared" si="16"/>
        <v>24209.7</v>
      </c>
      <c r="H106" s="47">
        <f t="shared" si="9"/>
        <v>40.96002841836124</v>
      </c>
      <c r="I106" s="47">
        <f t="shared" si="15"/>
        <v>56.799999999999272</v>
      </c>
      <c r="J106" s="26">
        <f t="shared" si="30"/>
        <v>120.70000000000437</v>
      </c>
      <c r="K106">
        <f t="shared" si="31"/>
        <v>600.10000000000218</v>
      </c>
      <c r="L106">
        <f t="shared" si="31"/>
        <v>566.90000000000146</v>
      </c>
      <c r="M106" s="72">
        <f>+G106-G105</f>
        <v>56.799999999999272</v>
      </c>
      <c r="N106" s="74">
        <v>4389</v>
      </c>
    </row>
    <row r="107" spans="1:14" x14ac:dyDescent="0.25">
      <c r="A107" s="8">
        <f t="shared" si="19"/>
        <v>39583</v>
      </c>
      <c r="B107">
        <v>2752.4</v>
      </c>
      <c r="C107">
        <v>2047.8</v>
      </c>
      <c r="D107">
        <v>31447.5</v>
      </c>
      <c r="E107">
        <v>22025.4</v>
      </c>
      <c r="F107">
        <f t="shared" si="16"/>
        <v>34199.9</v>
      </c>
      <c r="G107" s="38">
        <f t="shared" si="16"/>
        <v>24073.200000000001</v>
      </c>
      <c r="H107" s="47">
        <f t="shared" si="9"/>
        <v>42.066281175747314</v>
      </c>
      <c r="I107" s="47">
        <f t="shared" si="15"/>
        <v>-136.5</v>
      </c>
      <c r="J107" s="26">
        <f t="shared" si="30"/>
        <v>73.900000000001455</v>
      </c>
      <c r="K107">
        <f t="shared" si="31"/>
        <v>301.79999999999927</v>
      </c>
      <c r="L107">
        <f t="shared" si="31"/>
        <v>531.5</v>
      </c>
      <c r="M107" s="72">
        <f>+G107-G106</f>
        <v>-136.5</v>
      </c>
      <c r="N107" s="56">
        <v>4783.1000000000004</v>
      </c>
    </row>
    <row r="108" spans="1:14" x14ac:dyDescent="0.25">
      <c r="A108" s="8">
        <f t="shared" si="19"/>
        <v>39590</v>
      </c>
      <c r="B108">
        <v>2043.9</v>
      </c>
      <c r="C108">
        <v>1418.5</v>
      </c>
      <c r="D108">
        <v>31815.3</v>
      </c>
      <c r="E108">
        <v>22405.9</v>
      </c>
      <c r="F108">
        <f t="shared" si="16"/>
        <v>33859.199999999997</v>
      </c>
      <c r="G108" s="38">
        <f t="shared" si="16"/>
        <v>23824.400000000001</v>
      </c>
      <c r="H108" s="47">
        <f t="shared" si="9"/>
        <v>42.119843521767585</v>
      </c>
      <c r="I108" s="47">
        <f t="shared" si="15"/>
        <v>-248.79999999999927</v>
      </c>
      <c r="J108" s="26">
        <f t="shared" si="30"/>
        <v>-340.70000000000437</v>
      </c>
      <c r="K108">
        <f>+D108-D107</f>
        <v>367.79999999999927</v>
      </c>
      <c r="L108">
        <f>+E108-E107</f>
        <v>380.5</v>
      </c>
      <c r="M108" s="72">
        <f>+G108-G107</f>
        <v>-248.79999999999927</v>
      </c>
      <c r="N108" s="56">
        <v>5687.8</v>
      </c>
    </row>
    <row r="109" spans="1:14" x14ac:dyDescent="0.25">
      <c r="A109" s="8">
        <f t="shared" si="19"/>
        <v>39597</v>
      </c>
      <c r="B109">
        <v>1614</v>
      </c>
      <c r="C109">
        <v>886.3</v>
      </c>
      <c r="D109">
        <v>32385.4</v>
      </c>
      <c r="E109">
        <v>22902.400000000001</v>
      </c>
      <c r="F109">
        <f t="shared" si="16"/>
        <v>33999.4</v>
      </c>
      <c r="G109" s="38">
        <f t="shared" si="16"/>
        <v>23788.7</v>
      </c>
      <c r="H109" s="47">
        <f t="shared" si="9"/>
        <v>42.922480001008893</v>
      </c>
      <c r="I109" s="47">
        <f t="shared" si="15"/>
        <v>-35.700000000000728</v>
      </c>
      <c r="J109" s="26">
        <f t="shared" si="30"/>
        <v>140.20000000000437</v>
      </c>
      <c r="K109">
        <f>+D109-D108</f>
        <v>570.10000000000218</v>
      </c>
      <c r="L109">
        <f>+E109-E108</f>
        <v>496.5</v>
      </c>
      <c r="M109" s="72">
        <f>+G109-G108</f>
        <v>-35.700000000000728</v>
      </c>
      <c r="N109" s="56">
        <v>5785.4</v>
      </c>
    </row>
    <row r="110" spans="1:14" x14ac:dyDescent="0.25">
      <c r="A110" s="63">
        <f t="shared" si="19"/>
        <v>39604</v>
      </c>
      <c r="B110">
        <v>7177.4</v>
      </c>
      <c r="C110">
        <v>4476.3999999999996</v>
      </c>
      <c r="D110">
        <v>366.6</v>
      </c>
      <c r="E110">
        <v>267.60000000000002</v>
      </c>
      <c r="F110">
        <f t="shared" si="16"/>
        <v>7544</v>
      </c>
      <c r="G110" s="38">
        <f t="shared" si="16"/>
        <v>4744</v>
      </c>
      <c r="H110" s="47">
        <f t="shared" si="9"/>
        <v>59.021922428330534</v>
      </c>
      <c r="I110" s="47">
        <f t="shared" si="15"/>
        <v>-19044.7</v>
      </c>
    </row>
    <row r="111" spans="1:14" x14ac:dyDescent="0.25">
      <c r="A111" s="8">
        <f t="shared" si="19"/>
        <v>39611</v>
      </c>
      <c r="B111">
        <v>7341.5</v>
      </c>
      <c r="C111">
        <v>4646</v>
      </c>
      <c r="D111">
        <v>740.7</v>
      </c>
      <c r="E111">
        <v>638.9</v>
      </c>
      <c r="F111">
        <f t="shared" si="16"/>
        <v>8082.2</v>
      </c>
      <c r="G111" s="38">
        <f t="shared" si="16"/>
        <v>5284.9</v>
      </c>
      <c r="H111" s="47">
        <f t="shared" si="9"/>
        <v>52.930045980056391</v>
      </c>
      <c r="I111" s="47">
        <f t="shared" si="15"/>
        <v>540.89999999999964</v>
      </c>
      <c r="J111" s="26">
        <f t="shared" ref="J111:J116" si="32">+F111-F110</f>
        <v>538.19999999999982</v>
      </c>
      <c r="K111">
        <f t="shared" ref="K111:L113" si="33">+D111-D110</f>
        <v>374.1</v>
      </c>
      <c r="L111">
        <f t="shared" si="33"/>
        <v>371.29999999999995</v>
      </c>
      <c r="M111" s="72">
        <f t="shared" ref="M111:M116" si="34">+G111-G110</f>
        <v>540.89999999999964</v>
      </c>
      <c r="N111" s="56"/>
    </row>
    <row r="112" spans="1:14" x14ac:dyDescent="0.25">
      <c r="A112" s="8">
        <f t="shared" si="19"/>
        <v>39618</v>
      </c>
      <c r="B112">
        <v>7335.5</v>
      </c>
      <c r="C112">
        <v>4824.8999999999996</v>
      </c>
      <c r="D112">
        <v>1245</v>
      </c>
      <c r="E112">
        <v>1082.8</v>
      </c>
      <c r="F112">
        <f t="shared" si="16"/>
        <v>8580.5</v>
      </c>
      <c r="G112" s="38">
        <f t="shared" si="16"/>
        <v>5907.7</v>
      </c>
      <c r="H112" s="47">
        <f t="shared" si="9"/>
        <v>45.242649423633566</v>
      </c>
      <c r="I112" s="47">
        <f t="shared" si="15"/>
        <v>622.80000000000018</v>
      </c>
      <c r="J112" s="26">
        <f t="shared" si="32"/>
        <v>498.30000000000018</v>
      </c>
      <c r="K112">
        <f t="shared" si="33"/>
        <v>504.29999999999995</v>
      </c>
      <c r="L112">
        <f t="shared" si="33"/>
        <v>443.9</v>
      </c>
      <c r="M112" s="72">
        <f t="shared" si="34"/>
        <v>622.80000000000018</v>
      </c>
      <c r="N112" s="56"/>
    </row>
    <row r="113" spans="1:14" x14ac:dyDescent="0.25">
      <c r="A113" s="8">
        <f t="shared" si="19"/>
        <v>39625</v>
      </c>
      <c r="B113">
        <v>7567.4</v>
      </c>
      <c r="C113">
        <v>4772.7</v>
      </c>
      <c r="D113">
        <v>1861.2</v>
      </c>
      <c r="E113">
        <v>1655.2</v>
      </c>
      <c r="F113">
        <f t="shared" si="16"/>
        <v>9428.6</v>
      </c>
      <c r="G113" s="38">
        <f t="shared" si="16"/>
        <v>6427.9</v>
      </c>
      <c r="H113" s="47">
        <f t="shared" si="9"/>
        <v>46.682431276155526</v>
      </c>
      <c r="I113" s="47">
        <f t="shared" si="15"/>
        <v>520.19999999999982</v>
      </c>
      <c r="J113" s="26">
        <f t="shared" si="32"/>
        <v>848.10000000000036</v>
      </c>
      <c r="K113">
        <f t="shared" si="33"/>
        <v>616.20000000000005</v>
      </c>
      <c r="L113">
        <f t="shared" si="33"/>
        <v>572.40000000000009</v>
      </c>
      <c r="M113" s="72">
        <f t="shared" si="34"/>
        <v>520.19999999999982</v>
      </c>
      <c r="N113" s="56"/>
    </row>
    <row r="114" spans="1:14" x14ac:dyDescent="0.25">
      <c r="A114" s="8">
        <f t="shared" si="19"/>
        <v>39632</v>
      </c>
      <c r="B114">
        <v>7612.4</v>
      </c>
      <c r="C114">
        <v>5632.9</v>
      </c>
      <c r="D114">
        <v>2253.3000000000002</v>
      </c>
      <c r="E114">
        <v>1978.4</v>
      </c>
      <c r="F114">
        <f t="shared" si="16"/>
        <v>9865.7000000000007</v>
      </c>
      <c r="G114" s="38">
        <f t="shared" si="16"/>
        <v>7611.2999999999993</v>
      </c>
      <c r="H114" s="47">
        <f t="shared" ref="H114:H119" si="35">+(F114/G114-1)*100</f>
        <v>29.619118941573742</v>
      </c>
      <c r="I114" s="47">
        <f t="shared" si="15"/>
        <v>1183.3999999999996</v>
      </c>
      <c r="J114" s="26">
        <f t="shared" si="32"/>
        <v>437.10000000000036</v>
      </c>
      <c r="K114">
        <f t="shared" ref="K114:L116" si="36">+D114-D113</f>
        <v>392.10000000000014</v>
      </c>
      <c r="L114">
        <f t="shared" si="36"/>
        <v>323.20000000000005</v>
      </c>
      <c r="M114" s="72">
        <f t="shared" si="34"/>
        <v>1183.3999999999996</v>
      </c>
      <c r="N114" s="56"/>
    </row>
    <row r="115" spans="1:14" x14ac:dyDescent="0.25">
      <c r="A115" s="8">
        <f t="shared" si="19"/>
        <v>39639</v>
      </c>
      <c r="B115">
        <v>7716.1</v>
      </c>
      <c r="C115">
        <v>5927</v>
      </c>
      <c r="D115">
        <v>2898.3</v>
      </c>
      <c r="E115">
        <v>2448.9</v>
      </c>
      <c r="F115">
        <f t="shared" si="16"/>
        <v>10614.400000000001</v>
      </c>
      <c r="G115" s="38">
        <f t="shared" si="16"/>
        <v>8375.9</v>
      </c>
      <c r="H115" s="47">
        <f t="shared" si="35"/>
        <v>26.725486216406622</v>
      </c>
      <c r="I115" s="47">
        <f t="shared" si="15"/>
        <v>764.60000000000036</v>
      </c>
      <c r="J115" s="26">
        <f t="shared" si="32"/>
        <v>748.70000000000073</v>
      </c>
      <c r="K115">
        <f t="shared" si="36"/>
        <v>645</v>
      </c>
      <c r="L115">
        <f t="shared" si="36"/>
        <v>470.5</v>
      </c>
      <c r="M115" s="72">
        <f t="shared" si="34"/>
        <v>764.60000000000036</v>
      </c>
      <c r="N115" s="56"/>
    </row>
    <row r="116" spans="1:14" x14ac:dyDescent="0.25">
      <c r="A116" s="8">
        <f t="shared" si="19"/>
        <v>39646</v>
      </c>
      <c r="B116">
        <v>7491.4</v>
      </c>
      <c r="C116">
        <v>7572.2</v>
      </c>
      <c r="D116">
        <v>3733.3</v>
      </c>
      <c r="E116">
        <v>2879.7</v>
      </c>
      <c r="F116" s="38">
        <f t="shared" si="16"/>
        <v>11224.7</v>
      </c>
      <c r="G116" s="38">
        <f t="shared" si="16"/>
        <v>10451.9</v>
      </c>
      <c r="H116" s="47">
        <f t="shared" si="35"/>
        <v>7.3938709708282868</v>
      </c>
      <c r="I116" s="47">
        <f t="shared" si="15"/>
        <v>2076</v>
      </c>
      <c r="J116" s="26">
        <f t="shared" si="32"/>
        <v>610.29999999999927</v>
      </c>
      <c r="K116">
        <f t="shared" si="36"/>
        <v>835</v>
      </c>
      <c r="L116">
        <f t="shared" si="36"/>
        <v>430.79999999999973</v>
      </c>
      <c r="M116" s="72">
        <f t="shared" si="34"/>
        <v>2076</v>
      </c>
      <c r="N116" s="56"/>
    </row>
    <row r="117" spans="1:14" x14ac:dyDescent="0.25">
      <c r="A117" s="8">
        <f t="shared" si="19"/>
        <v>39653</v>
      </c>
      <c r="B117">
        <v>7639.9</v>
      </c>
      <c r="C117">
        <v>8854.7999999999993</v>
      </c>
      <c r="D117">
        <v>4311.2</v>
      </c>
      <c r="E117">
        <v>3338.4</v>
      </c>
      <c r="F117" s="38">
        <f t="shared" si="16"/>
        <v>11951.099999999999</v>
      </c>
      <c r="G117" s="38">
        <f t="shared" si="16"/>
        <v>12193.199999999999</v>
      </c>
      <c r="H117" s="47">
        <f t="shared" si="35"/>
        <v>-1.9855329199881977</v>
      </c>
      <c r="I117" s="47">
        <f t="shared" si="15"/>
        <v>1741.2999999999993</v>
      </c>
      <c r="J117" s="26">
        <f t="shared" ref="J117:J136" si="37">+F117-F116</f>
        <v>726.39999999999782</v>
      </c>
      <c r="K117">
        <f t="shared" ref="K117:L119" si="38">+D117-D116</f>
        <v>577.89999999999964</v>
      </c>
      <c r="L117">
        <f t="shared" si="38"/>
        <v>458.70000000000027</v>
      </c>
      <c r="M117" s="72">
        <f>+G117-G116</f>
        <v>1741.2999999999993</v>
      </c>
      <c r="N117" s="56"/>
    </row>
    <row r="118" spans="1:14" x14ac:dyDescent="0.25">
      <c r="A118" s="8">
        <f t="shared" si="19"/>
        <v>39660</v>
      </c>
      <c r="B118">
        <v>7521.8</v>
      </c>
      <c r="C118">
        <v>8913.7000000000007</v>
      </c>
      <c r="D118">
        <v>5111.8999999999996</v>
      </c>
      <c r="E118">
        <v>4170.5</v>
      </c>
      <c r="F118" s="38">
        <f t="shared" si="16"/>
        <v>12633.7</v>
      </c>
      <c r="G118" s="38">
        <f t="shared" si="16"/>
        <v>13084.2</v>
      </c>
      <c r="H118" s="47">
        <f t="shared" si="35"/>
        <v>-3.4430840250072592</v>
      </c>
      <c r="I118" s="47">
        <f t="shared" si="15"/>
        <v>891.00000000000182</v>
      </c>
      <c r="J118" s="26">
        <f t="shared" si="37"/>
        <v>682.60000000000218</v>
      </c>
      <c r="K118">
        <f t="shared" si="38"/>
        <v>800.69999999999982</v>
      </c>
      <c r="L118">
        <f t="shared" si="38"/>
        <v>832.09999999999991</v>
      </c>
      <c r="M118" s="72">
        <f>+G118-G117</f>
        <v>891.00000000000182</v>
      </c>
      <c r="N118" s="56"/>
    </row>
    <row r="119" spans="1:14" x14ac:dyDescent="0.25">
      <c r="A119" s="8">
        <f t="shared" si="19"/>
        <v>39667</v>
      </c>
      <c r="B119">
        <v>7359.1</v>
      </c>
      <c r="C119">
        <v>9443.1</v>
      </c>
      <c r="D119">
        <v>5924.9</v>
      </c>
      <c r="E119">
        <v>4827.2</v>
      </c>
      <c r="F119" s="38">
        <f t="shared" si="16"/>
        <v>13284</v>
      </c>
      <c r="G119" s="38">
        <f t="shared" si="16"/>
        <v>14270.3</v>
      </c>
      <c r="H119" s="47">
        <f t="shared" si="35"/>
        <v>-6.9115575706186982</v>
      </c>
      <c r="I119" s="47">
        <f t="shared" si="15"/>
        <v>1186.0999999999985</v>
      </c>
      <c r="J119" s="26">
        <f t="shared" si="37"/>
        <v>650.29999999999927</v>
      </c>
      <c r="K119">
        <f t="shared" si="38"/>
        <v>813</v>
      </c>
      <c r="L119">
        <f t="shared" si="38"/>
        <v>656.69999999999982</v>
      </c>
      <c r="M119" s="72">
        <f>+G119-G118</f>
        <v>1186.0999999999985</v>
      </c>
      <c r="N119" s="56"/>
    </row>
    <row r="120" spans="1:14" x14ac:dyDescent="0.25">
      <c r="A120" s="8">
        <f t="shared" si="19"/>
        <v>39674</v>
      </c>
      <c r="B120">
        <v>7270.3</v>
      </c>
      <c r="C120">
        <v>9344.2000000000007</v>
      </c>
      <c r="D120">
        <v>6930.2</v>
      </c>
      <c r="E120">
        <v>5975.5</v>
      </c>
      <c r="F120" s="38">
        <f t="shared" si="16"/>
        <v>14200.5</v>
      </c>
      <c r="G120" s="38">
        <f t="shared" si="16"/>
        <v>15319.7</v>
      </c>
      <c r="H120" s="47">
        <f t="shared" ref="H120:H125" si="39">+(F120/G120-1)*100</f>
        <v>-7.3056260892837344</v>
      </c>
      <c r="I120" s="47">
        <f t="shared" si="15"/>
        <v>1049.4000000000015</v>
      </c>
      <c r="J120" s="26">
        <f t="shared" si="37"/>
        <v>916.5</v>
      </c>
      <c r="K120">
        <f>+D120-D119</f>
        <v>1005.3000000000002</v>
      </c>
      <c r="L120">
        <f>+E120-E119</f>
        <v>1148.3000000000002</v>
      </c>
      <c r="M120" s="72">
        <f>+G120-G119</f>
        <v>1049.4000000000015</v>
      </c>
    </row>
    <row r="121" spans="1:14" x14ac:dyDescent="0.25">
      <c r="A121" s="8">
        <f t="shared" si="19"/>
        <v>39681</v>
      </c>
      <c r="B121">
        <v>6978.7</v>
      </c>
      <c r="C121">
        <v>9564.2000000000007</v>
      </c>
      <c r="D121">
        <v>7648.7</v>
      </c>
      <c r="E121">
        <v>6987.1</v>
      </c>
      <c r="F121" s="38">
        <f t="shared" si="16"/>
        <v>14627.4</v>
      </c>
      <c r="G121" s="38">
        <f t="shared" si="16"/>
        <v>16551.300000000003</v>
      </c>
      <c r="H121" s="47">
        <f t="shared" si="39"/>
        <v>-11.623860361421778</v>
      </c>
      <c r="I121" s="47">
        <f t="shared" si="15"/>
        <v>1231.6000000000022</v>
      </c>
      <c r="J121" s="26">
        <f t="shared" si="37"/>
        <v>426.89999999999964</v>
      </c>
      <c r="K121">
        <f>+D121-D120</f>
        <v>718.5</v>
      </c>
      <c r="L121">
        <f>+E121-E120</f>
        <v>1011.6000000000004</v>
      </c>
      <c r="M121" s="72">
        <f>+G121-G120</f>
        <v>1231.6000000000022</v>
      </c>
    </row>
    <row r="122" spans="1:14" x14ac:dyDescent="0.25">
      <c r="A122" s="8">
        <f t="shared" si="19"/>
        <v>39688</v>
      </c>
      <c r="B122">
        <v>6503.6</v>
      </c>
      <c r="C122">
        <v>9124.1</v>
      </c>
      <c r="D122">
        <v>8500.4</v>
      </c>
      <c r="E122">
        <v>8138.2</v>
      </c>
      <c r="F122" s="38">
        <f t="shared" si="16"/>
        <v>15004</v>
      </c>
      <c r="G122" s="38">
        <f t="shared" si="16"/>
        <v>17262.3</v>
      </c>
      <c r="H122" s="47">
        <f t="shared" si="39"/>
        <v>-13.082265978461727</v>
      </c>
      <c r="I122" s="47">
        <f t="shared" si="15"/>
        <v>710.99999999999636</v>
      </c>
      <c r="J122" s="26">
        <f t="shared" si="37"/>
        <v>376.60000000000036</v>
      </c>
      <c r="K122">
        <f>+D122-D121</f>
        <v>851.69999999999982</v>
      </c>
      <c r="L122">
        <f t="shared" ref="L122:L145" si="40">+E122-E121</f>
        <v>1151.0999999999995</v>
      </c>
      <c r="M122" s="72">
        <f t="shared" ref="M122:M145" si="41">+G122-G121</f>
        <v>710.99999999999636</v>
      </c>
    </row>
    <row r="123" spans="1:14" x14ac:dyDescent="0.25">
      <c r="A123" s="8">
        <f t="shared" si="19"/>
        <v>39695</v>
      </c>
      <c r="B123">
        <v>6273</v>
      </c>
      <c r="C123">
        <v>10527.9</v>
      </c>
      <c r="D123">
        <v>9188.2999999999993</v>
      </c>
      <c r="E123">
        <v>8853</v>
      </c>
      <c r="F123" s="38">
        <f t="shared" ref="F123:G138" si="42">+B123+D123</f>
        <v>15461.3</v>
      </c>
      <c r="G123" s="38">
        <f t="shared" si="42"/>
        <v>19380.900000000001</v>
      </c>
      <c r="H123" s="47">
        <f t="shared" si="39"/>
        <v>-20.224035003534414</v>
      </c>
      <c r="I123" s="47">
        <f t="shared" si="15"/>
        <v>2118.6000000000022</v>
      </c>
      <c r="J123" s="26">
        <f t="shared" si="37"/>
        <v>457.29999999999927</v>
      </c>
      <c r="K123">
        <f>+D123-D122</f>
        <v>687.89999999999964</v>
      </c>
      <c r="L123">
        <f t="shared" si="40"/>
        <v>714.80000000000018</v>
      </c>
      <c r="M123" s="72">
        <f t="shared" si="41"/>
        <v>2118.6000000000022</v>
      </c>
    </row>
    <row r="124" spans="1:14" x14ac:dyDescent="0.25">
      <c r="A124" s="8">
        <f t="shared" si="19"/>
        <v>39702</v>
      </c>
      <c r="B124">
        <v>6393.9</v>
      </c>
      <c r="C124">
        <v>11047.3</v>
      </c>
      <c r="D124">
        <v>9724.7000000000007</v>
      </c>
      <c r="E124">
        <v>9773.5</v>
      </c>
      <c r="F124" s="38">
        <f t="shared" si="42"/>
        <v>16118.6</v>
      </c>
      <c r="G124" s="38">
        <f t="shared" si="42"/>
        <v>20820.8</v>
      </c>
      <c r="H124" s="47">
        <f t="shared" si="39"/>
        <v>-22.584146622608159</v>
      </c>
      <c r="I124" s="47">
        <f t="shared" si="15"/>
        <v>1439.8999999999978</v>
      </c>
      <c r="J124" s="26">
        <f t="shared" si="37"/>
        <v>657.30000000000109</v>
      </c>
      <c r="K124">
        <f>+D124-D123</f>
        <v>536.40000000000146</v>
      </c>
      <c r="L124">
        <f t="shared" si="40"/>
        <v>920.5</v>
      </c>
      <c r="M124" s="72">
        <f t="shared" si="41"/>
        <v>1439.8999999999978</v>
      </c>
    </row>
    <row r="125" spans="1:14" x14ac:dyDescent="0.25">
      <c r="A125" s="8">
        <f t="shared" si="19"/>
        <v>39709</v>
      </c>
      <c r="B125">
        <v>5947.7</v>
      </c>
      <c r="C125">
        <v>11526.7</v>
      </c>
      <c r="D125">
        <v>10455.200000000001</v>
      </c>
      <c r="E125">
        <v>10808</v>
      </c>
      <c r="F125" s="38">
        <f t="shared" si="42"/>
        <v>16402.900000000001</v>
      </c>
      <c r="G125" s="38">
        <f t="shared" si="42"/>
        <v>22334.7</v>
      </c>
      <c r="H125" s="47">
        <f t="shared" si="39"/>
        <v>-26.55867327521748</v>
      </c>
      <c r="I125" s="47">
        <f t="shared" ref="I125:I188" si="43">+G125-G124</f>
        <v>1513.9000000000015</v>
      </c>
      <c r="J125" s="26">
        <f t="shared" si="37"/>
        <v>284.30000000000109</v>
      </c>
      <c r="K125">
        <f>+D125-D124</f>
        <v>730.5</v>
      </c>
      <c r="L125">
        <f t="shared" si="40"/>
        <v>1034.5</v>
      </c>
      <c r="M125" s="72">
        <f t="shared" si="41"/>
        <v>1513.9000000000015</v>
      </c>
    </row>
    <row r="126" spans="1:14" x14ac:dyDescent="0.25">
      <c r="A126" s="8">
        <f t="shared" si="19"/>
        <v>39716</v>
      </c>
      <c r="B126">
        <v>5967.4</v>
      </c>
      <c r="C126">
        <v>11973.3</v>
      </c>
      <c r="D126">
        <v>11087.5</v>
      </c>
      <c r="E126">
        <v>11959.5</v>
      </c>
      <c r="F126" s="38">
        <f t="shared" si="42"/>
        <v>17054.900000000001</v>
      </c>
      <c r="G126" s="38">
        <f t="shared" si="42"/>
        <v>23932.799999999999</v>
      </c>
      <c r="H126" s="47">
        <f t="shared" ref="H126:H131" si="44">+(F126/G126-1)*100</f>
        <v>-28.738384142265005</v>
      </c>
      <c r="I126" s="47">
        <f t="shared" si="43"/>
        <v>1598.0999999999985</v>
      </c>
      <c r="J126" s="26">
        <f t="shared" si="37"/>
        <v>652</v>
      </c>
      <c r="K126">
        <f t="shared" ref="K126:K142" si="45">+D126-D125</f>
        <v>632.29999999999927</v>
      </c>
      <c r="L126">
        <f t="shared" si="40"/>
        <v>1151.5</v>
      </c>
      <c r="M126" s="72">
        <f t="shared" si="41"/>
        <v>1598.0999999999985</v>
      </c>
    </row>
    <row r="127" spans="1:14" x14ac:dyDescent="0.25">
      <c r="A127" s="8">
        <f t="shared" si="19"/>
        <v>39723</v>
      </c>
      <c r="B127">
        <v>5586</v>
      </c>
      <c r="C127">
        <v>12025.2</v>
      </c>
      <c r="D127">
        <v>11980.8</v>
      </c>
      <c r="E127">
        <v>12841.6</v>
      </c>
      <c r="F127" s="38">
        <f t="shared" si="42"/>
        <v>17566.8</v>
      </c>
      <c r="G127" s="38">
        <f t="shared" si="42"/>
        <v>24866.800000000003</v>
      </c>
      <c r="H127" s="47">
        <f t="shared" si="44"/>
        <v>-29.356410957582014</v>
      </c>
      <c r="I127" s="47">
        <f t="shared" si="43"/>
        <v>934.00000000000364</v>
      </c>
      <c r="J127" s="26">
        <f t="shared" si="37"/>
        <v>511.89999999999782</v>
      </c>
      <c r="K127">
        <f t="shared" si="45"/>
        <v>893.29999999999927</v>
      </c>
      <c r="L127">
        <f t="shared" si="40"/>
        <v>882.10000000000036</v>
      </c>
      <c r="M127" s="72">
        <f t="shared" si="41"/>
        <v>934.00000000000364</v>
      </c>
    </row>
    <row r="128" spans="1:14" x14ac:dyDescent="0.25">
      <c r="A128" s="8">
        <f t="shared" si="19"/>
        <v>39730</v>
      </c>
      <c r="B128">
        <v>5369.9</v>
      </c>
      <c r="C128">
        <v>12019.2</v>
      </c>
      <c r="D128">
        <v>12632.6</v>
      </c>
      <c r="E128">
        <v>13832</v>
      </c>
      <c r="F128" s="38">
        <f t="shared" si="42"/>
        <v>18002.5</v>
      </c>
      <c r="G128" s="38">
        <f t="shared" si="42"/>
        <v>25851.200000000001</v>
      </c>
      <c r="H128" s="47">
        <f t="shared" si="44"/>
        <v>-30.361066410843595</v>
      </c>
      <c r="I128" s="47">
        <f t="shared" si="43"/>
        <v>984.39999999999782</v>
      </c>
      <c r="J128" s="26">
        <f t="shared" si="37"/>
        <v>435.70000000000073</v>
      </c>
      <c r="K128">
        <f t="shared" si="45"/>
        <v>651.80000000000109</v>
      </c>
      <c r="L128">
        <f t="shared" si="40"/>
        <v>990.39999999999964</v>
      </c>
      <c r="M128" s="72">
        <f t="shared" si="41"/>
        <v>984.39999999999782</v>
      </c>
    </row>
    <row r="129" spans="1:13" x14ac:dyDescent="0.25">
      <c r="A129" s="8">
        <f t="shared" si="19"/>
        <v>39737</v>
      </c>
      <c r="B129">
        <v>5234.2</v>
      </c>
      <c r="C129">
        <v>11713.6</v>
      </c>
      <c r="D129">
        <v>13152.2</v>
      </c>
      <c r="E129">
        <v>14687.6</v>
      </c>
      <c r="F129" s="38">
        <f t="shared" si="42"/>
        <v>18386.400000000001</v>
      </c>
      <c r="G129" s="38">
        <f t="shared" si="42"/>
        <v>26401.200000000001</v>
      </c>
      <c r="H129" s="47">
        <f t="shared" si="44"/>
        <v>-30.357711013135756</v>
      </c>
      <c r="I129" s="47">
        <f t="shared" si="43"/>
        <v>550</v>
      </c>
      <c r="J129" s="26">
        <f t="shared" si="37"/>
        <v>383.90000000000146</v>
      </c>
      <c r="K129">
        <f t="shared" si="45"/>
        <v>519.60000000000036</v>
      </c>
      <c r="L129">
        <f t="shared" si="40"/>
        <v>855.60000000000036</v>
      </c>
      <c r="M129" s="72">
        <f t="shared" si="41"/>
        <v>550</v>
      </c>
    </row>
    <row r="130" spans="1:13" x14ac:dyDescent="0.25">
      <c r="A130" s="8">
        <f t="shared" si="19"/>
        <v>39744</v>
      </c>
      <c r="B130">
        <v>5104.2</v>
      </c>
      <c r="C130">
        <v>11048.2</v>
      </c>
      <c r="D130">
        <v>13742.5</v>
      </c>
      <c r="E130">
        <v>15523.6</v>
      </c>
      <c r="F130" s="38">
        <f t="shared" ref="F130:F135" si="46">+B130+D130</f>
        <v>18846.7</v>
      </c>
      <c r="G130" s="38">
        <f t="shared" si="42"/>
        <v>26571.800000000003</v>
      </c>
      <c r="H130" s="47">
        <f t="shared" si="44"/>
        <v>-29.072550598755075</v>
      </c>
      <c r="I130" s="47">
        <f t="shared" si="43"/>
        <v>170.60000000000218</v>
      </c>
      <c r="J130" s="26">
        <f t="shared" si="37"/>
        <v>460.29999999999927</v>
      </c>
      <c r="K130">
        <f t="shared" si="45"/>
        <v>590.29999999999927</v>
      </c>
      <c r="L130">
        <f t="shared" si="40"/>
        <v>836</v>
      </c>
      <c r="M130" s="72">
        <f t="shared" si="41"/>
        <v>170.60000000000218</v>
      </c>
    </row>
    <row r="131" spans="1:13" x14ac:dyDescent="0.25">
      <c r="A131" s="8">
        <f t="shared" si="19"/>
        <v>39751</v>
      </c>
      <c r="B131">
        <v>5092.8</v>
      </c>
      <c r="C131">
        <v>10299.9</v>
      </c>
      <c r="D131">
        <v>14120.2</v>
      </c>
      <c r="E131">
        <v>16284.8</v>
      </c>
      <c r="F131" s="38">
        <f t="shared" si="46"/>
        <v>19213</v>
      </c>
      <c r="G131" s="38">
        <f t="shared" si="42"/>
        <v>26584.699999999997</v>
      </c>
      <c r="H131" s="47">
        <f t="shared" si="44"/>
        <v>-27.729107343697677</v>
      </c>
      <c r="I131" s="47">
        <f t="shared" si="43"/>
        <v>12.899999999994179</v>
      </c>
      <c r="J131" s="26">
        <f t="shared" si="37"/>
        <v>366.29999999999927</v>
      </c>
      <c r="K131">
        <f t="shared" si="45"/>
        <v>377.70000000000073</v>
      </c>
      <c r="L131">
        <f t="shared" si="40"/>
        <v>761.19999999999891</v>
      </c>
      <c r="M131" s="72">
        <f t="shared" si="41"/>
        <v>12.899999999994179</v>
      </c>
    </row>
    <row r="132" spans="1:13" x14ac:dyDescent="0.25">
      <c r="A132" s="8">
        <f t="shared" si="19"/>
        <v>39758</v>
      </c>
      <c r="B132">
        <v>4893.2</v>
      </c>
      <c r="C132">
        <v>10126.299999999999</v>
      </c>
      <c r="D132">
        <v>14568.2</v>
      </c>
      <c r="E132">
        <v>16874.5</v>
      </c>
      <c r="F132" s="38">
        <f t="shared" si="46"/>
        <v>19461.400000000001</v>
      </c>
      <c r="G132" s="38">
        <f t="shared" si="42"/>
        <v>27000.799999999999</v>
      </c>
      <c r="H132" s="47">
        <f t="shared" ref="H132:H137" si="47">+(F132/G132-1)*100</f>
        <v>-27.922876359218975</v>
      </c>
      <c r="I132" s="47">
        <f t="shared" si="43"/>
        <v>416.10000000000218</v>
      </c>
      <c r="J132" s="26">
        <f t="shared" si="37"/>
        <v>248.40000000000146</v>
      </c>
      <c r="K132">
        <f t="shared" si="45"/>
        <v>448</v>
      </c>
      <c r="L132">
        <f t="shared" si="40"/>
        <v>589.70000000000073</v>
      </c>
      <c r="M132" s="72">
        <f t="shared" si="41"/>
        <v>416.10000000000218</v>
      </c>
    </row>
    <row r="133" spans="1:13" x14ac:dyDescent="0.25">
      <c r="A133" s="8">
        <f t="shared" si="19"/>
        <v>39765</v>
      </c>
      <c r="B133">
        <v>4951.8999999999996</v>
      </c>
      <c r="C133">
        <v>10000.200000000001</v>
      </c>
      <c r="D133">
        <v>15020.4</v>
      </c>
      <c r="E133">
        <v>17492.3</v>
      </c>
      <c r="F133" s="38">
        <f t="shared" si="46"/>
        <v>19972.3</v>
      </c>
      <c r="G133" s="38">
        <f t="shared" si="42"/>
        <v>27492.5</v>
      </c>
      <c r="H133" s="47">
        <f t="shared" si="47"/>
        <v>-27.353641902336999</v>
      </c>
      <c r="I133" s="47">
        <f t="shared" si="43"/>
        <v>491.70000000000073</v>
      </c>
      <c r="J133" s="26">
        <f t="shared" si="37"/>
        <v>510.89999999999782</v>
      </c>
      <c r="K133">
        <f t="shared" si="45"/>
        <v>452.19999999999891</v>
      </c>
      <c r="L133">
        <f t="shared" si="40"/>
        <v>617.79999999999927</v>
      </c>
      <c r="M133" s="72">
        <f t="shared" si="41"/>
        <v>491.70000000000073</v>
      </c>
    </row>
    <row r="134" spans="1:13" x14ac:dyDescent="0.25">
      <c r="A134" s="8">
        <f t="shared" si="19"/>
        <v>39772</v>
      </c>
      <c r="B134">
        <v>4818.2</v>
      </c>
      <c r="C134">
        <v>9831.9</v>
      </c>
      <c r="D134">
        <v>15592.7</v>
      </c>
      <c r="E134">
        <v>18066.2</v>
      </c>
      <c r="F134" s="38">
        <f t="shared" si="46"/>
        <v>20410.900000000001</v>
      </c>
      <c r="G134" s="38">
        <f t="shared" si="42"/>
        <v>27898.1</v>
      </c>
      <c r="H134" s="47">
        <f t="shared" si="47"/>
        <v>-26.837669948849552</v>
      </c>
      <c r="I134" s="47">
        <f t="shared" si="43"/>
        <v>405.59999999999854</v>
      </c>
      <c r="J134" s="26">
        <f t="shared" si="37"/>
        <v>438.60000000000218</v>
      </c>
      <c r="K134">
        <f t="shared" si="45"/>
        <v>572.30000000000109</v>
      </c>
      <c r="L134">
        <f t="shared" si="40"/>
        <v>573.90000000000146</v>
      </c>
      <c r="M134" s="72">
        <f t="shared" si="41"/>
        <v>405.59999999999854</v>
      </c>
    </row>
    <row r="135" spans="1:13" x14ac:dyDescent="0.25">
      <c r="A135" s="8">
        <f t="shared" si="19"/>
        <v>39779</v>
      </c>
      <c r="B135">
        <v>4562.5</v>
      </c>
      <c r="C135">
        <v>9416</v>
      </c>
      <c r="D135">
        <v>16056</v>
      </c>
      <c r="E135">
        <v>18718</v>
      </c>
      <c r="F135" s="38">
        <f t="shared" si="46"/>
        <v>20618.5</v>
      </c>
      <c r="G135" s="38">
        <f t="shared" si="42"/>
        <v>28134</v>
      </c>
      <c r="H135" s="47">
        <f t="shared" si="47"/>
        <v>-26.713229544323593</v>
      </c>
      <c r="I135" s="47">
        <f t="shared" si="43"/>
        <v>235.90000000000146</v>
      </c>
      <c r="J135" s="26">
        <f t="shared" si="37"/>
        <v>207.59999999999854</v>
      </c>
      <c r="K135">
        <f t="shared" si="45"/>
        <v>463.29999999999927</v>
      </c>
      <c r="L135">
        <f t="shared" si="40"/>
        <v>651.79999999999927</v>
      </c>
      <c r="M135" s="72">
        <f t="shared" si="41"/>
        <v>235.90000000000146</v>
      </c>
    </row>
    <row r="136" spans="1:13" x14ac:dyDescent="0.25">
      <c r="A136" s="8">
        <f t="shared" si="19"/>
        <v>39786</v>
      </c>
      <c r="B136">
        <v>4480</v>
      </c>
      <c r="C136">
        <v>9265.9</v>
      </c>
      <c r="D136" s="76">
        <v>16377.8</v>
      </c>
      <c r="E136" s="76">
        <v>19381.900000000001</v>
      </c>
      <c r="F136" s="38">
        <f t="shared" ref="F136:F264" si="48">+B136+D136</f>
        <v>20857.8</v>
      </c>
      <c r="G136" s="38">
        <f t="shared" si="42"/>
        <v>28647.800000000003</v>
      </c>
      <c r="H136" s="47">
        <f t="shared" si="47"/>
        <v>-27.192314942159612</v>
      </c>
      <c r="I136" s="47">
        <f t="shared" si="43"/>
        <v>513.80000000000291</v>
      </c>
      <c r="J136" s="26">
        <f t="shared" si="37"/>
        <v>239.29999999999927</v>
      </c>
      <c r="K136">
        <f t="shared" si="45"/>
        <v>321.79999999999927</v>
      </c>
      <c r="L136">
        <f t="shared" si="40"/>
        <v>663.90000000000146</v>
      </c>
      <c r="M136" s="72">
        <f t="shared" si="41"/>
        <v>513.80000000000291</v>
      </c>
    </row>
    <row r="137" spans="1:13" x14ac:dyDescent="0.25">
      <c r="A137" s="8">
        <f t="shared" si="19"/>
        <v>39793</v>
      </c>
      <c r="B137">
        <v>4326.7</v>
      </c>
      <c r="C137">
        <v>8946.1</v>
      </c>
      <c r="D137" s="76">
        <v>16793.099999999999</v>
      </c>
      <c r="E137" s="76">
        <v>19906</v>
      </c>
      <c r="F137" s="38">
        <f t="shared" si="48"/>
        <v>21119.8</v>
      </c>
      <c r="G137" s="38">
        <f t="shared" si="42"/>
        <v>28852.1</v>
      </c>
      <c r="H137" s="47">
        <f t="shared" si="47"/>
        <v>-26.799782338200686</v>
      </c>
      <c r="I137" s="47">
        <f t="shared" si="43"/>
        <v>204.29999999999563</v>
      </c>
      <c r="J137" s="26">
        <f t="shared" ref="J137:J142" si="49">+F137-F136</f>
        <v>262</v>
      </c>
      <c r="K137">
        <f t="shared" si="45"/>
        <v>415.29999999999927</v>
      </c>
      <c r="L137">
        <f t="shared" si="40"/>
        <v>524.09999999999854</v>
      </c>
      <c r="M137" s="72">
        <f t="shared" si="41"/>
        <v>204.29999999999563</v>
      </c>
    </row>
    <row r="138" spans="1:13" x14ac:dyDescent="0.25">
      <c r="A138" s="8">
        <f t="shared" si="19"/>
        <v>39800</v>
      </c>
      <c r="B138">
        <v>4289.5</v>
      </c>
      <c r="C138">
        <v>8863.7999999999993</v>
      </c>
      <c r="D138" s="76">
        <v>17084</v>
      </c>
      <c r="E138" s="76">
        <v>20287.2</v>
      </c>
      <c r="F138" s="38">
        <f t="shared" si="48"/>
        <v>21373.5</v>
      </c>
      <c r="G138" s="38">
        <f t="shared" si="42"/>
        <v>29151</v>
      </c>
      <c r="H138" s="47">
        <f t="shared" ref="H138:H242" si="50">+(F138/G138-1)*100</f>
        <v>-26.680045281465471</v>
      </c>
      <c r="I138" s="47">
        <f t="shared" si="43"/>
        <v>298.90000000000146</v>
      </c>
      <c r="J138" s="26">
        <f t="shared" si="49"/>
        <v>253.70000000000073</v>
      </c>
      <c r="K138">
        <f t="shared" si="45"/>
        <v>290.90000000000146</v>
      </c>
      <c r="L138">
        <f t="shared" si="40"/>
        <v>381.20000000000073</v>
      </c>
      <c r="M138" s="72">
        <f t="shared" si="41"/>
        <v>298.90000000000146</v>
      </c>
    </row>
    <row r="139" spans="1:13" x14ac:dyDescent="0.25">
      <c r="A139" s="8">
        <f t="shared" si="19"/>
        <v>39807</v>
      </c>
      <c r="B139">
        <v>4530.6000000000004</v>
      </c>
      <c r="C139">
        <v>8544.9</v>
      </c>
      <c r="D139" s="76">
        <v>17261.099999999999</v>
      </c>
      <c r="E139" s="76">
        <v>20724.8</v>
      </c>
      <c r="F139" s="38">
        <f t="shared" si="48"/>
        <v>21791.699999999997</v>
      </c>
      <c r="G139" s="38">
        <f t="shared" ref="G139:G242" si="51">+C139+E139</f>
        <v>29269.699999999997</v>
      </c>
      <c r="H139" s="47">
        <f t="shared" si="50"/>
        <v>-25.548604871249115</v>
      </c>
      <c r="I139" s="47">
        <f t="shared" si="43"/>
        <v>118.69999999999709</v>
      </c>
      <c r="J139" s="26">
        <f t="shared" si="49"/>
        <v>418.19999999999709</v>
      </c>
      <c r="K139">
        <f t="shared" si="45"/>
        <v>177.09999999999854</v>
      </c>
      <c r="L139">
        <f t="shared" si="40"/>
        <v>437.59999999999854</v>
      </c>
      <c r="M139" s="72">
        <f t="shared" si="41"/>
        <v>118.69999999999709</v>
      </c>
    </row>
    <row r="140" spans="1:13" x14ac:dyDescent="0.25">
      <c r="A140" s="8">
        <f t="shared" si="19"/>
        <v>39814</v>
      </c>
      <c r="B140">
        <v>4220.6000000000004</v>
      </c>
      <c r="C140">
        <v>8265.2999999999993</v>
      </c>
      <c r="D140" s="76">
        <v>17613</v>
      </c>
      <c r="E140" s="76">
        <v>21195.3</v>
      </c>
      <c r="F140" s="38">
        <f t="shared" si="48"/>
        <v>21833.599999999999</v>
      </c>
      <c r="G140" s="38">
        <f t="shared" si="51"/>
        <v>29460.6</v>
      </c>
      <c r="H140" s="47">
        <f t="shared" si="50"/>
        <v>-25.888814212880927</v>
      </c>
      <c r="I140" s="47">
        <f t="shared" si="43"/>
        <v>190.90000000000146</v>
      </c>
      <c r="J140" s="26">
        <f t="shared" si="49"/>
        <v>41.900000000001455</v>
      </c>
      <c r="K140">
        <f t="shared" si="45"/>
        <v>351.90000000000146</v>
      </c>
      <c r="L140">
        <f t="shared" si="40"/>
        <v>470.5</v>
      </c>
      <c r="M140" s="72">
        <f t="shared" si="41"/>
        <v>190.90000000000146</v>
      </c>
    </row>
    <row r="141" spans="1:13" x14ac:dyDescent="0.25">
      <c r="A141" s="8">
        <f t="shared" si="19"/>
        <v>39821</v>
      </c>
      <c r="B141">
        <v>3738</v>
      </c>
      <c r="C141">
        <v>7966.2</v>
      </c>
      <c r="D141" s="76">
        <v>18183.5</v>
      </c>
      <c r="E141" s="76">
        <v>21899.200000000001</v>
      </c>
      <c r="F141" s="38">
        <f t="shared" si="48"/>
        <v>21921.5</v>
      </c>
      <c r="G141" s="38">
        <f t="shared" si="51"/>
        <v>29865.4</v>
      </c>
      <c r="H141" s="47">
        <f t="shared" si="50"/>
        <v>-26.599007547195086</v>
      </c>
      <c r="I141" s="47">
        <f t="shared" si="43"/>
        <v>404.80000000000291</v>
      </c>
      <c r="J141" s="26">
        <f t="shared" si="49"/>
        <v>87.900000000001455</v>
      </c>
      <c r="K141">
        <f t="shared" si="45"/>
        <v>570.5</v>
      </c>
      <c r="L141">
        <f t="shared" si="40"/>
        <v>703.90000000000146</v>
      </c>
      <c r="M141" s="72">
        <f t="shared" si="41"/>
        <v>404.80000000000291</v>
      </c>
    </row>
    <row r="142" spans="1:13" x14ac:dyDescent="0.25">
      <c r="A142" s="8">
        <f t="shared" si="19"/>
        <v>39828</v>
      </c>
      <c r="B142">
        <v>3965.9</v>
      </c>
      <c r="C142">
        <v>7894.1</v>
      </c>
      <c r="D142" s="76">
        <v>18365.8</v>
      </c>
      <c r="E142" s="76">
        <v>22394</v>
      </c>
      <c r="F142" s="38">
        <f t="shared" si="48"/>
        <v>22331.7</v>
      </c>
      <c r="G142" s="38">
        <f t="shared" si="51"/>
        <v>30288.1</v>
      </c>
      <c r="H142" s="47">
        <f t="shared" si="50"/>
        <v>-26.269062767225403</v>
      </c>
      <c r="I142" s="47">
        <f t="shared" si="43"/>
        <v>422.69999999999709</v>
      </c>
      <c r="J142" s="26">
        <f t="shared" si="49"/>
        <v>410.20000000000073</v>
      </c>
      <c r="K142">
        <f t="shared" si="45"/>
        <v>182.29999999999927</v>
      </c>
      <c r="L142">
        <f t="shared" si="40"/>
        <v>494.79999999999927</v>
      </c>
      <c r="M142" s="72">
        <f t="shared" si="41"/>
        <v>422.69999999999709</v>
      </c>
    </row>
    <row r="143" spans="1:13" x14ac:dyDescent="0.25">
      <c r="A143" s="8">
        <f t="shared" si="19"/>
        <v>39835</v>
      </c>
      <c r="B143">
        <v>3643.8</v>
      </c>
      <c r="C143">
        <v>7779</v>
      </c>
      <c r="D143" s="76">
        <v>18711.400000000001</v>
      </c>
      <c r="E143" s="76">
        <v>23017.9</v>
      </c>
      <c r="F143" s="38">
        <f t="shared" si="48"/>
        <v>22355.200000000001</v>
      </c>
      <c r="G143" s="38">
        <f t="shared" si="51"/>
        <v>30796.9</v>
      </c>
      <c r="H143" s="47">
        <f t="shared" si="50"/>
        <v>-27.410875769963859</v>
      </c>
      <c r="I143" s="47">
        <f t="shared" si="43"/>
        <v>508.80000000000291</v>
      </c>
      <c r="J143" s="26">
        <f t="shared" ref="J143:J148" si="52">+F143-F142</f>
        <v>23.5</v>
      </c>
      <c r="K143">
        <f t="shared" ref="K143:K148" si="53">+D143-D142</f>
        <v>345.60000000000218</v>
      </c>
      <c r="L143">
        <f t="shared" si="40"/>
        <v>623.90000000000146</v>
      </c>
      <c r="M143" s="72">
        <f t="shared" si="41"/>
        <v>508.80000000000291</v>
      </c>
    </row>
    <row r="144" spans="1:13" x14ac:dyDescent="0.25">
      <c r="A144" s="8">
        <f t="shared" si="19"/>
        <v>39842</v>
      </c>
      <c r="B144">
        <v>3567.8</v>
      </c>
      <c r="C144">
        <v>7631.4</v>
      </c>
      <c r="D144" s="76">
        <v>19114.2</v>
      </c>
      <c r="E144" s="76">
        <v>23478.3</v>
      </c>
      <c r="F144" s="38">
        <f t="shared" si="48"/>
        <v>22682</v>
      </c>
      <c r="G144" s="38">
        <f t="shared" si="51"/>
        <v>31109.699999999997</v>
      </c>
      <c r="H144" s="47">
        <f t="shared" si="50"/>
        <v>-27.090264451280465</v>
      </c>
      <c r="I144" s="47">
        <f t="shared" si="43"/>
        <v>312.79999999999563</v>
      </c>
      <c r="J144" s="26">
        <f t="shared" si="52"/>
        <v>326.79999999999927</v>
      </c>
      <c r="K144">
        <f t="shared" si="53"/>
        <v>402.79999999999927</v>
      </c>
      <c r="L144">
        <f t="shared" si="40"/>
        <v>460.39999999999782</v>
      </c>
      <c r="M144" s="72">
        <f t="shared" si="41"/>
        <v>312.79999999999563</v>
      </c>
    </row>
    <row r="145" spans="1:14" x14ac:dyDescent="0.25">
      <c r="A145" s="8">
        <f t="shared" si="19"/>
        <v>39849</v>
      </c>
      <c r="B145">
        <v>3462.2</v>
      </c>
      <c r="C145">
        <v>7167.6</v>
      </c>
      <c r="D145" s="76">
        <v>19631.5</v>
      </c>
      <c r="E145" s="76">
        <v>24025.1</v>
      </c>
      <c r="F145" s="38">
        <f t="shared" si="48"/>
        <v>23093.7</v>
      </c>
      <c r="G145" s="38">
        <f t="shared" si="51"/>
        <v>31192.699999999997</v>
      </c>
      <c r="H145" s="47">
        <f t="shared" si="50"/>
        <v>-25.964408339130618</v>
      </c>
      <c r="I145" s="47">
        <f t="shared" si="43"/>
        <v>83</v>
      </c>
      <c r="J145" s="26">
        <f t="shared" si="52"/>
        <v>411.70000000000073</v>
      </c>
      <c r="K145">
        <f t="shared" si="53"/>
        <v>517.29999999999927</v>
      </c>
      <c r="L145">
        <f t="shared" si="40"/>
        <v>546.79999999999927</v>
      </c>
      <c r="M145" s="72">
        <f t="shared" si="41"/>
        <v>83</v>
      </c>
    </row>
    <row r="146" spans="1:14" x14ac:dyDescent="0.25">
      <c r="A146" s="8">
        <f t="shared" si="19"/>
        <v>39856</v>
      </c>
      <c r="B146">
        <v>3642.7</v>
      </c>
      <c r="C146">
        <v>6657.9</v>
      </c>
      <c r="D146" s="76">
        <v>19884.400000000001</v>
      </c>
      <c r="E146" s="76">
        <v>24635.8</v>
      </c>
      <c r="F146" s="38">
        <f t="shared" si="48"/>
        <v>23527.100000000002</v>
      </c>
      <c r="G146" s="38">
        <f t="shared" si="51"/>
        <v>31293.699999999997</v>
      </c>
      <c r="H146" s="47">
        <f t="shared" si="50"/>
        <v>-24.818413929960325</v>
      </c>
      <c r="I146" s="47">
        <f t="shared" si="43"/>
        <v>101</v>
      </c>
      <c r="J146" s="26">
        <f t="shared" si="52"/>
        <v>433.40000000000146</v>
      </c>
      <c r="K146">
        <f t="shared" si="53"/>
        <v>252.90000000000146</v>
      </c>
      <c r="L146">
        <f t="shared" ref="L146:L151" si="54">+E146-E145</f>
        <v>610.70000000000073</v>
      </c>
      <c r="M146" s="72">
        <f t="shared" ref="M146:M155" si="55">+G146-G145</f>
        <v>101</v>
      </c>
    </row>
    <row r="147" spans="1:14" x14ac:dyDescent="0.25">
      <c r="A147" s="8">
        <f t="shared" si="19"/>
        <v>39863</v>
      </c>
      <c r="B147">
        <v>3811.1</v>
      </c>
      <c r="C147">
        <v>6456.2</v>
      </c>
      <c r="D147" s="76">
        <v>20181.400000000001</v>
      </c>
      <c r="E147" s="76">
        <v>25146.1</v>
      </c>
      <c r="F147" s="38">
        <f t="shared" si="48"/>
        <v>23992.5</v>
      </c>
      <c r="G147" s="38">
        <f t="shared" si="51"/>
        <v>31602.3</v>
      </c>
      <c r="H147" s="47">
        <f t="shared" si="50"/>
        <v>-24.079892919186264</v>
      </c>
      <c r="I147" s="47">
        <f t="shared" si="43"/>
        <v>308.60000000000218</v>
      </c>
      <c r="J147" s="26">
        <f t="shared" si="52"/>
        <v>465.39999999999782</v>
      </c>
      <c r="K147">
        <f t="shared" si="53"/>
        <v>297</v>
      </c>
      <c r="L147">
        <f t="shared" si="54"/>
        <v>510.29999999999927</v>
      </c>
      <c r="M147" s="72">
        <f t="shared" si="55"/>
        <v>308.60000000000218</v>
      </c>
    </row>
    <row r="148" spans="1:14" x14ac:dyDescent="0.25">
      <c r="A148" s="8">
        <f t="shared" si="19"/>
        <v>39870</v>
      </c>
      <c r="B148">
        <v>3844.3</v>
      </c>
      <c r="C148">
        <v>6408.6</v>
      </c>
      <c r="D148" s="76">
        <v>20433.400000000001</v>
      </c>
      <c r="E148" s="76">
        <v>25625.7</v>
      </c>
      <c r="F148" s="38">
        <f t="shared" si="48"/>
        <v>24277.7</v>
      </c>
      <c r="G148" s="38">
        <f t="shared" si="51"/>
        <v>32034.300000000003</v>
      </c>
      <c r="H148" s="47">
        <f t="shared" si="50"/>
        <v>-24.213421239109334</v>
      </c>
      <c r="I148" s="47">
        <f t="shared" si="43"/>
        <v>432.00000000000364</v>
      </c>
      <c r="J148" s="26">
        <f t="shared" si="52"/>
        <v>285.20000000000073</v>
      </c>
      <c r="K148">
        <f t="shared" si="53"/>
        <v>252</v>
      </c>
      <c r="L148">
        <f t="shared" si="54"/>
        <v>479.60000000000218</v>
      </c>
      <c r="M148" s="72">
        <f t="shared" si="55"/>
        <v>432.00000000000364</v>
      </c>
    </row>
    <row r="149" spans="1:14" x14ac:dyDescent="0.25">
      <c r="A149" s="8">
        <f t="shared" si="19"/>
        <v>39877</v>
      </c>
      <c r="B149">
        <v>3755.3</v>
      </c>
      <c r="C149">
        <v>6112.8</v>
      </c>
      <c r="D149" s="76">
        <v>20885.3</v>
      </c>
      <c r="E149" s="76">
        <v>26131.5</v>
      </c>
      <c r="F149" s="38">
        <f t="shared" si="48"/>
        <v>24640.6</v>
      </c>
      <c r="G149" s="38">
        <f t="shared" si="51"/>
        <v>32244.3</v>
      </c>
      <c r="H149" s="47">
        <f t="shared" si="50"/>
        <v>-23.581532239806723</v>
      </c>
      <c r="I149" s="47">
        <f t="shared" si="43"/>
        <v>209.99999999999636</v>
      </c>
      <c r="J149" s="26">
        <f t="shared" ref="J149:J154" si="56">+F149-F148</f>
        <v>362.89999999999782</v>
      </c>
      <c r="K149">
        <f t="shared" ref="K149:K154" si="57">+D149-D148</f>
        <v>451.89999999999782</v>
      </c>
      <c r="L149">
        <f t="shared" si="54"/>
        <v>505.79999999999927</v>
      </c>
      <c r="M149" s="72">
        <f t="shared" si="55"/>
        <v>209.99999999999636</v>
      </c>
    </row>
    <row r="150" spans="1:14" x14ac:dyDescent="0.25">
      <c r="A150" s="8">
        <f t="shared" si="19"/>
        <v>39884</v>
      </c>
      <c r="B150">
        <v>3657.5</v>
      </c>
      <c r="C150">
        <v>5565.9</v>
      </c>
      <c r="D150" s="76">
        <v>21196.9</v>
      </c>
      <c r="E150" s="76">
        <v>26695.9</v>
      </c>
      <c r="F150" s="38">
        <f t="shared" si="48"/>
        <v>24854.400000000001</v>
      </c>
      <c r="G150" s="38">
        <f t="shared" si="51"/>
        <v>32261.800000000003</v>
      </c>
      <c r="H150" s="47">
        <f t="shared" si="50"/>
        <v>-22.960281199437105</v>
      </c>
      <c r="I150" s="47">
        <f t="shared" si="43"/>
        <v>17.500000000003638</v>
      </c>
      <c r="J150" s="26">
        <f t="shared" si="56"/>
        <v>213.80000000000291</v>
      </c>
      <c r="K150">
        <f t="shared" si="57"/>
        <v>311.60000000000218</v>
      </c>
      <c r="L150">
        <f t="shared" si="54"/>
        <v>564.40000000000146</v>
      </c>
      <c r="M150" s="72">
        <f t="shared" si="55"/>
        <v>17.500000000003638</v>
      </c>
    </row>
    <row r="151" spans="1:14" x14ac:dyDescent="0.25">
      <c r="A151" s="8">
        <f t="shared" si="19"/>
        <v>39891</v>
      </c>
      <c r="B151">
        <v>3328.9</v>
      </c>
      <c r="C151">
        <v>5414</v>
      </c>
      <c r="D151" s="80">
        <v>21789.8</v>
      </c>
      <c r="E151" s="80">
        <v>27227.599999999999</v>
      </c>
      <c r="F151" s="38">
        <f t="shared" si="48"/>
        <v>25118.7</v>
      </c>
      <c r="G151" s="38">
        <f t="shared" si="51"/>
        <v>32641.599999999999</v>
      </c>
      <c r="H151" s="47">
        <f t="shared" si="50"/>
        <v>-23.046970736728589</v>
      </c>
      <c r="I151" s="47">
        <f t="shared" si="43"/>
        <v>379.79999999999563</v>
      </c>
      <c r="J151" s="26">
        <f t="shared" si="56"/>
        <v>264.29999999999927</v>
      </c>
      <c r="K151">
        <f t="shared" si="57"/>
        <v>592.89999999999782</v>
      </c>
      <c r="L151">
        <f t="shared" si="54"/>
        <v>531.69999999999709</v>
      </c>
      <c r="M151" s="72">
        <f t="shared" si="55"/>
        <v>379.79999999999563</v>
      </c>
    </row>
    <row r="152" spans="1:14" x14ac:dyDescent="0.25">
      <c r="A152" s="8">
        <f t="shared" si="19"/>
        <v>39898</v>
      </c>
      <c r="B152">
        <v>3235.7</v>
      </c>
      <c r="C152">
        <v>5202.6000000000004</v>
      </c>
      <c r="D152" s="80">
        <v>22166.5</v>
      </c>
      <c r="E152" s="80">
        <v>27706.3</v>
      </c>
      <c r="F152" s="38">
        <f t="shared" si="48"/>
        <v>25402.2</v>
      </c>
      <c r="G152" s="38">
        <f t="shared" si="51"/>
        <v>32908.9</v>
      </c>
      <c r="H152" s="47">
        <f t="shared" si="50"/>
        <v>-22.810546691016718</v>
      </c>
      <c r="I152" s="47">
        <f t="shared" si="43"/>
        <v>267.30000000000291</v>
      </c>
      <c r="J152" s="26">
        <f t="shared" si="56"/>
        <v>283.5</v>
      </c>
      <c r="K152">
        <f t="shared" si="57"/>
        <v>376.70000000000073</v>
      </c>
      <c r="L152">
        <f t="shared" ref="L152:L157" si="58">+E152-E151</f>
        <v>478.70000000000073</v>
      </c>
      <c r="M152" s="72">
        <f t="shared" si="55"/>
        <v>267.30000000000291</v>
      </c>
    </row>
    <row r="153" spans="1:14" x14ac:dyDescent="0.25">
      <c r="A153" s="8">
        <f t="shared" si="19"/>
        <v>39905</v>
      </c>
      <c r="B153">
        <v>2916.4</v>
      </c>
      <c r="C153">
        <v>4896.7</v>
      </c>
      <c r="D153" s="80">
        <v>22675.200000000001</v>
      </c>
      <c r="E153" s="80">
        <v>28466.400000000001</v>
      </c>
      <c r="F153" s="38">
        <f t="shared" si="48"/>
        <v>25591.600000000002</v>
      </c>
      <c r="G153" s="38">
        <f t="shared" si="51"/>
        <v>33363.1</v>
      </c>
      <c r="H153" s="47">
        <f t="shared" si="50"/>
        <v>-23.293698727036748</v>
      </c>
      <c r="I153" s="47">
        <f t="shared" si="43"/>
        <v>454.19999999999709</v>
      </c>
      <c r="J153" s="26">
        <f t="shared" si="56"/>
        <v>189.40000000000146</v>
      </c>
      <c r="K153">
        <f t="shared" si="57"/>
        <v>508.70000000000073</v>
      </c>
      <c r="L153">
        <f t="shared" si="58"/>
        <v>760.10000000000218</v>
      </c>
      <c r="M153" s="72">
        <f t="shared" si="55"/>
        <v>454.19999999999709</v>
      </c>
    </row>
    <row r="154" spans="1:14" x14ac:dyDescent="0.25">
      <c r="A154" s="8">
        <f t="shared" si="19"/>
        <v>39912</v>
      </c>
      <c r="B154">
        <v>2551.1999999999998</v>
      </c>
      <c r="C154">
        <v>4704.1000000000004</v>
      </c>
      <c r="D154" s="80">
        <v>23161.8</v>
      </c>
      <c r="E154" s="80">
        <v>28788.2</v>
      </c>
      <c r="F154" s="38">
        <f t="shared" si="48"/>
        <v>25713</v>
      </c>
      <c r="G154" s="38">
        <f t="shared" si="51"/>
        <v>33492.300000000003</v>
      </c>
      <c r="H154" s="47">
        <f t="shared" si="50"/>
        <v>-23.227129817898451</v>
      </c>
      <c r="I154" s="47">
        <f t="shared" si="43"/>
        <v>129.20000000000437</v>
      </c>
      <c r="J154" s="26">
        <f t="shared" si="56"/>
        <v>121.39999999999782</v>
      </c>
      <c r="K154">
        <f t="shared" si="57"/>
        <v>486.59999999999854</v>
      </c>
      <c r="L154">
        <f t="shared" si="58"/>
        <v>321.79999999999927</v>
      </c>
      <c r="M154" s="72">
        <f t="shared" si="55"/>
        <v>129.20000000000437</v>
      </c>
    </row>
    <row r="155" spans="1:14" x14ac:dyDescent="0.25">
      <c r="A155" s="8">
        <f t="shared" si="19"/>
        <v>39919</v>
      </c>
      <c r="B155">
        <v>2395.8000000000002</v>
      </c>
      <c r="C155">
        <v>4311.7</v>
      </c>
      <c r="D155" s="80">
        <v>23549.4</v>
      </c>
      <c r="E155" s="80">
        <v>29338.6</v>
      </c>
      <c r="F155" s="38">
        <f t="shared" si="48"/>
        <v>25945.200000000001</v>
      </c>
      <c r="G155" s="38">
        <f t="shared" si="51"/>
        <v>33650.299999999996</v>
      </c>
      <c r="H155" s="47">
        <f t="shared" si="50"/>
        <v>-22.89756703506357</v>
      </c>
      <c r="I155" s="47">
        <f t="shared" si="43"/>
        <v>157.99999999999272</v>
      </c>
      <c r="J155" s="26">
        <f t="shared" ref="J155:J160" si="59">+F155-F154</f>
        <v>232.20000000000073</v>
      </c>
      <c r="K155">
        <f t="shared" ref="K155:K160" si="60">+D155-D154</f>
        <v>387.60000000000218</v>
      </c>
      <c r="L155">
        <f t="shared" si="58"/>
        <v>550.39999999999782</v>
      </c>
      <c r="M155" s="72">
        <f t="shared" si="55"/>
        <v>157.99999999999272</v>
      </c>
    </row>
    <row r="156" spans="1:14" x14ac:dyDescent="0.25">
      <c r="A156" s="8">
        <f t="shared" si="19"/>
        <v>39926</v>
      </c>
      <c r="B156">
        <v>2175.4</v>
      </c>
      <c r="C156">
        <v>3912.8</v>
      </c>
      <c r="D156" s="80">
        <v>23912.2</v>
      </c>
      <c r="E156" s="80">
        <v>29913.599999999999</v>
      </c>
      <c r="F156" s="38">
        <f t="shared" si="48"/>
        <v>26087.600000000002</v>
      </c>
      <c r="G156" s="38">
        <f t="shared" si="51"/>
        <v>33826.400000000001</v>
      </c>
      <c r="H156" s="47">
        <f t="shared" si="50"/>
        <v>-22.877988789820968</v>
      </c>
      <c r="I156" s="47">
        <f t="shared" si="43"/>
        <v>176.10000000000582</v>
      </c>
      <c r="J156" s="26">
        <f t="shared" si="59"/>
        <v>142.40000000000146</v>
      </c>
      <c r="K156">
        <f t="shared" si="60"/>
        <v>362.79999999999927</v>
      </c>
      <c r="L156">
        <f t="shared" si="58"/>
        <v>575</v>
      </c>
      <c r="M156" s="72">
        <f t="shared" ref="M156:M161" si="61">+G156-G155</f>
        <v>176.10000000000582</v>
      </c>
    </row>
    <row r="157" spans="1:14" x14ac:dyDescent="0.25">
      <c r="A157" s="8">
        <f t="shared" si="19"/>
        <v>39933</v>
      </c>
      <c r="B157">
        <v>2161.4</v>
      </c>
      <c r="C157">
        <v>3459.7</v>
      </c>
      <c r="D157" s="80">
        <v>24180.9</v>
      </c>
      <c r="E157" s="80">
        <v>30521.3</v>
      </c>
      <c r="F157" s="38">
        <f t="shared" si="48"/>
        <v>26342.300000000003</v>
      </c>
      <c r="G157" s="38">
        <f t="shared" si="51"/>
        <v>33981</v>
      </c>
      <c r="H157" s="47">
        <f t="shared" si="50"/>
        <v>-22.479326682557886</v>
      </c>
      <c r="I157" s="47">
        <f t="shared" si="43"/>
        <v>154.59999999999854</v>
      </c>
      <c r="J157" s="26">
        <f t="shared" si="59"/>
        <v>254.70000000000073</v>
      </c>
      <c r="K157">
        <f t="shared" si="60"/>
        <v>268.70000000000073</v>
      </c>
      <c r="L157">
        <f t="shared" si="58"/>
        <v>607.70000000000073</v>
      </c>
      <c r="M157" s="72">
        <f t="shared" si="61"/>
        <v>154.59999999999854</v>
      </c>
      <c r="N157">
        <v>1422</v>
      </c>
    </row>
    <row r="158" spans="1:14" x14ac:dyDescent="0.25">
      <c r="A158" s="8">
        <f t="shared" si="19"/>
        <v>39940</v>
      </c>
      <c r="B158">
        <v>1952.8</v>
      </c>
      <c r="C158">
        <v>2980.3</v>
      </c>
      <c r="D158" s="80">
        <v>24465.8</v>
      </c>
      <c r="E158" s="80">
        <v>31121.4</v>
      </c>
      <c r="F158" s="38">
        <f t="shared" si="48"/>
        <v>26418.6</v>
      </c>
      <c r="G158" s="38">
        <f t="shared" si="51"/>
        <v>34101.700000000004</v>
      </c>
      <c r="H158" s="47">
        <f t="shared" si="50"/>
        <v>-22.529961849409286</v>
      </c>
      <c r="I158" s="47">
        <f t="shared" si="43"/>
        <v>120.70000000000437</v>
      </c>
      <c r="J158" s="26">
        <f t="shared" si="59"/>
        <v>76.299999999995634</v>
      </c>
      <c r="K158">
        <f t="shared" si="60"/>
        <v>284.89999999999782</v>
      </c>
      <c r="L158">
        <f>+E158-E157</f>
        <v>600.10000000000218</v>
      </c>
      <c r="M158" s="72">
        <f t="shared" si="61"/>
        <v>120.70000000000437</v>
      </c>
      <c r="N158" s="56">
        <v>1552.9</v>
      </c>
    </row>
    <row r="159" spans="1:14" x14ac:dyDescent="0.25">
      <c r="A159" s="8">
        <f t="shared" si="19"/>
        <v>39947</v>
      </c>
      <c r="B159">
        <v>1560.6</v>
      </c>
      <c r="C159">
        <v>2752.4</v>
      </c>
      <c r="D159" s="80">
        <v>24878.2</v>
      </c>
      <c r="E159" s="80">
        <v>31447.5</v>
      </c>
      <c r="F159" s="38">
        <f t="shared" si="48"/>
        <v>26438.799999999999</v>
      </c>
      <c r="G159" s="38">
        <f t="shared" si="51"/>
        <v>34199.9</v>
      </c>
      <c r="H159" s="47">
        <f t="shared" si="50"/>
        <v>-22.693341208600025</v>
      </c>
      <c r="I159" s="47">
        <f t="shared" si="43"/>
        <v>98.19999999999709</v>
      </c>
      <c r="J159" s="26">
        <f t="shared" si="59"/>
        <v>20.200000000000728</v>
      </c>
      <c r="K159">
        <f t="shared" si="60"/>
        <v>412.40000000000146</v>
      </c>
      <c r="L159">
        <f>+E159-E158</f>
        <v>326.09999999999854</v>
      </c>
      <c r="M159" s="72">
        <f t="shared" si="61"/>
        <v>98.19999999999709</v>
      </c>
      <c r="N159" s="56">
        <v>2096.3000000000002</v>
      </c>
    </row>
    <row r="160" spans="1:14" x14ac:dyDescent="0.25">
      <c r="A160" s="8">
        <f t="shared" si="19"/>
        <v>39954</v>
      </c>
      <c r="B160">
        <v>1204.5999999999999</v>
      </c>
      <c r="C160">
        <v>2043.9</v>
      </c>
      <c r="D160" s="80">
        <v>25338.2</v>
      </c>
      <c r="E160" s="80">
        <v>31815.3</v>
      </c>
      <c r="F160" s="38">
        <f t="shared" si="48"/>
        <v>26542.799999999999</v>
      </c>
      <c r="G160" s="38">
        <f t="shared" si="51"/>
        <v>33859.199999999997</v>
      </c>
      <c r="H160" s="47">
        <f t="shared" si="50"/>
        <v>-21.608307343351285</v>
      </c>
      <c r="I160" s="47">
        <f t="shared" si="43"/>
        <v>-340.70000000000437</v>
      </c>
      <c r="J160" s="26">
        <f t="shared" si="59"/>
        <v>104</v>
      </c>
      <c r="K160">
        <f t="shared" si="60"/>
        <v>460</v>
      </c>
      <c r="L160">
        <f>+E160-E159</f>
        <v>367.79999999999927</v>
      </c>
      <c r="M160" s="72">
        <f t="shared" si="61"/>
        <v>-340.70000000000437</v>
      </c>
      <c r="N160" s="56">
        <v>2324.4</v>
      </c>
    </row>
    <row r="161" spans="1:15" x14ac:dyDescent="0.25">
      <c r="A161" s="8">
        <f t="shared" si="19"/>
        <v>39961</v>
      </c>
      <c r="B161">
        <v>1005.3</v>
      </c>
      <c r="C161">
        <v>1614</v>
      </c>
      <c r="D161" s="80">
        <v>25625.7</v>
      </c>
      <c r="E161" s="80">
        <v>32385.4</v>
      </c>
      <c r="F161" s="38">
        <f t="shared" si="48"/>
        <v>26631</v>
      </c>
      <c r="G161" s="38">
        <f t="shared" si="51"/>
        <v>33999.4</v>
      </c>
      <c r="H161" s="47">
        <f t="shared" si="50"/>
        <v>-21.672147155538045</v>
      </c>
      <c r="I161" s="47">
        <f t="shared" si="43"/>
        <v>140.20000000000437</v>
      </c>
      <c r="J161" s="26">
        <f t="shared" ref="J161:J166" si="62">+F161-F160</f>
        <v>88.200000000000728</v>
      </c>
      <c r="K161">
        <f>+D161-D160</f>
        <v>287.5</v>
      </c>
      <c r="L161">
        <f>+E161-E160</f>
        <v>570.10000000000218</v>
      </c>
      <c r="M161" s="72">
        <f t="shared" si="61"/>
        <v>140.20000000000437</v>
      </c>
      <c r="N161" s="56">
        <v>2501.4</v>
      </c>
    </row>
    <row r="162" spans="1:15" x14ac:dyDescent="0.25">
      <c r="A162" s="8">
        <f t="shared" si="19"/>
        <v>39968</v>
      </c>
      <c r="B162">
        <v>3410.4</v>
      </c>
      <c r="C162">
        <v>7177.4</v>
      </c>
      <c r="D162" s="80">
        <v>75.599999999999994</v>
      </c>
      <c r="E162" s="80">
        <v>366.6</v>
      </c>
      <c r="F162" s="38">
        <f t="shared" si="48"/>
        <v>3486</v>
      </c>
      <c r="G162" s="38">
        <f t="shared" si="51"/>
        <v>7544</v>
      </c>
      <c r="H162" s="47">
        <f t="shared" si="50"/>
        <v>-53.791092258748677</v>
      </c>
      <c r="I162" s="47">
        <f t="shared" si="43"/>
        <v>-26455.4</v>
      </c>
      <c r="J162" s="26"/>
      <c r="O162">
        <v>1</v>
      </c>
    </row>
    <row r="163" spans="1:15" x14ac:dyDescent="0.25">
      <c r="A163" s="8">
        <f t="shared" si="19"/>
        <v>39975</v>
      </c>
      <c r="B163">
        <v>3286.4</v>
      </c>
      <c r="C163">
        <v>7341.5</v>
      </c>
      <c r="D163" s="80">
        <v>468.4</v>
      </c>
      <c r="E163" s="80">
        <v>740.7</v>
      </c>
      <c r="F163" s="38">
        <f t="shared" si="48"/>
        <v>3754.8</v>
      </c>
      <c r="G163" s="38">
        <f t="shared" si="51"/>
        <v>8082.2</v>
      </c>
      <c r="H163" s="47">
        <f t="shared" si="50"/>
        <v>-53.542352329811195</v>
      </c>
      <c r="I163" s="47">
        <f t="shared" si="43"/>
        <v>538.19999999999982</v>
      </c>
      <c r="J163" s="26">
        <f t="shared" si="62"/>
        <v>268.80000000000018</v>
      </c>
      <c r="K163">
        <f t="shared" ref="K163:K174" si="63">+D163-D162</f>
        <v>392.79999999999995</v>
      </c>
      <c r="L163">
        <f t="shared" ref="L163:L174" si="64">+E163-E162</f>
        <v>374.1</v>
      </c>
      <c r="O163">
        <v>2</v>
      </c>
    </row>
    <row r="164" spans="1:15" x14ac:dyDescent="0.25">
      <c r="A164" s="8">
        <f t="shared" si="19"/>
        <v>39982</v>
      </c>
      <c r="B164">
        <v>3330.9</v>
      </c>
      <c r="C164">
        <v>7335.5</v>
      </c>
      <c r="D164" s="80">
        <v>792.2</v>
      </c>
      <c r="E164" s="80">
        <v>1245</v>
      </c>
      <c r="F164" s="38">
        <f t="shared" si="48"/>
        <v>4123.1000000000004</v>
      </c>
      <c r="G164" s="38">
        <f t="shared" si="51"/>
        <v>8580.5</v>
      </c>
      <c r="H164" s="47">
        <f t="shared" si="50"/>
        <v>-51.948021677058442</v>
      </c>
      <c r="I164" s="47">
        <f t="shared" si="43"/>
        <v>498.30000000000018</v>
      </c>
      <c r="J164" s="26">
        <f t="shared" si="62"/>
        <v>368.30000000000018</v>
      </c>
      <c r="K164">
        <f t="shared" si="63"/>
        <v>323.80000000000007</v>
      </c>
      <c r="L164">
        <f t="shared" si="64"/>
        <v>504.29999999999995</v>
      </c>
      <c r="O164">
        <v>3</v>
      </c>
    </row>
    <row r="165" spans="1:15" x14ac:dyDescent="0.25">
      <c r="A165" s="8">
        <f t="shared" si="19"/>
        <v>39989</v>
      </c>
      <c r="B165">
        <v>3206.1</v>
      </c>
      <c r="C165">
        <v>7567.4</v>
      </c>
      <c r="D165" s="80">
        <v>1158.9000000000001</v>
      </c>
      <c r="E165" s="80">
        <v>1681.2</v>
      </c>
      <c r="F165" s="38">
        <f t="shared" si="48"/>
        <v>4365</v>
      </c>
      <c r="G165" s="38">
        <f t="shared" si="51"/>
        <v>9248.6</v>
      </c>
      <c r="H165" s="47">
        <f t="shared" si="50"/>
        <v>-52.803667582120539</v>
      </c>
      <c r="I165" s="47">
        <f t="shared" si="43"/>
        <v>668.10000000000036</v>
      </c>
      <c r="J165" s="26">
        <f t="shared" si="62"/>
        <v>241.89999999999964</v>
      </c>
      <c r="K165">
        <f t="shared" si="63"/>
        <v>366.70000000000005</v>
      </c>
      <c r="L165">
        <f t="shared" si="64"/>
        <v>436.20000000000005</v>
      </c>
      <c r="O165">
        <v>4</v>
      </c>
    </row>
    <row r="166" spans="1:15" x14ac:dyDescent="0.25">
      <c r="A166" s="8">
        <f t="shared" si="19"/>
        <v>39996</v>
      </c>
      <c r="B166">
        <v>3422.1</v>
      </c>
      <c r="C166">
        <v>7612.4</v>
      </c>
      <c r="D166" s="80">
        <v>1527</v>
      </c>
      <c r="E166" s="80">
        <v>2253.3000000000002</v>
      </c>
      <c r="F166" s="38">
        <f t="shared" si="48"/>
        <v>4949.1000000000004</v>
      </c>
      <c r="G166" s="38">
        <f t="shared" si="51"/>
        <v>9865.7000000000007</v>
      </c>
      <c r="H166" s="47">
        <f t="shared" si="50"/>
        <v>-49.835287916721569</v>
      </c>
      <c r="I166" s="47">
        <f t="shared" si="43"/>
        <v>617.10000000000036</v>
      </c>
      <c r="J166" s="26">
        <f t="shared" si="62"/>
        <v>584.10000000000036</v>
      </c>
      <c r="K166">
        <f t="shared" si="63"/>
        <v>368.09999999999991</v>
      </c>
      <c r="L166">
        <f t="shared" si="64"/>
        <v>572.10000000000014</v>
      </c>
      <c r="O166">
        <v>5</v>
      </c>
    </row>
    <row r="167" spans="1:15" x14ac:dyDescent="0.25">
      <c r="A167" s="8">
        <f t="shared" si="19"/>
        <v>40003</v>
      </c>
      <c r="B167">
        <v>3680.2</v>
      </c>
      <c r="C167">
        <v>7716.1</v>
      </c>
      <c r="D167" s="80">
        <v>1691.4</v>
      </c>
      <c r="E167" s="80">
        <v>2898.3</v>
      </c>
      <c r="F167" s="38">
        <f t="shared" si="48"/>
        <v>5371.6</v>
      </c>
      <c r="G167" s="38">
        <f t="shared" si="51"/>
        <v>10614.400000000001</v>
      </c>
      <c r="H167" s="47">
        <f t="shared" si="50"/>
        <v>-49.393277057582154</v>
      </c>
      <c r="I167" s="47">
        <f t="shared" si="43"/>
        <v>748.70000000000073</v>
      </c>
      <c r="J167" s="26">
        <f t="shared" ref="J167:J173" si="65">+F167-F166</f>
        <v>422.5</v>
      </c>
      <c r="K167">
        <f t="shared" si="63"/>
        <v>164.40000000000009</v>
      </c>
      <c r="L167">
        <f t="shared" si="64"/>
        <v>645</v>
      </c>
      <c r="O167">
        <v>6</v>
      </c>
    </row>
    <row r="168" spans="1:15" x14ac:dyDescent="0.25">
      <c r="A168" s="8">
        <f t="shared" si="19"/>
        <v>40010</v>
      </c>
      <c r="B168">
        <v>3585.7</v>
      </c>
      <c r="C168">
        <v>7491.4</v>
      </c>
      <c r="D168" s="80">
        <v>2128.1999999999998</v>
      </c>
      <c r="E168" s="80">
        <v>3733.3</v>
      </c>
      <c r="F168" s="38">
        <f t="shared" si="48"/>
        <v>5713.9</v>
      </c>
      <c r="G168" s="38">
        <f t="shared" si="51"/>
        <v>11224.7</v>
      </c>
      <c r="H168" s="47">
        <f t="shared" si="50"/>
        <v>-49.095298760768671</v>
      </c>
      <c r="I168" s="47">
        <f t="shared" si="43"/>
        <v>610.29999999999927</v>
      </c>
      <c r="J168" s="26">
        <f t="shared" si="65"/>
        <v>342.29999999999927</v>
      </c>
      <c r="K168">
        <f t="shared" si="63"/>
        <v>436.79999999999973</v>
      </c>
      <c r="L168">
        <f t="shared" si="64"/>
        <v>835</v>
      </c>
      <c r="O168">
        <v>7</v>
      </c>
    </row>
    <row r="169" spans="1:15" x14ac:dyDescent="0.25">
      <c r="A169" s="8">
        <f t="shared" si="19"/>
        <v>40017</v>
      </c>
      <c r="B169">
        <v>3852.9</v>
      </c>
      <c r="C169">
        <v>7639.9</v>
      </c>
      <c r="D169" s="80">
        <v>2436.1</v>
      </c>
      <c r="E169" s="80">
        <v>4311.2</v>
      </c>
      <c r="F169" s="38">
        <f t="shared" si="48"/>
        <v>6289</v>
      </c>
      <c r="G169" s="38">
        <f t="shared" si="51"/>
        <v>11951.099999999999</v>
      </c>
      <c r="H169" s="47">
        <f t="shared" si="50"/>
        <v>-47.37722887432956</v>
      </c>
      <c r="I169" s="47">
        <f t="shared" si="43"/>
        <v>726.39999999999782</v>
      </c>
      <c r="J169" s="26">
        <f t="shared" si="65"/>
        <v>575.10000000000036</v>
      </c>
      <c r="K169">
        <f t="shared" si="63"/>
        <v>307.90000000000009</v>
      </c>
      <c r="L169">
        <f t="shared" si="64"/>
        <v>577.89999999999964</v>
      </c>
      <c r="O169">
        <v>8</v>
      </c>
    </row>
    <row r="170" spans="1:15" x14ac:dyDescent="0.25">
      <c r="A170" s="8">
        <f t="shared" si="19"/>
        <v>40024</v>
      </c>
      <c r="B170">
        <v>4015.7</v>
      </c>
      <c r="C170">
        <v>7521.8</v>
      </c>
      <c r="D170" s="80">
        <v>2826.1</v>
      </c>
      <c r="E170" s="80">
        <v>5111.8999999999996</v>
      </c>
      <c r="F170" s="38">
        <f t="shared" si="48"/>
        <v>6841.7999999999993</v>
      </c>
      <c r="G170" s="38">
        <f t="shared" si="51"/>
        <v>12633.7</v>
      </c>
      <c r="H170" s="47">
        <f t="shared" si="50"/>
        <v>-45.844843553353343</v>
      </c>
      <c r="I170" s="47">
        <f t="shared" si="43"/>
        <v>682.60000000000218</v>
      </c>
      <c r="J170" s="26">
        <f t="shared" si="65"/>
        <v>552.79999999999927</v>
      </c>
      <c r="K170">
        <f t="shared" si="63"/>
        <v>390</v>
      </c>
      <c r="L170">
        <f t="shared" si="64"/>
        <v>800.69999999999982</v>
      </c>
      <c r="O170">
        <v>9</v>
      </c>
    </row>
    <row r="171" spans="1:15" x14ac:dyDescent="0.25">
      <c r="A171" s="8">
        <f t="shared" si="19"/>
        <v>40031</v>
      </c>
      <c r="B171">
        <v>4115.3</v>
      </c>
      <c r="C171">
        <v>7359.1</v>
      </c>
      <c r="D171" s="80">
        <v>3205.6</v>
      </c>
      <c r="E171" s="80">
        <v>5924.9</v>
      </c>
      <c r="F171" s="38">
        <f t="shared" si="48"/>
        <v>7320.9</v>
      </c>
      <c r="G171" s="38">
        <f t="shared" si="51"/>
        <v>13284</v>
      </c>
      <c r="H171" s="47">
        <f t="shared" si="50"/>
        <v>-44.889340560072263</v>
      </c>
      <c r="I171" s="47">
        <f t="shared" si="43"/>
        <v>650.29999999999927</v>
      </c>
      <c r="J171" s="26">
        <f t="shared" si="65"/>
        <v>479.10000000000036</v>
      </c>
      <c r="K171">
        <f t="shared" si="63"/>
        <v>379.5</v>
      </c>
      <c r="L171">
        <f t="shared" si="64"/>
        <v>813</v>
      </c>
      <c r="O171">
        <v>10</v>
      </c>
    </row>
    <row r="172" spans="1:15" x14ac:dyDescent="0.25">
      <c r="A172" s="8">
        <f t="shared" si="19"/>
        <v>40038</v>
      </c>
      <c r="B172">
        <v>4099.2</v>
      </c>
      <c r="C172">
        <v>7270.3</v>
      </c>
      <c r="D172" s="80">
        <v>3580.5</v>
      </c>
      <c r="E172" s="80">
        <v>6930.2</v>
      </c>
      <c r="F172" s="38">
        <f t="shared" si="48"/>
        <v>7679.7</v>
      </c>
      <c r="G172" s="38">
        <f t="shared" si="51"/>
        <v>14200.5</v>
      </c>
      <c r="H172" s="47">
        <f t="shared" si="50"/>
        <v>-45.919509876412803</v>
      </c>
      <c r="I172" s="47">
        <f t="shared" si="43"/>
        <v>916.5</v>
      </c>
      <c r="J172" s="26">
        <f t="shared" si="65"/>
        <v>358.80000000000018</v>
      </c>
      <c r="K172">
        <f t="shared" si="63"/>
        <v>374.90000000000009</v>
      </c>
      <c r="L172">
        <f t="shared" si="64"/>
        <v>1005.3000000000002</v>
      </c>
      <c r="O172">
        <v>11</v>
      </c>
    </row>
    <row r="173" spans="1:15" x14ac:dyDescent="0.25">
      <c r="A173" s="8">
        <f t="shared" si="19"/>
        <v>40045</v>
      </c>
      <c r="B173">
        <v>4301.6000000000004</v>
      </c>
      <c r="C173">
        <v>6918.7</v>
      </c>
      <c r="D173" s="80">
        <v>4030.8</v>
      </c>
      <c r="E173" s="80">
        <v>7648.7</v>
      </c>
      <c r="F173" s="38">
        <f t="shared" si="48"/>
        <v>8332.4000000000015</v>
      </c>
      <c r="G173" s="38">
        <f t="shared" si="51"/>
        <v>14567.4</v>
      </c>
      <c r="H173" s="47">
        <f t="shared" si="50"/>
        <v>-42.801048917445797</v>
      </c>
      <c r="I173" s="47">
        <f t="shared" si="43"/>
        <v>366.89999999999964</v>
      </c>
      <c r="J173" s="26">
        <f t="shared" si="65"/>
        <v>652.70000000000164</v>
      </c>
      <c r="K173">
        <f t="shared" si="63"/>
        <v>450.30000000000018</v>
      </c>
      <c r="L173">
        <f t="shared" si="64"/>
        <v>718.5</v>
      </c>
      <c r="O173">
        <v>12</v>
      </c>
    </row>
    <row r="174" spans="1:15" x14ac:dyDescent="0.25">
      <c r="A174" s="8">
        <f t="shared" si="19"/>
        <v>40052</v>
      </c>
      <c r="B174">
        <v>4271.8999999999996</v>
      </c>
      <c r="C174">
        <v>6503.6</v>
      </c>
      <c r="D174" s="80">
        <v>4466.2</v>
      </c>
      <c r="E174" s="80">
        <v>8500.4</v>
      </c>
      <c r="F174" s="38">
        <f t="shared" si="48"/>
        <v>8738.0999999999985</v>
      </c>
      <c r="G174" s="38">
        <f t="shared" si="51"/>
        <v>15004</v>
      </c>
      <c r="H174" s="47">
        <f t="shared" si="50"/>
        <v>-41.761530258597709</v>
      </c>
      <c r="I174" s="47">
        <f t="shared" si="43"/>
        <v>436.60000000000036</v>
      </c>
      <c r="J174" s="26">
        <f t="shared" ref="J174:J213" si="66">+F174-F173</f>
        <v>405.69999999999709</v>
      </c>
      <c r="K174">
        <f t="shared" si="63"/>
        <v>435.39999999999964</v>
      </c>
      <c r="L174">
        <f t="shared" si="64"/>
        <v>851.69999999999982</v>
      </c>
      <c r="O174">
        <v>13</v>
      </c>
    </row>
    <row r="175" spans="1:15" x14ac:dyDescent="0.25">
      <c r="A175" s="8">
        <f t="shared" si="19"/>
        <v>40059</v>
      </c>
      <c r="B175">
        <v>4370.5</v>
      </c>
      <c r="C175">
        <v>6273</v>
      </c>
      <c r="D175" s="80">
        <v>4919.1000000000004</v>
      </c>
      <c r="E175" s="80">
        <v>9188.2999999999993</v>
      </c>
      <c r="F175" s="38">
        <f t="shared" si="48"/>
        <v>9289.6</v>
      </c>
      <c r="G175" s="38">
        <f t="shared" si="51"/>
        <v>15461.3</v>
      </c>
      <c r="H175" s="47">
        <f t="shared" si="50"/>
        <v>-39.917083298299616</v>
      </c>
      <c r="I175" s="47">
        <f t="shared" si="43"/>
        <v>457.29999999999927</v>
      </c>
      <c r="J175" s="26">
        <f t="shared" si="66"/>
        <v>551.50000000000182</v>
      </c>
    </row>
    <row r="176" spans="1:15" x14ac:dyDescent="0.25">
      <c r="A176" s="8">
        <f t="shared" si="19"/>
        <v>40066</v>
      </c>
      <c r="B176">
        <v>4223.8999999999996</v>
      </c>
      <c r="C176">
        <v>6393.9</v>
      </c>
      <c r="D176" s="80">
        <v>5515</v>
      </c>
      <c r="E176" s="80">
        <v>9724.7000000000007</v>
      </c>
      <c r="F176" s="38">
        <f t="shared" si="48"/>
        <v>9738.9</v>
      </c>
      <c r="G176" s="38">
        <f t="shared" si="51"/>
        <v>16118.6</v>
      </c>
      <c r="H176" s="47">
        <f t="shared" si="50"/>
        <v>-39.579740175945808</v>
      </c>
      <c r="I176" s="47">
        <f t="shared" si="43"/>
        <v>657.30000000000109</v>
      </c>
      <c r="J176" s="26">
        <f t="shared" si="66"/>
        <v>449.29999999999927</v>
      </c>
    </row>
    <row r="177" spans="1:10" x14ac:dyDescent="0.25">
      <c r="A177" s="8">
        <f t="shared" si="19"/>
        <v>40073</v>
      </c>
      <c r="B177">
        <v>4114.3</v>
      </c>
      <c r="C177">
        <v>5947.7</v>
      </c>
      <c r="D177" s="80">
        <v>6116.7</v>
      </c>
      <c r="E177" s="80">
        <v>10455.200000000001</v>
      </c>
      <c r="F177" s="38">
        <f t="shared" si="48"/>
        <v>10231</v>
      </c>
      <c r="G177" s="38">
        <f t="shared" si="51"/>
        <v>16402.900000000001</v>
      </c>
      <c r="H177" s="47">
        <f t="shared" si="50"/>
        <v>-37.626883051167795</v>
      </c>
      <c r="I177" s="47">
        <f t="shared" si="43"/>
        <v>284.30000000000109</v>
      </c>
      <c r="J177" s="26">
        <f t="shared" si="66"/>
        <v>492.10000000000036</v>
      </c>
    </row>
    <row r="178" spans="1:10" x14ac:dyDescent="0.25">
      <c r="A178" s="8">
        <f t="shared" si="19"/>
        <v>40080</v>
      </c>
      <c r="B178" s="80">
        <v>4021.2</v>
      </c>
      <c r="C178">
        <v>5967.4</v>
      </c>
      <c r="D178" s="80">
        <v>6748</v>
      </c>
      <c r="E178" s="80">
        <v>11087.5</v>
      </c>
      <c r="F178" s="38">
        <f t="shared" si="48"/>
        <v>10769.2</v>
      </c>
      <c r="G178" s="38">
        <f t="shared" si="51"/>
        <v>17054.900000000001</v>
      </c>
      <c r="H178" s="47">
        <f t="shared" si="50"/>
        <v>-36.855683703803599</v>
      </c>
      <c r="I178" s="47">
        <f t="shared" si="43"/>
        <v>652</v>
      </c>
      <c r="J178" s="26">
        <f t="shared" si="66"/>
        <v>538.20000000000073</v>
      </c>
    </row>
    <row r="179" spans="1:10" x14ac:dyDescent="0.25">
      <c r="A179" s="8">
        <f t="shared" si="19"/>
        <v>40087</v>
      </c>
      <c r="B179" s="80">
        <v>4113</v>
      </c>
      <c r="C179">
        <v>5586</v>
      </c>
      <c r="D179" s="80">
        <v>7413.5</v>
      </c>
      <c r="E179" s="80">
        <v>11980.8</v>
      </c>
      <c r="F179" s="38">
        <f t="shared" si="48"/>
        <v>11526.5</v>
      </c>
      <c r="G179" s="38">
        <f t="shared" si="51"/>
        <v>17566.8</v>
      </c>
      <c r="H179" s="47">
        <f t="shared" si="50"/>
        <v>-34.384748502857661</v>
      </c>
      <c r="I179" s="47">
        <f t="shared" si="43"/>
        <v>511.89999999999782</v>
      </c>
      <c r="J179" s="26">
        <f t="shared" si="66"/>
        <v>757.29999999999927</v>
      </c>
    </row>
    <row r="180" spans="1:10" x14ac:dyDescent="0.25">
      <c r="A180" s="8">
        <f t="shared" si="19"/>
        <v>40094</v>
      </c>
      <c r="B180" s="80">
        <v>4069</v>
      </c>
      <c r="C180">
        <v>5369.9</v>
      </c>
      <c r="D180" s="80">
        <v>7937.7</v>
      </c>
      <c r="E180" s="80">
        <v>12632.6</v>
      </c>
      <c r="F180" s="38">
        <f t="shared" si="48"/>
        <v>12006.7</v>
      </c>
      <c r="G180" s="38">
        <f t="shared" si="51"/>
        <v>18002.5</v>
      </c>
      <c r="H180" s="47">
        <f t="shared" si="50"/>
        <v>-33.305374253575891</v>
      </c>
      <c r="I180" s="47">
        <f t="shared" si="43"/>
        <v>435.70000000000073</v>
      </c>
      <c r="J180" s="26">
        <f t="shared" si="66"/>
        <v>480.20000000000073</v>
      </c>
    </row>
    <row r="181" spans="1:10" x14ac:dyDescent="0.25">
      <c r="A181" s="8">
        <f t="shared" si="19"/>
        <v>40101</v>
      </c>
      <c r="B181" s="80">
        <v>4229.3</v>
      </c>
      <c r="C181">
        <v>5234.2</v>
      </c>
      <c r="D181" s="80">
        <v>8405.1</v>
      </c>
      <c r="E181" s="80">
        <v>13152.2</v>
      </c>
      <c r="F181" s="38">
        <f t="shared" si="48"/>
        <v>12634.400000000001</v>
      </c>
      <c r="G181" s="38">
        <f t="shared" si="51"/>
        <v>18386.400000000001</v>
      </c>
      <c r="H181" s="47">
        <f t="shared" si="50"/>
        <v>-31.283992516207626</v>
      </c>
      <c r="I181" s="47">
        <f t="shared" si="43"/>
        <v>383.90000000000146</v>
      </c>
      <c r="J181" s="26">
        <f t="shared" si="66"/>
        <v>627.70000000000073</v>
      </c>
    </row>
    <row r="182" spans="1:10" x14ac:dyDescent="0.25">
      <c r="A182" s="8">
        <f t="shared" si="19"/>
        <v>40108</v>
      </c>
      <c r="B182" s="80">
        <v>4146.1000000000004</v>
      </c>
      <c r="C182">
        <v>5104.2</v>
      </c>
      <c r="D182" s="80">
        <v>8829.9</v>
      </c>
      <c r="E182" s="80">
        <v>13742.5</v>
      </c>
      <c r="F182" s="38">
        <f t="shared" si="48"/>
        <v>12976</v>
      </c>
      <c r="G182" s="38">
        <f t="shared" si="51"/>
        <v>18846.7</v>
      </c>
      <c r="H182" s="47">
        <f t="shared" si="50"/>
        <v>-31.14975035417341</v>
      </c>
      <c r="I182" s="47">
        <f t="shared" si="43"/>
        <v>460.29999999999927</v>
      </c>
      <c r="J182" s="26">
        <f t="shared" si="66"/>
        <v>341.59999999999854</v>
      </c>
    </row>
    <row r="183" spans="1:10" x14ac:dyDescent="0.25">
      <c r="A183" s="8">
        <f t="shared" si="19"/>
        <v>40115</v>
      </c>
      <c r="B183" s="80">
        <v>4140.8</v>
      </c>
      <c r="C183">
        <v>5092.8</v>
      </c>
      <c r="D183" s="80">
        <v>9119.7999999999993</v>
      </c>
      <c r="E183" s="80">
        <v>14120.2</v>
      </c>
      <c r="F183" s="38">
        <f t="shared" si="48"/>
        <v>13260.599999999999</v>
      </c>
      <c r="G183" s="38">
        <f t="shared" si="51"/>
        <v>19213</v>
      </c>
      <c r="H183" s="47">
        <f t="shared" si="50"/>
        <v>-30.981106542445225</v>
      </c>
      <c r="I183" s="47">
        <f t="shared" si="43"/>
        <v>366.29999999999927</v>
      </c>
      <c r="J183" s="26">
        <f t="shared" si="66"/>
        <v>284.59999999999854</v>
      </c>
    </row>
    <row r="184" spans="1:10" x14ac:dyDescent="0.25">
      <c r="A184" s="8">
        <f t="shared" si="19"/>
        <v>40122</v>
      </c>
      <c r="B184" s="80">
        <v>4096.5</v>
      </c>
      <c r="C184">
        <v>4893.2</v>
      </c>
      <c r="D184" s="80">
        <v>9576.2000000000007</v>
      </c>
      <c r="E184" s="80">
        <v>14568.2</v>
      </c>
      <c r="F184" s="38">
        <f t="shared" si="48"/>
        <v>13672.7</v>
      </c>
      <c r="G184" s="38">
        <f t="shared" si="51"/>
        <v>19461.400000000001</v>
      </c>
      <c r="H184" s="47">
        <f t="shared" si="50"/>
        <v>-29.744519921485612</v>
      </c>
      <c r="I184" s="47">
        <f t="shared" si="43"/>
        <v>248.40000000000146</v>
      </c>
      <c r="J184" s="26">
        <f t="shared" si="66"/>
        <v>412.10000000000218</v>
      </c>
    </row>
    <row r="185" spans="1:10" x14ac:dyDescent="0.25">
      <c r="A185" s="8">
        <f t="shared" si="19"/>
        <v>40129</v>
      </c>
      <c r="B185" s="80">
        <v>3972.1</v>
      </c>
      <c r="C185">
        <v>4951.8999999999996</v>
      </c>
      <c r="D185" s="80">
        <v>10063.1</v>
      </c>
      <c r="E185" s="80">
        <v>15020.4</v>
      </c>
      <c r="F185" s="38">
        <f t="shared" si="48"/>
        <v>14035.2</v>
      </c>
      <c r="G185" s="38">
        <f t="shared" si="51"/>
        <v>19972.3</v>
      </c>
      <c r="H185" s="47">
        <f t="shared" si="50"/>
        <v>-29.726671439944319</v>
      </c>
      <c r="I185" s="47">
        <f t="shared" si="43"/>
        <v>510.89999999999782</v>
      </c>
      <c r="J185" s="26">
        <f t="shared" si="66"/>
        <v>362.5</v>
      </c>
    </row>
    <row r="186" spans="1:10" x14ac:dyDescent="0.25">
      <c r="A186" s="8">
        <f t="shared" si="19"/>
        <v>40136</v>
      </c>
      <c r="B186" s="80">
        <v>3907.2</v>
      </c>
      <c r="C186">
        <v>4818.2</v>
      </c>
      <c r="D186" s="80">
        <v>10479.200000000001</v>
      </c>
      <c r="E186" s="80">
        <v>15592.7</v>
      </c>
      <c r="F186" s="38">
        <f t="shared" si="48"/>
        <v>14386.400000000001</v>
      </c>
      <c r="G186" s="38">
        <f t="shared" si="51"/>
        <v>20410.900000000001</v>
      </c>
      <c r="H186" s="47">
        <f t="shared" si="50"/>
        <v>-29.516091892077267</v>
      </c>
      <c r="I186" s="47">
        <f t="shared" si="43"/>
        <v>438.60000000000218</v>
      </c>
      <c r="J186" s="26">
        <f t="shared" si="66"/>
        <v>351.20000000000073</v>
      </c>
    </row>
    <row r="187" spans="1:10" x14ac:dyDescent="0.25">
      <c r="A187" s="8">
        <f t="shared" si="19"/>
        <v>40143</v>
      </c>
      <c r="B187" s="80">
        <v>3912.8</v>
      </c>
      <c r="C187">
        <v>4562.5</v>
      </c>
      <c r="D187" s="80">
        <v>10864.2</v>
      </c>
      <c r="E187" s="80">
        <v>16056</v>
      </c>
      <c r="F187" s="38">
        <f t="shared" si="48"/>
        <v>14777</v>
      </c>
      <c r="G187" s="38">
        <f t="shared" si="51"/>
        <v>20618.5</v>
      </c>
      <c r="H187" s="47">
        <f t="shared" si="50"/>
        <v>-28.33135291122051</v>
      </c>
      <c r="I187" s="47">
        <f t="shared" si="43"/>
        <v>207.59999999999854</v>
      </c>
      <c r="J187" s="26">
        <f t="shared" si="66"/>
        <v>390.59999999999854</v>
      </c>
    </row>
    <row r="188" spans="1:10" x14ac:dyDescent="0.25">
      <c r="A188" s="8">
        <f t="shared" si="19"/>
        <v>40150</v>
      </c>
      <c r="B188" s="80">
        <v>3851.4</v>
      </c>
      <c r="C188">
        <v>4480</v>
      </c>
      <c r="D188" s="80">
        <v>11170.8</v>
      </c>
      <c r="E188" s="80">
        <v>16377.8</v>
      </c>
      <c r="F188" s="38">
        <f t="shared" si="48"/>
        <v>15022.199999999999</v>
      </c>
      <c r="G188" s="38">
        <f t="shared" si="51"/>
        <v>20857.8</v>
      </c>
      <c r="H188" s="47">
        <f t="shared" si="50"/>
        <v>-27.978022610246533</v>
      </c>
      <c r="I188" s="47">
        <f t="shared" si="43"/>
        <v>239.29999999999927</v>
      </c>
      <c r="J188" s="26">
        <f t="shared" si="66"/>
        <v>245.19999999999891</v>
      </c>
    </row>
    <row r="189" spans="1:10" x14ac:dyDescent="0.25">
      <c r="A189" s="8">
        <f t="shared" si="19"/>
        <v>40157</v>
      </c>
      <c r="B189" s="80">
        <v>3858.3</v>
      </c>
      <c r="C189">
        <v>4326.7</v>
      </c>
      <c r="D189" s="80">
        <v>11508.9</v>
      </c>
      <c r="E189" s="80">
        <v>16793.099999999999</v>
      </c>
      <c r="F189" s="38">
        <f t="shared" si="48"/>
        <v>15367.2</v>
      </c>
      <c r="G189" s="38">
        <f t="shared" si="51"/>
        <v>21119.8</v>
      </c>
      <c r="H189" s="47">
        <f t="shared" si="50"/>
        <v>-27.237947329046676</v>
      </c>
      <c r="I189" s="47">
        <f t="shared" ref="I189:I252" si="67">+G189-G188</f>
        <v>262</v>
      </c>
      <c r="J189" s="26">
        <f t="shared" si="66"/>
        <v>345.00000000000182</v>
      </c>
    </row>
    <row r="190" spans="1:10" x14ac:dyDescent="0.25">
      <c r="A190" s="8">
        <f t="shared" si="19"/>
        <v>40164</v>
      </c>
      <c r="B190" s="80">
        <v>3751.9</v>
      </c>
      <c r="C190">
        <v>4289.5</v>
      </c>
      <c r="D190" s="80">
        <v>11836.6</v>
      </c>
      <c r="E190" s="80">
        <v>17084</v>
      </c>
      <c r="F190" s="38">
        <f t="shared" si="48"/>
        <v>15588.5</v>
      </c>
      <c r="G190" s="38">
        <f t="shared" si="51"/>
        <v>21373.5</v>
      </c>
      <c r="H190" s="47">
        <f t="shared" si="50"/>
        <v>-27.066226869721856</v>
      </c>
      <c r="I190" s="47">
        <f t="shared" si="67"/>
        <v>253.70000000000073</v>
      </c>
      <c r="J190" s="26">
        <f t="shared" si="66"/>
        <v>221.29999999999927</v>
      </c>
    </row>
    <row r="191" spans="1:10" x14ac:dyDescent="0.25">
      <c r="A191" s="8">
        <f t="shared" si="19"/>
        <v>40171</v>
      </c>
      <c r="B191" s="80">
        <v>3828.1</v>
      </c>
      <c r="C191">
        <v>4530.6000000000004</v>
      </c>
      <c r="D191" s="80">
        <v>12130.7</v>
      </c>
      <c r="E191" s="80">
        <v>17261.099999999999</v>
      </c>
      <c r="F191" s="38">
        <f t="shared" si="48"/>
        <v>15958.800000000001</v>
      </c>
      <c r="G191" s="38">
        <f t="shared" si="51"/>
        <v>21791.699999999997</v>
      </c>
      <c r="H191" s="47">
        <f t="shared" si="50"/>
        <v>-26.766612976500216</v>
      </c>
      <c r="I191" s="47">
        <f t="shared" si="67"/>
        <v>418.19999999999709</v>
      </c>
      <c r="J191" s="26">
        <f t="shared" si="66"/>
        <v>370.30000000000109</v>
      </c>
    </row>
    <row r="192" spans="1:10" x14ac:dyDescent="0.25">
      <c r="A192" s="8">
        <f t="shared" si="19"/>
        <v>40178</v>
      </c>
      <c r="B192" s="80">
        <v>3677.3</v>
      </c>
      <c r="C192">
        <v>4220.6000000000004</v>
      </c>
      <c r="D192" s="80">
        <v>12374.9</v>
      </c>
      <c r="E192" s="80">
        <v>17613</v>
      </c>
      <c r="F192" s="38">
        <f t="shared" si="48"/>
        <v>16052.2</v>
      </c>
      <c r="G192" s="38">
        <f t="shared" si="51"/>
        <v>21833.599999999999</v>
      </c>
      <c r="H192" s="47">
        <f t="shared" si="50"/>
        <v>-26.479371244320671</v>
      </c>
      <c r="I192" s="47">
        <f t="shared" si="67"/>
        <v>41.900000000001455</v>
      </c>
      <c r="J192" s="26">
        <f t="shared" si="66"/>
        <v>93.399999999999636</v>
      </c>
    </row>
    <row r="193" spans="1:12" x14ac:dyDescent="0.25">
      <c r="A193" s="8">
        <f t="shared" si="19"/>
        <v>40185</v>
      </c>
      <c r="B193" s="80">
        <v>3568.1</v>
      </c>
      <c r="C193">
        <v>3738</v>
      </c>
      <c r="D193" s="80">
        <v>12666</v>
      </c>
      <c r="E193" s="80">
        <v>18183.5</v>
      </c>
      <c r="F193" s="38">
        <f t="shared" si="48"/>
        <v>16234.1</v>
      </c>
      <c r="G193" s="38">
        <f t="shared" si="51"/>
        <v>21921.5</v>
      </c>
      <c r="H193" s="47">
        <f t="shared" si="50"/>
        <v>-25.944392491389735</v>
      </c>
      <c r="I193" s="47">
        <f t="shared" si="67"/>
        <v>87.900000000001455</v>
      </c>
      <c r="J193" s="26">
        <f t="shared" si="66"/>
        <v>181.89999999999964</v>
      </c>
    </row>
    <row r="194" spans="1:12" x14ac:dyDescent="0.25">
      <c r="A194" s="8">
        <f t="shared" si="19"/>
        <v>40192</v>
      </c>
      <c r="B194" s="80">
        <v>4077.3</v>
      </c>
      <c r="C194">
        <v>3965.9</v>
      </c>
      <c r="D194" s="80">
        <v>12982.6</v>
      </c>
      <c r="E194" s="80">
        <v>18365.8</v>
      </c>
      <c r="F194" s="38">
        <f t="shared" si="48"/>
        <v>17059.900000000001</v>
      </c>
      <c r="G194" s="38">
        <f t="shared" si="51"/>
        <v>22331.7</v>
      </c>
      <c r="H194" s="47">
        <f t="shared" si="50"/>
        <v>-23.606801094408393</v>
      </c>
      <c r="I194" s="47">
        <f t="shared" si="67"/>
        <v>410.20000000000073</v>
      </c>
      <c r="J194" s="26">
        <f t="shared" si="66"/>
        <v>825.80000000000109</v>
      </c>
    </row>
    <row r="195" spans="1:12" x14ac:dyDescent="0.25">
      <c r="A195" s="8">
        <f t="shared" si="19"/>
        <v>40199</v>
      </c>
      <c r="B195" s="80">
        <v>4314.2</v>
      </c>
      <c r="C195">
        <v>3643.8</v>
      </c>
      <c r="D195" s="80">
        <v>13407.4</v>
      </c>
      <c r="E195" s="80">
        <v>18711.400000000001</v>
      </c>
      <c r="F195" s="38">
        <f t="shared" si="48"/>
        <v>17721.599999999999</v>
      </c>
      <c r="G195" s="38">
        <f t="shared" si="51"/>
        <v>22355.200000000001</v>
      </c>
      <c r="H195" s="47">
        <f t="shared" si="50"/>
        <v>-20.727168622960214</v>
      </c>
      <c r="I195" s="47">
        <f t="shared" si="67"/>
        <v>23.5</v>
      </c>
      <c r="J195" s="26">
        <f t="shared" si="66"/>
        <v>661.69999999999709</v>
      </c>
    </row>
    <row r="196" spans="1:12" x14ac:dyDescent="0.25">
      <c r="A196" s="8">
        <f t="shared" si="19"/>
        <v>40206</v>
      </c>
      <c r="B196" s="80">
        <v>4282</v>
      </c>
      <c r="C196">
        <v>3567.8</v>
      </c>
      <c r="D196" s="80">
        <v>13856.9</v>
      </c>
      <c r="E196" s="80">
        <v>19114.2</v>
      </c>
      <c r="F196" s="38">
        <f t="shared" si="48"/>
        <v>18138.900000000001</v>
      </c>
      <c r="G196" s="38">
        <f t="shared" si="51"/>
        <v>22682</v>
      </c>
      <c r="H196" s="47">
        <f t="shared" si="50"/>
        <v>-20.029538841372009</v>
      </c>
      <c r="I196" s="47">
        <f t="shared" si="67"/>
        <v>326.79999999999927</v>
      </c>
      <c r="J196" s="26">
        <f t="shared" si="66"/>
        <v>417.30000000000291</v>
      </c>
    </row>
    <row r="197" spans="1:12" x14ac:dyDescent="0.25">
      <c r="A197" s="8">
        <f t="shared" si="19"/>
        <v>40213</v>
      </c>
      <c r="B197" s="80">
        <v>4382.2</v>
      </c>
      <c r="C197">
        <v>3462.2</v>
      </c>
      <c r="D197" s="80">
        <v>14304.8</v>
      </c>
      <c r="E197" s="80">
        <v>19631.5</v>
      </c>
      <c r="F197" s="38">
        <f t="shared" si="48"/>
        <v>18687</v>
      </c>
      <c r="G197" s="38">
        <f t="shared" si="51"/>
        <v>23093.7</v>
      </c>
      <c r="H197" s="47">
        <f t="shared" si="50"/>
        <v>-19.081827511399219</v>
      </c>
      <c r="I197" s="47">
        <f t="shared" si="67"/>
        <v>411.70000000000073</v>
      </c>
      <c r="J197" s="26">
        <f t="shared" si="66"/>
        <v>548.09999999999854</v>
      </c>
    </row>
    <row r="198" spans="1:12" x14ac:dyDescent="0.25">
      <c r="A198" s="8">
        <f t="shared" si="19"/>
        <v>40220</v>
      </c>
      <c r="B198" s="80">
        <v>4426.5</v>
      </c>
      <c r="C198">
        <v>3642.7</v>
      </c>
      <c r="D198" s="80">
        <v>14669.5</v>
      </c>
      <c r="E198" s="80">
        <v>19884.400000000001</v>
      </c>
      <c r="F198" s="38">
        <f t="shared" si="48"/>
        <v>19096</v>
      </c>
      <c r="G198" s="38">
        <f t="shared" si="51"/>
        <v>23527.100000000002</v>
      </c>
      <c r="H198" s="47">
        <f t="shared" si="50"/>
        <v>-18.834025442999781</v>
      </c>
      <c r="I198" s="47">
        <f t="shared" si="67"/>
        <v>433.40000000000146</v>
      </c>
      <c r="J198" s="26">
        <f t="shared" si="66"/>
        <v>409</v>
      </c>
    </row>
    <row r="199" spans="1:12" x14ac:dyDescent="0.25">
      <c r="A199" s="8">
        <f t="shared" si="19"/>
        <v>40227</v>
      </c>
      <c r="B199" s="80">
        <v>4342.3999999999996</v>
      </c>
      <c r="C199">
        <v>3811.1</v>
      </c>
      <c r="D199" s="80">
        <v>15129.2</v>
      </c>
      <c r="E199" s="80">
        <v>20181.400000000001</v>
      </c>
      <c r="F199" s="38">
        <f t="shared" si="48"/>
        <v>19471.599999999999</v>
      </c>
      <c r="G199" s="38">
        <f t="shared" si="51"/>
        <v>23992.5</v>
      </c>
      <c r="H199" s="47">
        <f t="shared" si="50"/>
        <v>-18.842971762008965</v>
      </c>
      <c r="I199" s="47">
        <f t="shared" si="67"/>
        <v>465.39999999999782</v>
      </c>
      <c r="J199" s="26">
        <f t="shared" si="66"/>
        <v>375.59999999999854</v>
      </c>
    </row>
    <row r="200" spans="1:12" x14ac:dyDescent="0.25">
      <c r="A200" s="8">
        <f t="shared" si="19"/>
        <v>40234</v>
      </c>
      <c r="B200" s="80">
        <v>3971.3</v>
      </c>
      <c r="C200">
        <v>3844.3</v>
      </c>
      <c r="D200" s="80">
        <v>15601.9</v>
      </c>
      <c r="E200" s="80">
        <v>20433.400000000001</v>
      </c>
      <c r="F200" s="38">
        <f t="shared" si="48"/>
        <v>19573.2</v>
      </c>
      <c r="G200" s="38">
        <f t="shared" si="51"/>
        <v>24277.7</v>
      </c>
      <c r="H200" s="47">
        <f t="shared" si="50"/>
        <v>-19.377865283778938</v>
      </c>
      <c r="I200" s="47">
        <f t="shared" si="67"/>
        <v>285.20000000000073</v>
      </c>
      <c r="J200" s="26">
        <f t="shared" si="66"/>
        <v>101.60000000000218</v>
      </c>
    </row>
    <row r="201" spans="1:12" x14ac:dyDescent="0.25">
      <c r="A201" s="8">
        <f t="shared" si="19"/>
        <v>40241</v>
      </c>
      <c r="B201" s="80">
        <v>3838.2</v>
      </c>
      <c r="C201">
        <v>3755.3</v>
      </c>
      <c r="D201" s="80">
        <v>16142.9</v>
      </c>
      <c r="E201" s="80">
        <v>20885.3</v>
      </c>
      <c r="F201" s="38">
        <f t="shared" si="48"/>
        <v>19981.099999999999</v>
      </c>
      <c r="G201" s="38">
        <f t="shared" si="51"/>
        <v>24640.6</v>
      </c>
      <c r="H201" s="47">
        <f t="shared" si="50"/>
        <v>-18.909847974481142</v>
      </c>
      <c r="I201" s="47">
        <f t="shared" si="67"/>
        <v>362.89999999999782</v>
      </c>
      <c r="J201" s="26">
        <f t="shared" si="66"/>
        <v>407.89999999999782</v>
      </c>
    </row>
    <row r="202" spans="1:12" x14ac:dyDescent="0.25">
      <c r="A202" s="8">
        <f t="shared" si="19"/>
        <v>40248</v>
      </c>
      <c r="B202" s="80">
        <v>3906.1</v>
      </c>
      <c r="C202">
        <v>3657.5</v>
      </c>
      <c r="D202" s="80">
        <v>16400.2</v>
      </c>
      <c r="E202" s="80">
        <v>21196.9</v>
      </c>
      <c r="F202" s="38">
        <f t="shared" si="48"/>
        <v>20306.3</v>
      </c>
      <c r="G202" s="38">
        <f t="shared" si="51"/>
        <v>24854.400000000001</v>
      </c>
      <c r="H202" s="47">
        <f t="shared" si="50"/>
        <v>-18.298973220033488</v>
      </c>
      <c r="I202" s="47">
        <f t="shared" si="67"/>
        <v>213.80000000000291</v>
      </c>
      <c r="J202" s="26">
        <f t="shared" si="66"/>
        <v>325.20000000000073</v>
      </c>
    </row>
    <row r="203" spans="1:12" x14ac:dyDescent="0.25">
      <c r="A203" s="8">
        <f t="shared" si="19"/>
        <v>40255</v>
      </c>
      <c r="B203" s="80">
        <v>3824.4</v>
      </c>
      <c r="C203">
        <v>3328.9</v>
      </c>
      <c r="D203" s="80">
        <v>16853.2</v>
      </c>
      <c r="E203" s="80">
        <v>21789.8</v>
      </c>
      <c r="F203" s="38">
        <f t="shared" si="48"/>
        <v>20677.600000000002</v>
      </c>
      <c r="G203" s="38">
        <f t="shared" si="51"/>
        <v>25118.7</v>
      </c>
      <c r="H203" s="47">
        <f t="shared" si="50"/>
        <v>-17.680453208167613</v>
      </c>
      <c r="I203" s="47">
        <f t="shared" si="67"/>
        <v>264.29999999999927</v>
      </c>
      <c r="J203" s="26">
        <f t="shared" si="66"/>
        <v>371.30000000000291</v>
      </c>
    </row>
    <row r="204" spans="1:12" x14ac:dyDescent="0.25">
      <c r="A204" s="8">
        <f t="shared" si="19"/>
        <v>40262</v>
      </c>
      <c r="B204" s="80">
        <v>3562</v>
      </c>
      <c r="C204">
        <v>3235.7</v>
      </c>
      <c r="D204" s="80">
        <v>17546.2</v>
      </c>
      <c r="E204" s="80">
        <v>22166.5</v>
      </c>
      <c r="F204" s="38">
        <f t="shared" si="48"/>
        <v>21108.2</v>
      </c>
      <c r="G204" s="38">
        <f t="shared" si="51"/>
        <v>25402.2</v>
      </c>
      <c r="H204" s="47">
        <f t="shared" si="50"/>
        <v>-16.904047680909528</v>
      </c>
      <c r="I204" s="47">
        <f t="shared" si="67"/>
        <v>283.5</v>
      </c>
      <c r="J204" s="26">
        <f t="shared" si="66"/>
        <v>430.59999999999854</v>
      </c>
    </row>
    <row r="205" spans="1:12" x14ac:dyDescent="0.25">
      <c r="A205" s="8">
        <f t="shared" si="19"/>
        <v>40269</v>
      </c>
      <c r="B205" s="80">
        <v>3435.4</v>
      </c>
      <c r="C205">
        <v>2916.4</v>
      </c>
      <c r="D205" s="80">
        <v>17996.5</v>
      </c>
      <c r="E205" s="80">
        <v>22675.200000000001</v>
      </c>
      <c r="F205" s="38">
        <f t="shared" si="48"/>
        <v>21431.9</v>
      </c>
      <c r="G205" s="38">
        <f t="shared" si="51"/>
        <v>25591.600000000002</v>
      </c>
      <c r="H205" s="47">
        <f t="shared" si="50"/>
        <v>-16.254161521749321</v>
      </c>
      <c r="I205" s="47">
        <f t="shared" si="67"/>
        <v>189.40000000000146</v>
      </c>
      <c r="J205" s="26">
        <f t="shared" si="66"/>
        <v>323.70000000000073</v>
      </c>
    </row>
    <row r="206" spans="1:12" x14ac:dyDescent="0.25">
      <c r="A206" s="8">
        <f t="shared" si="19"/>
        <v>40276</v>
      </c>
      <c r="B206" s="80">
        <v>3059.5</v>
      </c>
      <c r="C206">
        <v>2551.1999999999998</v>
      </c>
      <c r="D206" s="80">
        <v>18473.400000000001</v>
      </c>
      <c r="E206" s="80">
        <v>23161.8</v>
      </c>
      <c r="F206" s="38">
        <f t="shared" si="48"/>
        <v>21532.9</v>
      </c>
      <c r="G206" s="38">
        <f t="shared" si="51"/>
        <v>25713</v>
      </c>
      <c r="H206" s="47">
        <f t="shared" si="50"/>
        <v>-16.256757282308556</v>
      </c>
      <c r="I206" s="47">
        <f t="shared" si="67"/>
        <v>121.39999999999782</v>
      </c>
      <c r="J206" s="26">
        <f t="shared" si="66"/>
        <v>101</v>
      </c>
    </row>
    <row r="207" spans="1:12" x14ac:dyDescent="0.25">
      <c r="A207" s="8">
        <f t="shared" si="19"/>
        <v>40283</v>
      </c>
      <c r="B207" s="80">
        <v>2793.9</v>
      </c>
      <c r="C207">
        <v>2395.8000000000002</v>
      </c>
      <c r="D207" s="80">
        <v>18905.400000000001</v>
      </c>
      <c r="E207" s="80">
        <v>23523.1</v>
      </c>
      <c r="F207" s="38">
        <f t="shared" si="48"/>
        <v>21699.300000000003</v>
      </c>
      <c r="G207" s="38">
        <f t="shared" si="51"/>
        <v>25918.899999999998</v>
      </c>
      <c r="H207" s="47">
        <f t="shared" si="50"/>
        <v>-16.280011883220336</v>
      </c>
      <c r="I207" s="47">
        <f t="shared" si="67"/>
        <v>205.89999999999782</v>
      </c>
      <c r="J207" s="26">
        <f t="shared" si="66"/>
        <v>166.40000000000146</v>
      </c>
    </row>
    <row r="208" spans="1:12" x14ac:dyDescent="0.25">
      <c r="A208" s="8">
        <f t="shared" si="19"/>
        <v>40290</v>
      </c>
      <c r="B208" s="80">
        <v>2688.6</v>
      </c>
      <c r="C208">
        <v>2175.4</v>
      </c>
      <c r="D208" s="80">
        <v>19183.8</v>
      </c>
      <c r="E208" s="80">
        <v>23885.9</v>
      </c>
      <c r="F208" s="38">
        <f t="shared" si="48"/>
        <v>21872.399999999998</v>
      </c>
      <c r="G208" s="38">
        <f t="shared" si="51"/>
        <v>26061.300000000003</v>
      </c>
      <c r="H208" s="47">
        <f t="shared" si="50"/>
        <v>-16.073258049291496</v>
      </c>
      <c r="I208" s="47">
        <f t="shared" si="67"/>
        <v>142.40000000000509</v>
      </c>
      <c r="J208" s="26">
        <f t="shared" si="66"/>
        <v>173.09999999999491</v>
      </c>
      <c r="K208">
        <v>1860.7</v>
      </c>
      <c r="L208" s="56"/>
    </row>
    <row r="209" spans="1:12" x14ac:dyDescent="0.25">
      <c r="A209" s="8">
        <f t="shared" si="19"/>
        <v>40297</v>
      </c>
      <c r="B209" s="80">
        <v>2348</v>
      </c>
      <c r="C209">
        <v>2161.4</v>
      </c>
      <c r="D209" s="80">
        <v>19674.599999999999</v>
      </c>
      <c r="E209" s="80">
        <v>24154.7</v>
      </c>
      <c r="F209" s="38">
        <f t="shared" si="48"/>
        <v>22022.6</v>
      </c>
      <c r="G209" s="38">
        <f t="shared" si="51"/>
        <v>26316.100000000002</v>
      </c>
      <c r="H209" s="47">
        <f t="shared" si="50"/>
        <v>-16.315107481731729</v>
      </c>
      <c r="I209" s="47">
        <f t="shared" si="67"/>
        <v>254.79999999999927</v>
      </c>
      <c r="J209" s="26">
        <f t="shared" si="66"/>
        <v>150.20000000000073</v>
      </c>
      <c r="K209">
        <v>1994.7</v>
      </c>
      <c r="L209" s="56"/>
    </row>
    <row r="210" spans="1:12" x14ac:dyDescent="0.25">
      <c r="A210" s="8">
        <f t="shared" si="19"/>
        <v>40304</v>
      </c>
      <c r="B210" s="80">
        <v>2074.3000000000002</v>
      </c>
      <c r="C210">
        <v>1952.8</v>
      </c>
      <c r="D210" s="80">
        <v>20192.7</v>
      </c>
      <c r="E210" s="80">
        <v>24465.8</v>
      </c>
      <c r="F210" s="38">
        <f t="shared" si="48"/>
        <v>22267</v>
      </c>
      <c r="G210" s="38">
        <f t="shared" si="51"/>
        <v>26418.6</v>
      </c>
      <c r="H210" s="47">
        <f t="shared" si="50"/>
        <v>-15.71468586526159</v>
      </c>
      <c r="I210" s="47">
        <f t="shared" si="67"/>
        <v>102.49999999999636</v>
      </c>
      <c r="J210" s="26">
        <f t="shared" si="66"/>
        <v>244.40000000000146</v>
      </c>
      <c r="K210" s="56">
        <v>2235.8000000000002</v>
      </c>
    </row>
    <row r="211" spans="1:12" x14ac:dyDescent="0.25">
      <c r="A211" s="8">
        <f t="shared" si="19"/>
        <v>40311</v>
      </c>
      <c r="B211" s="80">
        <v>1989.3</v>
      </c>
      <c r="C211">
        <v>1560.6</v>
      </c>
      <c r="D211" s="80">
        <v>20528.3</v>
      </c>
      <c r="E211" s="80">
        <v>24878.2</v>
      </c>
      <c r="F211" s="38">
        <f t="shared" si="48"/>
        <v>22517.599999999999</v>
      </c>
      <c r="G211" s="38">
        <f t="shared" si="51"/>
        <v>26438.799999999999</v>
      </c>
      <c r="H211" s="47">
        <f t="shared" si="50"/>
        <v>-14.831232885002343</v>
      </c>
      <c r="I211" s="47">
        <f t="shared" si="67"/>
        <v>20.200000000000728</v>
      </c>
      <c r="J211" s="26">
        <f t="shared" si="66"/>
        <v>250.59999999999854</v>
      </c>
      <c r="K211" s="56">
        <v>2441</v>
      </c>
    </row>
    <row r="212" spans="1:12" x14ac:dyDescent="0.25">
      <c r="A212" s="8">
        <f t="shared" si="19"/>
        <v>40318</v>
      </c>
      <c r="B212" s="80">
        <v>1566.1</v>
      </c>
      <c r="C212">
        <v>1204.5999999999999</v>
      </c>
      <c r="D212" s="80">
        <v>21100.2</v>
      </c>
      <c r="E212" s="80">
        <v>25338.2</v>
      </c>
      <c r="F212" s="38">
        <f t="shared" si="48"/>
        <v>22666.3</v>
      </c>
      <c r="G212" s="38">
        <f t="shared" si="51"/>
        <v>26542.799999999999</v>
      </c>
      <c r="H212" s="47">
        <f t="shared" si="50"/>
        <v>-14.604713896047139</v>
      </c>
      <c r="I212" s="47">
        <f t="shared" si="67"/>
        <v>104</v>
      </c>
      <c r="J212" s="26">
        <f t="shared" si="66"/>
        <v>148.70000000000073</v>
      </c>
      <c r="K212" s="56">
        <v>2777.7</v>
      </c>
    </row>
    <row r="213" spans="1:12" x14ac:dyDescent="0.25">
      <c r="A213" s="8">
        <f t="shared" si="19"/>
        <v>40325</v>
      </c>
      <c r="B213" s="80">
        <v>1212.9000000000001</v>
      </c>
      <c r="C213">
        <v>1005.3</v>
      </c>
      <c r="D213" s="80">
        <v>21400.2</v>
      </c>
      <c r="E213" s="80">
        <v>25625.7</v>
      </c>
      <c r="F213" s="38">
        <f t="shared" si="48"/>
        <v>22613.100000000002</v>
      </c>
      <c r="G213" s="38">
        <f t="shared" si="51"/>
        <v>26631</v>
      </c>
      <c r="H213" s="47">
        <f t="shared" si="50"/>
        <v>-15.0873042694604</v>
      </c>
      <c r="I213" s="47">
        <f t="shared" si="67"/>
        <v>88.200000000000728</v>
      </c>
      <c r="J213" s="26">
        <f t="shared" si="66"/>
        <v>-53.19999999999709</v>
      </c>
      <c r="K213" s="56">
        <v>3072</v>
      </c>
    </row>
    <row r="214" spans="1:12" x14ac:dyDescent="0.25">
      <c r="A214" s="8">
        <f t="shared" si="19"/>
        <v>40332</v>
      </c>
      <c r="B214" s="80">
        <v>4027.6</v>
      </c>
      <c r="C214">
        <v>3410.4</v>
      </c>
      <c r="D214" s="80">
        <v>145.6</v>
      </c>
      <c r="E214" s="80">
        <v>75.599999999999994</v>
      </c>
      <c r="F214" s="38">
        <f t="shared" si="48"/>
        <v>4173.2</v>
      </c>
      <c r="G214" s="38">
        <f t="shared" si="51"/>
        <v>3486</v>
      </c>
      <c r="H214" s="47">
        <f t="shared" si="50"/>
        <v>19.713138267355124</v>
      </c>
      <c r="I214" s="47">
        <f t="shared" si="67"/>
        <v>-23145</v>
      </c>
    </row>
    <row r="215" spans="1:12" x14ac:dyDescent="0.25">
      <c r="A215" s="8">
        <f t="shared" si="19"/>
        <v>40339</v>
      </c>
      <c r="B215" s="80">
        <v>4592.3999999999996</v>
      </c>
      <c r="C215">
        <v>3286.4</v>
      </c>
      <c r="D215" s="80">
        <v>540.29999999999995</v>
      </c>
      <c r="E215" s="80">
        <v>468.4</v>
      </c>
      <c r="F215" s="38">
        <f t="shared" si="48"/>
        <v>5132.7</v>
      </c>
      <c r="G215" s="38">
        <f t="shared" si="51"/>
        <v>3754.8</v>
      </c>
      <c r="H215" s="47">
        <f t="shared" si="50"/>
        <v>36.697027804410354</v>
      </c>
      <c r="I215" s="47">
        <f t="shared" si="67"/>
        <v>268.80000000000018</v>
      </c>
      <c r="J215" s="26">
        <f t="shared" ref="J215:J242" si="68">+F215-F214</f>
        <v>959.5</v>
      </c>
    </row>
    <row r="216" spans="1:12" x14ac:dyDescent="0.25">
      <c r="A216" s="8">
        <f t="shared" si="19"/>
        <v>40346</v>
      </c>
      <c r="B216" s="80">
        <v>5032.7</v>
      </c>
      <c r="C216">
        <v>3330.9</v>
      </c>
      <c r="D216" s="80">
        <v>820.7</v>
      </c>
      <c r="E216" s="80">
        <v>792.2</v>
      </c>
      <c r="F216" s="38">
        <f t="shared" si="48"/>
        <v>5853.4</v>
      </c>
      <c r="G216" s="38">
        <f t="shared" si="51"/>
        <v>4123.1000000000004</v>
      </c>
      <c r="H216" s="47">
        <f t="shared" si="50"/>
        <v>41.965996458975027</v>
      </c>
      <c r="I216" s="47">
        <f t="shared" si="67"/>
        <v>368.30000000000018</v>
      </c>
      <c r="J216" s="26">
        <f t="shared" si="68"/>
        <v>720.69999999999982</v>
      </c>
    </row>
    <row r="217" spans="1:12" x14ac:dyDescent="0.25">
      <c r="A217" s="8">
        <f t="shared" si="19"/>
        <v>40353</v>
      </c>
      <c r="B217" s="80">
        <v>4902.3999999999996</v>
      </c>
      <c r="C217">
        <v>3206.1</v>
      </c>
      <c r="D217" s="80">
        <v>1369.3</v>
      </c>
      <c r="E217" s="80">
        <v>1158.9000000000001</v>
      </c>
      <c r="F217" s="38">
        <f t="shared" si="48"/>
        <v>6271.7</v>
      </c>
      <c r="G217" s="38">
        <f t="shared" si="51"/>
        <v>4365</v>
      </c>
      <c r="H217" s="47">
        <f t="shared" si="50"/>
        <v>43.681557846506294</v>
      </c>
      <c r="I217" s="47">
        <f t="shared" si="67"/>
        <v>241.89999999999964</v>
      </c>
      <c r="J217" s="26">
        <f t="shared" si="68"/>
        <v>418.30000000000018</v>
      </c>
    </row>
    <row r="218" spans="1:12" x14ac:dyDescent="0.25">
      <c r="A218" s="8">
        <f t="shared" si="19"/>
        <v>40360</v>
      </c>
      <c r="B218">
        <v>4858.3999999999996</v>
      </c>
      <c r="C218">
        <v>3422.1</v>
      </c>
      <c r="D218" s="80">
        <v>1926.9</v>
      </c>
      <c r="E218" s="80">
        <v>1527</v>
      </c>
      <c r="F218" s="38">
        <f t="shared" si="48"/>
        <v>6785.2999999999993</v>
      </c>
      <c r="G218" s="38">
        <f t="shared" si="51"/>
        <v>4949.1000000000004</v>
      </c>
      <c r="H218" s="47">
        <f t="shared" si="50"/>
        <v>37.101695257723598</v>
      </c>
      <c r="I218" s="47">
        <f t="shared" si="67"/>
        <v>584.10000000000036</v>
      </c>
      <c r="J218" s="26">
        <f t="shared" si="68"/>
        <v>513.59999999999945</v>
      </c>
    </row>
    <row r="219" spans="1:12" x14ac:dyDescent="0.25">
      <c r="A219" s="8">
        <f t="shared" si="19"/>
        <v>40367</v>
      </c>
      <c r="B219">
        <v>4811.8999999999996</v>
      </c>
      <c r="C219">
        <v>3680.2</v>
      </c>
      <c r="D219" s="80">
        <v>2282.9</v>
      </c>
      <c r="E219" s="80">
        <v>1691.4</v>
      </c>
      <c r="F219" s="38">
        <f t="shared" si="48"/>
        <v>7094.7999999999993</v>
      </c>
      <c r="G219" s="38">
        <f t="shared" si="51"/>
        <v>5371.6</v>
      </c>
      <c r="H219" s="47">
        <f t="shared" si="50"/>
        <v>32.07982723955616</v>
      </c>
      <c r="I219" s="47">
        <f t="shared" si="67"/>
        <v>422.5</v>
      </c>
      <c r="J219" s="26">
        <f t="shared" si="68"/>
        <v>309.5</v>
      </c>
    </row>
    <row r="220" spans="1:12" x14ac:dyDescent="0.25">
      <c r="A220" s="8">
        <f t="shared" si="19"/>
        <v>40374</v>
      </c>
      <c r="B220">
        <v>4649.3</v>
      </c>
      <c r="C220">
        <v>3585.7</v>
      </c>
      <c r="D220" s="80">
        <v>2827.6</v>
      </c>
      <c r="E220" s="80">
        <v>2128.1999999999998</v>
      </c>
      <c r="F220" s="38">
        <f t="shared" si="48"/>
        <v>7476.9</v>
      </c>
      <c r="G220" s="38">
        <f t="shared" si="51"/>
        <v>5713.9</v>
      </c>
      <c r="H220" s="47">
        <f t="shared" si="50"/>
        <v>30.854582684331188</v>
      </c>
      <c r="I220" s="47">
        <f t="shared" si="67"/>
        <v>342.29999999999927</v>
      </c>
      <c r="J220" s="26">
        <f t="shared" si="68"/>
        <v>382.10000000000036</v>
      </c>
    </row>
    <row r="221" spans="1:12" x14ac:dyDescent="0.25">
      <c r="A221" s="8">
        <f t="shared" si="19"/>
        <v>40381</v>
      </c>
      <c r="B221">
        <v>5117.8999999999996</v>
      </c>
      <c r="C221">
        <v>3852.9</v>
      </c>
      <c r="D221" s="80">
        <v>3278.9</v>
      </c>
      <c r="E221" s="80">
        <v>2436.1</v>
      </c>
      <c r="F221" s="38">
        <f t="shared" si="48"/>
        <v>8396.7999999999993</v>
      </c>
      <c r="G221" s="38">
        <f t="shared" si="51"/>
        <v>6289</v>
      </c>
      <c r="H221" s="47">
        <f t="shared" si="50"/>
        <v>33.515662267451084</v>
      </c>
      <c r="I221" s="47">
        <f t="shared" si="67"/>
        <v>575.10000000000036</v>
      </c>
      <c r="J221" s="26">
        <f t="shared" si="68"/>
        <v>919.89999999999964</v>
      </c>
    </row>
    <row r="222" spans="1:12" x14ac:dyDescent="0.25">
      <c r="A222" s="8">
        <f t="shared" si="19"/>
        <v>40388</v>
      </c>
      <c r="B222">
        <v>5399.8</v>
      </c>
      <c r="C222">
        <v>4015.7</v>
      </c>
      <c r="D222" s="80">
        <v>3851.6</v>
      </c>
      <c r="E222" s="80">
        <v>2826.1</v>
      </c>
      <c r="F222" s="38">
        <f t="shared" si="48"/>
        <v>9251.4</v>
      </c>
      <c r="G222" s="38">
        <f t="shared" si="51"/>
        <v>6841.7999999999993</v>
      </c>
      <c r="H222" s="47">
        <f t="shared" si="50"/>
        <v>35.218802069630819</v>
      </c>
      <c r="I222" s="47">
        <f t="shared" si="67"/>
        <v>552.79999999999927</v>
      </c>
      <c r="J222" s="26">
        <f t="shared" si="68"/>
        <v>854.60000000000036</v>
      </c>
    </row>
    <row r="223" spans="1:12" x14ac:dyDescent="0.25">
      <c r="A223" s="8">
        <f t="shared" si="19"/>
        <v>40395</v>
      </c>
      <c r="B223">
        <v>6295.3</v>
      </c>
      <c r="C223">
        <v>4115.3</v>
      </c>
      <c r="D223" s="80">
        <v>4274.3999999999996</v>
      </c>
      <c r="E223" s="80">
        <v>3205.6</v>
      </c>
      <c r="F223" s="38">
        <f t="shared" si="48"/>
        <v>10569.7</v>
      </c>
      <c r="G223" s="38">
        <f t="shared" si="51"/>
        <v>7320.9</v>
      </c>
      <c r="H223" s="47">
        <f t="shared" si="50"/>
        <v>44.377057465612182</v>
      </c>
      <c r="I223" s="47">
        <f t="shared" si="67"/>
        <v>479.10000000000036</v>
      </c>
      <c r="J223" s="26">
        <f t="shared" si="68"/>
        <v>1318.3000000000011</v>
      </c>
      <c r="K223">
        <f>D223-D222</f>
        <v>422.79999999999973</v>
      </c>
    </row>
    <row r="224" spans="1:12" x14ac:dyDescent="0.25">
      <c r="A224" s="8">
        <f t="shared" si="19"/>
        <v>40402</v>
      </c>
      <c r="B224">
        <v>7130.8</v>
      </c>
      <c r="C224">
        <v>4099.2</v>
      </c>
      <c r="D224" s="80">
        <v>4851.3</v>
      </c>
      <c r="E224" s="80">
        <v>3580.5</v>
      </c>
      <c r="F224" s="38">
        <f t="shared" si="48"/>
        <v>11982.1</v>
      </c>
      <c r="G224" s="38">
        <f t="shared" si="51"/>
        <v>7679.7</v>
      </c>
      <c r="H224" s="47">
        <f t="shared" si="50"/>
        <v>56.023021732619767</v>
      </c>
      <c r="I224" s="47">
        <f t="shared" si="67"/>
        <v>358.80000000000018</v>
      </c>
      <c r="J224" s="26">
        <f t="shared" si="68"/>
        <v>1412.3999999999996</v>
      </c>
      <c r="K224">
        <f>D224-D223</f>
        <v>576.90000000000055</v>
      </c>
    </row>
    <row r="225" spans="1:11" x14ac:dyDescent="0.25">
      <c r="A225" s="8">
        <f t="shared" si="19"/>
        <v>40409</v>
      </c>
      <c r="B225">
        <v>7701.5</v>
      </c>
      <c r="C225">
        <v>4301.6000000000004</v>
      </c>
      <c r="D225" s="80">
        <v>5358.3</v>
      </c>
      <c r="E225" s="80">
        <v>4030.8</v>
      </c>
      <c r="F225" s="38">
        <f t="shared" si="48"/>
        <v>13059.8</v>
      </c>
      <c r="G225" s="38">
        <f t="shared" si="51"/>
        <v>8332.4000000000015</v>
      </c>
      <c r="H225" s="47">
        <f t="shared" si="50"/>
        <v>56.735154337285735</v>
      </c>
      <c r="I225" s="47">
        <f t="shared" si="67"/>
        <v>652.70000000000164</v>
      </c>
      <c r="J225" s="26">
        <f t="shared" si="68"/>
        <v>1077.6999999999989</v>
      </c>
      <c r="K225">
        <f>D225-D224</f>
        <v>507</v>
      </c>
    </row>
    <row r="226" spans="1:11" x14ac:dyDescent="0.25">
      <c r="A226" s="8">
        <f t="shared" si="19"/>
        <v>40416</v>
      </c>
      <c r="B226">
        <v>8132.5</v>
      </c>
      <c r="C226">
        <v>4271.8999999999996</v>
      </c>
      <c r="D226" s="80">
        <v>5951.4</v>
      </c>
      <c r="E226" s="80">
        <v>4466.2</v>
      </c>
      <c r="F226" s="38">
        <f t="shared" si="48"/>
        <v>14083.9</v>
      </c>
      <c r="G226" s="38">
        <f t="shared" si="51"/>
        <v>8738.0999999999985</v>
      </c>
      <c r="H226" s="47">
        <f t="shared" si="50"/>
        <v>61.178059303509947</v>
      </c>
      <c r="I226" s="47">
        <f t="shared" si="67"/>
        <v>405.69999999999709</v>
      </c>
      <c r="J226" s="26">
        <f t="shared" si="68"/>
        <v>1024.1000000000004</v>
      </c>
      <c r="K226">
        <f>D226-D225</f>
        <v>593.09999999999945</v>
      </c>
    </row>
    <row r="227" spans="1:11" x14ac:dyDescent="0.25">
      <c r="A227" s="8">
        <f t="shared" si="19"/>
        <v>40423</v>
      </c>
      <c r="B227">
        <v>8425.9</v>
      </c>
      <c r="C227">
        <v>4370.5</v>
      </c>
      <c r="D227" s="80">
        <v>6611.4</v>
      </c>
      <c r="E227" s="80">
        <v>4913.1000000000004</v>
      </c>
      <c r="F227" s="38">
        <f t="shared" si="48"/>
        <v>15037.3</v>
      </c>
      <c r="G227" s="38">
        <f t="shared" si="51"/>
        <v>9283.6</v>
      </c>
      <c r="H227" s="47">
        <f t="shared" si="50"/>
        <v>61.977034770993988</v>
      </c>
      <c r="I227" s="47">
        <f t="shared" si="67"/>
        <v>545.50000000000182</v>
      </c>
      <c r="J227" s="26">
        <f t="shared" si="68"/>
        <v>953.39999999999964</v>
      </c>
    </row>
    <row r="228" spans="1:11" x14ac:dyDescent="0.25">
      <c r="A228" s="8">
        <f t="shared" si="19"/>
        <v>40430</v>
      </c>
      <c r="B228">
        <v>8038.6</v>
      </c>
      <c r="C228">
        <v>4223.8999999999996</v>
      </c>
      <c r="D228" s="80">
        <v>7483.2</v>
      </c>
      <c r="E228" s="80">
        <v>5484.2</v>
      </c>
      <c r="F228" s="38">
        <f t="shared" si="48"/>
        <v>15521.8</v>
      </c>
      <c r="G228" s="38">
        <f t="shared" si="51"/>
        <v>9708.0999999999985</v>
      </c>
      <c r="H228" s="47">
        <f t="shared" si="50"/>
        <v>59.885044447420221</v>
      </c>
      <c r="I228" s="47">
        <f t="shared" si="67"/>
        <v>424.49999999999818</v>
      </c>
      <c r="J228" s="26">
        <f t="shared" si="68"/>
        <v>484.5</v>
      </c>
    </row>
    <row r="229" spans="1:11" x14ac:dyDescent="0.25">
      <c r="A229" s="8">
        <f t="shared" si="19"/>
        <v>40437</v>
      </c>
      <c r="B229">
        <v>8070.4</v>
      </c>
      <c r="C229">
        <v>4114.3</v>
      </c>
      <c r="D229" s="80">
        <v>8401.7999999999993</v>
      </c>
      <c r="E229" s="80">
        <v>6100.8</v>
      </c>
      <c r="F229" s="38">
        <f t="shared" si="48"/>
        <v>16472.199999999997</v>
      </c>
      <c r="G229" s="38">
        <f t="shared" si="51"/>
        <v>10215.1</v>
      </c>
      <c r="H229" s="47">
        <f t="shared" si="50"/>
        <v>61.253438537067638</v>
      </c>
      <c r="I229" s="47">
        <f t="shared" si="67"/>
        <v>507.00000000000182</v>
      </c>
      <c r="J229" s="26">
        <f t="shared" si="68"/>
        <v>950.39999999999782</v>
      </c>
    </row>
    <row r="230" spans="1:11" x14ac:dyDescent="0.25">
      <c r="A230" s="8">
        <f t="shared" si="19"/>
        <v>40444</v>
      </c>
      <c r="B230">
        <v>7915.6</v>
      </c>
      <c r="C230">
        <v>4021.2</v>
      </c>
      <c r="D230" s="80">
        <v>9187.4</v>
      </c>
      <c r="E230" s="80">
        <v>6732.1</v>
      </c>
      <c r="F230" s="38">
        <f t="shared" si="48"/>
        <v>17103</v>
      </c>
      <c r="G230" s="38">
        <f t="shared" si="51"/>
        <v>10753.3</v>
      </c>
      <c r="H230" s="47">
        <f t="shared" si="50"/>
        <v>59.048850120428156</v>
      </c>
      <c r="I230" s="47">
        <f t="shared" si="67"/>
        <v>538.19999999999891</v>
      </c>
      <c r="J230" s="26">
        <f t="shared" si="68"/>
        <v>630.80000000000291</v>
      </c>
    </row>
    <row r="231" spans="1:11" x14ac:dyDescent="0.25">
      <c r="A231" s="8">
        <f t="shared" si="19"/>
        <v>40451</v>
      </c>
      <c r="B231">
        <v>7845.8</v>
      </c>
      <c r="C231">
        <v>4113</v>
      </c>
      <c r="D231" s="80">
        <v>10065.6</v>
      </c>
      <c r="E231" s="80">
        <v>7407.5</v>
      </c>
      <c r="F231" s="38">
        <f t="shared" si="48"/>
        <v>17911.400000000001</v>
      </c>
      <c r="G231" s="38">
        <f t="shared" si="51"/>
        <v>11520.5</v>
      </c>
      <c r="H231" s="47">
        <f t="shared" si="50"/>
        <v>55.474154767588232</v>
      </c>
      <c r="I231" s="47">
        <f t="shared" si="67"/>
        <v>767.20000000000073</v>
      </c>
      <c r="J231" s="26">
        <f t="shared" si="68"/>
        <v>808.40000000000146</v>
      </c>
    </row>
    <row r="232" spans="1:11" x14ac:dyDescent="0.25">
      <c r="A232" s="8">
        <f t="shared" si="19"/>
        <v>40458</v>
      </c>
      <c r="B232">
        <v>7554.1</v>
      </c>
      <c r="C232">
        <v>4069</v>
      </c>
      <c r="D232" s="80">
        <v>10729.3</v>
      </c>
      <c r="E232" s="80">
        <v>7931.7</v>
      </c>
      <c r="F232" s="38">
        <f t="shared" si="48"/>
        <v>18283.400000000001</v>
      </c>
      <c r="G232" s="38">
        <f t="shared" si="51"/>
        <v>12000.7</v>
      </c>
      <c r="H232" s="47">
        <f t="shared" si="50"/>
        <v>52.352779421200424</v>
      </c>
      <c r="I232" s="47">
        <f t="shared" si="67"/>
        <v>480.20000000000073</v>
      </c>
      <c r="J232" s="26">
        <f t="shared" si="68"/>
        <v>372</v>
      </c>
    </row>
    <row r="233" spans="1:11" x14ac:dyDescent="0.25">
      <c r="A233" s="8">
        <f t="shared" si="19"/>
        <v>40465</v>
      </c>
      <c r="B233">
        <v>7536</v>
      </c>
      <c r="C233">
        <v>4229.3</v>
      </c>
      <c r="D233" s="80">
        <v>11321.4</v>
      </c>
      <c r="E233" s="80">
        <v>8399.1</v>
      </c>
      <c r="F233" s="38">
        <f t="shared" si="48"/>
        <v>18857.400000000001</v>
      </c>
      <c r="G233" s="38">
        <f t="shared" si="51"/>
        <v>12628.400000000001</v>
      </c>
      <c r="H233" s="47">
        <f t="shared" si="50"/>
        <v>49.325330208102372</v>
      </c>
      <c r="I233" s="47">
        <f t="shared" si="67"/>
        <v>627.70000000000073</v>
      </c>
      <c r="J233" s="26">
        <f t="shared" si="68"/>
        <v>574</v>
      </c>
    </row>
    <row r="234" spans="1:11" x14ac:dyDescent="0.25">
      <c r="A234" s="8">
        <f t="shared" si="19"/>
        <v>40472</v>
      </c>
      <c r="B234">
        <v>7487.3</v>
      </c>
      <c r="C234">
        <v>4146.1000000000004</v>
      </c>
      <c r="D234" s="80">
        <v>11964.8</v>
      </c>
      <c r="E234" s="80">
        <v>8829.9</v>
      </c>
      <c r="F234" s="38">
        <f t="shared" si="48"/>
        <v>19452.099999999999</v>
      </c>
      <c r="G234" s="38">
        <f t="shared" si="51"/>
        <v>12976</v>
      </c>
      <c r="H234" s="47">
        <f t="shared" si="50"/>
        <v>49.908292231812567</v>
      </c>
      <c r="I234" s="47">
        <f t="shared" si="67"/>
        <v>347.59999999999854</v>
      </c>
      <c r="J234" s="26">
        <f t="shared" si="68"/>
        <v>594.69999999999709</v>
      </c>
    </row>
    <row r="235" spans="1:11" x14ac:dyDescent="0.25">
      <c r="A235" s="8">
        <f t="shared" si="19"/>
        <v>40479</v>
      </c>
      <c r="B235">
        <v>7623.3</v>
      </c>
      <c r="C235">
        <v>4140.8</v>
      </c>
      <c r="D235" s="80">
        <v>12394.4</v>
      </c>
      <c r="E235" s="80">
        <v>9119.7999999999993</v>
      </c>
      <c r="F235" s="38">
        <f t="shared" si="48"/>
        <v>20017.7</v>
      </c>
      <c r="G235" s="38">
        <f t="shared" si="51"/>
        <v>13260.599999999999</v>
      </c>
      <c r="H235" s="47">
        <f t="shared" si="50"/>
        <v>50.956216159148184</v>
      </c>
      <c r="I235" s="47">
        <f t="shared" si="67"/>
        <v>284.59999999999854</v>
      </c>
      <c r="J235" s="26">
        <f t="shared" si="68"/>
        <v>565.60000000000218</v>
      </c>
    </row>
    <row r="236" spans="1:11" x14ac:dyDescent="0.25">
      <c r="A236" s="8">
        <f t="shared" si="19"/>
        <v>40486</v>
      </c>
      <c r="B236">
        <v>7938.9</v>
      </c>
      <c r="C236">
        <v>4096.5</v>
      </c>
      <c r="D236" s="80">
        <v>12910.8</v>
      </c>
      <c r="E236" s="80">
        <v>9576.2000000000007</v>
      </c>
      <c r="F236" s="38">
        <f t="shared" si="48"/>
        <v>20849.699999999997</v>
      </c>
      <c r="G236" s="38">
        <f t="shared" si="51"/>
        <v>13672.7</v>
      </c>
      <c r="H236" s="47">
        <f t="shared" si="50"/>
        <v>52.491461086690961</v>
      </c>
      <c r="I236" s="47">
        <f t="shared" si="67"/>
        <v>412.10000000000218</v>
      </c>
      <c r="J236" s="26">
        <f t="shared" si="68"/>
        <v>831.99999999999636</v>
      </c>
    </row>
    <row r="237" spans="1:11" x14ac:dyDescent="0.25">
      <c r="A237" s="8">
        <f t="shared" si="19"/>
        <v>40493</v>
      </c>
      <c r="B237">
        <v>8444.2999999999993</v>
      </c>
      <c r="C237">
        <v>3972.1</v>
      </c>
      <c r="D237" s="80">
        <v>13348.8</v>
      </c>
      <c r="E237" s="80">
        <v>10063.1</v>
      </c>
      <c r="F237" s="38">
        <f t="shared" si="48"/>
        <v>21793.1</v>
      </c>
      <c r="G237" s="38">
        <f t="shared" si="51"/>
        <v>14035.2</v>
      </c>
      <c r="H237" s="47">
        <f t="shared" si="50"/>
        <v>55.274595303237547</v>
      </c>
      <c r="I237" s="47">
        <f t="shared" si="67"/>
        <v>362.5</v>
      </c>
      <c r="J237" s="26">
        <f t="shared" si="68"/>
        <v>943.40000000000146</v>
      </c>
    </row>
    <row r="238" spans="1:11" x14ac:dyDescent="0.25">
      <c r="A238" s="8">
        <f t="shared" si="19"/>
        <v>40500</v>
      </c>
      <c r="B238">
        <v>8665.2000000000007</v>
      </c>
      <c r="C238">
        <v>3907.2</v>
      </c>
      <c r="D238" s="80">
        <v>13873.1</v>
      </c>
      <c r="E238" s="80">
        <v>10479.200000000001</v>
      </c>
      <c r="F238" s="38">
        <f t="shared" si="48"/>
        <v>22538.300000000003</v>
      </c>
      <c r="G238" s="38">
        <f t="shared" si="51"/>
        <v>14386.400000000001</v>
      </c>
      <c r="H238" s="47">
        <f t="shared" si="50"/>
        <v>56.663932603013969</v>
      </c>
      <c r="I238" s="47">
        <f t="shared" si="67"/>
        <v>351.20000000000073</v>
      </c>
      <c r="J238" s="26">
        <f t="shared" si="68"/>
        <v>745.20000000000437</v>
      </c>
    </row>
    <row r="239" spans="1:11" x14ac:dyDescent="0.25">
      <c r="A239" s="8">
        <f t="shared" si="19"/>
        <v>40507</v>
      </c>
      <c r="B239">
        <v>8740.4</v>
      </c>
      <c r="C239">
        <v>3912.8</v>
      </c>
      <c r="D239" s="80">
        <v>14461.2</v>
      </c>
      <c r="E239" s="80">
        <v>10864.2</v>
      </c>
      <c r="F239" s="38">
        <f t="shared" si="48"/>
        <v>23201.599999999999</v>
      </c>
      <c r="G239" s="38">
        <f t="shared" si="51"/>
        <v>14777</v>
      </c>
      <c r="H239" s="47">
        <f t="shared" si="50"/>
        <v>57.011572037626038</v>
      </c>
      <c r="I239" s="47">
        <f t="shared" si="67"/>
        <v>390.59999999999854</v>
      </c>
      <c r="J239" s="26">
        <f t="shared" si="68"/>
        <v>663.29999999999563</v>
      </c>
    </row>
    <row r="240" spans="1:11" x14ac:dyDescent="0.25">
      <c r="A240" s="8">
        <f t="shared" si="19"/>
        <v>40514</v>
      </c>
      <c r="B240">
        <v>8600.7000000000007</v>
      </c>
      <c r="C240">
        <v>3851.4</v>
      </c>
      <c r="D240" s="80">
        <v>15136.4</v>
      </c>
      <c r="E240" s="80">
        <v>11170.8</v>
      </c>
      <c r="F240" s="38">
        <f t="shared" si="48"/>
        <v>23737.1</v>
      </c>
      <c r="G240" s="38">
        <f t="shared" si="51"/>
        <v>15022.199999999999</v>
      </c>
      <c r="H240" s="47">
        <f t="shared" si="50"/>
        <v>58.013473392712122</v>
      </c>
      <c r="I240" s="47">
        <f t="shared" si="67"/>
        <v>245.19999999999891</v>
      </c>
      <c r="J240" s="26">
        <f t="shared" si="68"/>
        <v>535.5</v>
      </c>
    </row>
    <row r="241" spans="1:10" x14ac:dyDescent="0.25">
      <c r="A241" s="8">
        <f t="shared" si="19"/>
        <v>40521</v>
      </c>
      <c r="B241">
        <v>8996</v>
      </c>
      <c r="C241">
        <v>3858.3</v>
      </c>
      <c r="D241" s="80">
        <v>15635.4</v>
      </c>
      <c r="E241" s="80">
        <v>11508.9</v>
      </c>
      <c r="F241" s="38">
        <f t="shared" si="48"/>
        <v>24631.4</v>
      </c>
      <c r="G241" s="38">
        <f t="shared" si="51"/>
        <v>15367.2</v>
      </c>
      <c r="H241" s="47">
        <f t="shared" si="50"/>
        <v>60.285543234941954</v>
      </c>
      <c r="I241" s="47">
        <f t="shared" si="67"/>
        <v>345.00000000000182</v>
      </c>
      <c r="J241" s="26">
        <f t="shared" si="68"/>
        <v>894.30000000000291</v>
      </c>
    </row>
    <row r="242" spans="1:10" x14ac:dyDescent="0.25">
      <c r="A242" s="8">
        <f t="shared" si="19"/>
        <v>40528</v>
      </c>
      <c r="B242">
        <v>8873</v>
      </c>
      <c r="C242">
        <v>3751.9</v>
      </c>
      <c r="D242" s="80">
        <v>16348.9</v>
      </c>
      <c r="E242" s="80">
        <v>11836.6</v>
      </c>
      <c r="F242" s="38">
        <f t="shared" si="48"/>
        <v>25221.9</v>
      </c>
      <c r="G242" s="38">
        <f t="shared" si="51"/>
        <v>15588.5</v>
      </c>
      <c r="H242" s="47">
        <f t="shared" si="50"/>
        <v>61.798120409276081</v>
      </c>
      <c r="I242" s="47">
        <f t="shared" si="67"/>
        <v>221.29999999999927</v>
      </c>
      <c r="J242" s="26">
        <f t="shared" si="68"/>
        <v>590.5</v>
      </c>
    </row>
    <row r="243" spans="1:10" x14ac:dyDescent="0.25">
      <c r="A243" s="8">
        <f t="shared" si="19"/>
        <v>40535</v>
      </c>
      <c r="B243">
        <v>8757.6</v>
      </c>
      <c r="C243">
        <v>3828.1</v>
      </c>
      <c r="D243" s="80">
        <v>16895.7</v>
      </c>
      <c r="E243" s="80">
        <v>12130.7</v>
      </c>
      <c r="F243" s="38">
        <f t="shared" si="48"/>
        <v>25653.300000000003</v>
      </c>
      <c r="G243" s="38">
        <f t="shared" ref="G243:G264" si="69">+C243+E243</f>
        <v>15958.800000000001</v>
      </c>
      <c r="H243" s="47">
        <f t="shared" ref="H243:H264" si="70">+(F243/G243-1)*100</f>
        <v>60.747048650274472</v>
      </c>
      <c r="I243" s="47">
        <f t="shared" si="67"/>
        <v>370.30000000000109</v>
      </c>
      <c r="J243" s="26">
        <f t="shared" ref="J243:J267" si="71">+F243-F242</f>
        <v>431.40000000000146</v>
      </c>
    </row>
    <row r="244" spans="1:10" x14ac:dyDescent="0.25">
      <c r="A244" s="8">
        <f t="shared" si="19"/>
        <v>40542</v>
      </c>
      <c r="B244">
        <v>8786.2999999999993</v>
      </c>
      <c r="C244">
        <v>3677.3</v>
      </c>
      <c r="D244" s="80">
        <v>17264.8</v>
      </c>
      <c r="E244" s="80">
        <v>12374.9</v>
      </c>
      <c r="F244" s="38">
        <f t="shared" si="48"/>
        <v>26051.1</v>
      </c>
      <c r="G244" s="38">
        <f t="shared" si="69"/>
        <v>16052.2</v>
      </c>
      <c r="H244" s="47">
        <f t="shared" si="70"/>
        <v>62.289904187587972</v>
      </c>
      <c r="I244" s="47">
        <f t="shared" si="67"/>
        <v>93.399999999999636</v>
      </c>
      <c r="J244" s="26">
        <f t="shared" si="71"/>
        <v>397.79999999999563</v>
      </c>
    </row>
    <row r="245" spans="1:10" x14ac:dyDescent="0.25">
      <c r="A245" s="8">
        <f t="shared" si="19"/>
        <v>40549</v>
      </c>
      <c r="B245">
        <v>8320</v>
      </c>
      <c r="C245">
        <v>3568.1</v>
      </c>
      <c r="D245" s="80">
        <v>17878.5</v>
      </c>
      <c r="E245" s="80">
        <v>12666</v>
      </c>
      <c r="F245" s="38">
        <f t="shared" si="48"/>
        <v>26198.5</v>
      </c>
      <c r="G245" s="38">
        <f t="shared" si="69"/>
        <v>16234.1</v>
      </c>
      <c r="H245" s="47">
        <f t="shared" si="70"/>
        <v>61.379442038671669</v>
      </c>
      <c r="I245" s="47">
        <f t="shared" si="67"/>
        <v>181.89999999999964</v>
      </c>
      <c r="J245" s="26">
        <f t="shared" si="71"/>
        <v>147.40000000000146</v>
      </c>
    </row>
    <row r="246" spans="1:10" x14ac:dyDescent="0.25">
      <c r="A246" s="8">
        <f t="shared" si="19"/>
        <v>40556</v>
      </c>
      <c r="B246">
        <v>8675.7999999999993</v>
      </c>
      <c r="C246">
        <v>4077.3</v>
      </c>
      <c r="D246" s="80">
        <v>18576.900000000001</v>
      </c>
      <c r="E246" s="80">
        <v>12982.6</v>
      </c>
      <c r="F246" s="38">
        <f t="shared" si="48"/>
        <v>27252.7</v>
      </c>
      <c r="G246" s="38">
        <f t="shared" si="69"/>
        <v>17059.900000000001</v>
      </c>
      <c r="H246" s="47">
        <f t="shared" si="70"/>
        <v>59.747126302029898</v>
      </c>
      <c r="I246" s="47">
        <f t="shared" si="67"/>
        <v>825.80000000000109</v>
      </c>
      <c r="J246" s="26">
        <f t="shared" si="71"/>
        <v>1054.2000000000007</v>
      </c>
    </row>
    <row r="247" spans="1:10" x14ac:dyDescent="0.25">
      <c r="A247" s="8">
        <f t="shared" si="19"/>
        <v>40563</v>
      </c>
      <c r="B247">
        <v>8900</v>
      </c>
      <c r="C247">
        <v>4313.2</v>
      </c>
      <c r="D247" s="80">
        <v>19219</v>
      </c>
      <c r="E247" s="80">
        <v>13407.4</v>
      </c>
      <c r="F247" s="38">
        <f t="shared" si="48"/>
        <v>28119</v>
      </c>
      <c r="G247" s="38">
        <f t="shared" si="69"/>
        <v>17720.599999999999</v>
      </c>
      <c r="H247" s="47">
        <f t="shared" si="70"/>
        <v>58.679728677358575</v>
      </c>
      <c r="I247" s="47">
        <f t="shared" si="67"/>
        <v>660.69999999999709</v>
      </c>
      <c r="J247" s="26">
        <f t="shared" si="71"/>
        <v>866.29999999999927</v>
      </c>
    </row>
    <row r="248" spans="1:10" x14ac:dyDescent="0.25">
      <c r="A248" s="8">
        <f t="shared" si="19"/>
        <v>40570</v>
      </c>
      <c r="B248">
        <v>8842.9</v>
      </c>
      <c r="C248">
        <v>4282</v>
      </c>
      <c r="D248" s="80">
        <v>19810.3</v>
      </c>
      <c r="E248" s="80">
        <v>13856.9</v>
      </c>
      <c r="F248" s="38">
        <f t="shared" si="48"/>
        <v>28653.199999999997</v>
      </c>
      <c r="G248" s="38">
        <f t="shared" si="69"/>
        <v>18138.900000000001</v>
      </c>
      <c r="H248" s="47">
        <f t="shared" si="70"/>
        <v>57.965477509661525</v>
      </c>
      <c r="I248" s="47">
        <f t="shared" si="67"/>
        <v>418.30000000000291</v>
      </c>
      <c r="J248" s="26">
        <f t="shared" si="71"/>
        <v>534.19999999999709</v>
      </c>
    </row>
    <row r="249" spans="1:10" x14ac:dyDescent="0.25">
      <c r="A249" s="8">
        <f t="shared" si="19"/>
        <v>40577</v>
      </c>
      <c r="B249">
        <v>8351.7000000000007</v>
      </c>
      <c r="C249">
        <v>4382.2</v>
      </c>
      <c r="D249" s="80">
        <v>20692.7</v>
      </c>
      <c r="E249" s="80">
        <v>14304.8</v>
      </c>
      <c r="F249" s="38">
        <f t="shared" si="48"/>
        <v>29044.400000000001</v>
      </c>
      <c r="G249" s="38">
        <f t="shared" si="69"/>
        <v>18687</v>
      </c>
      <c r="H249" s="47">
        <f t="shared" si="70"/>
        <v>55.425697008615614</v>
      </c>
      <c r="I249" s="47">
        <f t="shared" si="67"/>
        <v>548.09999999999854</v>
      </c>
      <c r="J249" s="26">
        <f t="shared" si="71"/>
        <v>391.20000000000437</v>
      </c>
    </row>
    <row r="250" spans="1:10" x14ac:dyDescent="0.25">
      <c r="A250" s="8">
        <f t="shared" si="19"/>
        <v>40584</v>
      </c>
      <c r="B250">
        <v>8364.5</v>
      </c>
      <c r="C250">
        <v>4426.5</v>
      </c>
      <c r="D250" s="80">
        <v>21279.200000000001</v>
      </c>
      <c r="E250" s="80">
        <v>14669.5</v>
      </c>
      <c r="F250" s="38">
        <f t="shared" si="48"/>
        <v>29643.7</v>
      </c>
      <c r="G250" s="38">
        <f t="shared" si="69"/>
        <v>19096</v>
      </c>
      <c r="H250" s="47">
        <f t="shared" si="70"/>
        <v>55.235127775450366</v>
      </c>
      <c r="I250" s="47">
        <f t="shared" si="67"/>
        <v>409</v>
      </c>
      <c r="J250" s="26">
        <f t="shared" si="71"/>
        <v>599.29999999999927</v>
      </c>
    </row>
    <row r="251" spans="1:10" x14ac:dyDescent="0.25">
      <c r="A251" s="8">
        <f t="shared" si="19"/>
        <v>40591</v>
      </c>
      <c r="B251">
        <v>8502</v>
      </c>
      <c r="C251">
        <v>4342.3999999999996</v>
      </c>
      <c r="D251" s="80">
        <v>22150.1</v>
      </c>
      <c r="E251" s="80">
        <v>15129.2</v>
      </c>
      <c r="F251" s="38">
        <f t="shared" si="48"/>
        <v>30652.1</v>
      </c>
      <c r="G251" s="38">
        <f t="shared" si="69"/>
        <v>19471.599999999999</v>
      </c>
      <c r="H251" s="47">
        <f t="shared" si="70"/>
        <v>57.419523819306065</v>
      </c>
      <c r="I251" s="47">
        <f t="shared" si="67"/>
        <v>375.59999999999854</v>
      </c>
      <c r="J251" s="26">
        <f t="shared" si="71"/>
        <v>1008.3999999999978</v>
      </c>
    </row>
    <row r="252" spans="1:10" x14ac:dyDescent="0.25">
      <c r="A252" s="8">
        <f t="shared" si="19"/>
        <v>40598</v>
      </c>
      <c r="B252">
        <v>8521.1</v>
      </c>
      <c r="C252">
        <v>3971.3</v>
      </c>
      <c r="D252" s="80">
        <v>22691.5</v>
      </c>
      <c r="E252" s="80">
        <v>15601.9</v>
      </c>
      <c r="F252" s="38">
        <f t="shared" si="48"/>
        <v>31212.6</v>
      </c>
      <c r="G252" s="38">
        <f t="shared" si="69"/>
        <v>19573.2</v>
      </c>
      <c r="H252" s="47">
        <f t="shared" si="70"/>
        <v>59.466004536815632</v>
      </c>
      <c r="I252" s="47">
        <f t="shared" si="67"/>
        <v>101.60000000000218</v>
      </c>
      <c r="J252" s="26">
        <f t="shared" si="71"/>
        <v>560.5</v>
      </c>
    </row>
    <row r="253" spans="1:10" x14ac:dyDescent="0.25">
      <c r="A253" s="8">
        <f t="shared" ref="A253:A316" si="72">+A252+7</f>
        <v>40605</v>
      </c>
      <c r="B253">
        <v>8507.7999999999993</v>
      </c>
      <c r="C253">
        <v>3838.2</v>
      </c>
      <c r="D253" s="80">
        <v>23280.5</v>
      </c>
      <c r="E253" s="80">
        <v>16142.9</v>
      </c>
      <c r="F253" s="38">
        <f t="shared" si="48"/>
        <v>31788.3</v>
      </c>
      <c r="G253" s="38">
        <f t="shared" si="69"/>
        <v>19981.099999999999</v>
      </c>
      <c r="H253" s="47">
        <f t="shared" si="70"/>
        <v>59.091841790492026</v>
      </c>
      <c r="I253" s="47">
        <f t="shared" ref="I253:I316" si="73">+G253-G252</f>
        <v>407.89999999999782</v>
      </c>
      <c r="J253" s="26">
        <f t="shared" si="71"/>
        <v>575.70000000000073</v>
      </c>
    </row>
    <row r="254" spans="1:10" x14ac:dyDescent="0.25">
      <c r="A254" s="8">
        <f t="shared" si="72"/>
        <v>40612</v>
      </c>
      <c r="B254">
        <v>8480.7999999999993</v>
      </c>
      <c r="C254">
        <v>3906.1</v>
      </c>
      <c r="D254" s="80">
        <v>23971.200000000001</v>
      </c>
      <c r="E254" s="80">
        <v>16400.2</v>
      </c>
      <c r="F254" s="38">
        <f t="shared" si="48"/>
        <v>32452</v>
      </c>
      <c r="G254" s="38">
        <f t="shared" si="69"/>
        <v>20306.3</v>
      </c>
      <c r="H254" s="47">
        <f t="shared" si="70"/>
        <v>59.812471991450941</v>
      </c>
      <c r="I254" s="47">
        <f t="shared" si="73"/>
        <v>325.20000000000073</v>
      </c>
      <c r="J254" s="26">
        <f t="shared" si="71"/>
        <v>663.70000000000073</v>
      </c>
    </row>
    <row r="255" spans="1:10" x14ac:dyDescent="0.25">
      <c r="A255" s="8">
        <f t="shared" si="72"/>
        <v>40619</v>
      </c>
      <c r="B255">
        <v>8519.6</v>
      </c>
      <c r="C255">
        <v>3824.4</v>
      </c>
      <c r="D255" s="80">
        <v>24591.8</v>
      </c>
      <c r="E255" s="80">
        <v>16853.2</v>
      </c>
      <c r="F255" s="38">
        <f t="shared" si="48"/>
        <v>33111.4</v>
      </c>
      <c r="G255" s="38">
        <f t="shared" si="69"/>
        <v>20677.600000000002</v>
      </c>
      <c r="H255" s="47">
        <f t="shared" si="70"/>
        <v>60.131736758618004</v>
      </c>
      <c r="I255" s="47">
        <f t="shared" si="73"/>
        <v>371.30000000000291</v>
      </c>
      <c r="J255" s="26">
        <f t="shared" si="71"/>
        <v>659.40000000000146</v>
      </c>
    </row>
    <row r="256" spans="1:10" x14ac:dyDescent="0.25">
      <c r="A256" s="8">
        <f t="shared" si="72"/>
        <v>40626</v>
      </c>
      <c r="B256">
        <v>7902.7</v>
      </c>
      <c r="C256">
        <v>3562</v>
      </c>
      <c r="D256" s="80">
        <v>25480.2</v>
      </c>
      <c r="E256" s="80">
        <v>17546.2</v>
      </c>
      <c r="F256" s="38">
        <f t="shared" si="48"/>
        <v>33382.9</v>
      </c>
      <c r="G256" s="38">
        <f t="shared" si="69"/>
        <v>21108.2</v>
      </c>
      <c r="H256" s="47">
        <f t="shared" si="70"/>
        <v>58.151334552448809</v>
      </c>
      <c r="I256" s="47">
        <f t="shared" si="73"/>
        <v>430.59999999999854</v>
      </c>
      <c r="J256" s="26">
        <f t="shared" si="71"/>
        <v>271.5</v>
      </c>
    </row>
    <row r="257" spans="1:11" x14ac:dyDescent="0.25">
      <c r="A257" s="8">
        <f t="shared" si="72"/>
        <v>40633</v>
      </c>
      <c r="B257">
        <v>7639.4</v>
      </c>
      <c r="C257">
        <v>3435.4</v>
      </c>
      <c r="D257" s="80">
        <v>26202.400000000001</v>
      </c>
      <c r="E257" s="80">
        <v>17996.5</v>
      </c>
      <c r="F257" s="38">
        <f t="shared" si="48"/>
        <v>33841.800000000003</v>
      </c>
      <c r="G257" s="38">
        <f t="shared" si="69"/>
        <v>21431.9</v>
      </c>
      <c r="H257" s="47">
        <f t="shared" si="70"/>
        <v>57.903872265174819</v>
      </c>
      <c r="I257" s="47">
        <f t="shared" si="73"/>
        <v>323.70000000000073</v>
      </c>
      <c r="J257" s="26">
        <f t="shared" si="71"/>
        <v>458.90000000000146</v>
      </c>
    </row>
    <row r="258" spans="1:11" x14ac:dyDescent="0.25">
      <c r="A258" s="8">
        <f t="shared" si="72"/>
        <v>40640</v>
      </c>
      <c r="B258">
        <v>7358.3</v>
      </c>
      <c r="C258">
        <v>3059.5</v>
      </c>
      <c r="D258" s="80">
        <v>26927</v>
      </c>
      <c r="E258" s="80">
        <v>18473.400000000001</v>
      </c>
      <c r="F258" s="38">
        <f t="shared" si="48"/>
        <v>34285.300000000003</v>
      </c>
      <c r="G258" s="38">
        <f t="shared" si="69"/>
        <v>21532.9</v>
      </c>
      <c r="H258" s="47">
        <f t="shared" si="70"/>
        <v>59.222863617998513</v>
      </c>
      <c r="I258" s="47">
        <f t="shared" si="73"/>
        <v>101</v>
      </c>
      <c r="J258" s="26">
        <f t="shared" si="71"/>
        <v>443.5</v>
      </c>
    </row>
    <row r="259" spans="1:11" x14ac:dyDescent="0.25">
      <c r="A259" s="8">
        <f t="shared" si="72"/>
        <v>40647</v>
      </c>
      <c r="B259">
        <v>6631.2</v>
      </c>
      <c r="C259">
        <v>2793.9</v>
      </c>
      <c r="D259" s="80">
        <v>27789</v>
      </c>
      <c r="E259" s="80">
        <v>18905.400000000001</v>
      </c>
      <c r="F259" s="38">
        <f t="shared" si="48"/>
        <v>34420.199999999997</v>
      </c>
      <c r="G259" s="38">
        <f t="shared" si="69"/>
        <v>21699.300000000003</v>
      </c>
      <c r="H259" s="47">
        <f t="shared" si="70"/>
        <v>58.623550068435357</v>
      </c>
      <c r="I259" s="47">
        <f t="shared" si="73"/>
        <v>166.40000000000146</v>
      </c>
      <c r="J259" s="26">
        <f t="shared" si="71"/>
        <v>134.89999999999418</v>
      </c>
    </row>
    <row r="260" spans="1:11" x14ac:dyDescent="0.25">
      <c r="A260" s="8">
        <f t="shared" si="72"/>
        <v>40654</v>
      </c>
      <c r="B260">
        <v>6069.9</v>
      </c>
      <c r="C260">
        <v>2688.6</v>
      </c>
      <c r="D260" s="80">
        <v>28615.200000000001</v>
      </c>
      <c r="E260" s="80">
        <v>19183.8</v>
      </c>
      <c r="F260" s="38">
        <f t="shared" si="48"/>
        <v>34685.1</v>
      </c>
      <c r="G260" s="38">
        <f t="shared" si="69"/>
        <v>21872.399999999998</v>
      </c>
      <c r="H260" s="47">
        <f t="shared" si="70"/>
        <v>58.579305426016347</v>
      </c>
      <c r="I260" s="47">
        <f t="shared" si="73"/>
        <v>173.09999999999491</v>
      </c>
      <c r="J260" s="26">
        <f t="shared" si="71"/>
        <v>264.90000000000146</v>
      </c>
    </row>
    <row r="261" spans="1:11" x14ac:dyDescent="0.25">
      <c r="A261" s="8">
        <f t="shared" si="72"/>
        <v>40661</v>
      </c>
      <c r="B261">
        <v>5476.7</v>
      </c>
      <c r="C261">
        <v>2348</v>
      </c>
      <c r="D261" s="80">
        <v>29482.3</v>
      </c>
      <c r="E261" s="80">
        <v>19674.599999999999</v>
      </c>
      <c r="F261" s="38">
        <f t="shared" si="48"/>
        <v>34959</v>
      </c>
      <c r="G261" s="38">
        <f t="shared" si="69"/>
        <v>22022.6</v>
      </c>
      <c r="H261" s="47">
        <f t="shared" si="70"/>
        <v>58.741474666933073</v>
      </c>
      <c r="I261" s="47">
        <f t="shared" si="73"/>
        <v>150.20000000000073</v>
      </c>
      <c r="J261" s="26">
        <f t="shared" si="71"/>
        <v>273.90000000000146</v>
      </c>
      <c r="K261">
        <v>2644</v>
      </c>
    </row>
    <row r="262" spans="1:11" x14ac:dyDescent="0.25">
      <c r="A262" s="8">
        <f t="shared" si="72"/>
        <v>40668</v>
      </c>
      <c r="B262">
        <v>4770.8</v>
      </c>
      <c r="C262">
        <v>2074.3000000000002</v>
      </c>
      <c r="D262" s="80">
        <v>30508.9</v>
      </c>
      <c r="E262" s="80">
        <v>20192.7</v>
      </c>
      <c r="F262" s="38">
        <f t="shared" si="48"/>
        <v>35279.700000000004</v>
      </c>
      <c r="G262" s="38">
        <f t="shared" si="69"/>
        <v>22267</v>
      </c>
      <c r="H262" s="47">
        <f t="shared" si="70"/>
        <v>58.439394619841046</v>
      </c>
      <c r="I262" s="47">
        <f t="shared" si="73"/>
        <v>244.40000000000146</v>
      </c>
      <c r="J262" s="26">
        <f t="shared" si="71"/>
        <v>320.70000000000437</v>
      </c>
      <c r="K262">
        <v>2873.9</v>
      </c>
    </row>
    <row r="263" spans="1:11" x14ac:dyDescent="0.25">
      <c r="A263" s="8">
        <f t="shared" si="72"/>
        <v>40675</v>
      </c>
      <c r="B263">
        <v>4103.3</v>
      </c>
      <c r="C263">
        <v>1989.3</v>
      </c>
      <c r="D263" s="80">
        <v>31303</v>
      </c>
      <c r="E263" s="80">
        <v>20528.3</v>
      </c>
      <c r="F263" s="38">
        <f t="shared" si="48"/>
        <v>35406.300000000003</v>
      </c>
      <c r="G263" s="38">
        <f t="shared" si="69"/>
        <v>22517.599999999999</v>
      </c>
      <c r="H263" s="47">
        <f t="shared" si="70"/>
        <v>57.23833801115574</v>
      </c>
      <c r="I263" s="47">
        <f t="shared" si="73"/>
        <v>250.59999999999854</v>
      </c>
      <c r="J263" s="26">
        <f t="shared" si="71"/>
        <v>126.59999999999854</v>
      </c>
      <c r="K263" s="80">
        <v>3546.1</v>
      </c>
    </row>
    <row r="264" spans="1:11" x14ac:dyDescent="0.25">
      <c r="A264" s="8">
        <f t="shared" si="72"/>
        <v>40682</v>
      </c>
      <c r="B264">
        <v>3288.1</v>
      </c>
      <c r="C264">
        <v>1566.1</v>
      </c>
      <c r="D264" s="80">
        <v>32089.4</v>
      </c>
      <c r="E264" s="80">
        <v>21100.2</v>
      </c>
      <c r="F264" s="38">
        <f t="shared" si="48"/>
        <v>35377.5</v>
      </c>
      <c r="G264" s="38">
        <f t="shared" si="69"/>
        <v>22666.3</v>
      </c>
      <c r="H264" s="47">
        <f t="shared" si="70"/>
        <v>56.079730701526053</v>
      </c>
      <c r="I264" s="47">
        <f t="shared" si="73"/>
        <v>148.70000000000073</v>
      </c>
      <c r="J264" s="26">
        <f t="shared" si="71"/>
        <v>-28.80000000000291</v>
      </c>
      <c r="K264" s="80">
        <v>4006.7</v>
      </c>
    </row>
    <row r="265" spans="1:11" x14ac:dyDescent="0.25">
      <c r="A265" s="8">
        <f t="shared" si="72"/>
        <v>40689</v>
      </c>
      <c r="B265">
        <v>2320.4</v>
      </c>
      <c r="C265">
        <v>1212.9000000000001</v>
      </c>
      <c r="D265" s="80">
        <v>32983.5</v>
      </c>
      <c r="E265" s="80">
        <v>21400.2</v>
      </c>
      <c r="F265" s="38">
        <f t="shared" ref="F265:F275" si="74">+B265+D265</f>
        <v>35303.9</v>
      </c>
      <c r="G265" s="38">
        <f t="shared" ref="G265:G275" si="75">+C265+E265</f>
        <v>22613.100000000002</v>
      </c>
      <c r="H265" s="47">
        <f t="shared" ref="H265:H275" si="76">+(F265/G265-1)*100</f>
        <v>56.121451724885119</v>
      </c>
      <c r="I265" s="47">
        <f t="shared" si="73"/>
        <v>-53.19999999999709</v>
      </c>
      <c r="J265" s="26">
        <f t="shared" si="71"/>
        <v>-73.599999999998545</v>
      </c>
      <c r="K265" s="80">
        <v>4345.2</v>
      </c>
    </row>
    <row r="266" spans="1:11" x14ac:dyDescent="0.25">
      <c r="A266" s="8">
        <f t="shared" si="72"/>
        <v>40696</v>
      </c>
      <c r="B266">
        <v>6495.5</v>
      </c>
      <c r="C266">
        <v>4027.6</v>
      </c>
      <c r="D266" s="80">
        <v>142.9</v>
      </c>
      <c r="E266" s="80">
        <v>145.6</v>
      </c>
      <c r="F266" s="38">
        <f t="shared" si="74"/>
        <v>6638.4</v>
      </c>
      <c r="G266" s="38">
        <f t="shared" si="75"/>
        <v>4173.2</v>
      </c>
      <c r="H266" s="47">
        <f t="shared" si="76"/>
        <v>59.072174829866775</v>
      </c>
      <c r="I266" s="47">
        <f t="shared" si="73"/>
        <v>-18439.900000000001</v>
      </c>
      <c r="J266" s="26">
        <f t="shared" si="71"/>
        <v>-28665.5</v>
      </c>
    </row>
    <row r="267" spans="1:11" x14ac:dyDescent="0.25">
      <c r="A267" s="8">
        <f t="shared" si="72"/>
        <v>40703</v>
      </c>
      <c r="B267">
        <v>6301</v>
      </c>
      <c r="C267">
        <v>4592.3999999999996</v>
      </c>
      <c r="D267" s="80">
        <v>792.8</v>
      </c>
      <c r="E267" s="80">
        <v>540.29999999999995</v>
      </c>
      <c r="F267" s="38">
        <f t="shared" si="74"/>
        <v>7093.8</v>
      </c>
      <c r="G267" s="38">
        <f t="shared" si="75"/>
        <v>5132.7</v>
      </c>
      <c r="H267" s="47">
        <f t="shared" si="76"/>
        <v>38.207960722426805</v>
      </c>
      <c r="I267" s="47">
        <f t="shared" si="73"/>
        <v>959.5</v>
      </c>
      <c r="J267" s="26">
        <f t="shared" si="71"/>
        <v>455.40000000000055</v>
      </c>
    </row>
    <row r="268" spans="1:11" x14ac:dyDescent="0.25">
      <c r="A268" s="8">
        <f t="shared" si="72"/>
        <v>40710</v>
      </c>
      <c r="B268">
        <v>6300.5</v>
      </c>
      <c r="C268">
        <v>5032.7</v>
      </c>
      <c r="D268" s="80">
        <v>1454.7</v>
      </c>
      <c r="E268" s="80">
        <v>820.7</v>
      </c>
      <c r="F268" s="38">
        <f t="shared" si="74"/>
        <v>7755.2</v>
      </c>
      <c r="G268" s="38">
        <f t="shared" si="75"/>
        <v>5853.4</v>
      </c>
      <c r="H268" s="47">
        <f t="shared" si="76"/>
        <v>32.490518331226291</v>
      </c>
      <c r="I268" s="47">
        <f t="shared" si="73"/>
        <v>720.69999999999982</v>
      </c>
      <c r="J268" s="26">
        <f t="shared" ref="J268:J273" si="77">+F268-F267</f>
        <v>661.39999999999964</v>
      </c>
    </row>
    <row r="269" spans="1:11" x14ac:dyDescent="0.25">
      <c r="A269" s="8">
        <f t="shared" si="72"/>
        <v>40717</v>
      </c>
      <c r="B269">
        <v>6363</v>
      </c>
      <c r="C269">
        <v>4902.3999999999996</v>
      </c>
      <c r="D269" s="80">
        <v>1937.3</v>
      </c>
      <c r="E269" s="80">
        <v>1369.3</v>
      </c>
      <c r="F269" s="38">
        <f t="shared" si="74"/>
        <v>8300.2999999999993</v>
      </c>
      <c r="G269" s="38">
        <f t="shared" si="75"/>
        <v>6271.7</v>
      </c>
      <c r="H269" s="47">
        <f t="shared" si="76"/>
        <v>32.345297128370291</v>
      </c>
      <c r="I269" s="47">
        <f t="shared" si="73"/>
        <v>418.30000000000018</v>
      </c>
      <c r="J269" s="26">
        <f t="shared" si="77"/>
        <v>545.09999999999945</v>
      </c>
    </row>
    <row r="270" spans="1:11" x14ac:dyDescent="0.25">
      <c r="A270" s="8">
        <f t="shared" si="72"/>
        <v>40724</v>
      </c>
      <c r="B270">
        <v>6060.4</v>
      </c>
      <c r="C270">
        <v>4858.3999999999996</v>
      </c>
      <c r="D270" s="80">
        <v>2664.1</v>
      </c>
      <c r="E270" s="80">
        <v>1926.9</v>
      </c>
      <c r="F270" s="38">
        <f t="shared" si="74"/>
        <v>8724.5</v>
      </c>
      <c r="G270" s="38">
        <f t="shared" si="75"/>
        <v>6785.2999999999993</v>
      </c>
      <c r="H270" s="47">
        <f t="shared" si="76"/>
        <v>28.57942905987947</v>
      </c>
      <c r="I270" s="47">
        <f t="shared" si="73"/>
        <v>513.59999999999945</v>
      </c>
      <c r="J270" s="26">
        <f t="shared" si="77"/>
        <v>424.20000000000073</v>
      </c>
    </row>
    <row r="271" spans="1:11" x14ac:dyDescent="0.25">
      <c r="A271" s="8">
        <f t="shared" si="72"/>
        <v>40731</v>
      </c>
      <c r="B271">
        <v>6002.8</v>
      </c>
      <c r="C271">
        <v>4811.8999999999996</v>
      </c>
      <c r="D271" s="80">
        <v>3240.7</v>
      </c>
      <c r="E271" s="80">
        <v>2282.9</v>
      </c>
      <c r="F271" s="38">
        <f t="shared" si="74"/>
        <v>9243.5</v>
      </c>
      <c r="G271" s="38">
        <f t="shared" si="75"/>
        <v>7094.7999999999993</v>
      </c>
      <c r="H271" s="47">
        <f t="shared" si="76"/>
        <v>30.285561256131267</v>
      </c>
      <c r="I271" s="47">
        <f t="shared" si="73"/>
        <v>309.5</v>
      </c>
      <c r="J271" s="26">
        <f t="shared" si="77"/>
        <v>519</v>
      </c>
    </row>
    <row r="272" spans="1:11" x14ac:dyDescent="0.25">
      <c r="A272" s="8">
        <f t="shared" si="72"/>
        <v>40738</v>
      </c>
      <c r="B272">
        <v>5863.3</v>
      </c>
      <c r="C272">
        <v>4649.3</v>
      </c>
      <c r="D272" s="80">
        <v>3724.6</v>
      </c>
      <c r="E272" s="80">
        <v>2827.6</v>
      </c>
      <c r="F272" s="38">
        <f t="shared" si="74"/>
        <v>9587.9</v>
      </c>
      <c r="G272" s="38">
        <f t="shared" si="75"/>
        <v>7476.9</v>
      </c>
      <c r="H272" s="47">
        <f t="shared" si="76"/>
        <v>28.23362623547192</v>
      </c>
      <c r="I272" s="47">
        <f t="shared" si="73"/>
        <v>382.10000000000036</v>
      </c>
      <c r="J272" s="26">
        <f t="shared" si="77"/>
        <v>344.39999999999964</v>
      </c>
      <c r="K272" s="80">
        <v>59.1</v>
      </c>
    </row>
    <row r="273" spans="1:11" x14ac:dyDescent="0.25">
      <c r="A273" s="8">
        <f t="shared" si="72"/>
        <v>40745</v>
      </c>
      <c r="B273">
        <v>5773</v>
      </c>
      <c r="C273">
        <v>5117.8999999999996</v>
      </c>
      <c r="D273" s="80">
        <v>4288.7</v>
      </c>
      <c r="E273" s="80">
        <v>3278.9</v>
      </c>
      <c r="F273" s="38">
        <f t="shared" si="74"/>
        <v>10061.700000000001</v>
      </c>
      <c r="G273" s="38">
        <f t="shared" si="75"/>
        <v>8396.7999999999993</v>
      </c>
      <c r="H273" s="47">
        <f t="shared" si="76"/>
        <v>19.827791539634166</v>
      </c>
      <c r="I273" s="47">
        <f t="shared" si="73"/>
        <v>919.89999999999964</v>
      </c>
      <c r="J273" s="26">
        <f t="shared" si="77"/>
        <v>473.80000000000109</v>
      </c>
      <c r="K273" s="80">
        <v>59.1</v>
      </c>
    </row>
    <row r="274" spans="1:11" x14ac:dyDescent="0.25">
      <c r="A274" s="8">
        <f t="shared" si="72"/>
        <v>40752</v>
      </c>
      <c r="B274">
        <v>5800.4</v>
      </c>
      <c r="C274">
        <v>5399.8</v>
      </c>
      <c r="D274" s="80">
        <v>4760.8999999999996</v>
      </c>
      <c r="E274" s="80">
        <v>3840.2</v>
      </c>
      <c r="F274" s="38">
        <f t="shared" si="74"/>
        <v>10561.3</v>
      </c>
      <c r="G274" s="38">
        <f t="shared" si="75"/>
        <v>9240</v>
      </c>
      <c r="H274" s="47">
        <f t="shared" si="76"/>
        <v>14.299783549783541</v>
      </c>
      <c r="I274" s="47">
        <f t="shared" si="73"/>
        <v>843.20000000000073</v>
      </c>
      <c r="J274" s="26">
        <f t="shared" ref="J274:J279" si="78">+F274-F273</f>
        <v>499.59999999999854</v>
      </c>
      <c r="K274" s="80">
        <v>63.6</v>
      </c>
    </row>
    <row r="275" spans="1:11" x14ac:dyDescent="0.25">
      <c r="A275" s="8">
        <f t="shared" si="72"/>
        <v>40759</v>
      </c>
      <c r="B275">
        <v>5544.2</v>
      </c>
      <c r="C275">
        <v>6295.3</v>
      </c>
      <c r="D275" s="80">
        <v>5393.2</v>
      </c>
      <c r="E275" s="80">
        <v>4274.3999999999996</v>
      </c>
      <c r="F275" s="38">
        <f t="shared" si="74"/>
        <v>10937.4</v>
      </c>
      <c r="G275" s="38">
        <f t="shared" si="75"/>
        <v>10569.7</v>
      </c>
      <c r="H275" s="47">
        <f t="shared" si="76"/>
        <v>3.4788120760286478</v>
      </c>
      <c r="I275" s="47">
        <f t="shared" si="73"/>
        <v>1329.7000000000007</v>
      </c>
      <c r="J275" s="26">
        <f t="shared" si="78"/>
        <v>376.10000000000036</v>
      </c>
    </row>
    <row r="276" spans="1:11" x14ac:dyDescent="0.25">
      <c r="A276" s="8">
        <f t="shared" si="72"/>
        <v>40766</v>
      </c>
      <c r="B276">
        <v>5446.7</v>
      </c>
      <c r="C276">
        <v>7130.8</v>
      </c>
      <c r="D276" s="80">
        <v>6039.5</v>
      </c>
      <c r="E276" s="80">
        <v>4851.3</v>
      </c>
      <c r="F276" s="38">
        <f t="shared" ref="F276:F298" si="79">+B276+D276</f>
        <v>11486.2</v>
      </c>
      <c r="G276" s="38">
        <f t="shared" ref="G276:G298" si="80">+C276+E276</f>
        <v>11982.1</v>
      </c>
      <c r="H276" s="47">
        <f t="shared" ref="H276:H298" si="81">+(F276/G276-1)*100</f>
        <v>-4.1386735213359893</v>
      </c>
      <c r="I276" s="47">
        <f t="shared" si="73"/>
        <v>1412.3999999999996</v>
      </c>
      <c r="J276" s="26">
        <f t="shared" si="78"/>
        <v>548.80000000000109</v>
      </c>
    </row>
    <row r="277" spans="1:11" x14ac:dyDescent="0.25">
      <c r="A277" s="8">
        <f t="shared" si="72"/>
        <v>40773</v>
      </c>
      <c r="B277">
        <v>5324.8</v>
      </c>
      <c r="C277">
        <v>7701.5</v>
      </c>
      <c r="D277" s="80">
        <v>6508.5</v>
      </c>
      <c r="E277" s="80">
        <v>5358.3</v>
      </c>
      <c r="F277" s="38">
        <f t="shared" si="79"/>
        <v>11833.3</v>
      </c>
      <c r="G277" s="38">
        <f t="shared" si="80"/>
        <v>13059.8</v>
      </c>
      <c r="H277" s="47">
        <f t="shared" si="81"/>
        <v>-9.3914148761849336</v>
      </c>
      <c r="I277" s="47">
        <f t="shared" si="73"/>
        <v>1077.6999999999989</v>
      </c>
      <c r="J277" s="26">
        <f t="shared" si="78"/>
        <v>347.09999999999854</v>
      </c>
    </row>
    <row r="278" spans="1:11" x14ac:dyDescent="0.25">
      <c r="A278" s="8">
        <f t="shared" si="72"/>
        <v>40780</v>
      </c>
      <c r="B278">
        <v>5084.3999999999996</v>
      </c>
      <c r="C278">
        <v>8132.5</v>
      </c>
      <c r="D278" s="80">
        <v>7118</v>
      </c>
      <c r="E278" s="80">
        <v>5951.4</v>
      </c>
      <c r="F278" s="38">
        <f t="shared" si="79"/>
        <v>12202.4</v>
      </c>
      <c r="G278" s="38">
        <f t="shared" si="80"/>
        <v>14083.9</v>
      </c>
      <c r="H278" s="47">
        <f t="shared" si="81"/>
        <v>-13.359225782631235</v>
      </c>
      <c r="I278" s="47">
        <f t="shared" si="73"/>
        <v>1024.1000000000004</v>
      </c>
      <c r="J278" s="26">
        <f t="shared" si="78"/>
        <v>369.10000000000036</v>
      </c>
      <c r="K278" s="80">
        <v>63.6</v>
      </c>
    </row>
    <row r="279" spans="1:11" x14ac:dyDescent="0.25">
      <c r="A279" s="8">
        <f t="shared" si="72"/>
        <v>40787</v>
      </c>
      <c r="B279">
        <v>4971.6000000000004</v>
      </c>
      <c r="C279">
        <v>8425.9</v>
      </c>
      <c r="D279" s="80">
        <v>7743.1</v>
      </c>
      <c r="E279" s="80">
        <v>6611.4</v>
      </c>
      <c r="F279" s="38">
        <f t="shared" si="79"/>
        <v>12714.7</v>
      </c>
      <c r="G279" s="38">
        <f t="shared" si="80"/>
        <v>15037.3</v>
      </c>
      <c r="H279" s="47">
        <f t="shared" si="81"/>
        <v>-15.445591961322835</v>
      </c>
      <c r="I279" s="47">
        <f t="shared" si="73"/>
        <v>953.39999999999964</v>
      </c>
      <c r="J279" s="26">
        <f t="shared" si="78"/>
        <v>512.30000000000109</v>
      </c>
      <c r="K279" s="80">
        <v>63.6</v>
      </c>
    </row>
    <row r="280" spans="1:11" x14ac:dyDescent="0.25">
      <c r="A280" s="8">
        <f t="shared" si="72"/>
        <v>40794</v>
      </c>
      <c r="B280">
        <v>4913.8999999999996</v>
      </c>
      <c r="C280">
        <v>8038.6</v>
      </c>
      <c r="D280" s="80">
        <v>8214.2999999999993</v>
      </c>
      <c r="E280" s="80">
        <v>7473.6</v>
      </c>
      <c r="F280" s="38">
        <f t="shared" si="79"/>
        <v>13128.199999999999</v>
      </c>
      <c r="G280" s="38">
        <f t="shared" si="80"/>
        <v>15512.2</v>
      </c>
      <c r="H280" s="47">
        <f t="shared" si="81"/>
        <v>-15.368548626242584</v>
      </c>
      <c r="I280" s="47">
        <f t="shared" si="73"/>
        <v>474.90000000000146</v>
      </c>
      <c r="J280" s="26">
        <v>521.5</v>
      </c>
      <c r="K280" s="80">
        <v>63.6</v>
      </c>
    </row>
    <row r="281" spans="1:11" x14ac:dyDescent="0.25">
      <c r="A281" s="8">
        <f t="shared" si="72"/>
        <v>40801</v>
      </c>
      <c r="B281">
        <v>4707.3</v>
      </c>
      <c r="C281">
        <v>8070.3</v>
      </c>
      <c r="D281" s="80">
        <v>9100.5</v>
      </c>
      <c r="E281" s="80">
        <v>8392.1</v>
      </c>
      <c r="F281" s="38">
        <f t="shared" si="79"/>
        <v>13807.8</v>
      </c>
      <c r="G281" s="38">
        <f t="shared" si="80"/>
        <v>16462.400000000001</v>
      </c>
      <c r="H281" s="47">
        <f t="shared" si="81"/>
        <v>-16.125230829040738</v>
      </c>
      <c r="I281" s="47">
        <f t="shared" si="73"/>
        <v>950.20000000000073</v>
      </c>
      <c r="K281" s="80">
        <v>63.6</v>
      </c>
    </row>
    <row r="282" spans="1:11" x14ac:dyDescent="0.25">
      <c r="A282" s="8">
        <f t="shared" si="72"/>
        <v>40808</v>
      </c>
      <c r="B282">
        <v>4614.5</v>
      </c>
      <c r="C282">
        <v>7915.6</v>
      </c>
      <c r="D282" s="80">
        <v>9622.1</v>
      </c>
      <c r="E282" s="80">
        <v>9177.7000000000007</v>
      </c>
      <c r="F282" s="38">
        <f t="shared" si="79"/>
        <v>14236.6</v>
      </c>
      <c r="G282" s="38">
        <f t="shared" si="80"/>
        <v>17093.300000000003</v>
      </c>
      <c r="H282" s="47">
        <f t="shared" si="81"/>
        <v>-16.712396085015779</v>
      </c>
      <c r="I282" s="47">
        <f t="shared" si="73"/>
        <v>630.90000000000146</v>
      </c>
    </row>
    <row r="283" spans="1:11" x14ac:dyDescent="0.25">
      <c r="A283" s="8">
        <f t="shared" si="72"/>
        <v>40815</v>
      </c>
      <c r="B283">
        <v>4444.6000000000004</v>
      </c>
      <c r="C283">
        <v>7845.8</v>
      </c>
      <c r="D283" s="80">
        <v>10223.200000000001</v>
      </c>
      <c r="E283" s="80">
        <v>10050.9</v>
      </c>
      <c r="F283" s="38">
        <f t="shared" si="79"/>
        <v>14667.800000000001</v>
      </c>
      <c r="G283" s="38">
        <f t="shared" si="80"/>
        <v>17896.7</v>
      </c>
      <c r="H283" s="47">
        <f t="shared" si="81"/>
        <v>-18.041873641509319</v>
      </c>
      <c r="I283" s="47">
        <f t="shared" si="73"/>
        <v>803.39999999999782</v>
      </c>
    </row>
    <row r="284" spans="1:11" x14ac:dyDescent="0.25">
      <c r="A284" s="8">
        <f t="shared" si="72"/>
        <v>40822</v>
      </c>
      <c r="B284">
        <v>4563.3</v>
      </c>
      <c r="C284">
        <v>7554.1</v>
      </c>
      <c r="D284" s="80">
        <v>10588.2</v>
      </c>
      <c r="E284" s="80">
        <v>10719.6</v>
      </c>
      <c r="F284" s="38">
        <f t="shared" si="79"/>
        <v>15151.5</v>
      </c>
      <c r="G284" s="38">
        <f t="shared" si="80"/>
        <v>18273.7</v>
      </c>
      <c r="H284" s="47">
        <f t="shared" si="81"/>
        <v>-17.085757126361933</v>
      </c>
      <c r="I284" s="47">
        <f t="shared" si="73"/>
        <v>377</v>
      </c>
      <c r="K284">
        <v>80.599999999999994</v>
      </c>
    </row>
    <row r="285" spans="1:11" x14ac:dyDescent="0.25">
      <c r="A285" s="8">
        <f t="shared" si="72"/>
        <v>40829</v>
      </c>
      <c r="B285">
        <v>4577.2</v>
      </c>
      <c r="C285" s="26">
        <v>7536</v>
      </c>
      <c r="D285" s="26">
        <v>10973.6</v>
      </c>
      <c r="E285" s="26">
        <v>11311.8</v>
      </c>
      <c r="F285" s="38">
        <f t="shared" si="79"/>
        <v>15550.8</v>
      </c>
      <c r="G285" s="38">
        <f t="shared" si="80"/>
        <v>18847.8</v>
      </c>
      <c r="H285" s="47">
        <f t="shared" si="81"/>
        <v>-17.492757775443291</v>
      </c>
      <c r="I285" s="47">
        <f t="shared" si="73"/>
        <v>574.09999999999854</v>
      </c>
    </row>
    <row r="286" spans="1:11" x14ac:dyDescent="0.25">
      <c r="A286" s="8">
        <f t="shared" si="72"/>
        <v>40836</v>
      </c>
      <c r="B286">
        <v>4510.5</v>
      </c>
      <c r="C286">
        <v>7487.3</v>
      </c>
      <c r="D286" s="80">
        <v>11357.2</v>
      </c>
      <c r="E286" s="80">
        <v>11964.8</v>
      </c>
      <c r="F286" s="38">
        <f t="shared" si="79"/>
        <v>15867.7</v>
      </c>
      <c r="G286" s="38">
        <f t="shared" si="80"/>
        <v>19452.099999999999</v>
      </c>
      <c r="H286" s="47">
        <f t="shared" si="81"/>
        <v>-18.426802247572226</v>
      </c>
      <c r="I286" s="47">
        <f t="shared" si="73"/>
        <v>604.29999999999927</v>
      </c>
    </row>
    <row r="287" spans="1:11" x14ac:dyDescent="0.25">
      <c r="A287" s="8">
        <f t="shared" si="72"/>
        <v>40843</v>
      </c>
      <c r="B287">
        <v>4206.2</v>
      </c>
      <c r="C287">
        <v>7623.3</v>
      </c>
      <c r="D287" s="80">
        <v>11981.6</v>
      </c>
      <c r="E287" s="80">
        <v>12394.4</v>
      </c>
      <c r="F287" s="38">
        <f t="shared" si="79"/>
        <v>16187.8</v>
      </c>
      <c r="G287" s="38">
        <f t="shared" si="80"/>
        <v>20017.7</v>
      </c>
      <c r="H287" s="47">
        <f t="shared" si="81"/>
        <v>-19.132567677605326</v>
      </c>
      <c r="I287" s="47">
        <f t="shared" si="73"/>
        <v>565.60000000000218</v>
      </c>
      <c r="K287">
        <v>80.599999999999994</v>
      </c>
    </row>
    <row r="288" spans="1:11" x14ac:dyDescent="0.25">
      <c r="A288" s="8">
        <f t="shared" si="72"/>
        <v>40850</v>
      </c>
      <c r="B288">
        <v>4151.1000000000004</v>
      </c>
      <c r="C288">
        <v>7938.9</v>
      </c>
      <c r="D288" s="80">
        <v>12335.1</v>
      </c>
      <c r="E288" s="80">
        <v>12910.8</v>
      </c>
      <c r="F288" s="38">
        <f t="shared" si="79"/>
        <v>16486.2</v>
      </c>
      <c r="G288" s="38">
        <f t="shared" si="80"/>
        <v>20849.699999999997</v>
      </c>
      <c r="H288" s="47">
        <f t="shared" si="81"/>
        <v>-20.928358681419866</v>
      </c>
      <c r="I288" s="47">
        <f t="shared" si="73"/>
        <v>831.99999999999636</v>
      </c>
    </row>
    <row r="289" spans="1:11" x14ac:dyDescent="0.25">
      <c r="A289" s="8">
        <f t="shared" si="72"/>
        <v>40857</v>
      </c>
      <c r="B289">
        <v>4166.7</v>
      </c>
      <c r="C289">
        <v>8444.2999999999993</v>
      </c>
      <c r="D289" s="80">
        <v>12636.6</v>
      </c>
      <c r="E289" s="80">
        <v>13348.8</v>
      </c>
      <c r="F289" s="38">
        <f t="shared" si="79"/>
        <v>16803.3</v>
      </c>
      <c r="G289" s="38">
        <f t="shared" si="80"/>
        <v>21793.1</v>
      </c>
      <c r="H289" s="47">
        <f t="shared" si="81"/>
        <v>-22.896237800037621</v>
      </c>
      <c r="I289" s="47">
        <f t="shared" si="73"/>
        <v>943.40000000000146</v>
      </c>
    </row>
    <row r="290" spans="1:11" x14ac:dyDescent="0.25">
      <c r="A290" s="8">
        <f t="shared" si="72"/>
        <v>40864</v>
      </c>
      <c r="B290">
        <v>3676.9</v>
      </c>
      <c r="C290">
        <v>6353.9</v>
      </c>
      <c r="D290" s="80">
        <v>12999.2</v>
      </c>
      <c r="E290" s="80">
        <v>13873.1</v>
      </c>
      <c r="F290" s="38">
        <f t="shared" si="79"/>
        <v>16676.100000000002</v>
      </c>
      <c r="G290" s="38">
        <f t="shared" si="80"/>
        <v>20227</v>
      </c>
      <c r="H290" s="47">
        <f t="shared" si="81"/>
        <v>-17.55524793592722</v>
      </c>
      <c r="I290" s="47">
        <f t="shared" si="73"/>
        <v>-1566.0999999999985</v>
      </c>
    </row>
    <row r="291" spans="1:11" x14ac:dyDescent="0.25">
      <c r="A291" s="8">
        <f t="shared" si="72"/>
        <v>40871</v>
      </c>
      <c r="B291">
        <v>4619.5</v>
      </c>
      <c r="C291">
        <v>8740.4</v>
      </c>
      <c r="D291" s="80">
        <v>13301.2</v>
      </c>
      <c r="E291" s="80">
        <v>14461.2</v>
      </c>
      <c r="F291" s="38">
        <f t="shared" si="79"/>
        <v>17920.7</v>
      </c>
      <c r="G291" s="38">
        <f t="shared" si="80"/>
        <v>23201.599999999999</v>
      </c>
      <c r="H291" s="47">
        <f t="shared" si="81"/>
        <v>-22.760930280670287</v>
      </c>
      <c r="I291" s="47">
        <f t="shared" si="73"/>
        <v>2974.5999999999985</v>
      </c>
      <c r="K291">
        <v>98.1</v>
      </c>
    </row>
    <row r="292" spans="1:11" x14ac:dyDescent="0.25">
      <c r="A292" s="8">
        <f t="shared" si="72"/>
        <v>40878</v>
      </c>
      <c r="B292">
        <v>4616.3999999999996</v>
      </c>
      <c r="C292">
        <v>8600.7999999999993</v>
      </c>
      <c r="D292" s="80">
        <v>13731.5</v>
      </c>
      <c r="E292" s="80">
        <v>15131.3</v>
      </c>
      <c r="F292" s="38">
        <f t="shared" si="79"/>
        <v>18347.900000000001</v>
      </c>
      <c r="G292" s="61">
        <f>+C292+E291</f>
        <v>23062</v>
      </c>
      <c r="H292" s="47">
        <f t="shared" si="81"/>
        <v>-20.440985170410197</v>
      </c>
      <c r="I292" s="47">
        <f t="shared" si="73"/>
        <v>-139.59999999999854</v>
      </c>
    </row>
    <row r="293" spans="1:11" x14ac:dyDescent="0.25">
      <c r="A293" s="8">
        <f t="shared" si="72"/>
        <v>40885</v>
      </c>
      <c r="B293">
        <v>4395.5</v>
      </c>
      <c r="C293">
        <v>8996</v>
      </c>
      <c r="D293" s="80">
        <v>14270.8</v>
      </c>
      <c r="E293" s="80">
        <v>15635.4</v>
      </c>
      <c r="F293" s="38">
        <f t="shared" si="79"/>
        <v>18666.3</v>
      </c>
      <c r="G293" s="38">
        <f t="shared" si="80"/>
        <v>24631.4</v>
      </c>
      <c r="H293" s="47">
        <f t="shared" si="81"/>
        <v>-24.217462263614742</v>
      </c>
      <c r="I293" s="47">
        <f t="shared" si="73"/>
        <v>1569.4000000000015</v>
      </c>
    </row>
    <row r="294" spans="1:11" x14ac:dyDescent="0.25">
      <c r="A294" s="8">
        <f t="shared" si="72"/>
        <v>40892</v>
      </c>
      <c r="B294">
        <v>4357.8</v>
      </c>
      <c r="C294">
        <v>8873</v>
      </c>
      <c r="D294" s="80">
        <v>14670.8</v>
      </c>
      <c r="E294" s="80">
        <v>16287.3</v>
      </c>
      <c r="F294" s="38">
        <f t="shared" si="79"/>
        <v>19028.599999999999</v>
      </c>
      <c r="G294" s="38">
        <f t="shared" si="80"/>
        <v>25160.3</v>
      </c>
      <c r="H294" s="47">
        <f t="shared" si="81"/>
        <v>-24.370536122383278</v>
      </c>
      <c r="I294" s="47">
        <f t="shared" si="73"/>
        <v>528.89999999999782</v>
      </c>
    </row>
    <row r="295" spans="1:11" x14ac:dyDescent="0.25">
      <c r="A295" s="8">
        <f t="shared" si="72"/>
        <v>40899</v>
      </c>
      <c r="B295">
        <v>4375.3</v>
      </c>
      <c r="C295">
        <v>8757.6</v>
      </c>
      <c r="D295" s="80">
        <v>15084.4</v>
      </c>
      <c r="E295" s="80">
        <v>16828.8</v>
      </c>
      <c r="F295" s="38">
        <f t="shared" si="79"/>
        <v>19459.7</v>
      </c>
      <c r="G295" s="38">
        <f t="shared" si="80"/>
        <v>25586.400000000001</v>
      </c>
      <c r="H295" s="47">
        <f t="shared" si="81"/>
        <v>-23.94514273207642</v>
      </c>
      <c r="I295" s="47">
        <f t="shared" si="73"/>
        <v>426.10000000000218</v>
      </c>
    </row>
    <row r="296" spans="1:11" x14ac:dyDescent="0.25">
      <c r="A296" s="8">
        <f t="shared" si="72"/>
        <v>40906</v>
      </c>
      <c r="B296">
        <v>4088.2</v>
      </c>
      <c r="C296">
        <v>8786.2000000000007</v>
      </c>
      <c r="D296" s="80">
        <v>15510.2</v>
      </c>
      <c r="E296" s="80">
        <v>17264.8</v>
      </c>
      <c r="F296" s="38">
        <f t="shared" si="79"/>
        <v>19598.400000000001</v>
      </c>
      <c r="G296" s="38">
        <f t="shared" si="80"/>
        <v>26051</v>
      </c>
      <c r="H296" s="47">
        <f t="shared" si="81"/>
        <v>-24.769106752140026</v>
      </c>
      <c r="I296" s="47">
        <f t="shared" si="73"/>
        <v>464.59999999999854</v>
      </c>
      <c r="K296">
        <v>127.6</v>
      </c>
    </row>
    <row r="297" spans="1:11" x14ac:dyDescent="0.25">
      <c r="A297" s="8">
        <f t="shared" si="72"/>
        <v>40913</v>
      </c>
      <c r="B297">
        <v>4257.1000000000004</v>
      </c>
      <c r="C297">
        <v>8320</v>
      </c>
      <c r="D297" s="80">
        <v>15697.9</v>
      </c>
      <c r="E297" s="80">
        <v>17878.5</v>
      </c>
      <c r="F297" s="38">
        <f t="shared" si="79"/>
        <v>19955</v>
      </c>
      <c r="G297" s="38">
        <f t="shared" si="80"/>
        <v>26198.5</v>
      </c>
      <c r="H297" s="47">
        <f t="shared" si="81"/>
        <v>-23.83151707158807</v>
      </c>
      <c r="I297" s="47">
        <f t="shared" si="73"/>
        <v>147.5</v>
      </c>
    </row>
    <row r="298" spans="1:11" x14ac:dyDescent="0.25">
      <c r="A298" s="8">
        <f t="shared" si="72"/>
        <v>40920</v>
      </c>
      <c r="B298">
        <v>4486.3999999999996</v>
      </c>
      <c r="C298">
        <v>8675.7999999999993</v>
      </c>
      <c r="D298" s="80">
        <v>16055.8</v>
      </c>
      <c r="E298" s="80">
        <v>18549.099999999999</v>
      </c>
      <c r="F298" s="38">
        <f t="shared" si="79"/>
        <v>20542.199999999997</v>
      </c>
      <c r="G298" s="38">
        <f t="shared" si="80"/>
        <v>27224.899999999998</v>
      </c>
      <c r="H298" s="47">
        <f t="shared" si="81"/>
        <v>-24.546279325176592</v>
      </c>
      <c r="I298" s="47">
        <f t="shared" si="73"/>
        <v>1026.3999999999978</v>
      </c>
    </row>
    <row r="299" spans="1:11" x14ac:dyDescent="0.25">
      <c r="A299" s="8">
        <f t="shared" si="72"/>
        <v>40927</v>
      </c>
      <c r="B299">
        <v>4666.5</v>
      </c>
      <c r="C299">
        <v>8900</v>
      </c>
      <c r="D299" s="80">
        <v>16480.5</v>
      </c>
      <c r="E299" s="80">
        <v>19219</v>
      </c>
      <c r="F299" s="38">
        <f t="shared" ref="F299:G317" si="82">+B299+D299</f>
        <v>21147</v>
      </c>
      <c r="G299" s="38">
        <f t="shared" si="82"/>
        <v>28119</v>
      </c>
      <c r="H299" s="47">
        <f t="shared" ref="H299:H318" si="83">+(F299/G299-1)*100</f>
        <v>-24.794622852875282</v>
      </c>
      <c r="I299" s="47">
        <f t="shared" si="73"/>
        <v>894.10000000000218</v>
      </c>
    </row>
    <row r="300" spans="1:11" x14ac:dyDescent="0.25">
      <c r="A300" s="8">
        <f t="shared" si="72"/>
        <v>40934</v>
      </c>
      <c r="B300">
        <v>4730.8</v>
      </c>
      <c r="C300">
        <v>8842.9</v>
      </c>
      <c r="D300" s="80">
        <v>16935</v>
      </c>
      <c r="E300" s="80">
        <v>19810.3</v>
      </c>
      <c r="F300" s="38">
        <f t="shared" si="82"/>
        <v>21665.8</v>
      </c>
      <c r="G300" s="38">
        <f t="shared" si="82"/>
        <v>28653.199999999997</v>
      </c>
      <c r="H300" s="47">
        <f t="shared" si="83"/>
        <v>-24.386106961875107</v>
      </c>
      <c r="I300" s="47">
        <f t="shared" si="73"/>
        <v>534.19999999999709</v>
      </c>
    </row>
    <row r="301" spans="1:11" x14ac:dyDescent="0.25">
      <c r="A301" s="8">
        <f t="shared" si="72"/>
        <v>40941</v>
      </c>
      <c r="B301">
        <v>4974.7</v>
      </c>
      <c r="C301">
        <v>8351.7000000000007</v>
      </c>
      <c r="D301" s="80">
        <v>17399</v>
      </c>
      <c r="E301" s="80">
        <v>20692.7</v>
      </c>
      <c r="F301" s="38">
        <f t="shared" si="82"/>
        <v>22373.7</v>
      </c>
      <c r="G301" s="38">
        <f t="shared" si="82"/>
        <v>29044.400000000001</v>
      </c>
      <c r="H301" s="47">
        <f t="shared" si="83"/>
        <v>-22.967250141163188</v>
      </c>
      <c r="I301" s="47">
        <f t="shared" si="73"/>
        <v>391.20000000000437</v>
      </c>
    </row>
    <row r="302" spans="1:11" x14ac:dyDescent="0.25">
      <c r="A302" s="8">
        <f t="shared" si="72"/>
        <v>40948</v>
      </c>
      <c r="B302">
        <v>4916</v>
      </c>
      <c r="C302">
        <v>8364.5</v>
      </c>
      <c r="D302" s="80">
        <v>17878.099999999999</v>
      </c>
      <c r="E302" s="80">
        <v>21279.200000000001</v>
      </c>
      <c r="F302" s="38">
        <f t="shared" si="82"/>
        <v>22794.1</v>
      </c>
      <c r="G302" s="38">
        <f t="shared" si="82"/>
        <v>29643.7</v>
      </c>
      <c r="H302" s="47">
        <f t="shared" si="83"/>
        <v>-23.106427335319147</v>
      </c>
      <c r="I302" s="47">
        <f t="shared" si="73"/>
        <v>599.29999999999927</v>
      </c>
    </row>
    <row r="303" spans="1:11" x14ac:dyDescent="0.25">
      <c r="A303" s="8">
        <f t="shared" si="72"/>
        <v>40955</v>
      </c>
      <c r="B303">
        <v>5087.1000000000004</v>
      </c>
      <c r="C303">
        <v>8502</v>
      </c>
      <c r="D303" s="80">
        <v>18408.599999999999</v>
      </c>
      <c r="E303" s="80">
        <v>22150.1</v>
      </c>
      <c r="F303" s="38">
        <f t="shared" si="82"/>
        <v>23495.699999999997</v>
      </c>
      <c r="G303" s="38">
        <f t="shared" si="82"/>
        <v>30652.1</v>
      </c>
      <c r="H303" s="47">
        <f t="shared" si="83"/>
        <v>-23.34717686553287</v>
      </c>
      <c r="I303" s="47">
        <f t="shared" si="73"/>
        <v>1008.3999999999978</v>
      </c>
    </row>
    <row r="304" spans="1:11" x14ac:dyDescent="0.25">
      <c r="A304" s="8">
        <f t="shared" si="72"/>
        <v>40962</v>
      </c>
      <c r="B304">
        <v>5295.4</v>
      </c>
      <c r="C304">
        <v>8521.1</v>
      </c>
      <c r="D304" s="80">
        <v>18614.400000000001</v>
      </c>
      <c r="E304" s="80">
        <v>22691.5</v>
      </c>
      <c r="F304" s="38">
        <f t="shared" si="82"/>
        <v>23909.800000000003</v>
      </c>
      <c r="G304" s="38">
        <f t="shared" si="82"/>
        <v>31212.6</v>
      </c>
      <c r="H304" s="47">
        <f t="shared" si="83"/>
        <v>-23.396961483503443</v>
      </c>
      <c r="I304" s="47">
        <f t="shared" si="73"/>
        <v>560.5</v>
      </c>
    </row>
    <row r="305" spans="1:11" x14ac:dyDescent="0.25">
      <c r="A305" s="8">
        <f t="shared" si="72"/>
        <v>40969</v>
      </c>
      <c r="B305">
        <v>5309.3</v>
      </c>
      <c r="C305">
        <v>8507.7999999999993</v>
      </c>
      <c r="D305" s="80">
        <v>19047.099999999999</v>
      </c>
      <c r="E305" s="80">
        <v>23280.5</v>
      </c>
      <c r="F305" s="38">
        <f t="shared" si="82"/>
        <v>24356.399999999998</v>
      </c>
      <c r="G305" s="38">
        <f t="shared" si="82"/>
        <v>31788.3</v>
      </c>
      <c r="H305" s="47">
        <f t="shared" si="83"/>
        <v>-23.379356555713905</v>
      </c>
      <c r="I305" s="47">
        <f t="shared" si="73"/>
        <v>575.70000000000073</v>
      </c>
    </row>
    <row r="306" spans="1:11" x14ac:dyDescent="0.25">
      <c r="A306" s="8">
        <f t="shared" si="72"/>
        <v>40976</v>
      </c>
      <c r="B306">
        <v>4698.7</v>
      </c>
      <c r="C306">
        <v>8480.7999999999993</v>
      </c>
      <c r="D306" s="80">
        <v>19960.099999999999</v>
      </c>
      <c r="E306" s="80">
        <v>23970.3</v>
      </c>
      <c r="F306" s="38">
        <f t="shared" si="82"/>
        <v>24658.799999999999</v>
      </c>
      <c r="G306" s="38">
        <f t="shared" si="82"/>
        <v>32451.1</v>
      </c>
      <c r="H306" s="47">
        <f t="shared" si="83"/>
        <v>-24.01243717470286</v>
      </c>
      <c r="I306" s="47">
        <f t="shared" si="73"/>
        <v>662.79999999999927</v>
      </c>
    </row>
    <row r="307" spans="1:11" x14ac:dyDescent="0.25">
      <c r="A307" s="8">
        <f t="shared" si="72"/>
        <v>40983</v>
      </c>
      <c r="B307">
        <v>4689.3999999999996</v>
      </c>
      <c r="C307">
        <v>8519.6</v>
      </c>
      <c r="D307" s="80">
        <v>20497.900000000001</v>
      </c>
      <c r="E307" s="80">
        <v>24591.3</v>
      </c>
      <c r="F307" s="38">
        <f t="shared" si="82"/>
        <v>25187.300000000003</v>
      </c>
      <c r="G307" s="38">
        <f t="shared" si="82"/>
        <v>33110.9</v>
      </c>
      <c r="H307" s="47">
        <f t="shared" si="83"/>
        <v>-23.930488147407647</v>
      </c>
      <c r="I307" s="47">
        <f t="shared" si="73"/>
        <v>659.80000000000291</v>
      </c>
    </row>
    <row r="308" spans="1:11" x14ac:dyDescent="0.25">
      <c r="A308" s="8">
        <f t="shared" si="72"/>
        <v>40990</v>
      </c>
      <c r="B308">
        <v>4474.5</v>
      </c>
      <c r="C308">
        <v>7902.7</v>
      </c>
      <c r="D308" s="80">
        <v>20938.8</v>
      </c>
      <c r="E308" s="80">
        <v>25479.7</v>
      </c>
      <c r="F308" s="38">
        <f t="shared" si="82"/>
        <v>25413.3</v>
      </c>
      <c r="G308" s="38">
        <f t="shared" si="82"/>
        <v>33382.400000000001</v>
      </c>
      <c r="H308" s="47">
        <f t="shared" si="83"/>
        <v>-23.872160180214731</v>
      </c>
      <c r="I308" s="47">
        <f t="shared" si="73"/>
        <v>271.5</v>
      </c>
    </row>
    <row r="309" spans="1:11" x14ac:dyDescent="0.25">
      <c r="A309" s="8">
        <f t="shared" si="72"/>
        <v>40997</v>
      </c>
      <c r="B309">
        <v>4478.1000000000004</v>
      </c>
      <c r="C309">
        <v>7639.4</v>
      </c>
      <c r="D309" s="80">
        <v>21343.5</v>
      </c>
      <c r="E309" s="80">
        <v>26201.9</v>
      </c>
      <c r="F309" s="38">
        <f t="shared" si="82"/>
        <v>25821.599999999999</v>
      </c>
      <c r="G309" s="38">
        <f t="shared" si="82"/>
        <v>33841.300000000003</v>
      </c>
      <c r="H309" s="47">
        <f t="shared" si="83"/>
        <v>-23.697966685676974</v>
      </c>
      <c r="I309" s="47">
        <f t="shared" si="73"/>
        <v>458.90000000000146</v>
      </c>
    </row>
    <row r="310" spans="1:11" x14ac:dyDescent="0.25">
      <c r="A310" s="8">
        <f t="shared" si="72"/>
        <v>41004</v>
      </c>
      <c r="B310">
        <v>4490.3999999999996</v>
      </c>
      <c r="C310">
        <v>7358.3</v>
      </c>
      <c r="D310" s="80">
        <v>21783.3</v>
      </c>
      <c r="E310" s="80">
        <v>26926.5</v>
      </c>
      <c r="F310" s="38">
        <f t="shared" si="82"/>
        <v>26273.699999999997</v>
      </c>
      <c r="G310" s="38">
        <f t="shared" si="82"/>
        <v>34284.800000000003</v>
      </c>
      <c r="H310" s="47">
        <f t="shared" si="83"/>
        <v>-23.366331435504961</v>
      </c>
      <c r="I310" s="47">
        <f t="shared" si="73"/>
        <v>443.5</v>
      </c>
    </row>
    <row r="311" spans="1:11" x14ac:dyDescent="0.25">
      <c r="A311" s="8">
        <f t="shared" si="72"/>
        <v>41011</v>
      </c>
      <c r="B311">
        <v>4224.1000000000004</v>
      </c>
      <c r="C311">
        <v>6631.2</v>
      </c>
      <c r="D311" s="80">
        <v>22415.599999999999</v>
      </c>
      <c r="E311" s="80">
        <v>27788.5</v>
      </c>
      <c r="F311" s="38">
        <f t="shared" si="82"/>
        <v>26639.699999999997</v>
      </c>
      <c r="G311" s="38">
        <f t="shared" si="82"/>
        <v>34419.699999999997</v>
      </c>
      <c r="H311" s="47">
        <f t="shared" si="83"/>
        <v>-22.603334718199175</v>
      </c>
      <c r="I311" s="47">
        <f t="shared" si="73"/>
        <v>134.89999999999418</v>
      </c>
    </row>
    <row r="312" spans="1:11" x14ac:dyDescent="0.25">
      <c r="A312" s="8">
        <f t="shared" si="72"/>
        <v>41018</v>
      </c>
      <c r="B312">
        <v>3993.1</v>
      </c>
      <c r="C312">
        <v>6069.9</v>
      </c>
      <c r="D312" s="80">
        <v>23033.3</v>
      </c>
      <c r="E312" s="80">
        <v>28614.7</v>
      </c>
      <c r="F312" s="38">
        <f t="shared" si="82"/>
        <v>27026.399999999998</v>
      </c>
      <c r="G312" s="38">
        <f t="shared" si="82"/>
        <v>34684.6</v>
      </c>
      <c r="H312" s="47">
        <f t="shared" si="83"/>
        <v>-22.079539622772071</v>
      </c>
      <c r="I312" s="47">
        <f t="shared" si="73"/>
        <v>264.90000000000146</v>
      </c>
    </row>
    <row r="313" spans="1:11" x14ac:dyDescent="0.25">
      <c r="A313" s="8">
        <f t="shared" si="72"/>
        <v>41025</v>
      </c>
      <c r="B313">
        <v>3628.4</v>
      </c>
      <c r="C313">
        <v>5476.7</v>
      </c>
      <c r="D313" s="80">
        <v>23654.799999999999</v>
      </c>
      <c r="E313" s="80">
        <v>29481.8</v>
      </c>
      <c r="F313" s="38">
        <f t="shared" si="82"/>
        <v>27283.200000000001</v>
      </c>
      <c r="G313" s="38">
        <f t="shared" si="82"/>
        <v>34958.5</v>
      </c>
      <c r="H313" s="47">
        <f t="shared" si="83"/>
        <v>-21.955461475749814</v>
      </c>
      <c r="I313" s="47">
        <f t="shared" si="73"/>
        <v>273.90000000000146</v>
      </c>
      <c r="J313">
        <v>1855.4</v>
      </c>
    </row>
    <row r="314" spans="1:11" x14ac:dyDescent="0.25">
      <c r="A314" s="8">
        <f t="shared" si="72"/>
        <v>41032</v>
      </c>
      <c r="B314">
        <v>3298.8</v>
      </c>
      <c r="C314">
        <v>4770.8</v>
      </c>
      <c r="D314" s="80">
        <v>24206</v>
      </c>
      <c r="E314" s="80">
        <v>30508.3</v>
      </c>
      <c r="F314" s="38">
        <f t="shared" si="82"/>
        <v>27504.799999999999</v>
      </c>
      <c r="G314" s="38">
        <f t="shared" si="82"/>
        <v>35279.1</v>
      </c>
      <c r="H314" s="47">
        <f t="shared" si="83"/>
        <v>-22.036559889566341</v>
      </c>
      <c r="I314" s="47">
        <f t="shared" si="73"/>
        <v>320.59999999999854</v>
      </c>
      <c r="J314">
        <v>2184.3000000000002</v>
      </c>
    </row>
    <row r="315" spans="1:11" x14ac:dyDescent="0.25">
      <c r="A315" s="8">
        <f t="shared" si="72"/>
        <v>41039</v>
      </c>
      <c r="B315">
        <v>2941.6</v>
      </c>
      <c r="C315">
        <v>4103.3</v>
      </c>
      <c r="D315" s="80">
        <v>24884.9</v>
      </c>
      <c r="E315" s="80">
        <v>31302.5</v>
      </c>
      <c r="F315" s="38">
        <f t="shared" si="82"/>
        <v>27826.5</v>
      </c>
      <c r="G315" s="38">
        <f t="shared" si="82"/>
        <v>35405.800000000003</v>
      </c>
      <c r="H315" s="47">
        <f t="shared" si="83"/>
        <v>-21.406944624891977</v>
      </c>
      <c r="I315" s="47">
        <f t="shared" si="73"/>
        <v>126.70000000000437</v>
      </c>
      <c r="J315">
        <v>2574</v>
      </c>
    </row>
    <row r="316" spans="1:11" x14ac:dyDescent="0.25">
      <c r="A316" s="8">
        <f t="shared" si="72"/>
        <v>41046</v>
      </c>
      <c r="B316">
        <v>2446.3000000000002</v>
      </c>
      <c r="C316">
        <v>3288.1</v>
      </c>
      <c r="D316" s="80">
        <v>25452.799999999999</v>
      </c>
      <c r="E316" s="80">
        <v>32045.4</v>
      </c>
      <c r="F316" s="38">
        <f t="shared" si="82"/>
        <v>27899.1</v>
      </c>
      <c r="G316" s="38">
        <f t="shared" si="82"/>
        <v>35333.5</v>
      </c>
      <c r="H316" s="47">
        <f t="shared" si="83"/>
        <v>-21.040655468606285</v>
      </c>
      <c r="I316" s="47">
        <f t="shared" si="73"/>
        <v>-72.30000000000291</v>
      </c>
      <c r="J316">
        <v>3328.6</v>
      </c>
    </row>
    <row r="317" spans="1:11" x14ac:dyDescent="0.25">
      <c r="A317" s="8">
        <f t="shared" ref="A317:A380" si="84">+A316+7</f>
        <v>41053</v>
      </c>
      <c r="B317">
        <v>1796.1</v>
      </c>
      <c r="C317">
        <v>2320.4</v>
      </c>
      <c r="D317" s="80">
        <v>26096.5</v>
      </c>
      <c r="E317" s="80">
        <v>32983.5</v>
      </c>
      <c r="F317" s="38">
        <f t="shared" si="82"/>
        <v>27892.6</v>
      </c>
      <c r="G317" s="38">
        <f t="shared" si="82"/>
        <v>35303.9</v>
      </c>
      <c r="H317" s="47">
        <f t="shared" si="83"/>
        <v>-20.992864810969902</v>
      </c>
      <c r="I317" s="47">
        <f t="shared" ref="I317:I380" si="85">+G317-G316</f>
        <v>-29.599999999998545</v>
      </c>
      <c r="J317">
        <v>3654.1</v>
      </c>
    </row>
    <row r="318" spans="1:11" x14ac:dyDescent="0.25">
      <c r="A318" s="8">
        <f t="shared" si="84"/>
        <v>41060</v>
      </c>
      <c r="B318">
        <v>1295.5999999999999</v>
      </c>
      <c r="C318">
        <v>1815.5</v>
      </c>
      <c r="D318" s="80">
        <v>26627.3</v>
      </c>
      <c r="E318" s="80">
        <v>33438.5</v>
      </c>
      <c r="F318" s="38">
        <f>+B318+D318</f>
        <v>27922.899999999998</v>
      </c>
      <c r="G318" s="38">
        <f>+C318+E318</f>
        <v>35254</v>
      </c>
      <c r="H318" s="47">
        <f t="shared" si="83"/>
        <v>-20.795087082316911</v>
      </c>
      <c r="I318" s="47">
        <f t="shared" si="85"/>
        <v>-49.900000000001455</v>
      </c>
      <c r="J318">
        <v>5115.3999999999996</v>
      </c>
    </row>
    <row r="319" spans="1:11" x14ac:dyDescent="0.25">
      <c r="A319" s="227">
        <f t="shared" si="84"/>
        <v>41067</v>
      </c>
      <c r="B319" s="228">
        <v>4881.3</v>
      </c>
      <c r="C319" s="228">
        <v>6301</v>
      </c>
      <c r="D319" s="228">
        <v>667</v>
      </c>
      <c r="E319" s="228">
        <v>792.8</v>
      </c>
      <c r="F319" s="229">
        <f t="shared" ref="F319:F349" si="86">+B319+D319</f>
        <v>5548.3</v>
      </c>
      <c r="G319" s="229">
        <f t="shared" ref="G319:G349" si="87">+C319+E319</f>
        <v>7093.8</v>
      </c>
      <c r="H319" s="230">
        <f t="shared" ref="H319:H349" si="88">+(F319/G319-1)*100</f>
        <v>-21.786630578815302</v>
      </c>
      <c r="I319" s="47">
        <f t="shared" si="85"/>
        <v>-28160.2</v>
      </c>
      <c r="J319" s="228"/>
      <c r="K319" s="228"/>
    </row>
    <row r="320" spans="1:11" x14ac:dyDescent="0.25">
      <c r="A320" s="8">
        <f t="shared" si="84"/>
        <v>41074</v>
      </c>
      <c r="B320">
        <v>5128.2</v>
      </c>
      <c r="C320">
        <v>6300.5</v>
      </c>
      <c r="D320">
        <v>1262.0999999999999</v>
      </c>
      <c r="E320">
        <v>1454.7</v>
      </c>
      <c r="F320" s="38">
        <f t="shared" si="86"/>
        <v>6390.2999999999993</v>
      </c>
      <c r="G320" s="38">
        <f t="shared" si="87"/>
        <v>7755.2</v>
      </c>
      <c r="H320" s="47">
        <f t="shared" si="88"/>
        <v>-17.599804002475761</v>
      </c>
      <c r="I320" s="47">
        <f t="shared" si="85"/>
        <v>661.39999999999964</v>
      </c>
    </row>
    <row r="321" spans="1:9" x14ac:dyDescent="0.25">
      <c r="A321" s="8">
        <f t="shared" si="84"/>
        <v>41081</v>
      </c>
      <c r="B321">
        <v>4980.1000000000004</v>
      </c>
      <c r="C321">
        <v>6363</v>
      </c>
      <c r="D321">
        <v>1734.7</v>
      </c>
      <c r="E321">
        <v>1937.3</v>
      </c>
      <c r="F321" s="38">
        <f t="shared" si="86"/>
        <v>6714.8</v>
      </c>
      <c r="G321" s="38">
        <f t="shared" si="87"/>
        <v>8300.2999999999993</v>
      </c>
      <c r="H321" s="47">
        <f t="shared" si="88"/>
        <v>-19.101719214968128</v>
      </c>
      <c r="I321" s="47">
        <f t="shared" si="85"/>
        <v>545.09999999999945</v>
      </c>
    </row>
    <row r="322" spans="1:9" x14ac:dyDescent="0.25">
      <c r="A322" s="8">
        <f t="shared" si="84"/>
        <v>41088</v>
      </c>
      <c r="B322">
        <v>4802.1000000000004</v>
      </c>
      <c r="C322">
        <v>6060.3</v>
      </c>
      <c r="D322">
        <v>2331.6</v>
      </c>
      <c r="E322">
        <v>2664.1</v>
      </c>
      <c r="F322" s="38">
        <f t="shared" si="86"/>
        <v>7133.7000000000007</v>
      </c>
      <c r="G322" s="38">
        <f t="shared" si="87"/>
        <v>8724.4</v>
      </c>
      <c r="H322" s="47">
        <f t="shared" si="88"/>
        <v>-18.23277245426619</v>
      </c>
      <c r="I322" s="47">
        <f t="shared" si="85"/>
        <v>424.10000000000036</v>
      </c>
    </row>
    <row r="323" spans="1:9" x14ac:dyDescent="0.25">
      <c r="A323" s="8">
        <f t="shared" si="84"/>
        <v>41095</v>
      </c>
      <c r="B323">
        <v>4702.8999999999996</v>
      </c>
      <c r="C323">
        <v>6002.8</v>
      </c>
      <c r="D323">
        <v>2742.6</v>
      </c>
      <c r="E323">
        <v>3240.7</v>
      </c>
      <c r="F323" s="38">
        <f t="shared" si="86"/>
        <v>7445.5</v>
      </c>
      <c r="G323" s="38">
        <f t="shared" si="87"/>
        <v>9243.5</v>
      </c>
      <c r="H323" s="47">
        <f t="shared" si="88"/>
        <v>-19.451506464001731</v>
      </c>
      <c r="I323" s="47">
        <f t="shared" si="85"/>
        <v>519.10000000000036</v>
      </c>
    </row>
    <row r="324" spans="1:9" x14ac:dyDescent="0.25">
      <c r="A324" s="8">
        <f t="shared" si="84"/>
        <v>41102</v>
      </c>
      <c r="B324">
        <v>4921.6000000000004</v>
      </c>
      <c r="C324">
        <v>5863.2</v>
      </c>
      <c r="D324">
        <v>3113.1</v>
      </c>
      <c r="E324">
        <v>3724.6</v>
      </c>
      <c r="F324" s="38">
        <f t="shared" si="86"/>
        <v>8034.7000000000007</v>
      </c>
      <c r="G324" s="38">
        <f t="shared" si="87"/>
        <v>9587.7999999999993</v>
      </c>
      <c r="H324" s="47">
        <f t="shared" si="88"/>
        <v>-16.198710861720087</v>
      </c>
      <c r="I324" s="47">
        <f t="shared" si="85"/>
        <v>344.29999999999927</v>
      </c>
    </row>
    <row r="325" spans="1:9" x14ac:dyDescent="0.25">
      <c r="A325" s="8">
        <f t="shared" si="84"/>
        <v>41109</v>
      </c>
      <c r="B325">
        <v>5018.7</v>
      </c>
      <c r="C325">
        <v>5773</v>
      </c>
      <c r="D325">
        <v>3383</v>
      </c>
      <c r="E325">
        <v>4288.7</v>
      </c>
      <c r="F325" s="38">
        <f t="shared" si="86"/>
        <v>8401.7000000000007</v>
      </c>
      <c r="G325" s="38">
        <f t="shared" si="87"/>
        <v>10061.700000000001</v>
      </c>
      <c r="H325" s="47">
        <f t="shared" si="88"/>
        <v>-16.498206068556996</v>
      </c>
      <c r="I325" s="47">
        <f t="shared" si="85"/>
        <v>473.90000000000146</v>
      </c>
    </row>
    <row r="326" spans="1:9" x14ac:dyDescent="0.25">
      <c r="A326" s="8">
        <f t="shared" si="84"/>
        <v>41116</v>
      </c>
      <c r="B326">
        <v>5071.6000000000004</v>
      </c>
      <c r="C326">
        <v>5800.4</v>
      </c>
      <c r="D326">
        <v>3846.3</v>
      </c>
      <c r="E326">
        <v>4760.8999999999996</v>
      </c>
      <c r="F326" s="38">
        <f t="shared" si="86"/>
        <v>8917.9000000000015</v>
      </c>
      <c r="G326" s="38">
        <f t="shared" si="87"/>
        <v>10561.3</v>
      </c>
      <c r="H326" s="47">
        <f t="shared" si="88"/>
        <v>-15.56058439775404</v>
      </c>
      <c r="I326" s="47">
        <f t="shared" si="85"/>
        <v>499.59999999999854</v>
      </c>
    </row>
    <row r="327" spans="1:9" x14ac:dyDescent="0.25">
      <c r="A327" s="8">
        <f t="shared" si="84"/>
        <v>41123</v>
      </c>
      <c r="B327">
        <v>5140.6000000000004</v>
      </c>
      <c r="C327">
        <v>5544.2</v>
      </c>
      <c r="D327">
        <v>4442.5</v>
      </c>
      <c r="E327">
        <v>5393.2</v>
      </c>
      <c r="F327" s="38">
        <f t="shared" si="86"/>
        <v>9583.1</v>
      </c>
      <c r="G327" s="38">
        <f t="shared" si="87"/>
        <v>10937.4</v>
      </c>
      <c r="H327" s="47">
        <f t="shared" si="88"/>
        <v>-12.382284638030971</v>
      </c>
      <c r="I327" s="47">
        <f t="shared" si="85"/>
        <v>376.10000000000036</v>
      </c>
    </row>
    <row r="328" spans="1:9" x14ac:dyDescent="0.25">
      <c r="A328" s="8">
        <f t="shared" si="84"/>
        <v>41130</v>
      </c>
      <c r="B328">
        <v>4978.3</v>
      </c>
      <c r="C328">
        <v>5446.7</v>
      </c>
      <c r="D328">
        <v>5001.5</v>
      </c>
      <c r="E328">
        <v>6039.5</v>
      </c>
      <c r="F328" s="38">
        <f t="shared" si="86"/>
        <v>9979.7999999999993</v>
      </c>
      <c r="G328" s="38">
        <f t="shared" si="87"/>
        <v>11486.2</v>
      </c>
      <c r="H328" s="47">
        <f t="shared" si="88"/>
        <v>-13.114868276714676</v>
      </c>
      <c r="I328" s="47">
        <f t="shared" si="85"/>
        <v>548.80000000000109</v>
      </c>
    </row>
    <row r="329" spans="1:9" x14ac:dyDescent="0.25">
      <c r="A329" s="8">
        <f t="shared" si="84"/>
        <v>41137</v>
      </c>
      <c r="B329">
        <v>4748.8999999999996</v>
      </c>
      <c r="C329">
        <v>5324.8</v>
      </c>
      <c r="D329">
        <v>5671</v>
      </c>
      <c r="E329">
        <v>6508.5</v>
      </c>
      <c r="F329" s="38">
        <f t="shared" si="86"/>
        <v>10419.9</v>
      </c>
      <c r="G329" s="38">
        <f t="shared" si="87"/>
        <v>11833.3</v>
      </c>
      <c r="H329" s="47">
        <f t="shared" si="88"/>
        <v>-11.944258997912671</v>
      </c>
      <c r="I329" s="47">
        <f t="shared" si="85"/>
        <v>347.09999999999854</v>
      </c>
    </row>
    <row r="330" spans="1:9" x14ac:dyDescent="0.25">
      <c r="A330" s="8">
        <f t="shared" si="84"/>
        <v>41144</v>
      </c>
      <c r="B330">
        <v>4698</v>
      </c>
      <c r="C330">
        <v>5084.3999999999996</v>
      </c>
      <c r="D330">
        <v>6230.4</v>
      </c>
      <c r="E330">
        <v>7118</v>
      </c>
      <c r="F330" s="38">
        <f t="shared" si="86"/>
        <v>10928.4</v>
      </c>
      <c r="G330" s="38">
        <f t="shared" si="87"/>
        <v>12202.4</v>
      </c>
      <c r="H330" s="47">
        <f t="shared" si="88"/>
        <v>-10.44056906837999</v>
      </c>
      <c r="I330" s="47">
        <f t="shared" si="85"/>
        <v>369.10000000000036</v>
      </c>
    </row>
    <row r="331" spans="1:9" x14ac:dyDescent="0.25">
      <c r="A331" s="8">
        <f t="shared" si="84"/>
        <v>41151</v>
      </c>
      <c r="B331">
        <v>4652.2</v>
      </c>
      <c r="C331">
        <v>4971.6000000000004</v>
      </c>
      <c r="D331">
        <v>6825</v>
      </c>
      <c r="E331">
        <v>7743.1</v>
      </c>
      <c r="F331" s="38">
        <f t="shared" si="86"/>
        <v>11477.2</v>
      </c>
      <c r="G331" s="38">
        <f t="shared" si="87"/>
        <v>12714.7</v>
      </c>
      <c r="H331" s="47">
        <f t="shared" si="88"/>
        <v>-9.7328289302932802</v>
      </c>
      <c r="I331" s="47">
        <f t="shared" si="85"/>
        <v>512.30000000000109</v>
      </c>
    </row>
    <row r="332" spans="1:9" x14ac:dyDescent="0.25">
      <c r="A332" s="8">
        <f t="shared" si="84"/>
        <v>41158</v>
      </c>
      <c r="B332">
        <v>4546.6000000000004</v>
      </c>
      <c r="C332">
        <v>4971.6000000000004</v>
      </c>
      <c r="D332">
        <v>7312.5</v>
      </c>
      <c r="E332">
        <v>7743.1</v>
      </c>
      <c r="F332" s="38">
        <f t="shared" si="86"/>
        <v>11859.1</v>
      </c>
      <c r="G332" s="38">
        <f t="shared" si="87"/>
        <v>12714.7</v>
      </c>
      <c r="H332" s="47">
        <f t="shared" si="88"/>
        <v>-6.7292189355627752</v>
      </c>
      <c r="I332" s="47">
        <f t="shared" si="85"/>
        <v>0</v>
      </c>
    </row>
    <row r="333" spans="1:9" x14ac:dyDescent="0.25">
      <c r="A333" s="8">
        <f t="shared" si="84"/>
        <v>41165</v>
      </c>
      <c r="B333">
        <v>4259.5</v>
      </c>
      <c r="C333">
        <v>4707.3</v>
      </c>
      <c r="D333">
        <v>8088.5</v>
      </c>
      <c r="E333">
        <v>9100.4</v>
      </c>
      <c r="F333" s="38">
        <f t="shared" si="86"/>
        <v>12348</v>
      </c>
      <c r="G333" s="38">
        <f t="shared" si="87"/>
        <v>13807.7</v>
      </c>
      <c r="H333" s="47">
        <f t="shared" si="88"/>
        <v>-10.57163756454732</v>
      </c>
      <c r="I333" s="47">
        <f t="shared" si="85"/>
        <v>1093</v>
      </c>
    </row>
    <row r="334" spans="1:9" x14ac:dyDescent="0.25">
      <c r="A334" s="8">
        <f t="shared" si="84"/>
        <v>41172</v>
      </c>
      <c r="B334">
        <v>4143.1000000000004</v>
      </c>
      <c r="C334">
        <v>4614.5</v>
      </c>
      <c r="D334">
        <v>8630.7999999999993</v>
      </c>
      <c r="E334">
        <v>9622.1</v>
      </c>
      <c r="F334" s="38">
        <f t="shared" si="86"/>
        <v>12773.9</v>
      </c>
      <c r="G334" s="38">
        <f t="shared" si="87"/>
        <v>14236.6</v>
      </c>
      <c r="H334" s="47">
        <f t="shared" si="88"/>
        <v>-10.274222777910458</v>
      </c>
      <c r="I334" s="47">
        <f t="shared" si="85"/>
        <v>428.89999999999964</v>
      </c>
    </row>
    <row r="335" spans="1:9" x14ac:dyDescent="0.25">
      <c r="A335" s="8">
        <f t="shared" si="84"/>
        <v>41179</v>
      </c>
      <c r="B335">
        <v>3859.2</v>
      </c>
      <c r="C335">
        <v>4444.6000000000004</v>
      </c>
      <c r="D335">
        <v>9221.7999999999993</v>
      </c>
      <c r="E335">
        <v>10223.200000000001</v>
      </c>
      <c r="F335" s="38">
        <f t="shared" si="86"/>
        <v>13081</v>
      </c>
      <c r="G335" s="38">
        <f t="shared" si="87"/>
        <v>14667.800000000001</v>
      </c>
      <c r="H335" s="47">
        <f t="shared" si="88"/>
        <v>-10.818254953026363</v>
      </c>
      <c r="I335" s="47">
        <f t="shared" si="85"/>
        <v>431.20000000000073</v>
      </c>
    </row>
    <row r="336" spans="1:9" x14ac:dyDescent="0.25">
      <c r="A336" s="8">
        <f t="shared" si="84"/>
        <v>41186</v>
      </c>
      <c r="B336">
        <v>3756.9</v>
      </c>
      <c r="C336">
        <v>4563.3</v>
      </c>
      <c r="D336">
        <v>9604</v>
      </c>
      <c r="E336">
        <v>10588.2</v>
      </c>
      <c r="F336" s="38">
        <f t="shared" si="86"/>
        <v>13360.9</v>
      </c>
      <c r="G336" s="38">
        <f t="shared" si="87"/>
        <v>15151.5</v>
      </c>
      <c r="H336" s="47">
        <f t="shared" si="88"/>
        <v>-11.817971817971817</v>
      </c>
      <c r="I336" s="47">
        <f t="shared" si="85"/>
        <v>483.69999999999891</v>
      </c>
    </row>
    <row r="337" spans="1:12" x14ac:dyDescent="0.25">
      <c r="A337" s="8">
        <f t="shared" si="84"/>
        <v>41193</v>
      </c>
      <c r="B337">
        <v>4036</v>
      </c>
      <c r="C337">
        <v>4577.2</v>
      </c>
      <c r="D337">
        <v>9734.9</v>
      </c>
      <c r="E337">
        <v>10973.6</v>
      </c>
      <c r="F337" s="38">
        <f t="shared" si="86"/>
        <v>13770.9</v>
      </c>
      <c r="G337" s="38">
        <f t="shared" si="87"/>
        <v>15550.8</v>
      </c>
      <c r="H337" s="47">
        <f t="shared" si="88"/>
        <v>-11.445713403812018</v>
      </c>
      <c r="I337" s="47">
        <f t="shared" si="85"/>
        <v>399.29999999999927</v>
      </c>
    </row>
    <row r="338" spans="1:12" x14ac:dyDescent="0.25">
      <c r="A338" s="8">
        <f t="shared" si="84"/>
        <v>41200</v>
      </c>
      <c r="B338">
        <v>4228.3999999999996</v>
      </c>
      <c r="C338">
        <v>4510.5</v>
      </c>
      <c r="D338">
        <v>10114.5</v>
      </c>
      <c r="E338">
        <v>11357.2</v>
      </c>
      <c r="F338" s="38">
        <f t="shared" si="86"/>
        <v>14342.9</v>
      </c>
      <c r="G338" s="38">
        <f t="shared" si="87"/>
        <v>15867.7</v>
      </c>
      <c r="H338" s="47">
        <f t="shared" si="88"/>
        <v>-9.6094582075537112</v>
      </c>
      <c r="I338" s="47">
        <f t="shared" si="85"/>
        <v>316.90000000000146</v>
      </c>
    </row>
    <row r="339" spans="1:12" x14ac:dyDescent="0.25">
      <c r="A339" s="8">
        <f t="shared" si="84"/>
        <v>41207</v>
      </c>
      <c r="B339">
        <v>4296</v>
      </c>
      <c r="C339">
        <v>4206.2</v>
      </c>
      <c r="D339">
        <v>10409.700000000001</v>
      </c>
      <c r="E339">
        <v>11981.6</v>
      </c>
      <c r="F339" s="38">
        <f t="shared" si="86"/>
        <v>14705.7</v>
      </c>
      <c r="G339" s="38">
        <f t="shared" si="87"/>
        <v>16187.8</v>
      </c>
      <c r="H339" s="47">
        <f t="shared" si="88"/>
        <v>-9.1556604356367028</v>
      </c>
      <c r="I339" s="47">
        <f t="shared" si="85"/>
        <v>320.09999999999854</v>
      </c>
    </row>
    <row r="340" spans="1:12" x14ac:dyDescent="0.25">
      <c r="A340" s="8">
        <f t="shared" si="84"/>
        <v>41214</v>
      </c>
      <c r="B340">
        <v>4113.2</v>
      </c>
      <c r="C340">
        <v>4151.1000000000004</v>
      </c>
      <c r="D340">
        <v>10802</v>
      </c>
      <c r="E340">
        <v>12335.1</v>
      </c>
      <c r="F340" s="38">
        <f t="shared" si="86"/>
        <v>14915.2</v>
      </c>
      <c r="G340" s="38">
        <f t="shared" si="87"/>
        <v>16486.2</v>
      </c>
      <c r="H340" s="47">
        <f t="shared" si="88"/>
        <v>-9.5291819825065858</v>
      </c>
      <c r="I340" s="47">
        <f t="shared" si="85"/>
        <v>298.40000000000146</v>
      </c>
    </row>
    <row r="341" spans="1:12" x14ac:dyDescent="0.25">
      <c r="A341" s="8">
        <f t="shared" si="84"/>
        <v>41221</v>
      </c>
      <c r="B341">
        <v>4129.2</v>
      </c>
      <c r="C341">
        <v>4166.7</v>
      </c>
      <c r="D341">
        <v>11100.5</v>
      </c>
      <c r="E341">
        <v>12636.6</v>
      </c>
      <c r="F341" s="38">
        <f t="shared" si="86"/>
        <v>15229.7</v>
      </c>
      <c r="G341" s="38">
        <f t="shared" si="87"/>
        <v>16803.3</v>
      </c>
      <c r="H341" s="47">
        <f t="shared" si="88"/>
        <v>-9.3648271470484943</v>
      </c>
      <c r="I341" s="47">
        <f t="shared" si="85"/>
        <v>317.09999999999854</v>
      </c>
    </row>
    <row r="342" spans="1:12" x14ac:dyDescent="0.25">
      <c r="A342" s="8">
        <f t="shared" si="84"/>
        <v>41228</v>
      </c>
      <c r="B342">
        <v>4435.1000000000004</v>
      </c>
      <c r="C342">
        <v>4418.6000000000004</v>
      </c>
      <c r="D342">
        <v>11430.1</v>
      </c>
      <c r="E342">
        <v>12999.2</v>
      </c>
      <c r="F342" s="38">
        <f t="shared" si="86"/>
        <v>15865.2</v>
      </c>
      <c r="G342" s="38">
        <f t="shared" si="87"/>
        <v>17417.800000000003</v>
      </c>
      <c r="H342" s="47">
        <f t="shared" si="88"/>
        <v>-8.9138697194823813</v>
      </c>
      <c r="I342" s="47">
        <f t="shared" si="85"/>
        <v>614.50000000000364</v>
      </c>
    </row>
    <row r="343" spans="1:12" x14ac:dyDescent="0.25">
      <c r="A343" s="8">
        <f t="shared" si="84"/>
        <v>41235</v>
      </c>
      <c r="B343">
        <v>4485.8</v>
      </c>
      <c r="C343">
        <v>4619.5</v>
      </c>
      <c r="D343">
        <v>11658.7</v>
      </c>
      <c r="E343">
        <v>13301.2</v>
      </c>
      <c r="F343" s="38">
        <f t="shared" si="86"/>
        <v>16144.5</v>
      </c>
      <c r="G343" s="38">
        <f t="shared" si="87"/>
        <v>17920.7</v>
      </c>
      <c r="H343" s="47">
        <f t="shared" si="88"/>
        <v>-9.9114431913931984</v>
      </c>
      <c r="I343" s="47">
        <f t="shared" si="85"/>
        <v>502.89999999999782</v>
      </c>
    </row>
    <row r="344" spans="1:12" x14ac:dyDescent="0.25">
      <c r="A344" s="8">
        <f t="shared" si="84"/>
        <v>41242</v>
      </c>
      <c r="B344">
        <v>4452.3</v>
      </c>
      <c r="C344">
        <v>4616.3999999999996</v>
      </c>
      <c r="D344">
        <v>12045.2</v>
      </c>
      <c r="E344">
        <v>13724.3</v>
      </c>
      <c r="F344" s="38">
        <f t="shared" si="86"/>
        <v>16497.5</v>
      </c>
      <c r="G344" s="38">
        <f t="shared" si="87"/>
        <v>18340.699999999997</v>
      </c>
      <c r="H344" s="47">
        <f t="shared" si="88"/>
        <v>-10.049779997491903</v>
      </c>
      <c r="I344" s="47">
        <f t="shared" si="85"/>
        <v>419.99999999999636</v>
      </c>
    </row>
    <row r="345" spans="1:12" x14ac:dyDescent="0.25">
      <c r="A345" s="8">
        <f t="shared" si="84"/>
        <v>41249</v>
      </c>
      <c r="B345">
        <v>4661.2</v>
      </c>
      <c r="C345">
        <v>4395.5</v>
      </c>
      <c r="D345">
        <v>12354.9</v>
      </c>
      <c r="E345">
        <v>14262.3</v>
      </c>
      <c r="F345" s="38">
        <f t="shared" si="86"/>
        <v>17016.099999999999</v>
      </c>
      <c r="G345" s="38">
        <f t="shared" si="87"/>
        <v>18657.8</v>
      </c>
      <c r="H345" s="47">
        <f t="shared" si="88"/>
        <v>-8.7990009540245939</v>
      </c>
      <c r="I345" s="47">
        <f t="shared" si="85"/>
        <v>317.10000000000218</v>
      </c>
    </row>
    <row r="346" spans="1:12" x14ac:dyDescent="0.25">
      <c r="A346" s="8">
        <f t="shared" si="84"/>
        <v>41256</v>
      </c>
      <c r="B346">
        <v>4904.2</v>
      </c>
      <c r="C346">
        <v>4357.8</v>
      </c>
      <c r="D346">
        <v>12763.1</v>
      </c>
      <c r="E346">
        <v>14662.2</v>
      </c>
      <c r="F346" s="38">
        <f t="shared" si="86"/>
        <v>17667.3</v>
      </c>
      <c r="G346" s="38">
        <f t="shared" si="87"/>
        <v>19020</v>
      </c>
      <c r="H346" s="47">
        <f t="shared" si="88"/>
        <v>-7.1119873817034769</v>
      </c>
      <c r="I346" s="47">
        <f t="shared" si="85"/>
        <v>362.20000000000073</v>
      </c>
    </row>
    <row r="347" spans="1:12" x14ac:dyDescent="0.25">
      <c r="A347" s="8">
        <f t="shared" si="84"/>
        <v>41263</v>
      </c>
      <c r="B347">
        <v>5489.8</v>
      </c>
      <c r="C347">
        <v>4375.3</v>
      </c>
      <c r="D347">
        <v>13186.5</v>
      </c>
      <c r="E347">
        <v>15075.9</v>
      </c>
      <c r="F347" s="38">
        <f t="shared" si="86"/>
        <v>18676.3</v>
      </c>
      <c r="G347" s="38">
        <f t="shared" si="87"/>
        <v>19451.2</v>
      </c>
      <c r="H347" s="47">
        <f t="shared" si="88"/>
        <v>-3.9838159085300751</v>
      </c>
      <c r="I347" s="47">
        <f t="shared" si="85"/>
        <v>431.20000000000073</v>
      </c>
      <c r="J347" s="80" t="s">
        <v>220</v>
      </c>
      <c r="K347" s="80" t="s">
        <v>221</v>
      </c>
      <c r="L347" s="80" t="s">
        <v>222</v>
      </c>
    </row>
    <row r="348" spans="1:12" x14ac:dyDescent="0.25">
      <c r="A348" s="8">
        <f t="shared" si="84"/>
        <v>41270</v>
      </c>
      <c r="B348">
        <v>5731.2</v>
      </c>
      <c r="C348">
        <v>4088.2</v>
      </c>
      <c r="D348">
        <v>13345.4</v>
      </c>
      <c r="E348">
        <v>15501.7</v>
      </c>
      <c r="F348" s="38">
        <f t="shared" si="86"/>
        <v>19076.599999999999</v>
      </c>
      <c r="G348" s="38">
        <f t="shared" si="87"/>
        <v>19589.900000000001</v>
      </c>
      <c r="H348" s="47">
        <f t="shared" si="88"/>
        <v>-2.620227770432737</v>
      </c>
      <c r="I348" s="47">
        <f t="shared" si="85"/>
        <v>138.70000000000073</v>
      </c>
    </row>
    <row r="349" spans="1:12" x14ac:dyDescent="0.25">
      <c r="A349" s="8">
        <f t="shared" si="84"/>
        <v>41277</v>
      </c>
      <c r="B349">
        <v>5700.6</v>
      </c>
      <c r="C349">
        <v>4257.1000000000004</v>
      </c>
      <c r="D349">
        <v>13609.8</v>
      </c>
      <c r="E349">
        <v>15697.9</v>
      </c>
      <c r="F349" s="38">
        <f t="shared" si="86"/>
        <v>19310.400000000001</v>
      </c>
      <c r="G349" s="38">
        <f t="shared" si="87"/>
        <v>19955</v>
      </c>
      <c r="H349" s="47">
        <f t="shared" si="88"/>
        <v>-3.23026810323227</v>
      </c>
      <c r="I349" s="47">
        <f t="shared" si="85"/>
        <v>365.09999999999854</v>
      </c>
      <c r="J349" s="143" t="e">
        <f>+F349/#REF!-1</f>
        <v>#REF!</v>
      </c>
      <c r="K349" s="143" t="e">
        <f>+D349/#REF!-1</f>
        <v>#REF!</v>
      </c>
      <c r="L349" s="143">
        <f>+D349/E349-1</f>
        <v>-0.13301779218876408</v>
      </c>
    </row>
    <row r="350" spans="1:12" x14ac:dyDescent="0.25">
      <c r="A350" s="8">
        <f t="shared" si="84"/>
        <v>41284</v>
      </c>
      <c r="B350">
        <v>5951.9</v>
      </c>
      <c r="C350">
        <v>4486.3999999999996</v>
      </c>
      <c r="D350">
        <v>13888.1</v>
      </c>
      <c r="E350">
        <v>16055.8</v>
      </c>
      <c r="F350" s="38">
        <f t="shared" ref="F350:F360" si="89">+B350+D350</f>
        <v>19840</v>
      </c>
      <c r="G350" s="38">
        <f t="shared" ref="G350:G360" si="90">+C350+E350</f>
        <v>20542.199999999997</v>
      </c>
      <c r="H350" s="47">
        <f t="shared" ref="H350:H360" si="91">+(F350/G350-1)*100</f>
        <v>-3.4183290981491643</v>
      </c>
      <c r="I350" s="47">
        <f t="shared" si="85"/>
        <v>587.19999999999709</v>
      </c>
    </row>
    <row r="351" spans="1:12" x14ac:dyDescent="0.25">
      <c r="A351" s="8">
        <f t="shared" si="84"/>
        <v>41291</v>
      </c>
      <c r="B351">
        <v>5965.2</v>
      </c>
      <c r="C351">
        <v>4666.5</v>
      </c>
      <c r="D351">
        <v>14447.5</v>
      </c>
      <c r="E351">
        <v>16480.5</v>
      </c>
      <c r="F351" s="38">
        <f t="shared" si="89"/>
        <v>20412.7</v>
      </c>
      <c r="G351" s="38">
        <f t="shared" si="90"/>
        <v>21147</v>
      </c>
      <c r="H351" s="47">
        <f t="shared" si="91"/>
        <v>-3.4723601456471354</v>
      </c>
      <c r="I351" s="47">
        <f t="shared" si="85"/>
        <v>604.80000000000291</v>
      </c>
      <c r="J351">
        <f t="shared" ref="J351:J356" si="92">+F351-F350</f>
        <v>572.70000000000073</v>
      </c>
    </row>
    <row r="352" spans="1:12" x14ac:dyDescent="0.25">
      <c r="A352" s="8">
        <f t="shared" si="84"/>
        <v>41298</v>
      </c>
      <c r="B352">
        <v>5634.7</v>
      </c>
      <c r="C352">
        <v>4730.8</v>
      </c>
      <c r="D352">
        <v>15071.5</v>
      </c>
      <c r="E352">
        <v>16935</v>
      </c>
      <c r="F352" s="38">
        <f t="shared" si="89"/>
        <v>20706.2</v>
      </c>
      <c r="G352" s="38">
        <f t="shared" si="90"/>
        <v>21665.8</v>
      </c>
      <c r="H352" s="47">
        <f t="shared" si="91"/>
        <v>-4.429100240932704</v>
      </c>
      <c r="I352" s="47">
        <f t="shared" si="85"/>
        <v>518.79999999999927</v>
      </c>
      <c r="J352">
        <f t="shared" si="92"/>
        <v>293.5</v>
      </c>
    </row>
    <row r="353" spans="1:11" x14ac:dyDescent="0.25">
      <c r="A353" s="8">
        <f t="shared" si="84"/>
        <v>41305</v>
      </c>
      <c r="B353">
        <v>5468.1</v>
      </c>
      <c r="C353">
        <v>4974.7</v>
      </c>
      <c r="D353">
        <v>15528.9</v>
      </c>
      <c r="E353">
        <v>17399</v>
      </c>
      <c r="F353" s="38">
        <f t="shared" si="89"/>
        <v>20997</v>
      </c>
      <c r="G353" s="38">
        <f t="shared" si="90"/>
        <v>22373.7</v>
      </c>
      <c r="H353" s="47">
        <f t="shared" si="91"/>
        <v>-6.153206666756061</v>
      </c>
      <c r="I353" s="47">
        <f t="shared" si="85"/>
        <v>707.90000000000146</v>
      </c>
      <c r="J353">
        <f t="shared" si="92"/>
        <v>290.79999999999927</v>
      </c>
    </row>
    <row r="354" spans="1:11" x14ac:dyDescent="0.25">
      <c r="A354" s="8">
        <f t="shared" si="84"/>
        <v>41312</v>
      </c>
      <c r="B354">
        <v>5543.3</v>
      </c>
      <c r="C354">
        <v>4916</v>
      </c>
      <c r="D354">
        <v>16105.4</v>
      </c>
      <c r="E354">
        <v>17878.099999999999</v>
      </c>
      <c r="F354" s="38">
        <f t="shared" si="89"/>
        <v>21648.7</v>
      </c>
      <c r="G354" s="38">
        <f t="shared" si="90"/>
        <v>22794.1</v>
      </c>
      <c r="H354" s="47">
        <f t="shared" si="91"/>
        <v>-5.0249845354718881</v>
      </c>
      <c r="I354" s="47">
        <f t="shared" si="85"/>
        <v>420.39999999999782</v>
      </c>
      <c r="J354">
        <f t="shared" si="92"/>
        <v>651.70000000000073</v>
      </c>
    </row>
    <row r="355" spans="1:11" x14ac:dyDescent="0.25">
      <c r="A355" s="8">
        <f t="shared" si="84"/>
        <v>41319</v>
      </c>
      <c r="B355">
        <v>5726.4</v>
      </c>
      <c r="C355">
        <v>5087.1000000000004</v>
      </c>
      <c r="D355">
        <v>16621.599999999999</v>
      </c>
      <c r="E355">
        <v>18408.599999999999</v>
      </c>
      <c r="F355" s="38">
        <f t="shared" si="89"/>
        <v>22348</v>
      </c>
      <c r="G355" s="38">
        <f t="shared" si="90"/>
        <v>23495.699999999997</v>
      </c>
      <c r="H355" s="47">
        <f t="shared" si="91"/>
        <v>-4.8847235877202966</v>
      </c>
      <c r="I355" s="47">
        <f t="shared" si="85"/>
        <v>701.59999999999854</v>
      </c>
      <c r="J355">
        <f t="shared" si="92"/>
        <v>699.29999999999927</v>
      </c>
    </row>
    <row r="356" spans="1:11" x14ac:dyDescent="0.25">
      <c r="A356" s="8">
        <f t="shared" si="84"/>
        <v>41326</v>
      </c>
      <c r="B356">
        <v>5514.2</v>
      </c>
      <c r="C356">
        <v>5295.4</v>
      </c>
      <c r="D356">
        <v>17206.3</v>
      </c>
      <c r="E356">
        <v>18614.400000000001</v>
      </c>
      <c r="F356" s="38">
        <f t="shared" si="89"/>
        <v>22720.5</v>
      </c>
      <c r="G356" s="38">
        <f t="shared" si="90"/>
        <v>23909.800000000003</v>
      </c>
      <c r="H356" s="47">
        <f t="shared" si="91"/>
        <v>-4.9741110339693417</v>
      </c>
      <c r="I356" s="47">
        <f t="shared" si="85"/>
        <v>414.10000000000582</v>
      </c>
      <c r="J356">
        <f t="shared" si="92"/>
        <v>372.5</v>
      </c>
    </row>
    <row r="357" spans="1:11" x14ac:dyDescent="0.25">
      <c r="A357" s="8">
        <f t="shared" si="84"/>
        <v>41333</v>
      </c>
      <c r="B357">
        <v>5365.9</v>
      </c>
      <c r="C357">
        <v>5309.3</v>
      </c>
      <c r="D357">
        <v>17972.7</v>
      </c>
      <c r="E357">
        <v>19047.099999999999</v>
      </c>
      <c r="F357" s="38">
        <f t="shared" si="89"/>
        <v>23338.6</v>
      </c>
      <c r="G357" s="38">
        <f t="shared" si="90"/>
        <v>24356.399999999998</v>
      </c>
      <c r="H357" s="47">
        <f t="shared" si="91"/>
        <v>-4.1787784730091477</v>
      </c>
      <c r="I357" s="47">
        <f t="shared" si="85"/>
        <v>446.59999999999491</v>
      </c>
      <c r="J357">
        <f>+F357-F356</f>
        <v>618.09999999999854</v>
      </c>
    </row>
    <row r="358" spans="1:11" x14ac:dyDescent="0.25">
      <c r="A358" s="8">
        <f t="shared" si="84"/>
        <v>41340</v>
      </c>
      <c r="B358">
        <v>5467.4</v>
      </c>
      <c r="C358">
        <v>4698.7</v>
      </c>
      <c r="D358">
        <v>18759.8</v>
      </c>
      <c r="E358">
        <v>19949.3</v>
      </c>
      <c r="F358" s="38">
        <f t="shared" si="89"/>
        <v>24227.199999999997</v>
      </c>
      <c r="G358" s="38">
        <f t="shared" si="90"/>
        <v>24648</v>
      </c>
      <c r="H358" s="47">
        <f t="shared" si="91"/>
        <v>-1.7072379097695656</v>
      </c>
      <c r="I358" s="47">
        <f t="shared" si="85"/>
        <v>291.60000000000218</v>
      </c>
      <c r="J358">
        <f>+F358-F357</f>
        <v>888.59999999999854</v>
      </c>
    </row>
    <row r="359" spans="1:11" x14ac:dyDescent="0.25">
      <c r="A359" s="8">
        <f t="shared" si="84"/>
        <v>41347</v>
      </c>
      <c r="B359">
        <v>5315.1</v>
      </c>
      <c r="C359">
        <v>4689.3999999999996</v>
      </c>
      <c r="D359">
        <v>19396.599999999999</v>
      </c>
      <c r="E359">
        <v>20497.900000000001</v>
      </c>
      <c r="F359" s="38">
        <f t="shared" si="89"/>
        <v>24711.699999999997</v>
      </c>
      <c r="G359" s="38">
        <f t="shared" si="90"/>
        <v>25187.300000000003</v>
      </c>
      <c r="H359" s="47">
        <f t="shared" si="91"/>
        <v>-1.8882532069733782</v>
      </c>
      <c r="I359" s="47">
        <f t="shared" si="85"/>
        <v>539.30000000000291</v>
      </c>
      <c r="J359">
        <f>+F359-F358</f>
        <v>484.5</v>
      </c>
    </row>
    <row r="360" spans="1:11" x14ac:dyDescent="0.25">
      <c r="A360" s="8">
        <f t="shared" si="84"/>
        <v>41354</v>
      </c>
      <c r="B360">
        <v>5373</v>
      </c>
      <c r="C360">
        <v>4474.5</v>
      </c>
      <c r="D360">
        <v>19919</v>
      </c>
      <c r="E360">
        <v>20938.8</v>
      </c>
      <c r="F360" s="38">
        <f t="shared" si="89"/>
        <v>25292</v>
      </c>
      <c r="G360" s="38">
        <f t="shared" si="90"/>
        <v>25413.3</v>
      </c>
      <c r="H360" s="47">
        <f t="shared" si="91"/>
        <v>-0.47730912553662908</v>
      </c>
      <c r="I360" s="47">
        <f t="shared" si="85"/>
        <v>225.99999999999636</v>
      </c>
      <c r="J360">
        <f>+F360-F359</f>
        <v>580.30000000000291</v>
      </c>
    </row>
    <row r="361" spans="1:11" x14ac:dyDescent="0.25">
      <c r="A361" s="8">
        <f t="shared" si="84"/>
        <v>41361</v>
      </c>
      <c r="B361">
        <v>5005.8</v>
      </c>
      <c r="C361">
        <v>4478.2</v>
      </c>
      <c r="D361">
        <v>20427.3</v>
      </c>
      <c r="E361">
        <v>21343.5</v>
      </c>
      <c r="F361" s="38">
        <f t="shared" ref="F361:F388" si="93">+B361+D361</f>
        <v>25433.1</v>
      </c>
      <c r="G361" s="38">
        <f t="shared" ref="G361:G388" si="94">+C361+E361</f>
        <v>25821.7</v>
      </c>
      <c r="H361" s="47">
        <f t="shared" ref="H361:H388" si="95">+(F361/G361-1)*100</f>
        <v>-1.5049357710762767</v>
      </c>
      <c r="I361" s="47">
        <f t="shared" si="85"/>
        <v>408.40000000000146</v>
      </c>
      <c r="J361">
        <f t="shared" ref="J361:J388" si="96">+F361-F360</f>
        <v>141.09999999999854</v>
      </c>
    </row>
    <row r="362" spans="1:11" x14ac:dyDescent="0.25">
      <c r="A362" s="8">
        <f t="shared" si="84"/>
        <v>41368</v>
      </c>
      <c r="B362">
        <v>4497.1000000000004</v>
      </c>
      <c r="C362">
        <v>4490.3999999999996</v>
      </c>
      <c r="D362">
        <v>21199.5</v>
      </c>
      <c r="E362">
        <v>21783.3</v>
      </c>
      <c r="F362" s="38">
        <f t="shared" si="93"/>
        <v>25696.6</v>
      </c>
      <c r="G362" s="38">
        <f t="shared" si="94"/>
        <v>26273.699999999997</v>
      </c>
      <c r="H362" s="47">
        <f t="shared" si="95"/>
        <v>-2.1964930710177799</v>
      </c>
      <c r="I362" s="47">
        <f t="shared" si="85"/>
        <v>451.99999999999636</v>
      </c>
      <c r="J362">
        <f t="shared" si="96"/>
        <v>263.5</v>
      </c>
    </row>
    <row r="363" spans="1:11" x14ac:dyDescent="0.25">
      <c r="A363" s="8">
        <f t="shared" si="84"/>
        <v>41375</v>
      </c>
      <c r="B363">
        <v>4345.1000000000004</v>
      </c>
      <c r="C363">
        <v>4224.1000000000004</v>
      </c>
      <c r="D363">
        <v>21892.6</v>
      </c>
      <c r="E363">
        <v>22415.599999999999</v>
      </c>
      <c r="F363" s="38">
        <f t="shared" si="93"/>
        <v>26237.699999999997</v>
      </c>
      <c r="G363" s="38">
        <f t="shared" si="94"/>
        <v>26639.699999999997</v>
      </c>
      <c r="H363" s="47">
        <f t="shared" si="95"/>
        <v>-1.5090260025450775</v>
      </c>
      <c r="I363" s="47">
        <f t="shared" si="85"/>
        <v>366</v>
      </c>
      <c r="J363">
        <f t="shared" si="96"/>
        <v>541.09999999999854</v>
      </c>
    </row>
    <row r="364" spans="1:11" x14ac:dyDescent="0.25">
      <c r="A364" s="8">
        <f t="shared" si="84"/>
        <v>41382</v>
      </c>
      <c r="B364">
        <v>3874.5</v>
      </c>
      <c r="C364">
        <v>3993.1</v>
      </c>
      <c r="D364">
        <v>22435</v>
      </c>
      <c r="E364">
        <v>23033.3</v>
      </c>
      <c r="F364" s="38">
        <f t="shared" si="93"/>
        <v>26309.5</v>
      </c>
      <c r="G364" s="38">
        <f t="shared" si="94"/>
        <v>27026.399999999998</v>
      </c>
      <c r="H364" s="47">
        <f t="shared" si="95"/>
        <v>-2.6525915401237277</v>
      </c>
      <c r="I364" s="47">
        <f t="shared" si="85"/>
        <v>386.70000000000073</v>
      </c>
      <c r="J364">
        <f t="shared" si="96"/>
        <v>71.80000000000291</v>
      </c>
    </row>
    <row r="365" spans="1:11" x14ac:dyDescent="0.25">
      <c r="A365" s="8">
        <f t="shared" si="84"/>
        <v>41389</v>
      </c>
      <c r="B365">
        <v>3248.4</v>
      </c>
      <c r="C365">
        <v>3628.4</v>
      </c>
      <c r="D365">
        <v>23280</v>
      </c>
      <c r="E365">
        <v>23654.799999999999</v>
      </c>
      <c r="F365" s="38">
        <f t="shared" si="93"/>
        <v>26528.400000000001</v>
      </c>
      <c r="G365" s="38">
        <f t="shared" si="94"/>
        <v>27283.200000000001</v>
      </c>
      <c r="H365" s="47">
        <f t="shared" si="95"/>
        <v>-2.7665376495425775</v>
      </c>
      <c r="I365" s="47">
        <f t="shared" si="85"/>
        <v>256.80000000000291</v>
      </c>
      <c r="J365">
        <f t="shared" si="96"/>
        <v>218.90000000000146</v>
      </c>
      <c r="K365">
        <v>3473.1</v>
      </c>
    </row>
    <row r="366" spans="1:11" x14ac:dyDescent="0.25">
      <c r="A366" s="8">
        <f t="shared" si="84"/>
        <v>41396</v>
      </c>
      <c r="B366">
        <v>2927.9</v>
      </c>
      <c r="C366">
        <v>3298.8</v>
      </c>
      <c r="D366">
        <v>23839.9</v>
      </c>
      <c r="E366">
        <v>24206</v>
      </c>
      <c r="F366" s="38">
        <f t="shared" si="93"/>
        <v>26767.800000000003</v>
      </c>
      <c r="G366" s="38">
        <f t="shared" si="94"/>
        <v>27504.799999999999</v>
      </c>
      <c r="H366" s="47">
        <f t="shared" si="95"/>
        <v>-2.6795322998167448</v>
      </c>
      <c r="I366" s="47">
        <f t="shared" si="85"/>
        <v>221.59999999999854</v>
      </c>
      <c r="J366">
        <f t="shared" si="96"/>
        <v>239.40000000000146</v>
      </c>
      <c r="K366">
        <v>3699.3</v>
      </c>
    </row>
    <row r="367" spans="1:11" x14ac:dyDescent="0.25">
      <c r="A367" s="8">
        <f t="shared" si="84"/>
        <v>41403</v>
      </c>
      <c r="B367">
        <v>2326.1</v>
      </c>
      <c r="C367">
        <v>2941.6</v>
      </c>
      <c r="D367">
        <v>24530.1</v>
      </c>
      <c r="E367">
        <v>24884.9</v>
      </c>
      <c r="F367" s="38">
        <f t="shared" si="93"/>
        <v>26856.199999999997</v>
      </c>
      <c r="G367" s="38">
        <f t="shared" si="94"/>
        <v>27826.5</v>
      </c>
      <c r="H367" s="47">
        <f t="shared" si="95"/>
        <v>-3.4869638653801327</v>
      </c>
      <c r="I367" s="47">
        <f t="shared" si="85"/>
        <v>321.70000000000073</v>
      </c>
      <c r="J367">
        <f t="shared" si="96"/>
        <v>88.399999999994179</v>
      </c>
      <c r="K367">
        <v>4115</v>
      </c>
    </row>
    <row r="368" spans="1:11" x14ac:dyDescent="0.25">
      <c r="A368" s="8">
        <f t="shared" si="84"/>
        <v>41410</v>
      </c>
      <c r="B368">
        <v>2123.3000000000002</v>
      </c>
      <c r="C368">
        <v>2446.3000000000002</v>
      </c>
      <c r="D368">
        <v>24972.2</v>
      </c>
      <c r="E368">
        <v>25452.799999999999</v>
      </c>
      <c r="F368" s="38">
        <f t="shared" si="93"/>
        <v>27095.5</v>
      </c>
      <c r="G368" s="38">
        <f t="shared" si="94"/>
        <v>27899.1</v>
      </c>
      <c r="H368" s="47">
        <f t="shared" si="95"/>
        <v>-2.8803796538239501</v>
      </c>
      <c r="I368" s="47">
        <f t="shared" si="85"/>
        <v>72.599999999998545</v>
      </c>
      <c r="J368">
        <f t="shared" si="96"/>
        <v>239.30000000000291</v>
      </c>
      <c r="K368">
        <v>4828.1000000000004</v>
      </c>
    </row>
    <row r="369" spans="1:11" x14ac:dyDescent="0.25">
      <c r="A369" s="8">
        <f t="shared" si="84"/>
        <v>41417</v>
      </c>
      <c r="B369">
        <v>1566.7</v>
      </c>
      <c r="C369">
        <v>1796.1</v>
      </c>
      <c r="D369">
        <v>25564.7</v>
      </c>
      <c r="E369">
        <v>26096.5</v>
      </c>
      <c r="F369" s="38">
        <f t="shared" si="93"/>
        <v>27131.4</v>
      </c>
      <c r="G369" s="38">
        <f t="shared" si="94"/>
        <v>27892.6</v>
      </c>
      <c r="H369" s="47">
        <f t="shared" si="95"/>
        <v>-2.7290392433835353</v>
      </c>
      <c r="I369" s="47">
        <f t="shared" si="85"/>
        <v>-6.5</v>
      </c>
      <c r="J369">
        <f t="shared" si="96"/>
        <v>35.900000000001455</v>
      </c>
      <c r="K369">
        <v>5556.4</v>
      </c>
    </row>
    <row r="370" spans="1:11" x14ac:dyDescent="0.25">
      <c r="A370" s="8">
        <f t="shared" si="84"/>
        <v>41424</v>
      </c>
      <c r="B370">
        <v>1005</v>
      </c>
      <c r="C370">
        <v>1295.5999999999999</v>
      </c>
      <c r="D370">
        <v>26093.200000000001</v>
      </c>
      <c r="E370">
        <v>26627.3</v>
      </c>
      <c r="F370" s="38">
        <f t="shared" si="93"/>
        <v>27098.2</v>
      </c>
      <c r="G370" s="38">
        <f t="shared" si="94"/>
        <v>27922.899999999998</v>
      </c>
      <c r="H370" s="47">
        <f t="shared" si="95"/>
        <v>-2.9534897879518129</v>
      </c>
      <c r="I370" s="47">
        <f t="shared" si="85"/>
        <v>30.299999999999272</v>
      </c>
      <c r="J370">
        <f t="shared" si="96"/>
        <v>-33.200000000000728</v>
      </c>
      <c r="K370">
        <v>6221.2</v>
      </c>
    </row>
    <row r="371" spans="1:11" x14ac:dyDescent="0.25">
      <c r="A371" s="220">
        <f t="shared" si="84"/>
        <v>41431</v>
      </c>
      <c r="B371" s="160">
        <v>7030.6</v>
      </c>
      <c r="C371" s="160">
        <v>4881.3</v>
      </c>
      <c r="D371" s="160">
        <v>376.1</v>
      </c>
      <c r="E371" s="160">
        <v>667</v>
      </c>
      <c r="F371" s="226">
        <f t="shared" si="93"/>
        <v>7406.7000000000007</v>
      </c>
      <c r="G371" s="226">
        <f t="shared" si="94"/>
        <v>5548.3</v>
      </c>
      <c r="H371" s="221">
        <f t="shared" si="95"/>
        <v>33.494944397382987</v>
      </c>
      <c r="I371" s="47">
        <f t="shared" si="85"/>
        <v>-22374.6</v>
      </c>
      <c r="J371" s="160">
        <f t="shared" si="96"/>
        <v>-19691.5</v>
      </c>
      <c r="K371" s="160"/>
    </row>
    <row r="372" spans="1:11" x14ac:dyDescent="0.25">
      <c r="A372" s="8">
        <f t="shared" si="84"/>
        <v>41438</v>
      </c>
      <c r="B372">
        <v>6844.2</v>
      </c>
      <c r="C372">
        <v>5128.2</v>
      </c>
      <c r="D372">
        <v>995.3</v>
      </c>
      <c r="E372">
        <v>1262.0999999999999</v>
      </c>
      <c r="F372" s="38">
        <f t="shared" si="93"/>
        <v>7839.5</v>
      </c>
      <c r="G372" s="38">
        <f t="shared" si="94"/>
        <v>6390.2999999999993</v>
      </c>
      <c r="H372" s="47">
        <f t="shared" si="95"/>
        <v>22.678121527940796</v>
      </c>
      <c r="I372" s="47">
        <f t="shared" si="85"/>
        <v>841.99999999999909</v>
      </c>
      <c r="J372">
        <f t="shared" si="96"/>
        <v>432.79999999999927</v>
      </c>
    </row>
    <row r="373" spans="1:11" x14ac:dyDescent="0.25">
      <c r="A373" s="8">
        <f t="shared" si="84"/>
        <v>41445</v>
      </c>
      <c r="B373">
        <v>7097.1</v>
      </c>
      <c r="C373">
        <v>4980.2</v>
      </c>
      <c r="D373">
        <v>1474.3</v>
      </c>
      <c r="E373">
        <v>1734.7</v>
      </c>
      <c r="F373" s="38">
        <f t="shared" si="93"/>
        <v>8571.4</v>
      </c>
      <c r="G373" s="38">
        <f t="shared" si="94"/>
        <v>6714.9</v>
      </c>
      <c r="H373" s="47">
        <f t="shared" si="95"/>
        <v>27.647470550566645</v>
      </c>
      <c r="I373" s="47">
        <f t="shared" si="85"/>
        <v>324.60000000000036</v>
      </c>
      <c r="J373">
        <f t="shared" si="96"/>
        <v>731.89999999999964</v>
      </c>
    </row>
    <row r="374" spans="1:11" x14ac:dyDescent="0.25">
      <c r="A374" s="8">
        <f t="shared" si="84"/>
        <v>41452</v>
      </c>
      <c r="B374">
        <v>7001.6</v>
      </c>
      <c r="C374">
        <v>4802.1000000000004</v>
      </c>
      <c r="D374">
        <v>2162.6999999999998</v>
      </c>
      <c r="E374">
        <v>2331.6</v>
      </c>
      <c r="F374" s="38">
        <f t="shared" si="93"/>
        <v>9164.2999999999993</v>
      </c>
      <c r="G374" s="38">
        <f t="shared" si="94"/>
        <v>7133.7000000000007</v>
      </c>
      <c r="H374" s="47">
        <f t="shared" si="95"/>
        <v>28.464891991533126</v>
      </c>
      <c r="I374" s="47">
        <f t="shared" si="85"/>
        <v>418.80000000000109</v>
      </c>
      <c r="J374">
        <f t="shared" si="96"/>
        <v>592.89999999999964</v>
      </c>
    </row>
    <row r="375" spans="1:11" x14ac:dyDescent="0.25">
      <c r="A375" s="8">
        <f t="shared" si="84"/>
        <v>41459</v>
      </c>
      <c r="B375">
        <v>7760.3</v>
      </c>
      <c r="C375">
        <v>4702.8999999999996</v>
      </c>
      <c r="D375">
        <v>2877.4</v>
      </c>
      <c r="E375">
        <v>2742.6</v>
      </c>
      <c r="F375" s="38">
        <f t="shared" si="93"/>
        <v>10637.7</v>
      </c>
      <c r="G375" s="38">
        <f t="shared" si="94"/>
        <v>7445.5</v>
      </c>
      <c r="H375" s="47">
        <f t="shared" si="95"/>
        <v>42.874219327110353</v>
      </c>
      <c r="I375" s="47">
        <f t="shared" si="85"/>
        <v>311.79999999999927</v>
      </c>
      <c r="J375">
        <f t="shared" si="96"/>
        <v>1473.4000000000015</v>
      </c>
    </row>
    <row r="376" spans="1:11" x14ac:dyDescent="0.25">
      <c r="A376" s="8">
        <f t="shared" si="84"/>
        <v>41466</v>
      </c>
      <c r="B376">
        <v>8030.9</v>
      </c>
      <c r="C376">
        <v>4921.6000000000004</v>
      </c>
      <c r="D376">
        <v>3603.4</v>
      </c>
      <c r="E376">
        <v>3113.1</v>
      </c>
      <c r="F376" s="38">
        <f t="shared" si="93"/>
        <v>11634.3</v>
      </c>
      <c r="G376" s="38">
        <f t="shared" si="94"/>
        <v>8034.7000000000007</v>
      </c>
      <c r="H376" s="47">
        <f t="shared" si="95"/>
        <v>44.800677063238183</v>
      </c>
      <c r="I376" s="47">
        <f t="shared" si="85"/>
        <v>589.20000000000073</v>
      </c>
      <c r="J376">
        <f t="shared" si="96"/>
        <v>996.59999999999854</v>
      </c>
    </row>
    <row r="377" spans="1:11" x14ac:dyDescent="0.25">
      <c r="A377" s="8">
        <f t="shared" si="84"/>
        <v>41473</v>
      </c>
      <c r="B377">
        <v>8124.4</v>
      </c>
      <c r="C377">
        <v>5018.7</v>
      </c>
      <c r="D377">
        <v>4171.3</v>
      </c>
      <c r="E377">
        <v>3383</v>
      </c>
      <c r="F377" s="38">
        <f t="shared" si="93"/>
        <v>12295.7</v>
      </c>
      <c r="G377" s="38">
        <f t="shared" si="94"/>
        <v>8401.7000000000007</v>
      </c>
      <c r="H377" s="47">
        <f t="shared" si="95"/>
        <v>46.347762952735749</v>
      </c>
      <c r="I377" s="47">
        <f t="shared" si="85"/>
        <v>367</v>
      </c>
      <c r="J377">
        <f t="shared" si="96"/>
        <v>661.40000000000146</v>
      </c>
    </row>
    <row r="378" spans="1:11" x14ac:dyDescent="0.25">
      <c r="A378" s="8">
        <f t="shared" si="84"/>
        <v>41480</v>
      </c>
      <c r="B378">
        <v>8093.9</v>
      </c>
      <c r="C378">
        <v>5071.6000000000004</v>
      </c>
      <c r="D378">
        <v>4798.7</v>
      </c>
      <c r="E378">
        <v>3846.3</v>
      </c>
      <c r="F378" s="38">
        <f t="shared" si="93"/>
        <v>12892.599999999999</v>
      </c>
      <c r="G378" s="38">
        <f t="shared" si="94"/>
        <v>8917.9000000000015</v>
      </c>
      <c r="H378" s="47">
        <f t="shared" si="95"/>
        <v>44.569909956379817</v>
      </c>
      <c r="I378" s="47">
        <f t="shared" si="85"/>
        <v>516.20000000000073</v>
      </c>
      <c r="J378">
        <f t="shared" si="96"/>
        <v>596.89999999999782</v>
      </c>
    </row>
    <row r="379" spans="1:11" x14ac:dyDescent="0.25">
      <c r="A379" s="8">
        <f t="shared" si="84"/>
        <v>41487</v>
      </c>
      <c r="B379">
        <v>8046.7</v>
      </c>
      <c r="C379">
        <v>5140.6000000000004</v>
      </c>
      <c r="D379">
        <v>5572.1</v>
      </c>
      <c r="E379">
        <v>4416.7</v>
      </c>
      <c r="F379" s="38">
        <f t="shared" si="93"/>
        <v>13618.8</v>
      </c>
      <c r="G379" s="38">
        <f t="shared" si="94"/>
        <v>9557.2999999999993</v>
      </c>
      <c r="H379" s="47">
        <f t="shared" si="95"/>
        <v>42.496311719837188</v>
      </c>
      <c r="I379" s="47">
        <f t="shared" si="85"/>
        <v>639.39999999999782</v>
      </c>
      <c r="J379">
        <f t="shared" si="96"/>
        <v>726.20000000000073</v>
      </c>
    </row>
    <row r="380" spans="1:11" x14ac:dyDescent="0.25">
      <c r="A380" s="8">
        <f t="shared" si="84"/>
        <v>41494</v>
      </c>
      <c r="B380">
        <v>7826.9</v>
      </c>
      <c r="C380">
        <v>4978.3</v>
      </c>
      <c r="D380">
        <v>6282</v>
      </c>
      <c r="E380">
        <v>4972.8</v>
      </c>
      <c r="F380" s="38">
        <f t="shared" si="93"/>
        <v>14108.9</v>
      </c>
      <c r="G380" s="38">
        <f t="shared" si="94"/>
        <v>9951.1</v>
      </c>
      <c r="H380" s="47">
        <f t="shared" si="95"/>
        <v>41.782315522907012</v>
      </c>
      <c r="I380" s="47">
        <f t="shared" si="85"/>
        <v>393.80000000000109</v>
      </c>
      <c r="J380">
        <f t="shared" si="96"/>
        <v>490.10000000000036</v>
      </c>
    </row>
    <row r="381" spans="1:11" x14ac:dyDescent="0.25">
      <c r="A381" s="8">
        <f t="shared" ref="A381:A444" si="97">+A380+7</f>
        <v>41501</v>
      </c>
      <c r="B381">
        <v>7449.6</v>
      </c>
      <c r="C381">
        <v>4748.8999999999996</v>
      </c>
      <c r="D381">
        <v>7153.3</v>
      </c>
      <c r="E381">
        <v>5671</v>
      </c>
      <c r="F381" s="38">
        <f t="shared" si="93"/>
        <v>14602.900000000001</v>
      </c>
      <c r="G381" s="38">
        <f t="shared" si="94"/>
        <v>10419.9</v>
      </c>
      <c r="H381" s="47">
        <f t="shared" si="95"/>
        <v>40.14433919711324</v>
      </c>
      <c r="I381" s="47">
        <f t="shared" ref="I381:I444" si="98">+G381-G380</f>
        <v>468.79999999999927</v>
      </c>
      <c r="J381">
        <f t="shared" si="96"/>
        <v>494.00000000000182</v>
      </c>
    </row>
    <row r="382" spans="1:11" x14ac:dyDescent="0.25">
      <c r="A382" s="8">
        <f t="shared" si="97"/>
        <v>41508</v>
      </c>
      <c r="B382">
        <v>7176.5</v>
      </c>
      <c r="C382">
        <v>4698</v>
      </c>
      <c r="D382">
        <v>7977.8</v>
      </c>
      <c r="E382">
        <v>6224.8</v>
      </c>
      <c r="F382" s="38">
        <f t="shared" si="93"/>
        <v>15154.3</v>
      </c>
      <c r="G382" s="38">
        <f t="shared" si="94"/>
        <v>10922.8</v>
      </c>
      <c r="H382" s="47">
        <f t="shared" si="95"/>
        <v>38.740066649577031</v>
      </c>
      <c r="I382" s="47">
        <f t="shared" si="98"/>
        <v>502.89999999999964</v>
      </c>
      <c r="J382">
        <f t="shared" si="96"/>
        <v>551.39999999999782</v>
      </c>
    </row>
    <row r="383" spans="1:11" x14ac:dyDescent="0.25">
      <c r="A383" s="8">
        <f t="shared" si="97"/>
        <v>41515</v>
      </c>
      <c r="B383">
        <v>6890</v>
      </c>
      <c r="C383">
        <v>4652.2</v>
      </c>
      <c r="D383">
        <v>8932.6</v>
      </c>
      <c r="E383">
        <v>6825</v>
      </c>
      <c r="F383" s="38">
        <f t="shared" si="93"/>
        <v>15822.6</v>
      </c>
      <c r="G383" s="38">
        <f t="shared" si="94"/>
        <v>11477.2</v>
      </c>
      <c r="H383" s="47">
        <f t="shared" si="95"/>
        <v>37.86115080333181</v>
      </c>
      <c r="I383" s="47">
        <f t="shared" si="98"/>
        <v>554.40000000000146</v>
      </c>
      <c r="J383">
        <f t="shared" si="96"/>
        <v>668.30000000000109</v>
      </c>
    </row>
    <row r="384" spans="1:11" x14ac:dyDescent="0.25">
      <c r="A384" s="8">
        <f t="shared" si="97"/>
        <v>41522</v>
      </c>
      <c r="B384">
        <v>6522</v>
      </c>
      <c r="C384">
        <v>4546.6000000000004</v>
      </c>
      <c r="D384">
        <v>9844.5</v>
      </c>
      <c r="E384">
        <v>7312.5</v>
      </c>
      <c r="F384" s="38">
        <f t="shared" si="93"/>
        <v>16366.5</v>
      </c>
      <c r="G384" s="38">
        <f t="shared" si="94"/>
        <v>11859.1</v>
      </c>
      <c r="H384" s="47">
        <f t="shared" si="95"/>
        <v>38.007943267195657</v>
      </c>
      <c r="I384" s="47">
        <f t="shared" si="98"/>
        <v>381.89999999999964</v>
      </c>
      <c r="J384">
        <f t="shared" si="96"/>
        <v>543.89999999999964</v>
      </c>
    </row>
    <row r="385" spans="1:13" x14ac:dyDescent="0.25">
      <c r="A385" s="8">
        <f t="shared" si="97"/>
        <v>41529</v>
      </c>
      <c r="B385">
        <v>6022</v>
      </c>
      <c r="C385">
        <v>4259.5</v>
      </c>
      <c r="D385">
        <v>11048.9</v>
      </c>
      <c r="E385">
        <v>8088.5</v>
      </c>
      <c r="F385" s="38">
        <f t="shared" si="93"/>
        <v>17070.900000000001</v>
      </c>
      <c r="G385" s="38">
        <f t="shared" si="94"/>
        <v>12348</v>
      </c>
      <c r="H385" s="47">
        <f t="shared" si="95"/>
        <v>38.248299319727906</v>
      </c>
      <c r="I385" s="47">
        <f t="shared" si="98"/>
        <v>488.89999999999964</v>
      </c>
      <c r="J385">
        <f t="shared" si="96"/>
        <v>704.40000000000146</v>
      </c>
    </row>
    <row r="386" spans="1:13" x14ac:dyDescent="0.25">
      <c r="A386" s="8">
        <f t="shared" si="97"/>
        <v>41536</v>
      </c>
      <c r="B386">
        <v>5613.8</v>
      </c>
      <c r="C386">
        <v>4143.1000000000004</v>
      </c>
      <c r="D386">
        <v>12077.4</v>
      </c>
      <c r="E386">
        <v>8630.7999999999993</v>
      </c>
      <c r="F386" s="38">
        <f t="shared" si="93"/>
        <v>17691.2</v>
      </c>
      <c r="G386" s="38">
        <f t="shared" si="94"/>
        <v>12773.9</v>
      </c>
      <c r="H386" s="47">
        <f t="shared" si="95"/>
        <v>38.494899756534821</v>
      </c>
      <c r="I386" s="47">
        <f t="shared" si="98"/>
        <v>425.89999999999964</v>
      </c>
      <c r="J386">
        <f t="shared" si="96"/>
        <v>620.29999999999927</v>
      </c>
    </row>
    <row r="387" spans="1:13" ht="15" x14ac:dyDescent="0.25">
      <c r="A387" s="8">
        <f t="shared" si="97"/>
        <v>41543</v>
      </c>
      <c r="B387">
        <v>5614.8</v>
      </c>
      <c r="C387">
        <v>3859.2</v>
      </c>
      <c r="D387">
        <v>12914.2</v>
      </c>
      <c r="E387">
        <v>9221.7999999999993</v>
      </c>
      <c r="F387" s="61">
        <f t="shared" si="93"/>
        <v>18529</v>
      </c>
      <c r="G387" s="38">
        <f t="shared" si="94"/>
        <v>13081</v>
      </c>
      <c r="H387" s="47">
        <f t="shared" si="95"/>
        <v>41.64819203424814</v>
      </c>
      <c r="I387" s="47">
        <f t="shared" si="98"/>
        <v>307.10000000000036</v>
      </c>
      <c r="J387">
        <f t="shared" si="96"/>
        <v>837.79999999999927</v>
      </c>
      <c r="M387" s="101"/>
    </row>
    <row r="388" spans="1:13" x14ac:dyDescent="0.25">
      <c r="A388" s="8">
        <f t="shared" si="97"/>
        <v>41550</v>
      </c>
      <c r="B388">
        <v>5433.1</v>
      </c>
      <c r="C388">
        <v>3456.9</v>
      </c>
      <c r="D388">
        <v>13749.6</v>
      </c>
      <c r="E388">
        <v>9604</v>
      </c>
      <c r="F388" s="38">
        <f t="shared" si="93"/>
        <v>19182.7</v>
      </c>
      <c r="G388" s="38">
        <f t="shared" si="94"/>
        <v>13060.9</v>
      </c>
      <c r="H388" s="47">
        <f t="shared" si="95"/>
        <v>46.871195706268345</v>
      </c>
      <c r="I388" s="47">
        <f t="shared" si="98"/>
        <v>-20.100000000000364</v>
      </c>
      <c r="J388" s="145">
        <f t="shared" si="96"/>
        <v>653.70000000000073</v>
      </c>
    </row>
    <row r="389" spans="1:13" x14ac:dyDescent="0.25">
      <c r="A389" s="83">
        <f t="shared" si="97"/>
        <v>41557</v>
      </c>
      <c r="B389" s="251" t="s">
        <v>500</v>
      </c>
      <c r="C389" s="84"/>
      <c r="D389" s="84"/>
      <c r="E389" s="84"/>
      <c r="F389" s="84"/>
      <c r="G389" s="84"/>
      <c r="H389" s="84"/>
      <c r="I389" s="47">
        <f t="shared" si="98"/>
        <v>-13060.9</v>
      </c>
      <c r="J389" s="84"/>
    </row>
    <row r="390" spans="1:13" x14ac:dyDescent="0.25">
      <c r="A390" s="83">
        <f t="shared" si="97"/>
        <v>41564</v>
      </c>
      <c r="B390" s="251" t="s">
        <v>499</v>
      </c>
      <c r="C390" s="84"/>
      <c r="D390" s="84"/>
      <c r="E390" s="84"/>
      <c r="F390" s="84"/>
      <c r="G390" s="84"/>
      <c r="H390" s="84"/>
      <c r="I390" s="47">
        <f t="shared" si="98"/>
        <v>0</v>
      </c>
      <c r="J390" s="84"/>
    </row>
    <row r="391" spans="1:13" x14ac:dyDescent="0.25">
      <c r="A391" s="8">
        <f t="shared" si="97"/>
        <v>41571</v>
      </c>
      <c r="B391">
        <v>5120</v>
      </c>
      <c r="C391">
        <v>4296</v>
      </c>
      <c r="D391">
        <v>15371.4</v>
      </c>
      <c r="E391">
        <v>10409.700000000001</v>
      </c>
      <c r="F391" s="38">
        <f t="shared" ref="F391:G393" si="99">+B391+D391</f>
        <v>20491.400000000001</v>
      </c>
      <c r="G391" s="38">
        <f t="shared" si="99"/>
        <v>14705.7</v>
      </c>
      <c r="H391" s="47">
        <f t="shared" ref="H391:H414" si="100">+(F391/G391-1)*100</f>
        <v>39.343247856273408</v>
      </c>
      <c r="I391" s="47">
        <f t="shared" si="98"/>
        <v>14705.7</v>
      </c>
      <c r="J391" s="161">
        <f t="shared" ref="J391:J414" si="101">+F391-F390</f>
        <v>20491.400000000001</v>
      </c>
    </row>
    <row r="392" spans="1:13" x14ac:dyDescent="0.25">
      <c r="A392" s="8">
        <f t="shared" si="97"/>
        <v>41578</v>
      </c>
      <c r="B392" s="145">
        <v>5224.8999999999996</v>
      </c>
      <c r="C392" s="145">
        <v>4113.2</v>
      </c>
      <c r="D392" s="145">
        <v>15683.4</v>
      </c>
      <c r="E392" s="147">
        <v>10802</v>
      </c>
      <c r="F392" s="38">
        <f t="shared" si="99"/>
        <v>20908.3</v>
      </c>
      <c r="G392" s="38">
        <f t="shared" si="99"/>
        <v>14915.2</v>
      </c>
      <c r="H392" s="47">
        <f t="shared" si="100"/>
        <v>40.181157476936271</v>
      </c>
      <c r="I392" s="47">
        <f t="shared" si="98"/>
        <v>209.5</v>
      </c>
      <c r="J392" s="161">
        <f t="shared" si="101"/>
        <v>416.89999999999782</v>
      </c>
    </row>
    <row r="393" spans="1:13" x14ac:dyDescent="0.25">
      <c r="A393" s="8">
        <f t="shared" si="97"/>
        <v>41585</v>
      </c>
      <c r="B393" s="145">
        <v>5129.8999999999996</v>
      </c>
      <c r="C393">
        <v>4129.2</v>
      </c>
      <c r="D393">
        <v>16066.2</v>
      </c>
      <c r="E393">
        <v>11100.5</v>
      </c>
      <c r="F393" s="38">
        <f t="shared" si="99"/>
        <v>21196.1</v>
      </c>
      <c r="G393" s="38">
        <f t="shared" si="99"/>
        <v>15229.7</v>
      </c>
      <c r="H393" s="47">
        <f t="shared" si="100"/>
        <v>39.176083573543785</v>
      </c>
      <c r="I393" s="47">
        <f t="shared" si="98"/>
        <v>314.5</v>
      </c>
      <c r="J393" s="161">
        <f t="shared" si="101"/>
        <v>287.79999999999927</v>
      </c>
    </row>
    <row r="394" spans="1:13" ht="15" x14ac:dyDescent="0.25">
      <c r="A394" s="8">
        <f t="shared" si="97"/>
        <v>41592</v>
      </c>
      <c r="B394" s="145">
        <v>5196.6000000000004</v>
      </c>
      <c r="C394">
        <v>4435.1000000000004</v>
      </c>
      <c r="D394">
        <v>16617.599999999999</v>
      </c>
      <c r="E394">
        <v>11430.1</v>
      </c>
      <c r="F394" s="38">
        <f t="shared" ref="F394:G478" si="102">+B394+D394</f>
        <v>21814.199999999997</v>
      </c>
      <c r="G394" s="38">
        <f t="shared" si="102"/>
        <v>15865.2</v>
      </c>
      <c r="H394" s="47">
        <f t="shared" si="100"/>
        <v>37.49716360335826</v>
      </c>
      <c r="I394" s="47">
        <f t="shared" si="98"/>
        <v>635.5</v>
      </c>
      <c r="J394" s="161">
        <f t="shared" si="101"/>
        <v>618.09999999999854</v>
      </c>
      <c r="L394" s="101"/>
    </row>
    <row r="395" spans="1:13" x14ac:dyDescent="0.25">
      <c r="A395" s="8">
        <f t="shared" si="97"/>
        <v>41599</v>
      </c>
      <c r="B395" s="145">
        <v>5427.7</v>
      </c>
      <c r="C395">
        <v>4485.8</v>
      </c>
      <c r="D395">
        <v>16948.7</v>
      </c>
      <c r="E395">
        <v>11658.7</v>
      </c>
      <c r="F395" s="38">
        <f t="shared" si="102"/>
        <v>22376.400000000001</v>
      </c>
      <c r="G395" s="38">
        <f t="shared" si="102"/>
        <v>16144.5</v>
      </c>
      <c r="H395" s="47">
        <f t="shared" si="100"/>
        <v>38.600761869367297</v>
      </c>
      <c r="I395" s="47">
        <f t="shared" si="98"/>
        <v>279.29999999999927</v>
      </c>
      <c r="J395" s="161">
        <f t="shared" si="101"/>
        <v>562.20000000000437</v>
      </c>
    </row>
    <row r="396" spans="1:13" x14ac:dyDescent="0.25">
      <c r="A396" s="8">
        <f t="shared" si="97"/>
        <v>41606</v>
      </c>
      <c r="B396" s="145">
        <v>5287.5</v>
      </c>
      <c r="C396">
        <v>4452.3</v>
      </c>
      <c r="D396">
        <v>17318.099999999999</v>
      </c>
      <c r="E396">
        <v>12045.2</v>
      </c>
      <c r="F396" s="38">
        <f t="shared" si="102"/>
        <v>22605.599999999999</v>
      </c>
      <c r="G396" s="38">
        <f t="shared" si="102"/>
        <v>16497.5</v>
      </c>
      <c r="H396" s="47">
        <f t="shared" si="100"/>
        <v>37.024397636005446</v>
      </c>
      <c r="I396" s="47">
        <f t="shared" si="98"/>
        <v>353</v>
      </c>
      <c r="J396" s="161">
        <f t="shared" si="101"/>
        <v>229.19999999999709</v>
      </c>
    </row>
    <row r="397" spans="1:13" x14ac:dyDescent="0.25">
      <c r="A397" s="8">
        <f t="shared" si="97"/>
        <v>41613</v>
      </c>
      <c r="B397" s="145">
        <v>5096.5</v>
      </c>
      <c r="C397">
        <v>4661.2</v>
      </c>
      <c r="D397">
        <v>17881.3</v>
      </c>
      <c r="E397">
        <v>12355</v>
      </c>
      <c r="F397" s="38">
        <f t="shared" si="102"/>
        <v>22977.8</v>
      </c>
      <c r="G397" s="38">
        <f t="shared" si="102"/>
        <v>17016.2</v>
      </c>
      <c r="H397" s="47">
        <f t="shared" si="100"/>
        <v>35.034849143757121</v>
      </c>
      <c r="I397" s="47">
        <f t="shared" si="98"/>
        <v>518.70000000000073</v>
      </c>
      <c r="J397" s="161">
        <f t="shared" si="101"/>
        <v>372.20000000000073</v>
      </c>
    </row>
    <row r="398" spans="1:13" x14ac:dyDescent="0.25">
      <c r="A398" s="8">
        <f t="shared" si="97"/>
        <v>41620</v>
      </c>
      <c r="B398" s="147">
        <v>5376</v>
      </c>
      <c r="C398">
        <v>4904.2</v>
      </c>
      <c r="D398">
        <v>18257.8</v>
      </c>
      <c r="E398">
        <v>12763.1</v>
      </c>
      <c r="F398" s="38">
        <f t="shared" si="102"/>
        <v>23633.8</v>
      </c>
      <c r="G398" s="38">
        <f t="shared" si="102"/>
        <v>17667.3</v>
      </c>
      <c r="H398" s="47">
        <f t="shared" si="100"/>
        <v>33.771430835498364</v>
      </c>
      <c r="I398" s="47">
        <f t="shared" si="98"/>
        <v>651.09999999999854</v>
      </c>
      <c r="J398" s="161">
        <f t="shared" si="101"/>
        <v>656</v>
      </c>
    </row>
    <row r="399" spans="1:13" x14ac:dyDescent="0.25">
      <c r="A399" s="8">
        <f t="shared" si="97"/>
        <v>41627</v>
      </c>
      <c r="B399" s="145">
        <v>5507.6</v>
      </c>
      <c r="C399">
        <v>5489.8</v>
      </c>
      <c r="D399">
        <v>18723.099999999999</v>
      </c>
      <c r="E399">
        <v>13186.5</v>
      </c>
      <c r="F399" s="38">
        <f t="shared" si="102"/>
        <v>24230.699999999997</v>
      </c>
      <c r="G399" s="38">
        <f t="shared" si="102"/>
        <v>18676.3</v>
      </c>
      <c r="H399" s="47">
        <f t="shared" si="100"/>
        <v>29.740366132478059</v>
      </c>
      <c r="I399" s="47">
        <f t="shared" si="98"/>
        <v>1009</v>
      </c>
      <c r="J399" s="161">
        <f t="shared" si="101"/>
        <v>596.89999999999782</v>
      </c>
    </row>
    <row r="400" spans="1:13" x14ac:dyDescent="0.25">
      <c r="A400" s="8">
        <f t="shared" si="97"/>
        <v>41634</v>
      </c>
      <c r="B400" s="145">
        <v>5474.5</v>
      </c>
      <c r="C400">
        <v>5731.2</v>
      </c>
      <c r="D400">
        <v>19004.8</v>
      </c>
      <c r="E400">
        <v>13345.4</v>
      </c>
      <c r="F400" s="38">
        <f t="shared" si="102"/>
        <v>24479.3</v>
      </c>
      <c r="G400" s="38">
        <f t="shared" si="102"/>
        <v>19076.599999999999</v>
      </c>
      <c r="H400" s="47">
        <f t="shared" si="100"/>
        <v>28.321084469978942</v>
      </c>
      <c r="I400" s="47">
        <f t="shared" si="98"/>
        <v>400.29999999999927</v>
      </c>
      <c r="J400" s="161">
        <f t="shared" si="101"/>
        <v>248.60000000000218</v>
      </c>
    </row>
    <row r="401" spans="1:25" x14ac:dyDescent="0.25">
      <c r="A401" s="8">
        <f t="shared" si="97"/>
        <v>41641</v>
      </c>
      <c r="B401" s="145">
        <v>5148.8</v>
      </c>
      <c r="C401">
        <v>5700.6</v>
      </c>
      <c r="D401">
        <v>19441.3</v>
      </c>
      <c r="E401">
        <v>13603.4</v>
      </c>
      <c r="F401" s="38">
        <f t="shared" si="102"/>
        <v>24590.1</v>
      </c>
      <c r="G401" s="61">
        <f t="shared" si="102"/>
        <v>19304</v>
      </c>
      <c r="H401" s="47">
        <f t="shared" si="100"/>
        <v>27.383443845835043</v>
      </c>
      <c r="I401" s="47">
        <f t="shared" si="98"/>
        <v>227.40000000000146</v>
      </c>
      <c r="J401" s="161">
        <f t="shared" si="101"/>
        <v>110.79999999999927</v>
      </c>
    </row>
    <row r="402" spans="1:25" ht="15" x14ac:dyDescent="0.25">
      <c r="A402" s="8">
        <f t="shared" si="97"/>
        <v>41648</v>
      </c>
      <c r="B402" s="145">
        <v>4881.8999999999996</v>
      </c>
      <c r="C402">
        <v>5951.9</v>
      </c>
      <c r="D402">
        <v>20007.599999999999</v>
      </c>
      <c r="E402">
        <v>13888.2</v>
      </c>
      <c r="F402" s="38">
        <f t="shared" si="102"/>
        <v>24889.5</v>
      </c>
      <c r="G402" s="38">
        <f t="shared" si="102"/>
        <v>19840.099999999999</v>
      </c>
      <c r="H402" s="47">
        <f t="shared" si="100"/>
        <v>25.450476560098</v>
      </c>
      <c r="I402" s="47">
        <f t="shared" si="98"/>
        <v>536.09999999999854</v>
      </c>
      <c r="J402" s="161">
        <f t="shared" si="101"/>
        <v>299.40000000000146</v>
      </c>
      <c r="L402" s="145"/>
      <c r="M402" s="144"/>
      <c r="N402" s="145"/>
      <c r="O402" s="145"/>
      <c r="P402" s="145"/>
      <c r="Q402" s="145"/>
      <c r="R402" s="145"/>
      <c r="S402" s="145"/>
      <c r="T402" s="145"/>
      <c r="U402" s="145"/>
    </row>
    <row r="403" spans="1:25" ht="15" x14ac:dyDescent="0.25">
      <c r="A403" s="8">
        <f t="shared" si="97"/>
        <v>41655</v>
      </c>
      <c r="B403" s="145">
        <v>4882.6000000000004</v>
      </c>
      <c r="C403">
        <v>5965.2</v>
      </c>
      <c r="D403">
        <v>20428.2</v>
      </c>
      <c r="E403">
        <v>14447.5</v>
      </c>
      <c r="F403" s="38">
        <f t="shared" si="102"/>
        <v>25310.800000000003</v>
      </c>
      <c r="G403" s="38">
        <f t="shared" si="102"/>
        <v>20412.7</v>
      </c>
      <c r="H403" s="47">
        <f t="shared" si="100"/>
        <v>23.995355832398467</v>
      </c>
      <c r="I403" s="47">
        <f t="shared" si="98"/>
        <v>572.60000000000218</v>
      </c>
      <c r="J403" s="161">
        <f t="shared" si="101"/>
        <v>421.30000000000291</v>
      </c>
      <c r="L403" s="145"/>
      <c r="M403" s="144"/>
      <c r="N403" s="145"/>
      <c r="O403" s="145"/>
      <c r="P403" s="145"/>
      <c r="Q403" s="145"/>
      <c r="R403" s="145"/>
      <c r="S403" s="145"/>
      <c r="T403" s="145"/>
      <c r="U403" s="145"/>
    </row>
    <row r="404" spans="1:25" x14ac:dyDescent="0.25">
      <c r="A404" s="8">
        <f t="shared" si="97"/>
        <v>41662</v>
      </c>
      <c r="B404">
        <v>5255.5</v>
      </c>
      <c r="C404">
        <v>5634.7</v>
      </c>
      <c r="D404" s="80">
        <v>20850.3</v>
      </c>
      <c r="E404">
        <v>15071.5</v>
      </c>
      <c r="F404" s="38">
        <f t="shared" si="102"/>
        <v>26105.8</v>
      </c>
      <c r="G404" s="38">
        <f t="shared" si="102"/>
        <v>20706.2</v>
      </c>
      <c r="H404" s="47">
        <f t="shared" si="100"/>
        <v>26.077213588200632</v>
      </c>
      <c r="I404" s="47">
        <f t="shared" si="98"/>
        <v>293.5</v>
      </c>
      <c r="J404" s="161">
        <f t="shared" si="101"/>
        <v>794.99999999999636</v>
      </c>
      <c r="L404" s="145"/>
      <c r="M404" s="146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</row>
    <row r="405" spans="1:25" ht="15" x14ac:dyDescent="0.25">
      <c r="A405" s="8">
        <f t="shared" si="97"/>
        <v>41669</v>
      </c>
      <c r="B405">
        <v>5526.4</v>
      </c>
      <c r="C405">
        <v>5468.1</v>
      </c>
      <c r="D405" s="109">
        <v>21168</v>
      </c>
      <c r="E405">
        <v>15529</v>
      </c>
      <c r="F405" s="38">
        <f t="shared" si="102"/>
        <v>26694.400000000001</v>
      </c>
      <c r="G405" s="38">
        <f t="shared" si="102"/>
        <v>20997.1</v>
      </c>
      <c r="H405" s="47">
        <f t="shared" si="100"/>
        <v>27.133747041258104</v>
      </c>
      <c r="I405" s="47">
        <f t="shared" si="98"/>
        <v>290.89999999999782</v>
      </c>
      <c r="J405" s="161">
        <f t="shared" si="101"/>
        <v>588.60000000000218</v>
      </c>
      <c r="L405" s="144"/>
      <c r="M405" s="145"/>
      <c r="N405" s="145"/>
      <c r="O405" s="144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</row>
    <row r="406" spans="1:25" ht="15" x14ac:dyDescent="0.25">
      <c r="A406" s="8">
        <f t="shared" si="97"/>
        <v>41676</v>
      </c>
      <c r="B406">
        <v>5719.7</v>
      </c>
      <c r="C406">
        <v>5543.3</v>
      </c>
      <c r="D406" s="80">
        <v>21571.7</v>
      </c>
      <c r="E406" s="80">
        <v>16105.4</v>
      </c>
      <c r="F406" s="38">
        <f t="shared" si="102"/>
        <v>27291.4</v>
      </c>
      <c r="G406" s="38">
        <f t="shared" si="102"/>
        <v>21648.7</v>
      </c>
      <c r="H406" s="47">
        <f t="shared" si="100"/>
        <v>26.064844540318809</v>
      </c>
      <c r="I406" s="47">
        <f t="shared" si="98"/>
        <v>651.60000000000218</v>
      </c>
      <c r="J406" s="161">
        <f t="shared" si="101"/>
        <v>597</v>
      </c>
      <c r="L406" s="144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</row>
    <row r="407" spans="1:25" ht="15" x14ac:dyDescent="0.25">
      <c r="A407" s="8">
        <f t="shared" si="97"/>
        <v>41683</v>
      </c>
      <c r="B407">
        <v>5866.9</v>
      </c>
      <c r="C407">
        <v>5726.4</v>
      </c>
      <c r="D407" s="80">
        <v>21849.1</v>
      </c>
      <c r="E407" s="80">
        <v>16621.599999999999</v>
      </c>
      <c r="F407" s="61">
        <f t="shared" si="102"/>
        <v>27716</v>
      </c>
      <c r="G407" s="61">
        <f t="shared" si="102"/>
        <v>22348</v>
      </c>
      <c r="H407" s="47">
        <f t="shared" si="100"/>
        <v>24.020046536602834</v>
      </c>
      <c r="I407" s="47">
        <f t="shared" si="98"/>
        <v>699.29999999999927</v>
      </c>
      <c r="J407" s="161">
        <f t="shared" si="101"/>
        <v>424.59999999999854</v>
      </c>
      <c r="L407" s="145"/>
      <c r="M407" s="144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</row>
    <row r="408" spans="1:25" ht="15" x14ac:dyDescent="0.25">
      <c r="A408" s="8">
        <f t="shared" si="97"/>
        <v>41690</v>
      </c>
      <c r="B408">
        <v>5684.6</v>
      </c>
      <c r="C408">
        <v>5514.2</v>
      </c>
      <c r="D408" s="80">
        <v>22396.400000000001</v>
      </c>
      <c r="E408" s="80">
        <v>17206.3</v>
      </c>
      <c r="F408" s="61">
        <f t="shared" si="102"/>
        <v>28081</v>
      </c>
      <c r="G408" s="38">
        <f t="shared" si="102"/>
        <v>22720.5</v>
      </c>
      <c r="H408" s="47">
        <f t="shared" si="100"/>
        <v>23.593230782773269</v>
      </c>
      <c r="I408" s="47">
        <f t="shared" si="98"/>
        <v>372.5</v>
      </c>
      <c r="J408" s="161">
        <f t="shared" si="101"/>
        <v>365</v>
      </c>
      <c r="L408" s="145"/>
      <c r="M408" s="144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</row>
    <row r="409" spans="1:25" ht="15" x14ac:dyDescent="0.25">
      <c r="A409" s="8">
        <f t="shared" si="97"/>
        <v>41697</v>
      </c>
      <c r="B409">
        <v>5607.7</v>
      </c>
      <c r="C409">
        <v>5365.9</v>
      </c>
      <c r="D409" s="80">
        <v>23029.4</v>
      </c>
      <c r="E409" s="80">
        <v>17972.7</v>
      </c>
      <c r="F409" s="38">
        <f t="shared" si="102"/>
        <v>28637.100000000002</v>
      </c>
      <c r="G409" s="38">
        <f t="shared" si="102"/>
        <v>23338.6</v>
      </c>
      <c r="H409" s="47">
        <f t="shared" si="100"/>
        <v>22.702732811736801</v>
      </c>
      <c r="I409" s="47">
        <f t="shared" si="98"/>
        <v>618.09999999999854</v>
      </c>
      <c r="J409" s="161">
        <f t="shared" si="101"/>
        <v>556.10000000000218</v>
      </c>
      <c r="L409" s="145"/>
      <c r="M409" s="144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</row>
    <row r="410" spans="1:25" ht="15" x14ac:dyDescent="0.25">
      <c r="A410" s="8">
        <f t="shared" si="97"/>
        <v>41704</v>
      </c>
      <c r="B410">
        <v>5628.9</v>
      </c>
      <c r="C410">
        <v>5467.4</v>
      </c>
      <c r="D410" s="80">
        <v>23485.1</v>
      </c>
      <c r="E410" s="80">
        <v>18759.8</v>
      </c>
      <c r="F410" s="61">
        <f t="shared" si="102"/>
        <v>29114</v>
      </c>
      <c r="G410" s="38">
        <f t="shared" si="102"/>
        <v>24227.199999999997</v>
      </c>
      <c r="H410" s="47">
        <f t="shared" si="100"/>
        <v>20.170717210408149</v>
      </c>
      <c r="I410" s="47">
        <f t="shared" si="98"/>
        <v>888.59999999999854</v>
      </c>
      <c r="J410" s="161">
        <f t="shared" si="101"/>
        <v>476.89999999999782</v>
      </c>
      <c r="L410" s="101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</row>
    <row r="411" spans="1:25" ht="15" x14ac:dyDescent="0.25">
      <c r="A411" s="8">
        <f t="shared" si="97"/>
        <v>41711</v>
      </c>
      <c r="B411">
        <v>5590.7</v>
      </c>
      <c r="C411">
        <v>5315.1</v>
      </c>
      <c r="D411" s="80">
        <v>23925.1</v>
      </c>
      <c r="E411" s="80">
        <v>19396.599999999999</v>
      </c>
      <c r="F411" s="61">
        <f t="shared" si="102"/>
        <v>29515.8</v>
      </c>
      <c r="G411" s="38">
        <f t="shared" si="102"/>
        <v>24711.699999999997</v>
      </c>
      <c r="H411" s="47">
        <f t="shared" si="100"/>
        <v>19.440588870858754</v>
      </c>
      <c r="I411" s="47">
        <f t="shared" si="98"/>
        <v>484.5</v>
      </c>
      <c r="J411" s="161">
        <f t="shared" si="101"/>
        <v>401.79999999999927</v>
      </c>
      <c r="L411" s="145"/>
      <c r="M411" s="144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</row>
    <row r="412" spans="1:25" ht="15" x14ac:dyDescent="0.25">
      <c r="A412" s="8">
        <f t="shared" si="97"/>
        <v>41718</v>
      </c>
      <c r="B412">
        <v>5460.8</v>
      </c>
      <c r="C412" s="26">
        <v>5373</v>
      </c>
      <c r="D412" s="109">
        <v>24455.5</v>
      </c>
      <c r="E412" s="109">
        <v>19919</v>
      </c>
      <c r="F412" s="61">
        <f t="shared" si="102"/>
        <v>29916.3</v>
      </c>
      <c r="G412" s="61">
        <f t="shared" si="102"/>
        <v>25292</v>
      </c>
      <c r="H412" s="47">
        <f t="shared" si="100"/>
        <v>18.283647003004909</v>
      </c>
      <c r="I412" s="47">
        <f t="shared" si="98"/>
        <v>580.30000000000291</v>
      </c>
      <c r="J412" s="161">
        <f t="shared" si="101"/>
        <v>400.5</v>
      </c>
      <c r="L412" s="145"/>
      <c r="M412" s="144"/>
      <c r="N412" s="145"/>
      <c r="O412" s="101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</row>
    <row r="413" spans="1:25" ht="15" x14ac:dyDescent="0.25">
      <c r="A413" s="8">
        <f t="shared" si="97"/>
        <v>41725</v>
      </c>
      <c r="B413">
        <v>5274.1</v>
      </c>
      <c r="C413">
        <v>5005.8</v>
      </c>
      <c r="D413" s="80">
        <v>24978.6</v>
      </c>
      <c r="E413" s="80">
        <v>20427.3</v>
      </c>
      <c r="F413" s="61">
        <f t="shared" si="102"/>
        <v>30252.699999999997</v>
      </c>
      <c r="G413" s="38">
        <f t="shared" si="102"/>
        <v>25433.1</v>
      </c>
      <c r="H413" s="47">
        <f t="shared" si="100"/>
        <v>18.950108323405313</v>
      </c>
      <c r="I413" s="47">
        <f t="shared" si="98"/>
        <v>141.09999999999854</v>
      </c>
      <c r="J413" s="161">
        <f t="shared" si="101"/>
        <v>336.39999999999782</v>
      </c>
      <c r="L413" s="145"/>
      <c r="M413" s="144"/>
      <c r="N413" s="145"/>
      <c r="O413" s="100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</row>
    <row r="414" spans="1:25" x14ac:dyDescent="0.25">
      <c r="A414" s="8">
        <f t="shared" si="97"/>
        <v>41732</v>
      </c>
      <c r="B414">
        <v>4762.3</v>
      </c>
      <c r="C414">
        <v>4497.1000000000004</v>
      </c>
      <c r="D414" s="80">
        <v>25532.2</v>
      </c>
      <c r="E414" s="80">
        <v>21188.6</v>
      </c>
      <c r="F414" s="61">
        <f t="shared" si="102"/>
        <v>30294.5</v>
      </c>
      <c r="G414" s="38">
        <f t="shared" si="102"/>
        <v>25685.699999999997</v>
      </c>
      <c r="H414" s="47">
        <f t="shared" si="100"/>
        <v>17.943057810376995</v>
      </c>
      <c r="I414" s="47">
        <f t="shared" si="98"/>
        <v>252.59999999999854</v>
      </c>
      <c r="J414" s="161">
        <f t="shared" si="101"/>
        <v>41.80000000000291</v>
      </c>
      <c r="L414" s="145"/>
      <c r="M414" s="146"/>
      <c r="N414" s="145"/>
      <c r="O414" s="100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</row>
    <row r="415" spans="1:25" ht="15" x14ac:dyDescent="0.25">
      <c r="A415" s="8">
        <f t="shared" si="97"/>
        <v>41739</v>
      </c>
      <c r="B415" s="26">
        <v>4644</v>
      </c>
      <c r="C415">
        <v>4345.1000000000004</v>
      </c>
      <c r="D415" s="80">
        <v>26088.5</v>
      </c>
      <c r="E415">
        <v>21892.6</v>
      </c>
      <c r="F415" s="61">
        <f t="shared" si="102"/>
        <v>30732.5</v>
      </c>
      <c r="G415" s="38">
        <f t="shared" ref="G415:G478" si="103">+C415+E415</f>
        <v>26237.699999999997</v>
      </c>
      <c r="H415" s="47">
        <f t="shared" ref="H415:H478" si="104">+(F415/G415-1)*100</f>
        <v>17.131074751216779</v>
      </c>
      <c r="I415" s="47">
        <f t="shared" si="98"/>
        <v>552</v>
      </c>
      <c r="J415" s="161">
        <f>+F415-F414</f>
        <v>438</v>
      </c>
      <c r="L415" s="145"/>
      <c r="M415" s="146"/>
      <c r="N415" s="145"/>
      <c r="O415" s="101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</row>
    <row r="416" spans="1:25" ht="15" x14ac:dyDescent="0.25">
      <c r="A416" s="8">
        <f t="shared" si="97"/>
        <v>41746</v>
      </c>
      <c r="B416">
        <v>4463.7</v>
      </c>
      <c r="C416">
        <v>3874.5</v>
      </c>
      <c r="D416" s="80">
        <v>26593.599999999999</v>
      </c>
      <c r="E416" s="80">
        <v>22435.3</v>
      </c>
      <c r="F416" s="61">
        <f t="shared" si="102"/>
        <v>31057.3</v>
      </c>
      <c r="G416" s="38">
        <f t="shared" si="103"/>
        <v>26309.8</v>
      </c>
      <c r="H416" s="47">
        <f t="shared" si="104"/>
        <v>18.044606952542395</v>
      </c>
      <c r="I416" s="47">
        <f t="shared" si="98"/>
        <v>72.100000000002183</v>
      </c>
      <c r="J416" s="161">
        <f>+F416-F415</f>
        <v>324.79999999999927</v>
      </c>
      <c r="L416" s="145"/>
      <c r="M416" s="144"/>
      <c r="N416" s="145"/>
      <c r="O416" s="101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</row>
    <row r="417" spans="1:25" ht="15" x14ac:dyDescent="0.25">
      <c r="A417" s="8">
        <f t="shared" si="97"/>
        <v>41753</v>
      </c>
      <c r="B417" s="26">
        <v>4000</v>
      </c>
      <c r="C417">
        <v>3248.5</v>
      </c>
      <c r="D417" s="80">
        <v>27272.1</v>
      </c>
      <c r="E417" s="80">
        <v>23243.599999999999</v>
      </c>
      <c r="F417" s="61">
        <f t="shared" si="102"/>
        <v>31272.1</v>
      </c>
      <c r="G417" s="38">
        <f t="shared" si="103"/>
        <v>26492.1</v>
      </c>
      <c r="H417" s="47">
        <f t="shared" si="104"/>
        <v>18.043114739865839</v>
      </c>
      <c r="I417" s="47">
        <f t="shared" si="98"/>
        <v>182.29999999999927</v>
      </c>
      <c r="J417" s="161">
        <f>+F417-F416</f>
        <v>214.79999999999927</v>
      </c>
      <c r="K417" s="99">
        <v>3003.9</v>
      </c>
      <c r="L417" s="145"/>
      <c r="M417" s="144"/>
      <c r="N417" s="145"/>
      <c r="O417" s="101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</row>
    <row r="418" spans="1:25" ht="15" x14ac:dyDescent="0.25">
      <c r="A418" s="8">
        <f t="shared" si="97"/>
        <v>41760</v>
      </c>
      <c r="B418">
        <v>3793.9</v>
      </c>
      <c r="C418">
        <v>2927.9</v>
      </c>
      <c r="D418" s="80">
        <v>27798.7</v>
      </c>
      <c r="E418" s="80">
        <v>23803.3</v>
      </c>
      <c r="F418" s="61">
        <f t="shared" si="102"/>
        <v>31592.600000000002</v>
      </c>
      <c r="G418" s="38">
        <f t="shared" si="103"/>
        <v>26731.200000000001</v>
      </c>
      <c r="H418" s="47">
        <f t="shared" si="104"/>
        <v>18.186239300891849</v>
      </c>
      <c r="I418" s="47">
        <f t="shared" si="98"/>
        <v>239.10000000000218</v>
      </c>
      <c r="J418" s="161">
        <f>+F418-F417</f>
        <v>320.50000000000364</v>
      </c>
      <c r="K418" s="56">
        <v>3128.9</v>
      </c>
      <c r="L418" s="145"/>
      <c r="M418" s="144"/>
      <c r="N418" s="145"/>
      <c r="O418" s="101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</row>
    <row r="419" spans="1:25" ht="15" x14ac:dyDescent="0.25">
      <c r="A419" s="8">
        <f t="shared" si="97"/>
        <v>41767</v>
      </c>
      <c r="B419" s="26">
        <v>3213.5</v>
      </c>
      <c r="C419">
        <v>2326.1</v>
      </c>
      <c r="D419" s="80">
        <v>28434</v>
      </c>
      <c r="E419" s="80">
        <v>24530.1</v>
      </c>
      <c r="F419" s="61">
        <f t="shared" si="102"/>
        <v>31647.5</v>
      </c>
      <c r="G419" s="38">
        <f t="shared" si="103"/>
        <v>26856.199999999997</v>
      </c>
      <c r="H419" s="47">
        <f t="shared" si="104"/>
        <v>17.840573126503401</v>
      </c>
      <c r="I419" s="47">
        <f t="shared" si="98"/>
        <v>124.99999999999636</v>
      </c>
      <c r="J419" s="161">
        <f>+F419-F418</f>
        <v>54.899999999997817</v>
      </c>
      <c r="K419">
        <v>3326</v>
      </c>
      <c r="L419" s="145"/>
      <c r="M419" s="144"/>
      <c r="N419" s="145"/>
      <c r="O419" s="101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</row>
    <row r="420" spans="1:25" ht="15" x14ac:dyDescent="0.25">
      <c r="A420" s="8">
        <f t="shared" si="97"/>
        <v>41774</v>
      </c>
      <c r="B420">
        <v>2848.2</v>
      </c>
      <c r="C420">
        <v>2123.3000000000002</v>
      </c>
      <c r="D420" s="80">
        <v>28941.5</v>
      </c>
      <c r="E420" s="80">
        <v>24972.2</v>
      </c>
      <c r="F420" s="61">
        <f t="shared" si="102"/>
        <v>31789.7</v>
      </c>
      <c r="G420" s="38">
        <f t="shared" si="103"/>
        <v>27095.5</v>
      </c>
      <c r="H420" s="47">
        <f t="shared" si="104"/>
        <v>17.324648004281151</v>
      </c>
      <c r="I420" s="47">
        <f t="shared" si="98"/>
        <v>239.30000000000291</v>
      </c>
      <c r="J420" s="161">
        <f t="shared" ref="J420:J474" si="105">+F420-F419</f>
        <v>142.20000000000073</v>
      </c>
      <c r="K420">
        <v>3535.8</v>
      </c>
      <c r="L420" s="145"/>
      <c r="M420" s="144"/>
      <c r="N420" s="145"/>
      <c r="O420" s="101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</row>
    <row r="421" spans="1:25" ht="15" x14ac:dyDescent="0.25">
      <c r="A421" s="8">
        <f t="shared" si="97"/>
        <v>41781</v>
      </c>
      <c r="B421" s="26">
        <v>2266.6999999999998</v>
      </c>
      <c r="C421">
        <v>1566.7</v>
      </c>
      <c r="D421" s="80">
        <v>29470.6</v>
      </c>
      <c r="E421" s="80">
        <v>25564.7</v>
      </c>
      <c r="F421" s="61">
        <f t="shared" si="102"/>
        <v>31737.3</v>
      </c>
      <c r="G421" s="38">
        <f t="shared" si="103"/>
        <v>27131.4</v>
      </c>
      <c r="H421" s="47">
        <f t="shared" si="104"/>
        <v>16.976271036511182</v>
      </c>
      <c r="I421" s="47">
        <f t="shared" si="98"/>
        <v>35.900000000001455</v>
      </c>
      <c r="J421" s="161">
        <f t="shared" si="105"/>
        <v>-52.400000000001455</v>
      </c>
      <c r="K421">
        <v>4067.4</v>
      </c>
      <c r="L421" s="145"/>
      <c r="M421" s="144"/>
      <c r="N421" s="145"/>
      <c r="O421" s="101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</row>
    <row r="422" spans="1:25" ht="15" x14ac:dyDescent="0.25">
      <c r="A422" s="8">
        <f t="shared" si="97"/>
        <v>41788</v>
      </c>
      <c r="B422">
        <v>1776.7</v>
      </c>
      <c r="C422">
        <v>1005</v>
      </c>
      <c r="D422" s="80">
        <v>29962.6</v>
      </c>
      <c r="E422" s="80">
        <v>26093.200000000001</v>
      </c>
      <c r="F422" s="61">
        <f t="shared" si="102"/>
        <v>31739.3</v>
      </c>
      <c r="G422" s="38">
        <f t="shared" si="103"/>
        <v>27098.2</v>
      </c>
      <c r="H422" s="47">
        <f t="shared" si="104"/>
        <v>17.126967842882546</v>
      </c>
      <c r="I422" s="47">
        <f t="shared" si="98"/>
        <v>-33.200000000000728</v>
      </c>
      <c r="J422" s="161">
        <f t="shared" si="105"/>
        <v>2</v>
      </c>
      <c r="K422">
        <v>4408.7</v>
      </c>
      <c r="L422" s="145"/>
      <c r="M422" s="144"/>
      <c r="N422" s="145"/>
      <c r="O422" s="101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</row>
    <row r="423" spans="1:25" s="163" customFormat="1" ht="15" x14ac:dyDescent="0.25">
      <c r="A423" s="162">
        <f t="shared" si="97"/>
        <v>41795</v>
      </c>
      <c r="B423" s="233">
        <v>6200.9</v>
      </c>
      <c r="C423" s="163">
        <v>7030.6</v>
      </c>
      <c r="D423" s="233">
        <v>328.5</v>
      </c>
      <c r="E423" s="163">
        <v>376.1</v>
      </c>
      <c r="F423" s="165">
        <f t="shared" si="102"/>
        <v>6529.4</v>
      </c>
      <c r="G423" s="166">
        <f t="shared" si="103"/>
        <v>7406.7000000000007</v>
      </c>
      <c r="H423" s="163">
        <f t="shared" si="104"/>
        <v>-11.844681167051462</v>
      </c>
      <c r="I423" s="47">
        <f t="shared" si="98"/>
        <v>-19691.5</v>
      </c>
      <c r="J423" s="234">
        <f>B423-K422+(D423)</f>
        <v>2120.6999999999998</v>
      </c>
      <c r="K423" s="186"/>
      <c r="M423" s="164"/>
      <c r="O423" s="164"/>
    </row>
    <row r="424" spans="1:25" ht="15" x14ac:dyDescent="0.25">
      <c r="A424" s="8">
        <f t="shared" si="97"/>
        <v>41802</v>
      </c>
      <c r="B424">
        <v>6049.7</v>
      </c>
      <c r="C424">
        <v>6844.2</v>
      </c>
      <c r="D424" s="80">
        <v>852.3</v>
      </c>
      <c r="E424" s="80">
        <v>995.3</v>
      </c>
      <c r="F424" s="61">
        <f t="shared" si="102"/>
        <v>6902</v>
      </c>
      <c r="G424" s="38">
        <f t="shared" si="103"/>
        <v>7839.5</v>
      </c>
      <c r="H424" s="47">
        <f t="shared" si="104"/>
        <v>-11.958670833599083</v>
      </c>
      <c r="I424" s="47">
        <f t="shared" si="98"/>
        <v>432.79999999999927</v>
      </c>
      <c r="J424" s="161">
        <f t="shared" si="105"/>
        <v>372.60000000000036</v>
      </c>
      <c r="L424" s="145"/>
      <c r="M424" s="144"/>
      <c r="N424" s="145"/>
      <c r="O424" s="101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</row>
    <row r="425" spans="1:25" ht="15" x14ac:dyDescent="0.25">
      <c r="A425" s="8">
        <f t="shared" si="97"/>
        <v>41809</v>
      </c>
      <c r="B425">
        <v>5822.1</v>
      </c>
      <c r="C425">
        <v>7097.1</v>
      </c>
      <c r="D425" s="80">
        <v>1439.2</v>
      </c>
      <c r="E425" s="80">
        <v>1474.3</v>
      </c>
      <c r="F425" s="61">
        <f t="shared" si="102"/>
        <v>7261.3</v>
      </c>
      <c r="G425" s="38">
        <f t="shared" si="103"/>
        <v>8571.4</v>
      </c>
      <c r="H425" s="47">
        <f t="shared" si="104"/>
        <v>-15.284550948503151</v>
      </c>
      <c r="I425" s="47">
        <f t="shared" si="98"/>
        <v>731.89999999999964</v>
      </c>
      <c r="J425" s="161">
        <f t="shared" si="105"/>
        <v>359.30000000000018</v>
      </c>
      <c r="L425" s="145"/>
      <c r="M425" s="144"/>
      <c r="N425" s="145"/>
      <c r="O425" s="101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</row>
    <row r="426" spans="1:25" ht="15" x14ac:dyDescent="0.25">
      <c r="A426" s="8">
        <f t="shared" si="97"/>
        <v>41816</v>
      </c>
      <c r="B426">
        <v>6054.1</v>
      </c>
      <c r="C426">
        <v>7001.6</v>
      </c>
      <c r="D426" s="80">
        <v>1774.7</v>
      </c>
      <c r="E426" s="80">
        <v>2162.6999999999998</v>
      </c>
      <c r="F426" s="61">
        <f t="shared" si="102"/>
        <v>7828.8</v>
      </c>
      <c r="G426" s="38">
        <f t="shared" si="103"/>
        <v>9164.2999999999993</v>
      </c>
      <c r="H426" s="47">
        <f t="shared" si="104"/>
        <v>-14.572853354866155</v>
      </c>
      <c r="I426" s="47">
        <f t="shared" si="98"/>
        <v>592.89999999999964</v>
      </c>
      <c r="J426" s="161">
        <f t="shared" si="105"/>
        <v>567.5</v>
      </c>
      <c r="L426" s="145"/>
      <c r="M426" s="144"/>
      <c r="N426" s="145"/>
      <c r="O426" s="101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</row>
    <row r="427" spans="1:25" ht="15" x14ac:dyDescent="0.25">
      <c r="A427" s="8">
        <f t="shared" si="97"/>
        <v>41823</v>
      </c>
      <c r="B427">
        <v>5997.5</v>
      </c>
      <c r="C427">
        <v>7760.3</v>
      </c>
      <c r="D427" s="80">
        <v>2169.4</v>
      </c>
      <c r="E427" s="80">
        <v>2877.4</v>
      </c>
      <c r="F427" s="61">
        <f t="shared" si="102"/>
        <v>8166.9</v>
      </c>
      <c r="G427" s="38">
        <f t="shared" si="103"/>
        <v>10637.7</v>
      </c>
      <c r="H427" s="47">
        <f t="shared" si="104"/>
        <v>-23.226825347584544</v>
      </c>
      <c r="I427" s="47">
        <f t="shared" si="98"/>
        <v>1473.4000000000015</v>
      </c>
      <c r="J427" s="161">
        <f t="shared" si="105"/>
        <v>338.09999999999945</v>
      </c>
      <c r="L427" s="145"/>
      <c r="M427" s="144"/>
      <c r="N427" s="145"/>
      <c r="O427" s="101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</row>
    <row r="428" spans="1:25" ht="15" x14ac:dyDescent="0.25">
      <c r="A428" s="8">
        <f t="shared" si="97"/>
        <v>41830</v>
      </c>
      <c r="B428">
        <v>5900.8</v>
      </c>
      <c r="C428">
        <v>8030.9</v>
      </c>
      <c r="D428" s="80">
        <v>2586.8000000000002</v>
      </c>
      <c r="E428" s="80">
        <v>3603.4</v>
      </c>
      <c r="F428" s="61">
        <f t="shared" si="102"/>
        <v>8487.6</v>
      </c>
      <c r="G428" s="38">
        <f t="shared" si="103"/>
        <v>11634.3</v>
      </c>
      <c r="H428" s="47">
        <f t="shared" si="104"/>
        <v>-27.046749697016569</v>
      </c>
      <c r="I428" s="47">
        <f t="shared" si="98"/>
        <v>996.59999999999854</v>
      </c>
      <c r="J428" s="161">
        <f t="shared" si="105"/>
        <v>320.70000000000073</v>
      </c>
      <c r="L428" s="145"/>
      <c r="M428" s="144"/>
      <c r="N428" s="145"/>
      <c r="O428" s="101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</row>
    <row r="429" spans="1:25" ht="15" x14ac:dyDescent="0.25">
      <c r="A429" s="8">
        <f t="shared" si="97"/>
        <v>41837</v>
      </c>
      <c r="B429">
        <v>5792.2</v>
      </c>
      <c r="C429">
        <v>8124.4</v>
      </c>
      <c r="D429" s="80">
        <v>3138.6</v>
      </c>
      <c r="E429" s="80">
        <v>4171.3</v>
      </c>
      <c r="F429" s="61">
        <f t="shared" si="102"/>
        <v>8930.7999999999993</v>
      </c>
      <c r="G429" s="38">
        <f t="shared" si="103"/>
        <v>12295.7</v>
      </c>
      <c r="H429" s="47">
        <f t="shared" si="104"/>
        <v>-27.366477711720371</v>
      </c>
      <c r="I429" s="47">
        <f t="shared" si="98"/>
        <v>661.40000000000146</v>
      </c>
      <c r="J429" s="161">
        <f t="shared" si="105"/>
        <v>443.19999999999891</v>
      </c>
      <c r="L429" s="145"/>
      <c r="M429" s="144"/>
      <c r="N429" s="145"/>
      <c r="O429" s="101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</row>
    <row r="430" spans="1:25" ht="15" x14ac:dyDescent="0.25">
      <c r="A430" s="8">
        <f t="shared" si="97"/>
        <v>41844</v>
      </c>
      <c r="B430">
        <v>6173.7</v>
      </c>
      <c r="C430">
        <v>8093.9</v>
      </c>
      <c r="D430" s="80">
        <v>3558.2</v>
      </c>
      <c r="E430" s="80">
        <v>4798.7</v>
      </c>
      <c r="F430" s="61">
        <f t="shared" si="102"/>
        <v>9731.9</v>
      </c>
      <c r="G430" s="38">
        <f t="shared" si="103"/>
        <v>12892.599999999999</v>
      </c>
      <c r="H430" s="47">
        <f t="shared" si="104"/>
        <v>-24.515613607806021</v>
      </c>
      <c r="I430" s="47">
        <f t="shared" si="98"/>
        <v>596.89999999999782</v>
      </c>
      <c r="J430" s="161">
        <f t="shared" si="105"/>
        <v>801.10000000000036</v>
      </c>
      <c r="L430" s="145"/>
      <c r="M430" s="144"/>
      <c r="N430" s="145"/>
      <c r="O430" s="101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</row>
    <row r="431" spans="1:25" ht="15" x14ac:dyDescent="0.25">
      <c r="A431" s="8">
        <f t="shared" si="97"/>
        <v>41851</v>
      </c>
      <c r="B431">
        <v>6349.3</v>
      </c>
      <c r="C431">
        <v>8046.7</v>
      </c>
      <c r="D431" s="80">
        <v>3973.4</v>
      </c>
      <c r="E431" s="80">
        <v>5572.1</v>
      </c>
      <c r="F431" s="61">
        <f t="shared" si="102"/>
        <v>10322.700000000001</v>
      </c>
      <c r="G431" s="38">
        <f t="shared" si="103"/>
        <v>13618.8</v>
      </c>
      <c r="H431" s="47">
        <f t="shared" si="104"/>
        <v>-24.202572913913112</v>
      </c>
      <c r="I431" s="47">
        <f t="shared" si="98"/>
        <v>726.20000000000073</v>
      </c>
      <c r="J431" s="161">
        <f t="shared" si="105"/>
        <v>590.80000000000109</v>
      </c>
      <c r="L431" s="145"/>
      <c r="M431" s="144"/>
      <c r="N431" s="145"/>
      <c r="O431" s="101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</row>
    <row r="432" spans="1:25" ht="15" x14ac:dyDescent="0.25">
      <c r="A432" s="8">
        <f t="shared" si="97"/>
        <v>41858</v>
      </c>
      <c r="B432">
        <v>6186.7</v>
      </c>
      <c r="C432">
        <v>7826.9</v>
      </c>
      <c r="D432" s="80">
        <v>4474.7</v>
      </c>
      <c r="E432" s="80">
        <v>6282</v>
      </c>
      <c r="F432" s="61">
        <f t="shared" si="102"/>
        <v>10661.4</v>
      </c>
      <c r="G432" s="38">
        <f t="shared" si="103"/>
        <v>14108.9</v>
      </c>
      <c r="H432" s="47">
        <f t="shared" si="104"/>
        <v>-24.434931142753868</v>
      </c>
      <c r="I432" s="47">
        <f t="shared" si="98"/>
        <v>490.10000000000036</v>
      </c>
      <c r="J432" s="161">
        <f t="shared" si="105"/>
        <v>338.69999999999891</v>
      </c>
      <c r="L432" s="145"/>
      <c r="M432" s="144"/>
      <c r="N432" s="145"/>
      <c r="O432" s="101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</row>
    <row r="433" spans="1:25" ht="15" x14ac:dyDescent="0.25">
      <c r="A433" s="8">
        <f t="shared" si="97"/>
        <v>41865</v>
      </c>
      <c r="B433">
        <v>5863.9</v>
      </c>
      <c r="C433">
        <v>7449.6</v>
      </c>
      <c r="D433" s="80">
        <v>5006.7</v>
      </c>
      <c r="E433" s="80">
        <v>7153.3</v>
      </c>
      <c r="F433" s="61">
        <f t="shared" si="102"/>
        <v>10870.599999999999</v>
      </c>
      <c r="G433" s="38">
        <f t="shared" si="103"/>
        <v>14602.900000000001</v>
      </c>
      <c r="H433" s="47">
        <f t="shared" si="104"/>
        <v>-25.558621917564338</v>
      </c>
      <c r="I433" s="47">
        <f t="shared" si="98"/>
        <v>494.00000000000182</v>
      </c>
      <c r="J433" s="161">
        <f t="shared" si="105"/>
        <v>209.19999999999891</v>
      </c>
      <c r="L433" s="145"/>
      <c r="M433" s="144"/>
      <c r="N433" s="145"/>
      <c r="O433" s="101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</row>
    <row r="434" spans="1:25" ht="15" x14ac:dyDescent="0.25">
      <c r="A434" s="8">
        <f t="shared" si="97"/>
        <v>41872</v>
      </c>
      <c r="B434">
        <v>5800.9</v>
      </c>
      <c r="C434">
        <v>7176.5</v>
      </c>
      <c r="D434" s="80">
        <v>5466</v>
      </c>
      <c r="E434" s="80">
        <v>7977.8</v>
      </c>
      <c r="F434" s="61">
        <f t="shared" si="102"/>
        <v>11266.9</v>
      </c>
      <c r="G434" s="38">
        <f t="shared" si="103"/>
        <v>15154.3</v>
      </c>
      <c r="H434" s="47">
        <f t="shared" si="104"/>
        <v>-25.652125139399374</v>
      </c>
      <c r="I434" s="47">
        <f t="shared" si="98"/>
        <v>551.39999999999782</v>
      </c>
      <c r="J434" s="161">
        <f t="shared" si="105"/>
        <v>396.30000000000109</v>
      </c>
      <c r="L434" s="145"/>
      <c r="M434" s="144"/>
      <c r="N434" s="145"/>
      <c r="O434" s="101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</row>
    <row r="435" spans="1:25" ht="15" x14ac:dyDescent="0.25">
      <c r="A435" s="8">
        <f t="shared" si="97"/>
        <v>41879</v>
      </c>
      <c r="B435">
        <v>5222.1000000000004</v>
      </c>
      <c r="C435">
        <v>6890</v>
      </c>
      <c r="D435" s="80">
        <v>6213.6</v>
      </c>
      <c r="E435" s="80">
        <v>8932.6</v>
      </c>
      <c r="F435" s="61">
        <f t="shared" si="102"/>
        <v>11435.7</v>
      </c>
      <c r="G435" s="38">
        <f t="shared" si="103"/>
        <v>15822.6</v>
      </c>
      <c r="H435" s="47">
        <f t="shared" si="104"/>
        <v>-27.725531834211825</v>
      </c>
      <c r="I435" s="47">
        <f t="shared" si="98"/>
        <v>668.30000000000109</v>
      </c>
      <c r="J435" s="161">
        <f t="shared" si="105"/>
        <v>168.80000000000109</v>
      </c>
      <c r="L435" s="145"/>
      <c r="M435" s="144"/>
      <c r="N435" s="145"/>
      <c r="O435" s="101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</row>
    <row r="436" spans="1:25" ht="15" x14ac:dyDescent="0.25">
      <c r="A436" s="8">
        <f t="shared" si="97"/>
        <v>41886</v>
      </c>
      <c r="B436">
        <v>5353.1</v>
      </c>
      <c r="C436">
        <v>6522</v>
      </c>
      <c r="D436" s="80">
        <v>6772.8</v>
      </c>
      <c r="E436" s="80">
        <v>9844.5</v>
      </c>
      <c r="F436" s="61">
        <f t="shared" si="102"/>
        <v>12125.900000000001</v>
      </c>
      <c r="G436" s="38">
        <f t="shared" si="103"/>
        <v>16366.5</v>
      </c>
      <c r="H436" s="47">
        <f t="shared" si="104"/>
        <v>-25.910243485167861</v>
      </c>
      <c r="I436" s="47">
        <f t="shared" si="98"/>
        <v>543.89999999999964</v>
      </c>
      <c r="J436" s="161">
        <f t="shared" si="105"/>
        <v>690.20000000000073</v>
      </c>
      <c r="L436" s="145"/>
      <c r="M436" s="144"/>
      <c r="N436" s="145"/>
      <c r="O436" s="101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</row>
    <row r="437" spans="1:25" ht="15" x14ac:dyDescent="0.25">
      <c r="A437" s="8">
        <f t="shared" si="97"/>
        <v>41893</v>
      </c>
      <c r="B437">
        <v>4895.8999999999996</v>
      </c>
      <c r="C437">
        <v>6022</v>
      </c>
      <c r="D437" s="80">
        <v>7544.5</v>
      </c>
      <c r="E437" s="80">
        <v>11048.9</v>
      </c>
      <c r="F437" s="61">
        <f t="shared" si="102"/>
        <v>12440.4</v>
      </c>
      <c r="G437" s="38">
        <f t="shared" si="103"/>
        <v>17070.900000000001</v>
      </c>
      <c r="H437" s="47">
        <f t="shared" si="104"/>
        <v>-27.125107639316038</v>
      </c>
      <c r="I437" s="47">
        <f t="shared" si="98"/>
        <v>704.40000000000146</v>
      </c>
      <c r="J437" s="161">
        <f t="shared" si="105"/>
        <v>314.49999999999818</v>
      </c>
      <c r="L437" s="145"/>
      <c r="M437" s="144"/>
      <c r="N437" s="145"/>
      <c r="O437" s="101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</row>
    <row r="438" spans="1:25" ht="15" x14ac:dyDescent="0.25">
      <c r="A438" s="8">
        <f t="shared" si="97"/>
        <v>41900</v>
      </c>
      <c r="B438">
        <v>4817.8</v>
      </c>
      <c r="C438">
        <v>5613.8</v>
      </c>
      <c r="D438" s="80">
        <v>8018.9</v>
      </c>
      <c r="E438" s="80">
        <v>12077.4</v>
      </c>
      <c r="F438" s="61">
        <f t="shared" si="102"/>
        <v>12836.7</v>
      </c>
      <c r="G438" s="38">
        <f t="shared" si="103"/>
        <v>17691.2</v>
      </c>
      <c r="H438" s="47">
        <f t="shared" si="104"/>
        <v>-27.440196255765581</v>
      </c>
      <c r="I438" s="47">
        <f t="shared" si="98"/>
        <v>620.29999999999927</v>
      </c>
      <c r="J438" s="161">
        <f t="shared" si="105"/>
        <v>396.30000000000109</v>
      </c>
      <c r="L438" s="145"/>
      <c r="M438" s="144"/>
      <c r="N438" s="145"/>
      <c r="O438" s="101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</row>
    <row r="439" spans="1:25" ht="15" x14ac:dyDescent="0.25">
      <c r="A439" s="8">
        <f t="shared" si="97"/>
        <v>41907</v>
      </c>
      <c r="B439">
        <v>5004.1000000000004</v>
      </c>
      <c r="C439">
        <v>5614.8</v>
      </c>
      <c r="D439" s="80">
        <v>8563.2000000000007</v>
      </c>
      <c r="E439" s="80">
        <v>12914.2</v>
      </c>
      <c r="F439" s="61">
        <f t="shared" si="102"/>
        <v>13567.300000000001</v>
      </c>
      <c r="G439" s="38">
        <f t="shared" si="103"/>
        <v>18529</v>
      </c>
      <c r="H439" s="47">
        <f t="shared" si="104"/>
        <v>-26.778023638620528</v>
      </c>
      <c r="I439" s="47">
        <f t="shared" si="98"/>
        <v>837.79999999999927</v>
      </c>
      <c r="J439" s="161">
        <f t="shared" si="105"/>
        <v>730.60000000000036</v>
      </c>
      <c r="L439" s="145"/>
      <c r="M439" s="144"/>
      <c r="N439" s="145"/>
      <c r="O439" s="101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</row>
    <row r="440" spans="1:25" ht="15" x14ac:dyDescent="0.25">
      <c r="A440" s="8">
        <f t="shared" si="97"/>
        <v>41914</v>
      </c>
      <c r="B440">
        <v>4708.1000000000004</v>
      </c>
      <c r="C440">
        <v>5433</v>
      </c>
      <c r="D440" s="80">
        <v>9231.7000000000007</v>
      </c>
      <c r="E440" s="80">
        <v>13749.6</v>
      </c>
      <c r="F440" s="61">
        <f t="shared" si="102"/>
        <v>13939.800000000001</v>
      </c>
      <c r="G440" s="38">
        <f t="shared" si="103"/>
        <v>19182.599999999999</v>
      </c>
      <c r="H440" s="47">
        <f t="shared" si="104"/>
        <v>-27.331018735729241</v>
      </c>
      <c r="I440" s="47">
        <f t="shared" si="98"/>
        <v>653.59999999999854</v>
      </c>
      <c r="J440" s="161">
        <f t="shared" si="105"/>
        <v>372.5</v>
      </c>
      <c r="L440" s="145"/>
      <c r="M440" s="144"/>
      <c r="N440" s="145"/>
      <c r="O440" s="101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</row>
    <row r="441" spans="1:25" ht="15" x14ac:dyDescent="0.25">
      <c r="A441" s="8">
        <f t="shared" si="97"/>
        <v>41921</v>
      </c>
      <c r="B441">
        <v>4676.8</v>
      </c>
      <c r="C441">
        <v>5433</v>
      </c>
      <c r="D441" s="80">
        <v>9716.9</v>
      </c>
      <c r="E441" s="80">
        <v>13749.6</v>
      </c>
      <c r="F441" s="61">
        <f t="shared" si="102"/>
        <v>14393.7</v>
      </c>
      <c r="G441" s="38">
        <f t="shared" si="103"/>
        <v>19182.599999999999</v>
      </c>
      <c r="H441" s="47">
        <f t="shared" si="104"/>
        <v>-24.964811860748792</v>
      </c>
      <c r="I441" s="47">
        <f t="shared" si="98"/>
        <v>0</v>
      </c>
      <c r="J441" s="161">
        <f t="shared" si="105"/>
        <v>453.89999999999964</v>
      </c>
      <c r="L441" s="145"/>
      <c r="M441" s="144"/>
      <c r="N441" s="145"/>
      <c r="O441" s="101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</row>
    <row r="442" spans="1:25" ht="15" x14ac:dyDescent="0.25">
      <c r="A442" s="8">
        <f t="shared" si="97"/>
        <v>41928</v>
      </c>
      <c r="B442">
        <v>4544.5</v>
      </c>
      <c r="C442">
        <v>5433</v>
      </c>
      <c r="D442" s="80">
        <v>10148.6</v>
      </c>
      <c r="E442" s="80">
        <v>13749.6</v>
      </c>
      <c r="F442" s="61">
        <f t="shared" si="102"/>
        <v>14693.1</v>
      </c>
      <c r="G442" s="38">
        <f t="shared" si="103"/>
        <v>19182.599999999999</v>
      </c>
      <c r="H442" s="47">
        <f t="shared" si="104"/>
        <v>-23.404022395295733</v>
      </c>
      <c r="I442" s="47">
        <f t="shared" si="98"/>
        <v>0</v>
      </c>
      <c r="J442" s="161">
        <f t="shared" si="105"/>
        <v>299.39999999999964</v>
      </c>
      <c r="L442" s="145"/>
      <c r="M442" s="144"/>
      <c r="N442" s="145"/>
      <c r="O442" s="101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</row>
    <row r="443" spans="1:25" ht="15" x14ac:dyDescent="0.25">
      <c r="A443" s="8">
        <f t="shared" si="97"/>
        <v>41935</v>
      </c>
      <c r="B443">
        <v>4712</v>
      </c>
      <c r="C443">
        <v>5120.1000000000004</v>
      </c>
      <c r="D443" s="80">
        <v>10421</v>
      </c>
      <c r="E443" s="80">
        <v>15371.4</v>
      </c>
      <c r="F443" s="61">
        <f t="shared" si="102"/>
        <v>15133</v>
      </c>
      <c r="G443" s="38">
        <f t="shared" si="103"/>
        <v>20491.5</v>
      </c>
      <c r="H443" s="47">
        <f t="shared" si="104"/>
        <v>-26.14986701803187</v>
      </c>
      <c r="I443" s="47">
        <f t="shared" si="98"/>
        <v>1308.9000000000015</v>
      </c>
      <c r="J443" s="161">
        <f t="shared" si="105"/>
        <v>439.89999999999964</v>
      </c>
      <c r="L443" s="145"/>
      <c r="M443" s="144"/>
      <c r="N443" s="145"/>
      <c r="O443" s="101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</row>
    <row r="444" spans="1:25" ht="15" x14ac:dyDescent="0.25">
      <c r="A444" s="8">
        <f t="shared" si="97"/>
        <v>41942</v>
      </c>
      <c r="B444">
        <v>4828.1000000000004</v>
      </c>
      <c r="C444">
        <v>5224.8</v>
      </c>
      <c r="D444" s="80">
        <v>10575.7</v>
      </c>
      <c r="E444" s="80">
        <v>15683.4</v>
      </c>
      <c r="F444" s="61">
        <f t="shared" si="102"/>
        <v>15403.800000000001</v>
      </c>
      <c r="G444" s="38">
        <f t="shared" si="103"/>
        <v>20908.2</v>
      </c>
      <c r="H444" s="47">
        <f t="shared" si="104"/>
        <v>-26.326513042729648</v>
      </c>
      <c r="I444" s="47">
        <f t="shared" si="98"/>
        <v>416.70000000000073</v>
      </c>
      <c r="J444" s="161">
        <f t="shared" si="105"/>
        <v>270.80000000000109</v>
      </c>
      <c r="L444" s="145"/>
      <c r="M444" s="144"/>
      <c r="N444" s="145"/>
      <c r="O444" s="101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</row>
    <row r="445" spans="1:25" ht="15" x14ac:dyDescent="0.25">
      <c r="A445" s="8">
        <f t="shared" ref="A445:A508" si="106">+A444+7</f>
        <v>41949</v>
      </c>
      <c r="B445">
        <v>4929.3</v>
      </c>
      <c r="C445">
        <v>5129.8999999999996</v>
      </c>
      <c r="D445" s="80">
        <v>10892.2</v>
      </c>
      <c r="E445" s="80">
        <v>16066.2</v>
      </c>
      <c r="F445" s="61">
        <f t="shared" si="102"/>
        <v>15821.5</v>
      </c>
      <c r="G445" s="38">
        <f t="shared" si="103"/>
        <v>21196.1</v>
      </c>
      <c r="H445" s="47">
        <f t="shared" si="104"/>
        <v>-25.356551441066987</v>
      </c>
      <c r="I445" s="47">
        <f t="shared" ref="I445:I508" si="107">+G445-G444</f>
        <v>287.89999999999782</v>
      </c>
      <c r="J445" s="161">
        <f t="shared" si="105"/>
        <v>417.69999999999891</v>
      </c>
      <c r="L445" s="145"/>
      <c r="M445" s="144"/>
      <c r="N445" s="145"/>
      <c r="O445" s="101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</row>
    <row r="446" spans="1:25" ht="15" x14ac:dyDescent="0.25">
      <c r="A446" s="8">
        <f t="shared" si="106"/>
        <v>41956</v>
      </c>
      <c r="B446">
        <v>5112.6000000000004</v>
      </c>
      <c r="C446">
        <v>5196.6000000000004</v>
      </c>
      <c r="D446" s="80">
        <v>11069.6</v>
      </c>
      <c r="E446" s="80">
        <v>16617.599999999999</v>
      </c>
      <c r="F446" s="61">
        <f t="shared" si="102"/>
        <v>16182.2</v>
      </c>
      <c r="G446" s="38">
        <f t="shared" si="103"/>
        <v>21814.199999999997</v>
      </c>
      <c r="H446" s="47">
        <f t="shared" si="104"/>
        <v>-25.818045126568922</v>
      </c>
      <c r="I446" s="47">
        <f t="shared" si="107"/>
        <v>618.09999999999854</v>
      </c>
      <c r="J446" s="161">
        <f t="shared" si="105"/>
        <v>360.70000000000073</v>
      </c>
      <c r="L446" s="145"/>
      <c r="M446" s="144"/>
      <c r="N446" s="145"/>
      <c r="O446" s="101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</row>
    <row r="447" spans="1:25" ht="15" x14ac:dyDescent="0.25">
      <c r="A447" s="8">
        <f t="shared" si="106"/>
        <v>41963</v>
      </c>
      <c r="B447">
        <v>5026.8</v>
      </c>
      <c r="C447">
        <v>5427.7</v>
      </c>
      <c r="D447" s="80">
        <v>11586.9</v>
      </c>
      <c r="E447" s="80">
        <v>16948.7</v>
      </c>
      <c r="F447" s="61">
        <f t="shared" si="102"/>
        <v>16613.7</v>
      </c>
      <c r="G447" s="38">
        <f t="shared" si="103"/>
        <v>22376.400000000001</v>
      </c>
      <c r="H447" s="47">
        <f t="shared" si="104"/>
        <v>-25.753472408430312</v>
      </c>
      <c r="I447" s="47">
        <f t="shared" si="107"/>
        <v>562.20000000000437</v>
      </c>
      <c r="J447" s="161">
        <f t="shared" si="105"/>
        <v>431.5</v>
      </c>
      <c r="L447" s="145"/>
      <c r="M447" s="144"/>
      <c r="N447" s="145"/>
      <c r="O447" s="101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</row>
    <row r="448" spans="1:25" ht="15" x14ac:dyDescent="0.25">
      <c r="A448" s="8">
        <f t="shared" si="106"/>
        <v>41970</v>
      </c>
      <c r="B448">
        <v>4896.5</v>
      </c>
      <c r="C448">
        <v>5287.5</v>
      </c>
      <c r="D448" s="80">
        <v>12036.5</v>
      </c>
      <c r="E448" s="80">
        <v>17318.099999999999</v>
      </c>
      <c r="F448" s="61">
        <f t="shared" si="102"/>
        <v>16933</v>
      </c>
      <c r="G448" s="38">
        <f t="shared" si="103"/>
        <v>22605.599999999999</v>
      </c>
      <c r="H448" s="47">
        <f t="shared" si="104"/>
        <v>-25.093782071699046</v>
      </c>
      <c r="I448" s="47">
        <f t="shared" si="107"/>
        <v>229.19999999999709</v>
      </c>
      <c r="J448" s="161">
        <f t="shared" si="105"/>
        <v>319.29999999999927</v>
      </c>
      <c r="L448" s="145"/>
      <c r="M448" s="144"/>
      <c r="N448" s="145"/>
      <c r="O448" s="101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</row>
    <row r="449" spans="1:25" ht="15" x14ac:dyDescent="0.25">
      <c r="A449" s="8">
        <f t="shared" si="106"/>
        <v>41977</v>
      </c>
      <c r="B449">
        <v>5007.8999999999996</v>
      </c>
      <c r="C449">
        <v>5096.5</v>
      </c>
      <c r="D449" s="80">
        <v>12367.4</v>
      </c>
      <c r="E449" s="80">
        <v>17881.3</v>
      </c>
      <c r="F449" s="61">
        <f t="shared" si="102"/>
        <v>17375.3</v>
      </c>
      <c r="G449" s="38">
        <f t="shared" si="103"/>
        <v>22977.8</v>
      </c>
      <c r="H449" s="47">
        <f t="shared" si="104"/>
        <v>-24.382229804419918</v>
      </c>
      <c r="I449" s="47">
        <f t="shared" si="107"/>
        <v>372.20000000000073</v>
      </c>
      <c r="J449" s="161">
        <f t="shared" si="105"/>
        <v>442.29999999999927</v>
      </c>
      <c r="L449" s="145"/>
      <c r="M449" s="144"/>
      <c r="N449" s="145"/>
      <c r="O449" s="101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</row>
    <row r="450" spans="1:25" ht="15" x14ac:dyDescent="0.25">
      <c r="A450" s="8">
        <f t="shared" si="106"/>
        <v>41984</v>
      </c>
      <c r="B450">
        <v>5070.3999999999996</v>
      </c>
      <c r="C450">
        <v>5376</v>
      </c>
      <c r="D450" s="80">
        <v>12781.1</v>
      </c>
      <c r="E450" s="80">
        <v>18257.8</v>
      </c>
      <c r="F450" s="61">
        <f t="shared" si="102"/>
        <v>17851.5</v>
      </c>
      <c r="G450" s="38">
        <f t="shared" si="103"/>
        <v>23633.8</v>
      </c>
      <c r="H450" s="47">
        <f t="shared" si="104"/>
        <v>-24.46623056808469</v>
      </c>
      <c r="I450" s="47">
        <f t="shared" si="107"/>
        <v>656</v>
      </c>
      <c r="J450" s="161">
        <f t="shared" si="105"/>
        <v>476.20000000000073</v>
      </c>
      <c r="L450" s="145"/>
      <c r="M450" s="144"/>
      <c r="N450" s="145"/>
      <c r="O450" s="101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</row>
    <row r="451" spans="1:25" ht="15" x14ac:dyDescent="0.25">
      <c r="A451" s="8">
        <f t="shared" si="106"/>
        <v>41991</v>
      </c>
      <c r="B451">
        <v>4978.3999999999996</v>
      </c>
      <c r="C451">
        <v>5507.6</v>
      </c>
      <c r="D451" s="80">
        <v>13166.2</v>
      </c>
      <c r="E451" s="80">
        <v>18723.099999999999</v>
      </c>
      <c r="F451" s="61">
        <f t="shared" si="102"/>
        <v>18144.599999999999</v>
      </c>
      <c r="G451" s="38">
        <f t="shared" si="103"/>
        <v>24230.699999999997</v>
      </c>
      <c r="H451" s="47">
        <f t="shared" si="104"/>
        <v>-25.117309858980541</v>
      </c>
      <c r="I451" s="47">
        <f t="shared" si="107"/>
        <v>596.89999999999782</v>
      </c>
      <c r="J451" s="161">
        <f t="shared" si="105"/>
        <v>293.09999999999854</v>
      </c>
      <c r="L451" s="145"/>
      <c r="M451" s="144"/>
      <c r="N451" s="145"/>
      <c r="O451" s="101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</row>
    <row r="452" spans="1:25" ht="15" x14ac:dyDescent="0.25">
      <c r="A452" s="8">
        <f t="shared" si="106"/>
        <v>41998</v>
      </c>
      <c r="B452">
        <v>5182.3999999999996</v>
      </c>
      <c r="C452">
        <v>5474.5</v>
      </c>
      <c r="D452" s="80">
        <v>13316.3</v>
      </c>
      <c r="E452" s="80">
        <v>19002.7</v>
      </c>
      <c r="F452" s="61">
        <f t="shared" si="102"/>
        <v>18498.699999999997</v>
      </c>
      <c r="G452" s="38">
        <f t="shared" si="103"/>
        <v>24477.200000000001</v>
      </c>
      <c r="H452" s="47">
        <f t="shared" si="104"/>
        <v>-24.424770807118477</v>
      </c>
      <c r="I452" s="47">
        <f t="shared" si="107"/>
        <v>246.50000000000364</v>
      </c>
      <c r="J452" s="161">
        <f t="shared" si="105"/>
        <v>354.09999999999854</v>
      </c>
      <c r="L452" s="145"/>
      <c r="M452" s="144"/>
      <c r="N452" s="145"/>
      <c r="O452" s="101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</row>
    <row r="453" spans="1:25" ht="15" x14ac:dyDescent="0.25">
      <c r="A453" s="8">
        <f t="shared" si="106"/>
        <v>42005</v>
      </c>
      <c r="B453">
        <v>4877.3999999999996</v>
      </c>
      <c r="C453">
        <v>5148.8</v>
      </c>
      <c r="D453" s="80">
        <v>13772.3</v>
      </c>
      <c r="E453" s="80">
        <v>19418.599999999999</v>
      </c>
      <c r="F453" s="61">
        <f t="shared" si="102"/>
        <v>18649.699999999997</v>
      </c>
      <c r="G453" s="38">
        <f t="shared" si="103"/>
        <v>24567.399999999998</v>
      </c>
      <c r="H453" s="47">
        <f t="shared" si="104"/>
        <v>-24.087612038717975</v>
      </c>
      <c r="I453" s="47">
        <f t="shared" si="107"/>
        <v>90.19999999999709</v>
      </c>
      <c r="J453" s="161">
        <f t="shared" si="105"/>
        <v>151</v>
      </c>
      <c r="L453" s="145"/>
      <c r="M453" s="144"/>
      <c r="N453" s="145"/>
      <c r="O453" s="101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</row>
    <row r="454" spans="1:25" ht="15" x14ac:dyDescent="0.25">
      <c r="A454" s="8">
        <f t="shared" si="106"/>
        <v>42012</v>
      </c>
      <c r="B454">
        <v>4936.6000000000004</v>
      </c>
      <c r="C454">
        <v>4881.8999999999996</v>
      </c>
      <c r="D454" s="80">
        <v>13997.9</v>
      </c>
      <c r="E454" s="80">
        <v>20005.5</v>
      </c>
      <c r="F454" s="61">
        <f t="shared" si="102"/>
        <v>18934.5</v>
      </c>
      <c r="G454" s="38">
        <f t="shared" si="103"/>
        <v>24887.4</v>
      </c>
      <c r="H454" s="47">
        <f t="shared" si="104"/>
        <v>-23.919332674365346</v>
      </c>
      <c r="I454" s="47">
        <f t="shared" si="107"/>
        <v>320.00000000000364</v>
      </c>
      <c r="J454" s="161">
        <f t="shared" si="105"/>
        <v>284.80000000000291</v>
      </c>
      <c r="L454" s="145"/>
      <c r="M454" s="144"/>
      <c r="N454" s="145"/>
      <c r="O454" s="101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</row>
    <row r="455" spans="1:25" ht="15" x14ac:dyDescent="0.25">
      <c r="A455" s="8">
        <f t="shared" si="106"/>
        <v>42019</v>
      </c>
      <c r="B455">
        <v>5115.8999999999996</v>
      </c>
      <c r="C455">
        <v>4882.6000000000004</v>
      </c>
      <c r="D455" s="80">
        <v>14277.1</v>
      </c>
      <c r="E455" s="80">
        <v>20426.099999999999</v>
      </c>
      <c r="F455" s="61">
        <f t="shared" si="102"/>
        <v>19393</v>
      </c>
      <c r="G455" s="38">
        <f t="shared" si="103"/>
        <v>25308.699999999997</v>
      </c>
      <c r="H455" s="47">
        <f t="shared" si="104"/>
        <v>-23.374175678719165</v>
      </c>
      <c r="I455" s="47">
        <f t="shared" si="107"/>
        <v>421.29999999999563</v>
      </c>
      <c r="J455" s="161">
        <f t="shared" si="105"/>
        <v>458.5</v>
      </c>
      <c r="L455" s="145"/>
      <c r="M455" s="144"/>
      <c r="N455" s="145"/>
      <c r="O455" s="101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</row>
    <row r="456" spans="1:25" ht="15" x14ac:dyDescent="0.25">
      <c r="A456" s="8">
        <f t="shared" si="106"/>
        <v>42026</v>
      </c>
      <c r="B456">
        <v>5319.8</v>
      </c>
      <c r="C456">
        <v>5255.5</v>
      </c>
      <c r="D456" s="80">
        <v>14617.6</v>
      </c>
      <c r="E456" s="80">
        <v>20800.099999999999</v>
      </c>
      <c r="F456" s="61">
        <f t="shared" si="102"/>
        <v>19937.400000000001</v>
      </c>
      <c r="G456" s="38">
        <f t="shared" si="103"/>
        <v>26055.599999999999</v>
      </c>
      <c r="H456" s="47">
        <f t="shared" si="104"/>
        <v>-23.481324552111627</v>
      </c>
      <c r="I456" s="47">
        <f t="shared" si="107"/>
        <v>746.90000000000146</v>
      </c>
      <c r="J456" s="161">
        <f t="shared" si="105"/>
        <v>544.40000000000146</v>
      </c>
      <c r="L456" s="145"/>
      <c r="M456" s="144"/>
      <c r="N456" s="145"/>
      <c r="O456" s="101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</row>
    <row r="457" spans="1:25" ht="15" x14ac:dyDescent="0.25">
      <c r="A457" s="8">
        <f t="shared" si="106"/>
        <v>42033</v>
      </c>
      <c r="B457">
        <v>5277.8</v>
      </c>
      <c r="C457">
        <v>5526.4</v>
      </c>
      <c r="D457" s="80">
        <v>15057.2</v>
      </c>
      <c r="E457" s="80">
        <v>21168</v>
      </c>
      <c r="F457" s="61">
        <f t="shared" si="102"/>
        <v>20335</v>
      </c>
      <c r="G457" s="38">
        <f t="shared" si="103"/>
        <v>26694.400000000001</v>
      </c>
      <c r="H457" s="47">
        <f t="shared" si="104"/>
        <v>-23.822974106928797</v>
      </c>
      <c r="I457" s="47">
        <f t="shared" si="107"/>
        <v>638.80000000000291</v>
      </c>
      <c r="J457" s="161">
        <f t="shared" si="105"/>
        <v>397.59999999999854</v>
      </c>
      <c r="L457" s="145"/>
      <c r="M457" s="144"/>
      <c r="N457" s="145"/>
      <c r="O457" s="101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</row>
    <row r="458" spans="1:25" ht="15" x14ac:dyDescent="0.25">
      <c r="A458" s="8">
        <f t="shared" si="106"/>
        <v>42040</v>
      </c>
      <c r="B458">
        <v>5313.3</v>
      </c>
      <c r="C458">
        <v>5719.7</v>
      </c>
      <c r="D458" s="80">
        <v>15431</v>
      </c>
      <c r="E458" s="80">
        <v>21571.7</v>
      </c>
      <c r="F458" s="61">
        <f t="shared" si="102"/>
        <v>20744.3</v>
      </c>
      <c r="G458" s="38">
        <f t="shared" si="103"/>
        <v>27291.4</v>
      </c>
      <c r="H458" s="47">
        <f t="shared" si="104"/>
        <v>-23.989608448082556</v>
      </c>
      <c r="I458" s="47">
        <f t="shared" si="107"/>
        <v>597</v>
      </c>
      <c r="J458" s="161">
        <f t="shared" si="105"/>
        <v>409.29999999999927</v>
      </c>
      <c r="L458" s="145"/>
      <c r="M458" s="144"/>
      <c r="N458" s="145"/>
      <c r="O458" s="101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</row>
    <row r="459" spans="1:25" ht="15" x14ac:dyDescent="0.25">
      <c r="A459" s="8">
        <f t="shared" si="106"/>
        <v>42047</v>
      </c>
      <c r="B459">
        <v>5188</v>
      </c>
      <c r="C459">
        <v>5866.9</v>
      </c>
      <c r="D459" s="80">
        <v>15822.9</v>
      </c>
      <c r="E459" s="80">
        <v>21849</v>
      </c>
      <c r="F459" s="61">
        <f t="shared" si="102"/>
        <v>21010.9</v>
      </c>
      <c r="G459" s="38">
        <f t="shared" si="103"/>
        <v>27715.9</v>
      </c>
      <c r="H459" s="47">
        <f t="shared" si="104"/>
        <v>-24.191889853838411</v>
      </c>
      <c r="I459" s="47">
        <f t="shared" si="107"/>
        <v>424.5</v>
      </c>
      <c r="J459" s="161">
        <f t="shared" si="105"/>
        <v>266.60000000000218</v>
      </c>
      <c r="L459" s="145"/>
      <c r="M459" s="144"/>
      <c r="N459" s="145"/>
      <c r="O459" s="101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</row>
    <row r="460" spans="1:25" ht="15" x14ac:dyDescent="0.25">
      <c r="A460" s="8">
        <f t="shared" si="106"/>
        <v>42054</v>
      </c>
      <c r="B460">
        <v>5022.3999999999996</v>
      </c>
      <c r="C460">
        <v>5684.6</v>
      </c>
      <c r="D460" s="80">
        <v>16316.8</v>
      </c>
      <c r="E460" s="80">
        <v>22396.400000000001</v>
      </c>
      <c r="F460" s="61">
        <f t="shared" si="102"/>
        <v>21339.199999999997</v>
      </c>
      <c r="G460" s="38">
        <f t="shared" si="103"/>
        <v>28081</v>
      </c>
      <c r="H460" s="47">
        <f t="shared" si="104"/>
        <v>-24.008404259107596</v>
      </c>
      <c r="I460" s="47">
        <f t="shared" si="107"/>
        <v>365.09999999999854</v>
      </c>
      <c r="J460" s="161">
        <f t="shared" si="105"/>
        <v>328.29999999999563</v>
      </c>
      <c r="L460" s="145"/>
      <c r="M460" s="144"/>
      <c r="N460" s="145"/>
      <c r="O460" s="101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</row>
    <row r="461" spans="1:25" ht="15" x14ac:dyDescent="0.25">
      <c r="A461" s="8">
        <f t="shared" si="106"/>
        <v>42061</v>
      </c>
      <c r="B461">
        <v>5006.3999999999996</v>
      </c>
      <c r="C461">
        <v>5607.7</v>
      </c>
      <c r="D461" s="80">
        <v>16802.400000000001</v>
      </c>
      <c r="E461" s="80">
        <v>23029.4</v>
      </c>
      <c r="F461" s="61">
        <f t="shared" si="102"/>
        <v>21808.800000000003</v>
      </c>
      <c r="G461" s="38">
        <f t="shared" si="103"/>
        <v>28637.100000000002</v>
      </c>
      <c r="H461" s="47">
        <f t="shared" si="104"/>
        <v>-23.844244005154145</v>
      </c>
      <c r="I461" s="47">
        <f t="shared" si="107"/>
        <v>556.10000000000218</v>
      </c>
      <c r="J461" s="161">
        <f t="shared" si="105"/>
        <v>469.60000000000582</v>
      </c>
      <c r="L461" s="145"/>
      <c r="M461" s="144"/>
      <c r="N461" s="145"/>
      <c r="O461" s="101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</row>
    <row r="462" spans="1:25" ht="15" x14ac:dyDescent="0.25">
      <c r="A462" s="8">
        <f t="shared" si="106"/>
        <v>42068</v>
      </c>
      <c r="B462">
        <v>5021.1000000000004</v>
      </c>
      <c r="C462">
        <v>5628.9</v>
      </c>
      <c r="D462" s="80">
        <v>17232.900000000001</v>
      </c>
      <c r="E462" s="80">
        <v>23485.1</v>
      </c>
      <c r="F462" s="61">
        <f t="shared" si="102"/>
        <v>22254</v>
      </c>
      <c r="G462" s="38">
        <f t="shared" si="103"/>
        <v>29114</v>
      </c>
      <c r="H462" s="47">
        <f t="shared" si="104"/>
        <v>-23.562547228137664</v>
      </c>
      <c r="I462" s="47">
        <f t="shared" si="107"/>
        <v>476.89999999999782</v>
      </c>
      <c r="J462" s="161">
        <f t="shared" si="105"/>
        <v>445.19999999999709</v>
      </c>
      <c r="L462" s="145"/>
      <c r="M462" s="144"/>
      <c r="N462" s="145"/>
      <c r="O462" s="101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</row>
    <row r="463" spans="1:25" ht="15" x14ac:dyDescent="0.25">
      <c r="A463" s="8">
        <f t="shared" si="106"/>
        <v>42075</v>
      </c>
      <c r="B463">
        <v>4924.1000000000004</v>
      </c>
      <c r="C463">
        <v>5590.7</v>
      </c>
      <c r="D463" s="80">
        <v>17721.7</v>
      </c>
      <c r="E463" s="80">
        <v>23925.1</v>
      </c>
      <c r="F463" s="61">
        <f t="shared" si="102"/>
        <v>22645.800000000003</v>
      </c>
      <c r="G463" s="38">
        <f t="shared" si="103"/>
        <v>29515.8</v>
      </c>
      <c r="H463" s="47">
        <f t="shared" si="104"/>
        <v>-23.275669302543033</v>
      </c>
      <c r="I463" s="47">
        <f t="shared" si="107"/>
        <v>401.79999999999927</v>
      </c>
      <c r="J463" s="161">
        <f t="shared" si="105"/>
        <v>391.80000000000291</v>
      </c>
      <c r="L463" s="145"/>
      <c r="M463" s="144"/>
      <c r="N463" s="145"/>
      <c r="O463" s="101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</row>
    <row r="464" spans="1:25" ht="15" x14ac:dyDescent="0.25">
      <c r="A464" s="8">
        <f t="shared" si="106"/>
        <v>42082</v>
      </c>
      <c r="B464">
        <v>4528.3</v>
      </c>
      <c r="C464">
        <v>5460.8</v>
      </c>
      <c r="D464" s="80">
        <v>18219.900000000001</v>
      </c>
      <c r="E464" s="80">
        <v>24455.5</v>
      </c>
      <c r="F464" s="61">
        <f t="shared" si="102"/>
        <v>22748.2</v>
      </c>
      <c r="G464" s="38">
        <f t="shared" si="103"/>
        <v>29916.3</v>
      </c>
      <c r="H464" s="47">
        <f t="shared" si="104"/>
        <v>-23.960516507723206</v>
      </c>
      <c r="I464" s="47">
        <f t="shared" si="107"/>
        <v>400.5</v>
      </c>
      <c r="J464" s="161">
        <f t="shared" si="105"/>
        <v>102.39999999999782</v>
      </c>
      <c r="L464" s="145"/>
      <c r="M464" s="144"/>
      <c r="N464" s="145"/>
      <c r="O464" s="101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</row>
    <row r="465" spans="1:25" ht="15" x14ac:dyDescent="0.25">
      <c r="A465" s="8">
        <f t="shared" si="106"/>
        <v>42089</v>
      </c>
      <c r="B465">
        <v>4352.2</v>
      </c>
      <c r="C465">
        <v>5274.1</v>
      </c>
      <c r="D465" s="80">
        <v>18558.099999999999</v>
      </c>
      <c r="E465" s="80">
        <v>24978.6</v>
      </c>
      <c r="F465" s="61">
        <f t="shared" si="102"/>
        <v>22910.3</v>
      </c>
      <c r="G465" s="38">
        <f t="shared" si="103"/>
        <v>30252.699999999997</v>
      </c>
      <c r="H465" s="47">
        <f t="shared" si="104"/>
        <v>-24.270230425714068</v>
      </c>
      <c r="I465" s="47">
        <f t="shared" si="107"/>
        <v>336.39999999999782</v>
      </c>
      <c r="J465" s="161">
        <f t="shared" si="105"/>
        <v>162.09999999999854</v>
      </c>
      <c r="L465" s="145"/>
      <c r="M465" s="144"/>
      <c r="N465" s="145"/>
      <c r="O465" s="101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</row>
    <row r="466" spans="1:25" ht="15" x14ac:dyDescent="0.25">
      <c r="A466" s="8">
        <f t="shared" si="106"/>
        <v>42096</v>
      </c>
      <c r="B466">
        <v>4296.3999999999996</v>
      </c>
      <c r="C466">
        <v>4762.3</v>
      </c>
      <c r="D466" s="80">
        <v>18933.8</v>
      </c>
      <c r="E466" s="80">
        <v>25532.2</v>
      </c>
      <c r="F466" s="61">
        <f t="shared" si="102"/>
        <v>23230.199999999997</v>
      </c>
      <c r="G466" s="38">
        <f t="shared" si="103"/>
        <v>30294.5</v>
      </c>
      <c r="H466" s="47">
        <f t="shared" si="104"/>
        <v>-23.318754229315562</v>
      </c>
      <c r="I466" s="47">
        <f t="shared" si="107"/>
        <v>41.80000000000291</v>
      </c>
      <c r="J466" s="161">
        <f t="shared" si="105"/>
        <v>319.89999999999782</v>
      </c>
      <c r="L466" s="145"/>
      <c r="M466" s="144"/>
      <c r="N466" s="145"/>
      <c r="O466" s="101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</row>
    <row r="467" spans="1:25" ht="15" x14ac:dyDescent="0.25">
      <c r="A467" s="8">
        <f t="shared" si="106"/>
        <v>42103</v>
      </c>
      <c r="B467">
        <v>3960.5</v>
      </c>
      <c r="C467">
        <v>4644</v>
      </c>
      <c r="D467" s="80">
        <v>19317.599999999999</v>
      </c>
      <c r="E467" s="80">
        <v>26074.2</v>
      </c>
      <c r="F467" s="61">
        <f t="shared" si="102"/>
        <v>23278.1</v>
      </c>
      <c r="G467" s="38">
        <f t="shared" si="103"/>
        <v>30718.2</v>
      </c>
      <c r="H467" s="47">
        <f t="shared" si="104"/>
        <v>-24.220494690444106</v>
      </c>
      <c r="I467" s="47">
        <f t="shared" si="107"/>
        <v>423.70000000000073</v>
      </c>
      <c r="J467" s="161">
        <f t="shared" si="105"/>
        <v>47.900000000001455</v>
      </c>
      <c r="L467" s="145"/>
      <c r="M467" s="144"/>
      <c r="N467" s="145"/>
      <c r="O467" s="101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</row>
    <row r="468" spans="1:25" ht="15" x14ac:dyDescent="0.25">
      <c r="A468" s="8">
        <f t="shared" si="106"/>
        <v>42110</v>
      </c>
      <c r="B468">
        <v>3800.7</v>
      </c>
      <c r="C468">
        <v>4463.6000000000004</v>
      </c>
      <c r="D468" s="80">
        <v>19874.900000000001</v>
      </c>
      <c r="E468" s="80">
        <v>26593.599999999999</v>
      </c>
      <c r="F468" s="61">
        <f t="shared" si="102"/>
        <v>23675.600000000002</v>
      </c>
      <c r="G468" s="38">
        <f t="shared" si="103"/>
        <v>31057.199999999997</v>
      </c>
      <c r="H468" s="47">
        <f t="shared" si="104"/>
        <v>-23.767757557023806</v>
      </c>
      <c r="I468" s="47">
        <f t="shared" si="107"/>
        <v>338.99999999999636</v>
      </c>
      <c r="J468" s="161">
        <f t="shared" si="105"/>
        <v>397.50000000000364</v>
      </c>
      <c r="L468" s="145"/>
      <c r="M468" s="144"/>
      <c r="N468" s="145"/>
      <c r="O468" s="101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</row>
    <row r="469" spans="1:25" ht="15" x14ac:dyDescent="0.25">
      <c r="A469" s="8">
        <f t="shared" si="106"/>
        <v>42117</v>
      </c>
      <c r="B469">
        <v>2745</v>
      </c>
      <c r="C469">
        <v>4000</v>
      </c>
      <c r="D469" s="80">
        <v>20481.400000000001</v>
      </c>
      <c r="E469" s="80">
        <v>27272.1</v>
      </c>
      <c r="F469" s="61">
        <f t="shared" si="102"/>
        <v>23226.400000000001</v>
      </c>
      <c r="G469" s="38">
        <f t="shared" si="103"/>
        <v>31272.1</v>
      </c>
      <c r="H469" s="47">
        <f t="shared" si="104"/>
        <v>-25.728045126486542</v>
      </c>
      <c r="I469" s="47">
        <f t="shared" si="107"/>
        <v>214.90000000000146</v>
      </c>
      <c r="J469" s="161">
        <f t="shared" si="105"/>
        <v>-449.20000000000073</v>
      </c>
      <c r="K469" s="56">
        <v>2453.3000000000002</v>
      </c>
      <c r="L469" s="145"/>
      <c r="M469" s="144"/>
      <c r="N469" s="145"/>
      <c r="O469" s="101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</row>
    <row r="470" spans="1:25" ht="15" x14ac:dyDescent="0.25">
      <c r="A470" s="8">
        <f t="shared" si="106"/>
        <v>42124</v>
      </c>
      <c r="B470">
        <v>2310.6</v>
      </c>
      <c r="C470">
        <v>3193.9</v>
      </c>
      <c r="D470" s="80">
        <v>20767.599999999999</v>
      </c>
      <c r="E470" s="80">
        <v>27798.7</v>
      </c>
      <c r="F470" s="61">
        <f t="shared" si="102"/>
        <v>23078.199999999997</v>
      </c>
      <c r="G470" s="38">
        <f t="shared" si="103"/>
        <v>30992.600000000002</v>
      </c>
      <c r="H470" s="47">
        <f t="shared" si="104"/>
        <v>-25.536418370836923</v>
      </c>
      <c r="I470" s="47">
        <f t="shared" si="107"/>
        <v>-279.49999999999636</v>
      </c>
      <c r="J470" s="161">
        <f t="shared" si="105"/>
        <v>-148.20000000000437</v>
      </c>
      <c r="K470">
        <v>2900.1</v>
      </c>
      <c r="L470" s="145"/>
      <c r="M470" s="144"/>
      <c r="N470" s="145"/>
      <c r="O470" s="101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</row>
    <row r="471" spans="1:25" ht="15" x14ac:dyDescent="0.25">
      <c r="A471" s="8">
        <f t="shared" si="106"/>
        <v>42131</v>
      </c>
      <c r="B471">
        <v>2128.5</v>
      </c>
      <c r="C471">
        <v>3213.5</v>
      </c>
      <c r="D471" s="80">
        <v>21065.1</v>
      </c>
      <c r="E471" s="80">
        <v>28434</v>
      </c>
      <c r="F471" s="61">
        <f t="shared" si="102"/>
        <v>23193.599999999999</v>
      </c>
      <c r="G471" s="38">
        <f t="shared" si="103"/>
        <v>31647.5</v>
      </c>
      <c r="H471" s="47">
        <f t="shared" si="104"/>
        <v>-26.712694525633939</v>
      </c>
      <c r="I471" s="47">
        <f t="shared" si="107"/>
        <v>654.89999999999782</v>
      </c>
      <c r="J471" s="161">
        <f t="shared" si="105"/>
        <v>115.40000000000146</v>
      </c>
      <c r="K471">
        <v>3042</v>
      </c>
      <c r="L471" s="145"/>
      <c r="M471" s="144"/>
      <c r="N471" s="145"/>
      <c r="O471" s="101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</row>
    <row r="472" spans="1:25" ht="15" x14ac:dyDescent="0.25">
      <c r="A472" s="8">
        <f t="shared" si="106"/>
        <v>42138</v>
      </c>
      <c r="B472">
        <v>1832.9</v>
      </c>
      <c r="C472">
        <v>2848.2</v>
      </c>
      <c r="D472" s="80">
        <v>21435.1</v>
      </c>
      <c r="E472" s="80">
        <v>28941.5</v>
      </c>
      <c r="F472" s="61">
        <f t="shared" si="102"/>
        <v>23268</v>
      </c>
      <c r="G472" s="38">
        <f t="shared" si="103"/>
        <v>31789.7</v>
      </c>
      <c r="H472" s="47">
        <f t="shared" si="104"/>
        <v>-26.806481344586452</v>
      </c>
      <c r="I472" s="47">
        <f t="shared" si="107"/>
        <v>142.20000000000073</v>
      </c>
      <c r="J472" s="161">
        <f t="shared" si="105"/>
        <v>74.400000000001455</v>
      </c>
      <c r="K472">
        <v>3170.2</v>
      </c>
      <c r="L472" s="145"/>
      <c r="M472" s="144"/>
      <c r="N472" s="145"/>
      <c r="O472" s="101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</row>
    <row r="473" spans="1:25" ht="15" x14ac:dyDescent="0.25">
      <c r="A473" s="8">
        <f t="shared" si="106"/>
        <v>42145</v>
      </c>
      <c r="B473">
        <v>1381.3</v>
      </c>
      <c r="C473">
        <v>2266.6999999999998</v>
      </c>
      <c r="D473" s="80">
        <v>21929.200000000001</v>
      </c>
      <c r="E473" s="80">
        <v>29470.6</v>
      </c>
      <c r="F473" s="61">
        <f t="shared" si="102"/>
        <v>23310.5</v>
      </c>
      <c r="G473" s="38">
        <f t="shared" si="103"/>
        <v>31737.3</v>
      </c>
      <c r="H473" s="47">
        <f t="shared" si="104"/>
        <v>-26.551723051425292</v>
      </c>
      <c r="I473" s="47">
        <f t="shared" si="107"/>
        <v>-52.400000000001455</v>
      </c>
      <c r="J473" s="161">
        <f t="shared" si="105"/>
        <v>42.5</v>
      </c>
      <c r="K473">
        <v>3423.8</v>
      </c>
      <c r="L473" s="145"/>
      <c r="M473" s="144"/>
      <c r="N473" s="145"/>
      <c r="O473" s="101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</row>
    <row r="474" spans="1:25" ht="15" x14ac:dyDescent="0.25">
      <c r="A474" s="8">
        <f t="shared" si="106"/>
        <v>42152</v>
      </c>
      <c r="B474">
        <v>954.5</v>
      </c>
      <c r="C474">
        <v>1776.7</v>
      </c>
      <c r="D474" s="80">
        <v>22335.5</v>
      </c>
      <c r="E474" s="80">
        <v>29962.6</v>
      </c>
      <c r="F474" s="61">
        <f t="shared" si="102"/>
        <v>23290</v>
      </c>
      <c r="G474" s="38">
        <f t="shared" si="103"/>
        <v>31739.3</v>
      </c>
      <c r="H474" s="47">
        <f t="shared" si="104"/>
        <v>-26.620939970320702</v>
      </c>
      <c r="I474" s="47">
        <f t="shared" si="107"/>
        <v>2</v>
      </c>
      <c r="J474" s="161">
        <f t="shared" si="105"/>
        <v>-20.5</v>
      </c>
      <c r="K474">
        <v>3787.8</v>
      </c>
      <c r="L474" s="145"/>
      <c r="M474" s="144"/>
      <c r="N474" s="145"/>
      <c r="O474" s="101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</row>
    <row r="475" spans="1:25" s="184" customFormat="1" ht="15" x14ac:dyDescent="0.25">
      <c r="A475" s="183">
        <f t="shared" si="106"/>
        <v>42159</v>
      </c>
      <c r="B475" s="184">
        <v>4639.3999999999996</v>
      </c>
      <c r="C475" s="184">
        <v>6200.7</v>
      </c>
      <c r="D475" s="184">
        <v>92.3</v>
      </c>
      <c r="E475" s="184">
        <v>328.6</v>
      </c>
      <c r="F475" s="184">
        <f t="shared" si="102"/>
        <v>4731.7</v>
      </c>
      <c r="G475" s="184">
        <f t="shared" si="103"/>
        <v>6529.3</v>
      </c>
      <c r="H475" s="184">
        <f t="shared" si="104"/>
        <v>-27.531282066990336</v>
      </c>
      <c r="I475" s="47">
        <f t="shared" si="107"/>
        <v>-25210</v>
      </c>
      <c r="J475" s="231">
        <f>B475-K474+(D475)</f>
        <v>943.89999999999941</v>
      </c>
      <c r="M475" s="185"/>
      <c r="O475" s="185"/>
    </row>
    <row r="476" spans="1:25" ht="15" x14ac:dyDescent="0.25">
      <c r="A476" s="8">
        <f t="shared" si="106"/>
        <v>42166</v>
      </c>
      <c r="B476">
        <v>4670.6000000000004</v>
      </c>
      <c r="C476">
        <v>6049.7</v>
      </c>
      <c r="D476" s="80">
        <v>376.7</v>
      </c>
      <c r="E476" s="80">
        <v>852.3</v>
      </c>
      <c r="F476" s="61">
        <f t="shared" si="102"/>
        <v>5047.3</v>
      </c>
      <c r="G476" s="61">
        <f t="shared" si="103"/>
        <v>6902</v>
      </c>
      <c r="H476" s="47">
        <f t="shared" si="104"/>
        <v>-26.871921182266011</v>
      </c>
      <c r="I476" s="47">
        <f t="shared" si="107"/>
        <v>372.69999999999982</v>
      </c>
      <c r="J476" s="161">
        <f>+F476-F475</f>
        <v>315.60000000000036</v>
      </c>
      <c r="L476" s="145"/>
      <c r="M476" s="144"/>
      <c r="N476" s="145"/>
      <c r="O476" s="101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</row>
    <row r="477" spans="1:25" ht="15" x14ac:dyDescent="0.25">
      <c r="A477" s="8">
        <f t="shared" si="106"/>
        <v>42173</v>
      </c>
      <c r="B477">
        <v>4716.7</v>
      </c>
      <c r="C477">
        <v>5822.1</v>
      </c>
      <c r="D477" s="80">
        <v>765</v>
      </c>
      <c r="E477" s="80">
        <v>1439.3</v>
      </c>
      <c r="F477" s="61">
        <f t="shared" si="102"/>
        <v>5481.7</v>
      </c>
      <c r="G477" s="38">
        <f t="shared" si="103"/>
        <v>7261.4000000000005</v>
      </c>
      <c r="H477" s="47">
        <f t="shared" si="104"/>
        <v>-24.509047842013942</v>
      </c>
      <c r="I477" s="47">
        <f t="shared" si="107"/>
        <v>359.40000000000055</v>
      </c>
      <c r="J477" s="161">
        <f t="shared" ref="J477:J490" si="108">+F477-F476</f>
        <v>434.39999999999964</v>
      </c>
      <c r="L477" s="145"/>
      <c r="M477" s="144"/>
      <c r="N477" s="145"/>
      <c r="O477" s="101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</row>
    <row r="478" spans="1:25" ht="15" x14ac:dyDescent="0.25">
      <c r="A478" s="8">
        <f t="shared" si="106"/>
        <v>42180</v>
      </c>
      <c r="B478">
        <v>4718.2</v>
      </c>
      <c r="C478">
        <v>6054.1</v>
      </c>
      <c r="D478" s="80">
        <v>1127.3</v>
      </c>
      <c r="E478" s="80">
        <v>1774.7</v>
      </c>
      <c r="F478" s="61">
        <f t="shared" si="102"/>
        <v>5845.5</v>
      </c>
      <c r="G478" s="38">
        <f t="shared" si="103"/>
        <v>7828.8</v>
      </c>
      <c r="H478" s="47">
        <f t="shared" si="104"/>
        <v>-25.333384426732064</v>
      </c>
      <c r="I478" s="47">
        <f t="shared" si="107"/>
        <v>567.39999999999964</v>
      </c>
      <c r="J478" s="161">
        <f t="shared" si="108"/>
        <v>363.80000000000018</v>
      </c>
      <c r="L478" s="145"/>
      <c r="M478" s="144"/>
      <c r="N478" s="145"/>
      <c r="O478" s="101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</row>
    <row r="479" spans="1:25" ht="15" x14ac:dyDescent="0.25">
      <c r="A479" s="8">
        <f t="shared" si="106"/>
        <v>42187</v>
      </c>
      <c r="B479">
        <v>4795.3999999999996</v>
      </c>
      <c r="C479">
        <v>5997.5</v>
      </c>
      <c r="D479">
        <v>1396.1</v>
      </c>
      <c r="E479">
        <v>2169.5</v>
      </c>
      <c r="F479" s="61">
        <f t="shared" ref="F479:G481" si="109">+B479+D479</f>
        <v>6191.5</v>
      </c>
      <c r="G479" s="61">
        <f t="shared" si="109"/>
        <v>8167</v>
      </c>
      <c r="H479" s="47">
        <f t="shared" ref="H479:H484" si="110">+(F479/G479-1)*100</f>
        <v>-24.188808620056324</v>
      </c>
      <c r="I479" s="47">
        <f t="shared" si="107"/>
        <v>338.19999999999982</v>
      </c>
      <c r="J479" s="161">
        <f t="shared" si="108"/>
        <v>346</v>
      </c>
      <c r="L479" s="145"/>
      <c r="M479" s="144"/>
      <c r="N479" s="145"/>
      <c r="O479" s="101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</row>
    <row r="480" spans="1:25" ht="15" x14ac:dyDescent="0.25">
      <c r="A480" s="8">
        <f t="shared" si="106"/>
        <v>42194</v>
      </c>
      <c r="B480" s="26">
        <v>4800</v>
      </c>
      <c r="C480">
        <v>5900.8</v>
      </c>
      <c r="D480">
        <v>1682.9</v>
      </c>
      <c r="E480">
        <v>2582.6999999999998</v>
      </c>
      <c r="F480" s="61">
        <f t="shared" si="109"/>
        <v>6482.9</v>
      </c>
      <c r="G480" s="61">
        <f t="shared" si="109"/>
        <v>8483.5</v>
      </c>
      <c r="H480" s="47">
        <f t="shared" si="110"/>
        <v>-23.582247892968709</v>
      </c>
      <c r="I480" s="47">
        <f t="shared" si="107"/>
        <v>316.5</v>
      </c>
      <c r="J480" s="161">
        <f t="shared" si="108"/>
        <v>291.39999999999964</v>
      </c>
      <c r="L480" s="145"/>
      <c r="M480" s="144"/>
      <c r="N480" s="145"/>
      <c r="O480" s="101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</row>
    <row r="481" spans="1:25" ht="15" x14ac:dyDescent="0.25">
      <c r="A481" s="8">
        <f t="shared" si="106"/>
        <v>42201</v>
      </c>
      <c r="B481">
        <v>4720.5</v>
      </c>
      <c r="C481">
        <v>5792.2</v>
      </c>
      <c r="D481">
        <v>2265.1999999999998</v>
      </c>
      <c r="E481">
        <v>3134.4</v>
      </c>
      <c r="F481" s="61">
        <f t="shared" si="109"/>
        <v>6985.7</v>
      </c>
      <c r="G481" s="61">
        <f t="shared" si="109"/>
        <v>8926.6</v>
      </c>
      <c r="H481" s="47">
        <f t="shared" si="110"/>
        <v>-21.74288082808684</v>
      </c>
      <c r="I481" s="47">
        <f t="shared" si="107"/>
        <v>443.10000000000036</v>
      </c>
      <c r="J481" s="161">
        <f t="shared" si="108"/>
        <v>502.80000000000018</v>
      </c>
      <c r="L481" s="145"/>
      <c r="M481" s="144"/>
      <c r="N481" s="145"/>
      <c r="O481" s="101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</row>
    <row r="482" spans="1:25" ht="15" x14ac:dyDescent="0.25">
      <c r="A482" s="8">
        <f t="shared" si="106"/>
        <v>42208</v>
      </c>
      <c r="B482">
        <v>5053.2</v>
      </c>
      <c r="C482">
        <v>6173.7</v>
      </c>
      <c r="D482" s="26">
        <v>2632</v>
      </c>
      <c r="E482" s="26">
        <v>3554</v>
      </c>
      <c r="F482" s="61">
        <f t="shared" ref="F482:G487" si="111">+B482+D482</f>
        <v>7685.2</v>
      </c>
      <c r="G482" s="61">
        <f t="shared" si="111"/>
        <v>9727.7000000000007</v>
      </c>
      <c r="H482" s="47">
        <f t="shared" si="110"/>
        <v>-20.996741264636043</v>
      </c>
      <c r="I482" s="47">
        <f t="shared" si="107"/>
        <v>801.10000000000036</v>
      </c>
      <c r="J482" s="161">
        <f t="shared" si="108"/>
        <v>699.5</v>
      </c>
      <c r="L482" s="145"/>
      <c r="M482" s="144"/>
      <c r="N482" s="145"/>
      <c r="O482" s="101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</row>
    <row r="483" spans="1:25" ht="15" x14ac:dyDescent="0.25">
      <c r="A483" s="8">
        <f t="shared" si="106"/>
        <v>42215</v>
      </c>
      <c r="B483" s="80">
        <v>5577.1</v>
      </c>
      <c r="C483">
        <v>6349.3</v>
      </c>
      <c r="D483" s="189">
        <v>2947</v>
      </c>
      <c r="E483">
        <v>3969.3</v>
      </c>
      <c r="F483" s="188">
        <f t="shared" si="111"/>
        <v>8524.1</v>
      </c>
      <c r="G483" s="61">
        <f t="shared" si="111"/>
        <v>10318.6</v>
      </c>
      <c r="H483" s="47">
        <f t="shared" si="110"/>
        <v>-17.390925125501521</v>
      </c>
      <c r="I483" s="47">
        <f t="shared" si="107"/>
        <v>590.89999999999964</v>
      </c>
      <c r="J483" s="161">
        <f t="shared" si="108"/>
        <v>838.90000000000055</v>
      </c>
      <c r="K483">
        <v>5.8</v>
      </c>
      <c r="L483" s="145"/>
      <c r="M483" s="144" t="s">
        <v>311</v>
      </c>
      <c r="N483" s="145"/>
      <c r="O483" s="101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</row>
    <row r="484" spans="1:25" ht="15" x14ac:dyDescent="0.25">
      <c r="A484" s="8">
        <f t="shared" si="106"/>
        <v>42222</v>
      </c>
      <c r="B484" s="145">
        <v>5599.2</v>
      </c>
      <c r="C484" s="145">
        <v>6186.7</v>
      </c>
      <c r="D484" s="147">
        <v>3346</v>
      </c>
      <c r="E484">
        <v>4468.2</v>
      </c>
      <c r="F484" s="61">
        <f t="shared" si="111"/>
        <v>8945.2000000000007</v>
      </c>
      <c r="G484" s="61">
        <f t="shared" si="111"/>
        <v>10654.9</v>
      </c>
      <c r="H484" s="47">
        <f t="shared" si="110"/>
        <v>-16.046138396418542</v>
      </c>
      <c r="I484" s="47">
        <f t="shared" si="107"/>
        <v>336.29999999999927</v>
      </c>
      <c r="J484" s="161">
        <f t="shared" si="108"/>
        <v>421.10000000000036</v>
      </c>
      <c r="K484">
        <v>6.5</v>
      </c>
      <c r="L484" s="145"/>
      <c r="M484" s="144"/>
      <c r="N484" s="145"/>
      <c r="O484" s="101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</row>
    <row r="485" spans="1:25" ht="15" x14ac:dyDescent="0.25">
      <c r="A485" s="8">
        <f t="shared" si="106"/>
        <v>42229</v>
      </c>
      <c r="B485" s="145">
        <v>5307.5</v>
      </c>
      <c r="C485" s="145">
        <v>5863.9</v>
      </c>
      <c r="D485">
        <v>3952.1</v>
      </c>
      <c r="E485">
        <v>4999.3</v>
      </c>
      <c r="F485" s="61">
        <f t="shared" si="111"/>
        <v>9259.6</v>
      </c>
      <c r="G485" s="61">
        <f t="shared" si="111"/>
        <v>10863.2</v>
      </c>
      <c r="H485" s="47">
        <f t="shared" ref="H485:H490" si="112">+(F485/G485-1)*100</f>
        <v>-14.761764489284923</v>
      </c>
      <c r="I485" s="47">
        <f t="shared" si="107"/>
        <v>208.30000000000109</v>
      </c>
      <c r="J485" s="161">
        <f t="shared" si="108"/>
        <v>314.39999999999964</v>
      </c>
      <c r="K485">
        <v>6.5</v>
      </c>
      <c r="L485" s="145"/>
      <c r="M485" s="144"/>
      <c r="N485" s="145"/>
      <c r="O485" s="101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</row>
    <row r="486" spans="1:25" ht="15" x14ac:dyDescent="0.25">
      <c r="A486" s="8">
        <f t="shared" si="106"/>
        <v>42236</v>
      </c>
      <c r="B486" s="145">
        <v>5479.4</v>
      </c>
      <c r="C486" s="145">
        <v>5800.9</v>
      </c>
      <c r="D486">
        <v>4309.3</v>
      </c>
      <c r="E486" s="26">
        <v>5466</v>
      </c>
      <c r="F486" s="61">
        <f t="shared" si="111"/>
        <v>9788.7000000000007</v>
      </c>
      <c r="G486" s="61">
        <f t="shared" si="111"/>
        <v>11266.9</v>
      </c>
      <c r="H486" s="47">
        <f t="shared" si="112"/>
        <v>-13.119846630395216</v>
      </c>
      <c r="I486" s="47">
        <f t="shared" si="107"/>
        <v>403.69999999999891</v>
      </c>
      <c r="J486" s="161">
        <f t="shared" si="108"/>
        <v>529.10000000000036</v>
      </c>
      <c r="K486" s="26">
        <v>7</v>
      </c>
      <c r="L486" s="145"/>
      <c r="M486" s="144"/>
      <c r="N486" s="145"/>
      <c r="O486" s="101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</row>
    <row r="487" spans="1:25" ht="15" x14ac:dyDescent="0.25">
      <c r="A487" s="8">
        <f t="shared" si="106"/>
        <v>42243</v>
      </c>
      <c r="B487" s="145">
        <v>5226.5</v>
      </c>
      <c r="C487" s="145">
        <v>5222.1000000000004</v>
      </c>
      <c r="D487">
        <v>4839.7</v>
      </c>
      <c r="E487">
        <v>6213.6</v>
      </c>
      <c r="F487" s="61">
        <f t="shared" si="111"/>
        <v>10066.200000000001</v>
      </c>
      <c r="G487" s="61">
        <f t="shared" si="111"/>
        <v>11435.7</v>
      </c>
      <c r="H487" s="47">
        <f t="shared" si="112"/>
        <v>-11.975655185078304</v>
      </c>
      <c r="I487" s="47">
        <f t="shared" si="107"/>
        <v>168.80000000000109</v>
      </c>
      <c r="J487" s="161">
        <f t="shared" si="108"/>
        <v>277.5</v>
      </c>
      <c r="K487">
        <v>7.4</v>
      </c>
      <c r="L487" s="145"/>
      <c r="M487" s="144"/>
      <c r="N487" s="145"/>
      <c r="O487" s="101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</row>
    <row r="488" spans="1:25" ht="15" x14ac:dyDescent="0.25">
      <c r="A488" s="8">
        <f t="shared" si="106"/>
        <v>42250</v>
      </c>
      <c r="B488">
        <v>5016.3999999999996</v>
      </c>
      <c r="C488">
        <v>5353.1</v>
      </c>
      <c r="D488" s="80">
        <v>5340.1</v>
      </c>
      <c r="E488" s="80">
        <v>6772.8</v>
      </c>
      <c r="F488" s="108">
        <f t="shared" ref="F488:G490" si="113">+B488+D488</f>
        <v>10356.5</v>
      </c>
      <c r="G488" s="61">
        <f t="shared" si="113"/>
        <v>12125.900000000001</v>
      </c>
      <c r="H488" s="47">
        <f t="shared" si="112"/>
        <v>-14.591906580130143</v>
      </c>
      <c r="I488" s="47">
        <f t="shared" si="107"/>
        <v>690.20000000000073</v>
      </c>
      <c r="J488" s="161">
        <f t="shared" si="108"/>
        <v>290.29999999999927</v>
      </c>
      <c r="K488">
        <v>14.8</v>
      </c>
      <c r="L488" s="145"/>
      <c r="M488" s="144"/>
      <c r="N488" s="145"/>
      <c r="O488" s="101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</row>
    <row r="489" spans="1:25" ht="15" x14ac:dyDescent="0.25">
      <c r="A489" s="8">
        <f t="shared" si="106"/>
        <v>42257</v>
      </c>
      <c r="B489">
        <v>4851.3</v>
      </c>
      <c r="C489">
        <v>4895.8999999999996</v>
      </c>
      <c r="D489">
        <v>5882.7</v>
      </c>
      <c r="E489">
        <v>7544.6</v>
      </c>
      <c r="F489" s="61">
        <f t="shared" si="113"/>
        <v>10734</v>
      </c>
      <c r="G489" s="61">
        <f t="shared" si="113"/>
        <v>12440.5</v>
      </c>
      <c r="H489" s="47">
        <f t="shared" si="112"/>
        <v>-13.71729432096781</v>
      </c>
      <c r="I489" s="47">
        <f t="shared" si="107"/>
        <v>314.59999999999854</v>
      </c>
      <c r="J489" s="161">
        <f t="shared" si="108"/>
        <v>377.5</v>
      </c>
      <c r="K489">
        <v>148</v>
      </c>
      <c r="L489" s="145"/>
      <c r="M489" s="144"/>
      <c r="N489" s="145"/>
      <c r="O489" s="101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</row>
    <row r="490" spans="1:25" ht="15" x14ac:dyDescent="0.25">
      <c r="A490" s="8">
        <f t="shared" si="106"/>
        <v>42264</v>
      </c>
      <c r="B490">
        <v>4519.2</v>
      </c>
      <c r="C490">
        <v>4817.8</v>
      </c>
      <c r="D490">
        <v>6497.7</v>
      </c>
      <c r="E490">
        <v>8008.5</v>
      </c>
      <c r="F490" s="61">
        <f t="shared" si="113"/>
        <v>11016.9</v>
      </c>
      <c r="G490" s="61">
        <f t="shared" si="113"/>
        <v>12826.3</v>
      </c>
      <c r="H490" s="47">
        <f t="shared" si="112"/>
        <v>-14.10695212181221</v>
      </c>
      <c r="I490" s="47">
        <f t="shared" si="107"/>
        <v>385.79999999999927</v>
      </c>
      <c r="J490" s="161">
        <f t="shared" si="108"/>
        <v>282.89999999999964</v>
      </c>
      <c r="K490">
        <v>178.9</v>
      </c>
      <c r="L490" s="145"/>
      <c r="M490" s="144"/>
      <c r="N490" s="145"/>
      <c r="O490" s="101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</row>
    <row r="491" spans="1:25" ht="15" x14ac:dyDescent="0.25">
      <c r="A491" s="8">
        <f t="shared" si="106"/>
        <v>42271</v>
      </c>
      <c r="B491">
        <v>4031.8</v>
      </c>
      <c r="C491">
        <v>5004.1000000000004</v>
      </c>
      <c r="D491">
        <v>7062.1</v>
      </c>
      <c r="E491">
        <v>8563.2000000000007</v>
      </c>
      <c r="F491" s="61">
        <f t="shared" ref="F491:G496" si="114">+B491+D491</f>
        <v>11093.900000000001</v>
      </c>
      <c r="G491" s="61">
        <f t="shared" si="114"/>
        <v>13567.300000000001</v>
      </c>
      <c r="H491" s="47">
        <f t="shared" ref="H491:H496" si="115">+(F491/G491-1)*100</f>
        <v>-18.230598571565448</v>
      </c>
      <c r="I491" s="47">
        <f t="shared" si="107"/>
        <v>741.00000000000182</v>
      </c>
      <c r="J491" s="161">
        <f t="shared" ref="J491:J496" si="116">+F491-F490</f>
        <v>77.000000000001819</v>
      </c>
      <c r="K491">
        <v>178.9</v>
      </c>
      <c r="L491" s="145"/>
      <c r="M491" s="144"/>
      <c r="N491" s="145"/>
      <c r="O491" s="101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</row>
    <row r="492" spans="1:25" ht="15" x14ac:dyDescent="0.25">
      <c r="A492" s="8">
        <f t="shared" si="106"/>
        <v>42278</v>
      </c>
      <c r="B492">
        <v>3752.6</v>
      </c>
      <c r="C492">
        <v>4708.1000000000004</v>
      </c>
      <c r="D492">
        <v>7629.6</v>
      </c>
      <c r="E492">
        <v>9231.7000000000007</v>
      </c>
      <c r="F492" s="61">
        <f t="shared" si="114"/>
        <v>11382.2</v>
      </c>
      <c r="G492" s="61">
        <f t="shared" si="114"/>
        <v>13939.800000000001</v>
      </c>
      <c r="H492" s="47">
        <f t="shared" si="115"/>
        <v>-18.347465530351947</v>
      </c>
      <c r="I492" s="47">
        <f t="shared" si="107"/>
        <v>372.5</v>
      </c>
      <c r="J492" s="161">
        <f t="shared" si="116"/>
        <v>288.29999999999927</v>
      </c>
      <c r="K492">
        <v>183.8</v>
      </c>
      <c r="L492" s="145"/>
      <c r="M492" s="144"/>
      <c r="N492" s="145"/>
      <c r="O492" s="101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</row>
    <row r="493" spans="1:25" ht="15" x14ac:dyDescent="0.25">
      <c r="A493" s="8">
        <f t="shared" si="106"/>
        <v>42285</v>
      </c>
      <c r="B493">
        <v>3838.3</v>
      </c>
      <c r="C493">
        <v>4676.8</v>
      </c>
      <c r="D493">
        <v>8004.2</v>
      </c>
      <c r="E493">
        <v>9716.9</v>
      </c>
      <c r="F493" s="61">
        <f t="shared" si="114"/>
        <v>11842.5</v>
      </c>
      <c r="G493" s="61">
        <f t="shared" si="114"/>
        <v>14393.7</v>
      </c>
      <c r="H493" s="47">
        <f t="shared" si="115"/>
        <v>-17.724421100898311</v>
      </c>
      <c r="I493" s="47">
        <f t="shared" si="107"/>
        <v>453.89999999999964</v>
      </c>
      <c r="J493" s="161">
        <f t="shared" si="116"/>
        <v>460.29999999999927</v>
      </c>
      <c r="K493">
        <v>183.8</v>
      </c>
      <c r="L493" s="145"/>
      <c r="M493" s="144"/>
      <c r="N493" s="145"/>
      <c r="O493" s="101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</row>
    <row r="494" spans="1:25" ht="15" x14ac:dyDescent="0.25">
      <c r="A494" s="8">
        <f t="shared" si="106"/>
        <v>42292</v>
      </c>
      <c r="B494" s="192">
        <v>3984</v>
      </c>
      <c r="C494">
        <v>4544.5</v>
      </c>
      <c r="D494">
        <v>8216.1</v>
      </c>
      <c r="E494">
        <v>10148.6</v>
      </c>
      <c r="F494" s="61">
        <f t="shared" si="114"/>
        <v>12200.1</v>
      </c>
      <c r="G494" s="61">
        <f t="shared" si="114"/>
        <v>14693.1</v>
      </c>
      <c r="H494" s="47">
        <f t="shared" si="115"/>
        <v>-16.967147844906794</v>
      </c>
      <c r="I494" s="47">
        <f t="shared" si="107"/>
        <v>299.39999999999964</v>
      </c>
      <c r="J494" s="161">
        <f t="shared" si="116"/>
        <v>357.60000000000036</v>
      </c>
      <c r="K494">
        <v>184.8</v>
      </c>
      <c r="L494" s="145"/>
      <c r="M494" s="144"/>
      <c r="N494" s="145"/>
      <c r="O494" s="101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</row>
    <row r="495" spans="1:25" ht="15" x14ac:dyDescent="0.25">
      <c r="A495" s="8">
        <f t="shared" si="106"/>
        <v>42299</v>
      </c>
      <c r="B495" s="26">
        <v>4214</v>
      </c>
      <c r="C495" s="26">
        <v>4717</v>
      </c>
      <c r="D495">
        <v>8536.2999999999993</v>
      </c>
      <c r="E495" s="26">
        <v>10421</v>
      </c>
      <c r="F495" s="61">
        <f t="shared" si="114"/>
        <v>12750.3</v>
      </c>
      <c r="G495" s="61">
        <f t="shared" si="114"/>
        <v>15138</v>
      </c>
      <c r="H495" s="47">
        <f t="shared" si="115"/>
        <v>-15.772889417360291</v>
      </c>
      <c r="I495" s="47">
        <f t="shared" si="107"/>
        <v>444.89999999999964</v>
      </c>
      <c r="J495" s="161">
        <f t="shared" si="116"/>
        <v>550.19999999999891</v>
      </c>
      <c r="K495">
        <v>185.8</v>
      </c>
      <c r="L495" s="145"/>
      <c r="M495" s="144"/>
      <c r="N495" s="145"/>
      <c r="O495" s="101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</row>
    <row r="496" spans="1:25" ht="15" x14ac:dyDescent="0.25">
      <c r="A496" s="8">
        <f t="shared" si="106"/>
        <v>42306</v>
      </c>
      <c r="B496">
        <v>4121.7</v>
      </c>
      <c r="C496">
        <v>4828.1000000000004</v>
      </c>
      <c r="D496">
        <v>8713.2000000000007</v>
      </c>
      <c r="E496">
        <v>10575.7</v>
      </c>
      <c r="F496" s="61">
        <f t="shared" si="114"/>
        <v>12834.900000000001</v>
      </c>
      <c r="G496" s="61">
        <f t="shared" si="114"/>
        <v>15403.800000000001</v>
      </c>
      <c r="H496" s="47">
        <f t="shared" si="115"/>
        <v>-16.677053714018619</v>
      </c>
      <c r="I496" s="47">
        <f t="shared" si="107"/>
        <v>265.80000000000109</v>
      </c>
      <c r="J496" s="161">
        <f t="shared" si="116"/>
        <v>84.600000000002183</v>
      </c>
      <c r="K496">
        <v>206.7</v>
      </c>
      <c r="L496" s="145"/>
      <c r="M496" s="144"/>
      <c r="N496" s="145"/>
      <c r="O496" s="101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</row>
    <row r="497" spans="1:25" ht="15" x14ac:dyDescent="0.25">
      <c r="A497" s="8">
        <f t="shared" si="106"/>
        <v>42313</v>
      </c>
      <c r="B497">
        <v>4109.2</v>
      </c>
      <c r="C497">
        <v>4929.3</v>
      </c>
      <c r="D497">
        <v>8952.5</v>
      </c>
      <c r="E497">
        <v>10891.2</v>
      </c>
      <c r="F497" s="61">
        <f t="shared" ref="F497:G506" si="117">+B497+D497</f>
        <v>13061.7</v>
      </c>
      <c r="G497" s="61">
        <f t="shared" si="117"/>
        <v>15820.5</v>
      </c>
      <c r="H497" s="47">
        <f t="shared" ref="H497:H506" si="118">+(F497/G497-1)*100</f>
        <v>-17.438134066559208</v>
      </c>
      <c r="I497" s="47">
        <f t="shared" si="107"/>
        <v>416.69999999999891</v>
      </c>
      <c r="J497" s="161">
        <f t="shared" ref="J497:J505" si="119">+F497-F496</f>
        <v>226.79999999999927</v>
      </c>
      <c r="K497">
        <v>216.7</v>
      </c>
      <c r="L497" s="145"/>
      <c r="M497" s="144"/>
      <c r="N497" s="145"/>
      <c r="O497" s="101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</row>
    <row r="498" spans="1:25" ht="15" x14ac:dyDescent="0.25">
      <c r="A498" s="8">
        <f t="shared" si="106"/>
        <v>42320</v>
      </c>
      <c r="B498">
        <v>4484.1000000000004</v>
      </c>
      <c r="C498">
        <v>5112.6000000000004</v>
      </c>
      <c r="D498">
        <v>9299.5</v>
      </c>
      <c r="E498">
        <v>11069.6</v>
      </c>
      <c r="F498" s="61">
        <f t="shared" si="117"/>
        <v>13783.6</v>
      </c>
      <c r="G498" s="61">
        <f t="shared" si="117"/>
        <v>16182.2</v>
      </c>
      <c r="H498" s="47">
        <f t="shared" si="118"/>
        <v>-14.822459245343655</v>
      </c>
      <c r="I498" s="47">
        <f t="shared" si="107"/>
        <v>361.70000000000073</v>
      </c>
      <c r="J498" s="161">
        <f t="shared" si="119"/>
        <v>721.89999999999964</v>
      </c>
      <c r="K498">
        <v>217.7</v>
      </c>
      <c r="L498" s="145"/>
      <c r="M498" s="144"/>
      <c r="N498" s="145"/>
      <c r="O498" s="101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</row>
    <row r="499" spans="1:25" ht="15" x14ac:dyDescent="0.25">
      <c r="A499" s="8">
        <f t="shared" si="106"/>
        <v>42327</v>
      </c>
      <c r="B499">
        <v>4529.2</v>
      </c>
      <c r="C499">
        <v>5026.8</v>
      </c>
      <c r="D499">
        <v>9558.1</v>
      </c>
      <c r="E499">
        <v>11586.9</v>
      </c>
      <c r="F499" s="61">
        <f t="shared" si="117"/>
        <v>14087.3</v>
      </c>
      <c r="G499" s="61">
        <f t="shared" si="117"/>
        <v>16613.7</v>
      </c>
      <c r="H499" s="47">
        <f t="shared" si="118"/>
        <v>-15.206726978337159</v>
      </c>
      <c r="I499" s="47">
        <f t="shared" si="107"/>
        <v>431.5</v>
      </c>
      <c r="J499" s="161">
        <f t="shared" si="119"/>
        <v>303.69999999999891</v>
      </c>
      <c r="K499">
        <v>238.7</v>
      </c>
      <c r="L499" s="145"/>
      <c r="M499" s="144"/>
      <c r="N499" s="145"/>
      <c r="O499" s="101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</row>
    <row r="500" spans="1:25" ht="15" x14ac:dyDescent="0.25">
      <c r="A500" s="8">
        <f t="shared" si="106"/>
        <v>42334</v>
      </c>
      <c r="B500">
        <v>4522.3</v>
      </c>
      <c r="C500">
        <v>4896.5</v>
      </c>
      <c r="D500">
        <v>9957.2000000000007</v>
      </c>
      <c r="E500">
        <v>12036.5</v>
      </c>
      <c r="F500" s="61">
        <f t="shared" si="117"/>
        <v>14479.5</v>
      </c>
      <c r="G500" s="61">
        <f t="shared" si="117"/>
        <v>16933</v>
      </c>
      <c r="H500" s="47">
        <f t="shared" si="118"/>
        <v>-14.489458453906579</v>
      </c>
      <c r="I500" s="47">
        <f t="shared" si="107"/>
        <v>319.29999999999927</v>
      </c>
      <c r="J500" s="161">
        <f t="shared" si="119"/>
        <v>392.20000000000073</v>
      </c>
      <c r="K500">
        <v>279.39999999999998</v>
      </c>
      <c r="L500" s="145"/>
      <c r="M500" s="144"/>
      <c r="N500" s="145"/>
      <c r="O500" s="101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</row>
    <row r="501" spans="1:25" ht="15" x14ac:dyDescent="0.25">
      <c r="A501" s="8">
        <f t="shared" si="106"/>
        <v>42341</v>
      </c>
      <c r="B501">
        <v>4532.3999999999996</v>
      </c>
      <c r="C501">
        <v>5007.8999999999996</v>
      </c>
      <c r="D501">
        <v>10172.200000000001</v>
      </c>
      <c r="E501">
        <v>12367.4</v>
      </c>
      <c r="F501" s="61">
        <f t="shared" si="117"/>
        <v>14704.6</v>
      </c>
      <c r="G501" s="61">
        <f t="shared" si="117"/>
        <v>17375.3</v>
      </c>
      <c r="H501" s="47">
        <f t="shared" si="118"/>
        <v>-15.37066985893768</v>
      </c>
      <c r="I501" s="47">
        <f t="shared" si="107"/>
        <v>442.29999999999927</v>
      </c>
      <c r="J501" s="161">
        <f t="shared" si="119"/>
        <v>225.10000000000036</v>
      </c>
      <c r="K501">
        <v>280.39999999999998</v>
      </c>
      <c r="L501" s="145"/>
      <c r="M501" s="144"/>
      <c r="N501" s="145"/>
      <c r="O501" s="101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</row>
    <row r="502" spans="1:25" ht="15" x14ac:dyDescent="0.25">
      <c r="A502" s="8">
        <f t="shared" si="106"/>
        <v>42348</v>
      </c>
      <c r="B502">
        <v>4520.3</v>
      </c>
      <c r="C502">
        <v>5070.3999999999996</v>
      </c>
      <c r="D502">
        <v>10504.5</v>
      </c>
      <c r="E502">
        <v>12781.1</v>
      </c>
      <c r="F502" s="61">
        <f t="shared" si="117"/>
        <v>15024.8</v>
      </c>
      <c r="G502" s="61">
        <f t="shared" si="117"/>
        <v>17851.5</v>
      </c>
      <c r="H502" s="47">
        <f t="shared" si="118"/>
        <v>-15.834523709492199</v>
      </c>
      <c r="I502" s="47">
        <f t="shared" si="107"/>
        <v>476.20000000000073</v>
      </c>
      <c r="J502" s="161">
        <f t="shared" si="119"/>
        <v>320.19999999999891</v>
      </c>
      <c r="K502">
        <v>280.39999999999998</v>
      </c>
      <c r="L502" s="145"/>
      <c r="M502" s="144"/>
      <c r="N502" s="145"/>
      <c r="O502" s="101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</row>
    <row r="503" spans="1:25" ht="15" x14ac:dyDescent="0.25">
      <c r="A503" s="8">
        <f t="shared" si="106"/>
        <v>42355</v>
      </c>
      <c r="B503">
        <v>4483.3</v>
      </c>
      <c r="C503">
        <v>4978.3999999999996</v>
      </c>
      <c r="D503" s="112">
        <v>10881.1</v>
      </c>
      <c r="E503">
        <v>13166.2</v>
      </c>
      <c r="F503" s="61">
        <f t="shared" si="117"/>
        <v>15364.400000000001</v>
      </c>
      <c r="G503" s="61">
        <f t="shared" si="117"/>
        <v>18144.599999999999</v>
      </c>
      <c r="H503" s="47">
        <f t="shared" si="118"/>
        <v>-15.322465086031089</v>
      </c>
      <c r="I503" s="47">
        <f t="shared" si="107"/>
        <v>293.09999999999854</v>
      </c>
      <c r="J503" s="161">
        <f t="shared" si="119"/>
        <v>339.60000000000218</v>
      </c>
      <c r="K503">
        <v>279.39999999999998</v>
      </c>
      <c r="L503" s="145"/>
      <c r="M503" s="144"/>
      <c r="N503" s="145"/>
      <c r="O503" s="101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</row>
    <row r="504" spans="1:25" ht="15" x14ac:dyDescent="0.25">
      <c r="A504" s="8">
        <f t="shared" si="106"/>
        <v>42362</v>
      </c>
      <c r="B504" s="26">
        <v>4593</v>
      </c>
      <c r="C504">
        <v>5182.3999999999996</v>
      </c>
      <c r="D504">
        <v>11134.9</v>
      </c>
      <c r="E504">
        <v>13316.3</v>
      </c>
      <c r="F504" s="61">
        <f t="shared" si="117"/>
        <v>15727.9</v>
      </c>
      <c r="G504" s="61">
        <f t="shared" si="117"/>
        <v>18498.699999999997</v>
      </c>
      <c r="H504" s="47">
        <f t="shared" si="118"/>
        <v>-14.978349829988048</v>
      </c>
      <c r="I504" s="47">
        <f t="shared" si="107"/>
        <v>354.09999999999854</v>
      </c>
      <c r="J504" s="161">
        <f t="shared" si="119"/>
        <v>363.49999999999818</v>
      </c>
      <c r="K504">
        <v>298.3</v>
      </c>
      <c r="L504" s="145"/>
      <c r="M504" s="144"/>
      <c r="N504" s="145"/>
      <c r="O504" s="101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</row>
    <row r="505" spans="1:25" ht="15" x14ac:dyDescent="0.25">
      <c r="A505" s="8">
        <f t="shared" si="106"/>
        <v>42369</v>
      </c>
      <c r="B505" s="26">
        <v>4395</v>
      </c>
      <c r="C505">
        <v>4877.3999999999996</v>
      </c>
      <c r="D505">
        <v>11409.4</v>
      </c>
      <c r="E505">
        <v>13772.3</v>
      </c>
      <c r="F505" s="61">
        <f t="shared" si="117"/>
        <v>15804.4</v>
      </c>
      <c r="G505" s="61">
        <f t="shared" si="117"/>
        <v>18649.699999999997</v>
      </c>
      <c r="H505" s="47">
        <f t="shared" si="118"/>
        <v>-15.256545681699961</v>
      </c>
      <c r="I505" s="47">
        <f t="shared" si="107"/>
        <v>151</v>
      </c>
      <c r="J505" s="161">
        <f t="shared" si="119"/>
        <v>76.5</v>
      </c>
      <c r="K505">
        <v>298.3</v>
      </c>
      <c r="L505" s="145"/>
      <c r="M505" s="144"/>
      <c r="N505" s="145"/>
      <c r="O505" s="101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</row>
    <row r="506" spans="1:25" ht="15" x14ac:dyDescent="0.25">
      <c r="A506" s="8">
        <f t="shared" si="106"/>
        <v>42376</v>
      </c>
      <c r="B506">
        <v>4117.5</v>
      </c>
      <c r="C506">
        <v>4936.6000000000004</v>
      </c>
      <c r="D506" s="112">
        <v>11936.6</v>
      </c>
      <c r="E506" s="26">
        <v>13998</v>
      </c>
      <c r="F506" s="61">
        <f t="shared" si="117"/>
        <v>16054.1</v>
      </c>
      <c r="G506" s="61">
        <f t="shared" si="117"/>
        <v>18934.599999999999</v>
      </c>
      <c r="H506" s="47">
        <f t="shared" si="118"/>
        <v>-15.212890686890656</v>
      </c>
      <c r="I506" s="47">
        <f t="shared" si="107"/>
        <v>284.90000000000146</v>
      </c>
      <c r="J506" s="161">
        <f t="shared" ref="J506:J511" si="120">+F506-F505</f>
        <v>249.70000000000073</v>
      </c>
      <c r="K506">
        <v>299.3</v>
      </c>
      <c r="L506" s="145"/>
      <c r="M506" s="144" t="s">
        <v>233</v>
      </c>
      <c r="N506" s="145"/>
      <c r="O506" s="101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</row>
    <row r="507" spans="1:25" ht="15" x14ac:dyDescent="0.25">
      <c r="A507" s="8">
        <f t="shared" si="106"/>
        <v>42383</v>
      </c>
      <c r="B507">
        <v>4221.8</v>
      </c>
      <c r="C507">
        <v>5115.8999999999996</v>
      </c>
      <c r="D507">
        <v>12194.3</v>
      </c>
      <c r="E507">
        <v>14277.1</v>
      </c>
      <c r="F507" s="61">
        <f t="shared" ref="F507:G510" si="121">+B507+D507</f>
        <v>16416.099999999999</v>
      </c>
      <c r="G507" s="61">
        <f t="shared" si="121"/>
        <v>19393</v>
      </c>
      <c r="H507" s="47">
        <f t="shared" ref="H507:H512" si="122">+(F507/G507-1)*100</f>
        <v>-15.350384159232721</v>
      </c>
      <c r="I507" s="47">
        <f t="shared" si="107"/>
        <v>458.40000000000146</v>
      </c>
      <c r="J507" s="161">
        <f t="shared" si="120"/>
        <v>361.99999999999818</v>
      </c>
      <c r="K507">
        <v>389.5</v>
      </c>
      <c r="L507" s="145"/>
      <c r="M507" s="144"/>
      <c r="N507" s="145"/>
      <c r="O507" s="101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</row>
    <row r="508" spans="1:25" ht="15" x14ac:dyDescent="0.25">
      <c r="A508" s="8">
        <f t="shared" si="106"/>
        <v>42390</v>
      </c>
      <c r="B508">
        <v>4204.6000000000004</v>
      </c>
      <c r="C508">
        <v>5319.8</v>
      </c>
      <c r="D508">
        <v>12505.7</v>
      </c>
      <c r="E508">
        <v>14617.6</v>
      </c>
      <c r="F508" s="61">
        <f t="shared" si="121"/>
        <v>16710.300000000003</v>
      </c>
      <c r="G508" s="61">
        <f t="shared" si="121"/>
        <v>19937.400000000001</v>
      </c>
      <c r="H508" s="47">
        <f t="shared" si="122"/>
        <v>-16.186162689217241</v>
      </c>
      <c r="I508" s="47">
        <f t="shared" si="107"/>
        <v>544.40000000000146</v>
      </c>
      <c r="J508" s="161">
        <f t="shared" si="120"/>
        <v>294.20000000000437</v>
      </c>
      <c r="K508">
        <v>442.3</v>
      </c>
      <c r="L508" s="145"/>
      <c r="M508" s="144"/>
      <c r="N508" s="145"/>
      <c r="O508" s="101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</row>
    <row r="509" spans="1:25" ht="15" x14ac:dyDescent="0.25">
      <c r="A509" s="8">
        <f t="shared" ref="A509:A572" si="123">+A508+7</f>
        <v>42397</v>
      </c>
      <c r="B509">
        <v>4040.4</v>
      </c>
      <c r="C509">
        <v>5277.8</v>
      </c>
      <c r="D509" s="26">
        <v>12736</v>
      </c>
      <c r="E509">
        <v>15057.2</v>
      </c>
      <c r="F509" s="61">
        <f t="shared" si="121"/>
        <v>16776.400000000001</v>
      </c>
      <c r="G509" s="61">
        <f t="shared" si="121"/>
        <v>20335</v>
      </c>
      <c r="H509" s="47">
        <f t="shared" si="122"/>
        <v>-17.499877059257429</v>
      </c>
      <c r="I509" s="47">
        <f t="shared" ref="I509:I572" si="124">+G509-G508</f>
        <v>397.59999999999854</v>
      </c>
      <c r="J509" s="161">
        <f t="shared" si="120"/>
        <v>66.099999999998545</v>
      </c>
      <c r="K509">
        <v>530.1</v>
      </c>
      <c r="L509" s="145"/>
      <c r="M509" s="144"/>
      <c r="N509" s="145"/>
      <c r="O509" s="101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</row>
    <row r="510" spans="1:25" ht="15" x14ac:dyDescent="0.25">
      <c r="A510" s="8">
        <f t="shared" si="123"/>
        <v>42404</v>
      </c>
      <c r="B510">
        <v>3927.2</v>
      </c>
      <c r="C510">
        <v>5313.3</v>
      </c>
      <c r="D510">
        <v>13112.5</v>
      </c>
      <c r="E510" s="26">
        <v>15431</v>
      </c>
      <c r="F510" s="61">
        <f t="shared" si="121"/>
        <v>17039.7</v>
      </c>
      <c r="G510" s="61">
        <f t="shared" si="121"/>
        <v>20744.3</v>
      </c>
      <c r="H510" s="47">
        <f t="shared" si="122"/>
        <v>-17.858399656773184</v>
      </c>
      <c r="I510" s="47">
        <f t="shared" si="124"/>
        <v>409.29999999999927</v>
      </c>
      <c r="J510" s="161">
        <f t="shared" si="120"/>
        <v>263.29999999999927</v>
      </c>
      <c r="K510">
        <v>566.1</v>
      </c>
      <c r="L510" s="145"/>
      <c r="M510" s="144"/>
      <c r="N510" s="145"/>
      <c r="O510" s="101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</row>
    <row r="511" spans="1:25" ht="15" x14ac:dyDescent="0.25">
      <c r="A511" s="8">
        <f t="shared" si="123"/>
        <v>42411</v>
      </c>
      <c r="B511">
        <v>3841.5</v>
      </c>
      <c r="C511" s="26">
        <v>5188</v>
      </c>
      <c r="D511">
        <v>13451.9</v>
      </c>
      <c r="E511">
        <v>15822.9</v>
      </c>
      <c r="F511" s="61">
        <f t="shared" ref="F511:G513" si="125">+B511+D511</f>
        <v>17293.400000000001</v>
      </c>
      <c r="G511" s="61">
        <f t="shared" si="125"/>
        <v>21010.9</v>
      </c>
      <c r="H511" s="47">
        <f t="shared" si="122"/>
        <v>-17.693197340428057</v>
      </c>
      <c r="I511" s="47">
        <f t="shared" si="124"/>
        <v>266.60000000000218</v>
      </c>
      <c r="J511" s="161">
        <f t="shared" si="120"/>
        <v>253.70000000000073</v>
      </c>
      <c r="K511">
        <v>620.29999999999995</v>
      </c>
      <c r="L511" s="145"/>
      <c r="M511" s="144"/>
      <c r="N511" s="145"/>
      <c r="O511" s="101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</row>
    <row r="512" spans="1:25" ht="15" x14ac:dyDescent="0.25">
      <c r="A512" s="8">
        <f t="shared" si="123"/>
        <v>42418</v>
      </c>
      <c r="B512">
        <v>3999.4</v>
      </c>
      <c r="C512">
        <v>5022.3999999999996</v>
      </c>
      <c r="D512">
        <v>13681.9</v>
      </c>
      <c r="E512">
        <v>16316.8</v>
      </c>
      <c r="F512" s="61">
        <f t="shared" si="125"/>
        <v>17681.3</v>
      </c>
      <c r="G512" s="61">
        <f t="shared" si="125"/>
        <v>21339.199999999997</v>
      </c>
      <c r="H512" s="47">
        <f t="shared" si="122"/>
        <v>-17.141692284621723</v>
      </c>
      <c r="I512" s="47">
        <f t="shared" si="124"/>
        <v>328.29999999999563</v>
      </c>
      <c r="J512" s="161">
        <f t="shared" ref="J512:J517" si="126">+F512-F511</f>
        <v>387.89999999999782</v>
      </c>
      <c r="K512">
        <v>621.29999999999995</v>
      </c>
      <c r="L512" s="145"/>
      <c r="M512" s="144"/>
      <c r="N512" s="145"/>
      <c r="O512" s="101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</row>
    <row r="513" spans="1:25" ht="15" x14ac:dyDescent="0.25">
      <c r="A513" s="8">
        <f t="shared" si="123"/>
        <v>42425</v>
      </c>
      <c r="B513">
        <v>3955.8</v>
      </c>
      <c r="C513">
        <v>5006.3999999999996</v>
      </c>
      <c r="D513">
        <v>14069.8</v>
      </c>
      <c r="E513">
        <v>16802.400000000001</v>
      </c>
      <c r="F513" s="61">
        <f t="shared" si="125"/>
        <v>18025.599999999999</v>
      </c>
      <c r="G513" s="61">
        <f t="shared" si="125"/>
        <v>21808.800000000003</v>
      </c>
      <c r="H513" s="47">
        <f t="shared" ref="H513:H518" si="127">+(F513/G513-1)*100</f>
        <v>-17.347125930816929</v>
      </c>
      <c r="I513" s="47">
        <f t="shared" si="124"/>
        <v>469.60000000000582</v>
      </c>
      <c r="J513" s="161">
        <f t="shared" si="126"/>
        <v>344.29999999999927</v>
      </c>
      <c r="K513">
        <v>784.9</v>
      </c>
      <c r="L513" s="145"/>
      <c r="M513" s="144"/>
      <c r="N513" s="145"/>
      <c r="O513" s="101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</row>
    <row r="514" spans="1:25" ht="15" x14ac:dyDescent="0.25">
      <c r="A514" s="8">
        <f t="shared" si="123"/>
        <v>42432</v>
      </c>
      <c r="B514">
        <v>3868.9</v>
      </c>
      <c r="C514">
        <v>5021.1000000000004</v>
      </c>
      <c r="D514">
        <v>14487.4</v>
      </c>
      <c r="E514">
        <v>17232.900000000001</v>
      </c>
      <c r="F514" s="61">
        <f t="shared" ref="F514:G516" si="128">+B514+D514</f>
        <v>18356.3</v>
      </c>
      <c r="G514" s="61">
        <f t="shared" si="128"/>
        <v>22254</v>
      </c>
      <c r="H514" s="47">
        <f t="shared" si="127"/>
        <v>-17.514604116113965</v>
      </c>
      <c r="I514" s="47">
        <f t="shared" si="124"/>
        <v>445.19999999999709</v>
      </c>
      <c r="J514" s="161">
        <f t="shared" si="126"/>
        <v>330.70000000000073</v>
      </c>
      <c r="K514">
        <v>887.7</v>
      </c>
      <c r="L514" s="145"/>
      <c r="M514" s="144"/>
      <c r="N514" s="145"/>
      <c r="O514" s="101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</row>
    <row r="515" spans="1:25" ht="15" x14ac:dyDescent="0.25">
      <c r="A515" s="8">
        <f t="shared" si="123"/>
        <v>42439</v>
      </c>
      <c r="B515">
        <v>3665.6</v>
      </c>
      <c r="C515">
        <v>4924.1000000000004</v>
      </c>
      <c r="D515">
        <v>14903.5</v>
      </c>
      <c r="E515">
        <v>17721.7</v>
      </c>
      <c r="F515" s="61">
        <f t="shared" si="128"/>
        <v>18569.099999999999</v>
      </c>
      <c r="G515" s="61">
        <f t="shared" si="128"/>
        <v>22645.800000000003</v>
      </c>
      <c r="H515" s="47">
        <f t="shared" si="127"/>
        <v>-18.002013618419323</v>
      </c>
      <c r="I515" s="47">
        <f t="shared" si="124"/>
        <v>391.80000000000291</v>
      </c>
      <c r="J515" s="161">
        <f t="shared" si="126"/>
        <v>212.79999999999927</v>
      </c>
      <c r="K515">
        <v>1047.0999999999999</v>
      </c>
      <c r="L515" s="145"/>
      <c r="M515" s="144"/>
      <c r="N515" s="145"/>
      <c r="O515" s="101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</row>
    <row r="516" spans="1:25" ht="15" x14ac:dyDescent="0.25">
      <c r="A516" s="8">
        <f t="shared" si="123"/>
        <v>42446</v>
      </c>
      <c r="B516">
        <v>3678.7</v>
      </c>
      <c r="C516">
        <v>4528.3</v>
      </c>
      <c r="D516">
        <v>15259.4</v>
      </c>
      <c r="E516">
        <v>18219.900000000001</v>
      </c>
      <c r="F516" s="61">
        <f t="shared" si="128"/>
        <v>18938.099999999999</v>
      </c>
      <c r="G516" s="61">
        <f t="shared" si="128"/>
        <v>22748.2</v>
      </c>
      <c r="H516" s="47">
        <f t="shared" si="127"/>
        <v>-16.749017504681696</v>
      </c>
      <c r="I516" s="47">
        <f t="shared" si="124"/>
        <v>102.39999999999782</v>
      </c>
      <c r="J516" s="161">
        <f t="shared" si="126"/>
        <v>369</v>
      </c>
      <c r="K516">
        <v>1165.9000000000001</v>
      </c>
      <c r="L516" s="145"/>
      <c r="M516" s="144"/>
      <c r="N516" s="145"/>
      <c r="O516" s="101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</row>
    <row r="517" spans="1:25" ht="15" x14ac:dyDescent="0.25">
      <c r="A517" s="8">
        <f t="shared" si="123"/>
        <v>42453</v>
      </c>
      <c r="B517">
        <v>3653.4</v>
      </c>
      <c r="C517">
        <v>4352.2</v>
      </c>
      <c r="D517">
        <v>15601.8</v>
      </c>
      <c r="E517">
        <v>18558.099999999999</v>
      </c>
      <c r="F517" s="61">
        <f t="shared" ref="F517:G519" si="129">+B517+D517</f>
        <v>19255.2</v>
      </c>
      <c r="G517" s="61">
        <f t="shared" si="129"/>
        <v>22910.3</v>
      </c>
      <c r="H517" s="47">
        <f t="shared" si="127"/>
        <v>-15.953959572768571</v>
      </c>
      <c r="I517" s="47">
        <f t="shared" si="124"/>
        <v>162.09999999999854</v>
      </c>
      <c r="J517" s="161">
        <f t="shared" si="126"/>
        <v>317.10000000000218</v>
      </c>
      <c r="K517">
        <v>1251.4000000000001</v>
      </c>
      <c r="L517" s="145"/>
      <c r="M517" s="146"/>
      <c r="N517" s="145"/>
      <c r="O517" s="101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</row>
    <row r="518" spans="1:25" ht="15" x14ac:dyDescent="0.25">
      <c r="A518" s="8">
        <f t="shared" si="123"/>
        <v>42460</v>
      </c>
      <c r="B518">
        <v>3202.6</v>
      </c>
      <c r="C518">
        <v>4296.3999999999996</v>
      </c>
      <c r="D518">
        <v>15994.5</v>
      </c>
      <c r="E518">
        <v>18933.8</v>
      </c>
      <c r="F518" s="61">
        <f t="shared" si="129"/>
        <v>19197.099999999999</v>
      </c>
      <c r="G518" s="61">
        <f>+C518+E518</f>
        <v>23230.199999999997</v>
      </c>
      <c r="H518" s="47">
        <f t="shared" si="127"/>
        <v>-17.361451903126103</v>
      </c>
      <c r="I518" s="47">
        <f t="shared" si="124"/>
        <v>319.89999999999782</v>
      </c>
      <c r="J518" s="161">
        <f t="shared" ref="J518:J523" si="130">+F518-F517</f>
        <v>-58.100000000002183</v>
      </c>
      <c r="K518">
        <v>1410.8</v>
      </c>
      <c r="L518" s="145"/>
      <c r="M518" s="146"/>
      <c r="N518" s="145"/>
      <c r="O518" s="101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</row>
    <row r="519" spans="1:25" ht="15" x14ac:dyDescent="0.25">
      <c r="A519" s="8">
        <f t="shared" si="123"/>
        <v>42467</v>
      </c>
      <c r="B519">
        <v>3018.1</v>
      </c>
      <c r="C519">
        <v>3960.5</v>
      </c>
      <c r="D519">
        <v>16303.8</v>
      </c>
      <c r="E519">
        <v>19317.599999999999</v>
      </c>
      <c r="F519" s="61">
        <f t="shared" si="129"/>
        <v>19321.899999999998</v>
      </c>
      <c r="G519" s="61">
        <f t="shared" si="129"/>
        <v>23278.1</v>
      </c>
      <c r="H519" s="47">
        <f t="shared" ref="H519:H524" si="131">+(F519/G519-1)*100</f>
        <v>-16.995373333734285</v>
      </c>
      <c r="I519" s="47">
        <f t="shared" si="124"/>
        <v>47.900000000001455</v>
      </c>
      <c r="J519" s="161">
        <f t="shared" si="130"/>
        <v>124.79999999999927</v>
      </c>
      <c r="K519">
        <v>1622.3</v>
      </c>
      <c r="L519" s="145"/>
      <c r="M519" s="144"/>
      <c r="N519" s="145"/>
      <c r="O519" s="101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</row>
    <row r="520" spans="1:25" ht="15" x14ac:dyDescent="0.25">
      <c r="A520" s="8">
        <f t="shared" si="123"/>
        <v>42474</v>
      </c>
      <c r="B520" s="26">
        <v>2845</v>
      </c>
      <c r="C520">
        <v>3800.7</v>
      </c>
      <c r="D520">
        <v>16771.900000000001</v>
      </c>
      <c r="E520">
        <v>19874.900000000001</v>
      </c>
      <c r="F520" s="61">
        <f t="shared" ref="F520:G522" si="132">+B520+D520</f>
        <v>19616.900000000001</v>
      </c>
      <c r="G520" s="61">
        <f t="shared" si="132"/>
        <v>23675.600000000002</v>
      </c>
      <c r="H520" s="47">
        <f t="shared" si="131"/>
        <v>-17.142965753771822</v>
      </c>
      <c r="I520" s="47">
        <f t="shared" si="124"/>
        <v>397.50000000000364</v>
      </c>
      <c r="J520" s="161">
        <f t="shared" si="130"/>
        <v>295.00000000000364</v>
      </c>
      <c r="K520">
        <v>1947.8</v>
      </c>
      <c r="L520" s="145"/>
      <c r="M520" s="144"/>
      <c r="N520" s="145"/>
      <c r="O520" s="100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</row>
    <row r="521" spans="1:25" ht="15" x14ac:dyDescent="0.25">
      <c r="A521" s="8">
        <f t="shared" si="123"/>
        <v>42481</v>
      </c>
      <c r="B521" s="26">
        <v>2757</v>
      </c>
      <c r="C521" s="26">
        <v>2745</v>
      </c>
      <c r="D521">
        <v>17211.8</v>
      </c>
      <c r="E521">
        <v>20481.400000000001</v>
      </c>
      <c r="F521" s="61">
        <f t="shared" si="132"/>
        <v>19968.8</v>
      </c>
      <c r="G521" s="61">
        <f t="shared" si="132"/>
        <v>23226.400000000001</v>
      </c>
      <c r="H521" s="47">
        <f t="shared" si="131"/>
        <v>-14.025419350394387</v>
      </c>
      <c r="I521" s="47">
        <f t="shared" si="124"/>
        <v>-449.20000000000073</v>
      </c>
      <c r="J521" s="161">
        <f t="shared" si="130"/>
        <v>351.89999999999782</v>
      </c>
      <c r="K521">
        <v>2402.5</v>
      </c>
      <c r="L521" s="145"/>
      <c r="M521" s="144"/>
      <c r="N521" s="145"/>
      <c r="O521" s="100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</row>
    <row r="522" spans="1:25" ht="15" x14ac:dyDescent="0.25">
      <c r="A522" s="8">
        <f t="shared" si="123"/>
        <v>42488</v>
      </c>
      <c r="B522">
        <v>2550.6</v>
      </c>
      <c r="C522">
        <v>2310.6</v>
      </c>
      <c r="D522">
        <v>17595.5</v>
      </c>
      <c r="E522">
        <v>20767.599999999999</v>
      </c>
      <c r="F522" s="61">
        <f t="shared" si="132"/>
        <v>20146.099999999999</v>
      </c>
      <c r="G522" s="61">
        <f t="shared" si="132"/>
        <v>23078.199999999997</v>
      </c>
      <c r="H522" s="47">
        <f t="shared" si="131"/>
        <v>-12.705063653144521</v>
      </c>
      <c r="I522" s="47">
        <f t="shared" si="124"/>
        <v>-148.20000000000437</v>
      </c>
      <c r="J522" s="161">
        <f t="shared" si="130"/>
        <v>177.29999999999927</v>
      </c>
      <c r="K522" s="212">
        <v>2542.5</v>
      </c>
      <c r="L522" s="145"/>
      <c r="M522" s="144"/>
      <c r="N522" s="145"/>
      <c r="O522" s="101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</row>
    <row r="523" spans="1:25" ht="15" x14ac:dyDescent="0.25">
      <c r="A523" s="8">
        <f t="shared" si="123"/>
        <v>42495</v>
      </c>
      <c r="B523">
        <v>2398.4</v>
      </c>
      <c r="C523">
        <v>2128.5</v>
      </c>
      <c r="D523">
        <v>18042.7</v>
      </c>
      <c r="E523">
        <v>21065.1</v>
      </c>
      <c r="F523" s="61">
        <f t="shared" ref="F523:G525" si="133">+B523+D523</f>
        <v>20441.100000000002</v>
      </c>
      <c r="G523" s="61">
        <f t="shared" si="133"/>
        <v>23193.599999999999</v>
      </c>
      <c r="H523" s="47">
        <f t="shared" si="131"/>
        <v>-11.867497930463566</v>
      </c>
      <c r="I523" s="47">
        <f t="shared" si="124"/>
        <v>115.40000000000146</v>
      </c>
      <c r="J523" s="161">
        <f t="shared" si="130"/>
        <v>295.00000000000364</v>
      </c>
      <c r="K523" s="212">
        <v>2930.4</v>
      </c>
      <c r="L523" s="145"/>
      <c r="M523" s="144"/>
      <c r="N523" s="145"/>
      <c r="O523" s="101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</row>
    <row r="524" spans="1:25" ht="15" x14ac:dyDescent="0.25">
      <c r="A524" s="8">
        <f t="shared" si="123"/>
        <v>42502</v>
      </c>
      <c r="B524">
        <v>2193.9</v>
      </c>
      <c r="C524">
        <v>1832.9</v>
      </c>
      <c r="D524">
        <v>18422.2</v>
      </c>
      <c r="E524">
        <v>21435.200000000001</v>
      </c>
      <c r="F524" s="61">
        <f t="shared" si="133"/>
        <v>20616.100000000002</v>
      </c>
      <c r="G524" s="61">
        <f t="shared" si="133"/>
        <v>23268.100000000002</v>
      </c>
      <c r="H524" s="47">
        <f t="shared" si="131"/>
        <v>-11.397578659194352</v>
      </c>
      <c r="I524" s="47">
        <f t="shared" si="124"/>
        <v>74.500000000003638</v>
      </c>
      <c r="J524" s="161">
        <f>+F524-F523</f>
        <v>175</v>
      </c>
      <c r="K524" s="93">
        <v>3503.9</v>
      </c>
      <c r="L524" s="145"/>
      <c r="M524" s="145"/>
      <c r="N524" s="145"/>
      <c r="O524" s="101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</row>
    <row r="525" spans="1:25" ht="15" x14ac:dyDescent="0.35">
      <c r="A525" s="8">
        <f t="shared" si="123"/>
        <v>42509</v>
      </c>
      <c r="B525">
        <v>1898.9</v>
      </c>
      <c r="C525">
        <v>1381.3</v>
      </c>
      <c r="D525">
        <v>18707.3</v>
      </c>
      <c r="E525">
        <v>21929.200000000001</v>
      </c>
      <c r="F525" s="61">
        <f t="shared" si="133"/>
        <v>20606.2</v>
      </c>
      <c r="G525" s="61">
        <f t="shared" si="133"/>
        <v>23310.5</v>
      </c>
      <c r="H525" s="47">
        <f t="shared" ref="H525:H530" si="134">+(F525/G525-1)*100</f>
        <v>-11.6012097552605</v>
      </c>
      <c r="I525" s="47">
        <f t="shared" si="124"/>
        <v>42.399999999997817</v>
      </c>
      <c r="J525" s="161">
        <f>+F525-F524</f>
        <v>-9.9000000000014552</v>
      </c>
      <c r="K525" s="93">
        <v>3858.4</v>
      </c>
      <c r="L525" s="145"/>
      <c r="M525" s="145"/>
      <c r="N525" s="145"/>
      <c r="O525" s="62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</row>
    <row r="526" spans="1:25" x14ac:dyDescent="0.25">
      <c r="A526" s="8">
        <f t="shared" si="123"/>
        <v>42516</v>
      </c>
      <c r="B526">
        <v>1612.2</v>
      </c>
      <c r="C526">
        <v>954.5</v>
      </c>
      <c r="D526">
        <v>19101.400000000001</v>
      </c>
      <c r="E526">
        <v>22335.5</v>
      </c>
      <c r="F526" s="61">
        <f t="shared" ref="F526:G528" si="135">+B526+D526</f>
        <v>20713.600000000002</v>
      </c>
      <c r="G526" s="61">
        <f t="shared" si="135"/>
        <v>23290</v>
      </c>
      <c r="H526" s="47">
        <f t="shared" si="134"/>
        <v>-11.062258480034338</v>
      </c>
      <c r="I526" s="47">
        <f t="shared" si="124"/>
        <v>-20.5</v>
      </c>
      <c r="J526" s="161">
        <f>+F526-F525</f>
        <v>107.40000000000146</v>
      </c>
      <c r="K526" s="93">
        <v>4243.3999999999996</v>
      </c>
      <c r="L526" s="93"/>
      <c r="M526" s="93" t="s">
        <v>436</v>
      </c>
      <c r="N526" s="145">
        <f>B527-K526+(D527)</f>
        <v>1521.2</v>
      </c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</row>
    <row r="527" spans="1:25" x14ac:dyDescent="0.25">
      <c r="A527" s="222">
        <f t="shared" si="123"/>
        <v>42523</v>
      </c>
      <c r="B527" s="223">
        <v>5643.9</v>
      </c>
      <c r="C527" s="223">
        <v>4639.3999999999996</v>
      </c>
      <c r="D527" s="223">
        <v>120.7</v>
      </c>
      <c r="E527" s="223">
        <v>92.2</v>
      </c>
      <c r="F527" s="224">
        <f t="shared" si="135"/>
        <v>5764.5999999999995</v>
      </c>
      <c r="G527" s="224">
        <f t="shared" si="135"/>
        <v>4731.5999999999995</v>
      </c>
      <c r="H527" s="225">
        <f t="shared" si="134"/>
        <v>21.831938456336133</v>
      </c>
      <c r="I527" s="47">
        <f t="shared" si="124"/>
        <v>-18558.400000000001</v>
      </c>
      <c r="J527" s="232">
        <f>1521-1297.3</f>
        <v>223.70000000000005</v>
      </c>
      <c r="K527" s="223"/>
      <c r="L527" s="93" t="s">
        <v>437</v>
      </c>
      <c r="M527" s="145"/>
      <c r="N527" s="145"/>
      <c r="O527" s="84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</row>
    <row r="528" spans="1:25" x14ac:dyDescent="0.25">
      <c r="A528" s="8">
        <f t="shared" si="123"/>
        <v>42530</v>
      </c>
      <c r="B528" s="26">
        <v>6055</v>
      </c>
      <c r="C528">
        <v>4670.7</v>
      </c>
      <c r="D528">
        <v>472.4</v>
      </c>
      <c r="E528">
        <v>376.7</v>
      </c>
      <c r="F528" s="61">
        <f t="shared" si="135"/>
        <v>6527.4</v>
      </c>
      <c r="G528" s="61">
        <f t="shared" si="135"/>
        <v>5047.3999999999996</v>
      </c>
      <c r="H528" s="235">
        <f t="shared" si="134"/>
        <v>29.322027182311693</v>
      </c>
      <c r="I528" s="47">
        <f t="shared" si="124"/>
        <v>315.80000000000018</v>
      </c>
      <c r="J528" s="161">
        <f t="shared" ref="J528:J533" si="136">+F528-F527</f>
        <v>762.80000000000018</v>
      </c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</row>
    <row r="529" spans="1:25" x14ac:dyDescent="0.25">
      <c r="A529" s="8">
        <f t="shared" si="123"/>
        <v>42537</v>
      </c>
      <c r="B529">
        <v>5938.5</v>
      </c>
      <c r="C529">
        <v>4716.7</v>
      </c>
      <c r="D529">
        <v>1051.7</v>
      </c>
      <c r="E529">
        <v>765</v>
      </c>
      <c r="F529" s="61">
        <f t="shared" ref="F529:G531" si="137">+B529+D529</f>
        <v>6990.2</v>
      </c>
      <c r="G529" s="61">
        <f t="shared" si="137"/>
        <v>5481.7</v>
      </c>
      <c r="H529" s="235">
        <f t="shared" si="134"/>
        <v>27.518835397778062</v>
      </c>
      <c r="I529" s="47">
        <f t="shared" si="124"/>
        <v>434.30000000000018</v>
      </c>
      <c r="J529" s="161">
        <f t="shared" si="136"/>
        <v>462.80000000000018</v>
      </c>
      <c r="K529" s="192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</row>
    <row r="530" spans="1:25" x14ac:dyDescent="0.25">
      <c r="A530" s="8">
        <f t="shared" si="123"/>
        <v>42544</v>
      </c>
      <c r="B530">
        <v>6053.1</v>
      </c>
      <c r="C530">
        <v>4718.2</v>
      </c>
      <c r="D530">
        <v>1582.4</v>
      </c>
      <c r="E530">
        <v>1127.3</v>
      </c>
      <c r="F530" s="61">
        <f t="shared" si="137"/>
        <v>7635.5</v>
      </c>
      <c r="G530" s="61">
        <f t="shared" si="137"/>
        <v>5845.5</v>
      </c>
      <c r="H530" s="235">
        <f t="shared" si="134"/>
        <v>30.621845864340091</v>
      </c>
      <c r="I530" s="47">
        <f t="shared" si="124"/>
        <v>363.80000000000018</v>
      </c>
      <c r="J530" s="161">
        <f t="shared" si="136"/>
        <v>645.30000000000018</v>
      </c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</row>
    <row r="531" spans="1:25" x14ac:dyDescent="0.25">
      <c r="A531" s="8">
        <f t="shared" si="123"/>
        <v>42551</v>
      </c>
      <c r="B531">
        <v>6344.8</v>
      </c>
      <c r="C531">
        <v>4795.3999999999996</v>
      </c>
      <c r="D531">
        <v>2116</v>
      </c>
      <c r="E531">
        <v>1396.1</v>
      </c>
      <c r="F531" s="61">
        <f t="shared" si="137"/>
        <v>8460.7999999999993</v>
      </c>
      <c r="G531" s="61">
        <f t="shared" si="137"/>
        <v>6191.5</v>
      </c>
      <c r="H531" s="235">
        <f t="shared" ref="H531:H536" si="138">+(F531/G531-1)*100</f>
        <v>36.6518614229185</v>
      </c>
      <c r="I531" s="47">
        <f t="shared" si="124"/>
        <v>346</v>
      </c>
      <c r="J531" s="237">
        <f t="shared" si="136"/>
        <v>825.29999999999927</v>
      </c>
    </row>
    <row r="532" spans="1:25" x14ac:dyDescent="0.25">
      <c r="A532" s="8">
        <f t="shared" si="123"/>
        <v>42558</v>
      </c>
      <c r="B532">
        <v>6321.2</v>
      </c>
      <c r="C532" s="26">
        <v>4800</v>
      </c>
      <c r="D532">
        <v>2457.3000000000002</v>
      </c>
      <c r="E532">
        <v>1682.9</v>
      </c>
      <c r="F532" s="61">
        <f t="shared" ref="F532:G534" si="139">+B532+D532</f>
        <v>8778.5</v>
      </c>
      <c r="G532" s="61">
        <f t="shared" si="139"/>
        <v>6482.9</v>
      </c>
      <c r="H532" s="235">
        <f t="shared" si="138"/>
        <v>35.410078822749092</v>
      </c>
      <c r="I532" s="47">
        <f t="shared" si="124"/>
        <v>291.39999999999964</v>
      </c>
      <c r="J532" s="237">
        <f t="shared" si="136"/>
        <v>317.70000000000073</v>
      </c>
    </row>
    <row r="533" spans="1:25" x14ac:dyDescent="0.25">
      <c r="A533" s="8">
        <f t="shared" si="123"/>
        <v>42565</v>
      </c>
      <c r="B533">
        <v>6438.6</v>
      </c>
      <c r="C533">
        <v>4720.5</v>
      </c>
      <c r="D533">
        <v>2817.9</v>
      </c>
      <c r="E533">
        <v>2265.1999999999998</v>
      </c>
      <c r="F533" s="61">
        <f t="shared" si="139"/>
        <v>9256.5</v>
      </c>
      <c r="G533" s="61">
        <f t="shared" si="139"/>
        <v>6985.7</v>
      </c>
      <c r="H533" s="235">
        <f t="shared" si="138"/>
        <v>32.506405943570435</v>
      </c>
      <c r="I533" s="47">
        <f t="shared" si="124"/>
        <v>502.80000000000018</v>
      </c>
      <c r="J533" s="237">
        <f t="shared" si="136"/>
        <v>478</v>
      </c>
      <c r="L533" t="s">
        <v>233</v>
      </c>
    </row>
    <row r="534" spans="1:25" x14ac:dyDescent="0.25">
      <c r="A534" s="8">
        <f t="shared" si="123"/>
        <v>42572</v>
      </c>
      <c r="B534">
        <v>6394.8</v>
      </c>
      <c r="C534">
        <v>5053.2</v>
      </c>
      <c r="D534" s="26">
        <v>3367.8</v>
      </c>
      <c r="E534" s="26">
        <v>2632</v>
      </c>
      <c r="F534" s="61">
        <f t="shared" si="139"/>
        <v>9762.6</v>
      </c>
      <c r="G534" s="61">
        <f t="shared" si="139"/>
        <v>7685.2</v>
      </c>
      <c r="H534" s="235">
        <f t="shared" si="138"/>
        <v>27.031176807370016</v>
      </c>
      <c r="I534" s="47">
        <f t="shared" si="124"/>
        <v>699.5</v>
      </c>
      <c r="J534" s="237">
        <f t="shared" ref="J534:J539" si="140">+F534-F533</f>
        <v>506.10000000000036</v>
      </c>
    </row>
    <row r="535" spans="1:25" x14ac:dyDescent="0.25">
      <c r="A535" s="8">
        <f t="shared" si="123"/>
        <v>42579</v>
      </c>
      <c r="B535">
        <v>6143.1</v>
      </c>
      <c r="C535">
        <v>5577.1</v>
      </c>
      <c r="D535" s="26">
        <v>3946</v>
      </c>
      <c r="E535" s="26">
        <v>2946.5</v>
      </c>
      <c r="F535" s="61">
        <f t="shared" ref="F535:G537" si="141">+B535+D535</f>
        <v>10089.1</v>
      </c>
      <c r="G535" s="61">
        <f t="shared" si="141"/>
        <v>8523.6</v>
      </c>
      <c r="H535" s="235">
        <f t="shared" si="138"/>
        <v>18.366652588108302</v>
      </c>
      <c r="I535" s="47">
        <f t="shared" si="124"/>
        <v>838.40000000000055</v>
      </c>
      <c r="J535" s="241">
        <f t="shared" si="140"/>
        <v>326.5</v>
      </c>
    </row>
    <row r="536" spans="1:25" x14ac:dyDescent="0.25">
      <c r="A536" s="8">
        <f t="shared" si="123"/>
        <v>42586</v>
      </c>
      <c r="B536">
        <v>6344.9</v>
      </c>
      <c r="C536">
        <v>5599.2</v>
      </c>
      <c r="D536">
        <v>4351.8</v>
      </c>
      <c r="E536" s="26">
        <v>3346</v>
      </c>
      <c r="F536" s="61">
        <f t="shared" si="141"/>
        <v>10696.7</v>
      </c>
      <c r="G536" s="61">
        <f t="shared" si="141"/>
        <v>8945.2000000000007</v>
      </c>
      <c r="H536" s="235">
        <f t="shared" si="138"/>
        <v>19.580333586728081</v>
      </c>
      <c r="I536" s="47">
        <f t="shared" si="124"/>
        <v>421.60000000000036</v>
      </c>
      <c r="J536" s="241">
        <f t="shared" si="140"/>
        <v>607.60000000000036</v>
      </c>
    </row>
    <row r="537" spans="1:25" x14ac:dyDescent="0.25">
      <c r="A537" s="8">
        <f t="shared" si="123"/>
        <v>42593</v>
      </c>
      <c r="B537">
        <v>6116.5</v>
      </c>
      <c r="C537">
        <v>5307.5</v>
      </c>
      <c r="D537">
        <v>5069.7</v>
      </c>
      <c r="E537">
        <v>3952.1</v>
      </c>
      <c r="F537" s="61">
        <f t="shared" si="141"/>
        <v>11186.2</v>
      </c>
      <c r="G537" s="61">
        <f t="shared" si="141"/>
        <v>9259.6</v>
      </c>
      <c r="H537" s="235">
        <f t="shared" ref="H537:H542" si="142">+(F537/G537-1)*100</f>
        <v>20.806514320273006</v>
      </c>
      <c r="I537" s="47">
        <f t="shared" si="124"/>
        <v>314.39999999999964</v>
      </c>
      <c r="J537" s="241">
        <f t="shared" si="140"/>
        <v>489.5</v>
      </c>
    </row>
    <row r="538" spans="1:25" x14ac:dyDescent="0.25">
      <c r="A538" s="8">
        <f t="shared" si="123"/>
        <v>42600</v>
      </c>
      <c r="B538">
        <v>5932.2</v>
      </c>
      <c r="C538">
        <v>5479.4</v>
      </c>
      <c r="D538">
        <v>5633.7</v>
      </c>
      <c r="E538">
        <v>4309.3</v>
      </c>
      <c r="F538" s="61">
        <f t="shared" ref="F538:G540" si="143">+B538+D538</f>
        <v>11565.9</v>
      </c>
      <c r="G538" s="61">
        <f t="shared" si="143"/>
        <v>9788.7000000000007</v>
      </c>
      <c r="H538" s="235">
        <f t="shared" si="142"/>
        <v>18.155628428698378</v>
      </c>
      <c r="I538" s="47">
        <f t="shared" si="124"/>
        <v>529.10000000000036</v>
      </c>
      <c r="J538" s="237">
        <f t="shared" si="140"/>
        <v>379.69999999999891</v>
      </c>
    </row>
    <row r="539" spans="1:25" x14ac:dyDescent="0.25">
      <c r="A539" s="8">
        <f t="shared" si="123"/>
        <v>42607</v>
      </c>
      <c r="B539">
        <v>5617.5</v>
      </c>
      <c r="C539">
        <v>5226.5</v>
      </c>
      <c r="D539">
        <v>6227.9</v>
      </c>
      <c r="E539">
        <v>4839.7</v>
      </c>
      <c r="F539" s="61">
        <f t="shared" si="143"/>
        <v>11845.4</v>
      </c>
      <c r="G539" s="61">
        <f t="shared" si="143"/>
        <v>10066.200000000001</v>
      </c>
      <c r="H539" s="235">
        <f t="shared" si="142"/>
        <v>17.674991555899933</v>
      </c>
      <c r="I539" s="47">
        <f t="shared" si="124"/>
        <v>277.5</v>
      </c>
      <c r="J539" s="237">
        <f t="shared" si="140"/>
        <v>279.5</v>
      </c>
    </row>
    <row r="540" spans="1:25" x14ac:dyDescent="0.25">
      <c r="A540" s="8">
        <f t="shared" si="123"/>
        <v>42614</v>
      </c>
      <c r="B540">
        <v>5647.7</v>
      </c>
      <c r="C540">
        <v>5016.3999999999996</v>
      </c>
      <c r="D540">
        <v>6858.8</v>
      </c>
      <c r="E540">
        <v>5340.1</v>
      </c>
      <c r="F540" s="61">
        <f t="shared" si="143"/>
        <v>12506.5</v>
      </c>
      <c r="G540" s="61">
        <f t="shared" si="143"/>
        <v>10356.5</v>
      </c>
      <c r="H540" s="235">
        <f t="shared" si="142"/>
        <v>20.759909235745667</v>
      </c>
      <c r="I540" s="47">
        <f t="shared" si="124"/>
        <v>290.29999999999927</v>
      </c>
      <c r="J540" s="237">
        <f t="shared" ref="J540:J545" si="144">+F540-F539</f>
        <v>661.10000000000036</v>
      </c>
    </row>
    <row r="541" spans="1:25" x14ac:dyDescent="0.25">
      <c r="A541" s="8">
        <f t="shared" si="123"/>
        <v>42621</v>
      </c>
      <c r="B541">
        <v>5341.4</v>
      </c>
      <c r="C541">
        <v>4851.3</v>
      </c>
      <c r="D541">
        <v>7567.3</v>
      </c>
      <c r="E541">
        <v>5844.4</v>
      </c>
      <c r="F541" s="61">
        <f t="shared" ref="F541:G543" si="145">+B541+D541</f>
        <v>12908.7</v>
      </c>
      <c r="G541" s="61">
        <f t="shared" si="145"/>
        <v>10695.7</v>
      </c>
      <c r="H541" s="235">
        <f t="shared" si="142"/>
        <v>20.690557887749272</v>
      </c>
      <c r="I541" s="47">
        <f t="shared" si="124"/>
        <v>339.20000000000073</v>
      </c>
      <c r="J541" s="241">
        <f t="shared" si="144"/>
        <v>402.20000000000073</v>
      </c>
    </row>
    <row r="542" spans="1:25" x14ac:dyDescent="0.25">
      <c r="A542" s="8">
        <f t="shared" si="123"/>
        <v>42628</v>
      </c>
      <c r="B542">
        <v>5350.7</v>
      </c>
      <c r="C542">
        <v>4519.2</v>
      </c>
      <c r="D542">
        <v>8118.9</v>
      </c>
      <c r="E542">
        <v>6459.4</v>
      </c>
      <c r="F542" s="61">
        <f t="shared" si="145"/>
        <v>13469.599999999999</v>
      </c>
      <c r="G542" s="61">
        <f t="shared" si="145"/>
        <v>10978.599999999999</v>
      </c>
      <c r="H542" s="235">
        <f t="shared" si="142"/>
        <v>22.689596123367274</v>
      </c>
      <c r="I542" s="47">
        <f t="shared" si="124"/>
        <v>282.89999999999782</v>
      </c>
      <c r="J542" s="241">
        <f t="shared" si="144"/>
        <v>560.89999999999782</v>
      </c>
    </row>
    <row r="543" spans="1:25" x14ac:dyDescent="0.25">
      <c r="A543" s="8">
        <f t="shared" si="123"/>
        <v>42635</v>
      </c>
      <c r="B543">
        <v>5078.1000000000004</v>
      </c>
      <c r="C543">
        <v>4031.8</v>
      </c>
      <c r="D543">
        <v>8962.4</v>
      </c>
      <c r="E543">
        <v>7023.8</v>
      </c>
      <c r="F543" s="61">
        <f t="shared" si="145"/>
        <v>14040.5</v>
      </c>
      <c r="G543" s="61">
        <f t="shared" si="145"/>
        <v>11055.6</v>
      </c>
      <c r="H543" s="235">
        <f t="shared" ref="H543:H548" si="146">+(F543/G543-1)*100</f>
        <v>26.998986938745961</v>
      </c>
      <c r="I543" s="47">
        <f t="shared" si="124"/>
        <v>77.000000000001819</v>
      </c>
      <c r="J543" s="237">
        <f t="shared" si="144"/>
        <v>570.90000000000146</v>
      </c>
    </row>
    <row r="544" spans="1:25" x14ac:dyDescent="0.25">
      <c r="A544" s="8">
        <f t="shared" si="123"/>
        <v>42642</v>
      </c>
      <c r="B544">
        <v>4754.3999999999996</v>
      </c>
      <c r="C544" s="187">
        <v>3752.6</v>
      </c>
      <c r="D544" s="93">
        <v>9663.1</v>
      </c>
      <c r="E544" s="187">
        <v>7591.3</v>
      </c>
      <c r="F544" s="61">
        <f t="shared" ref="F544:G546" si="147">+B544+D544</f>
        <v>14417.5</v>
      </c>
      <c r="G544" s="61">
        <f t="shared" si="147"/>
        <v>11343.9</v>
      </c>
      <c r="H544" s="235">
        <f t="shared" si="146"/>
        <v>27.094738141203646</v>
      </c>
      <c r="I544" s="47">
        <f t="shared" si="124"/>
        <v>288.29999999999927</v>
      </c>
      <c r="J544" s="241">
        <f t="shared" si="144"/>
        <v>377</v>
      </c>
    </row>
    <row r="545" spans="1:13" x14ac:dyDescent="0.25">
      <c r="A545" s="8">
        <f t="shared" si="123"/>
        <v>42649</v>
      </c>
      <c r="B545">
        <v>4866.7</v>
      </c>
      <c r="C545" s="252">
        <v>3838</v>
      </c>
      <c r="D545" s="145">
        <v>10041.700000000001</v>
      </c>
      <c r="E545" s="252">
        <v>7966</v>
      </c>
      <c r="F545" s="61">
        <f t="shared" si="147"/>
        <v>14908.400000000001</v>
      </c>
      <c r="G545" s="61">
        <f t="shared" si="147"/>
        <v>11804</v>
      </c>
      <c r="H545" s="235">
        <f t="shared" si="146"/>
        <v>26.29955947136564</v>
      </c>
      <c r="I545" s="47">
        <f t="shared" si="124"/>
        <v>460.10000000000036</v>
      </c>
      <c r="J545" s="237">
        <f t="shared" si="144"/>
        <v>490.90000000000146</v>
      </c>
    </row>
    <row r="546" spans="1:13" x14ac:dyDescent="0.25">
      <c r="A546" s="8">
        <f t="shared" si="123"/>
        <v>42656</v>
      </c>
      <c r="B546" s="26">
        <v>4919</v>
      </c>
      <c r="C546">
        <v>3983.9</v>
      </c>
      <c r="D546">
        <v>10503.2</v>
      </c>
      <c r="E546">
        <v>8177.8</v>
      </c>
      <c r="F546" s="61">
        <f t="shared" si="147"/>
        <v>15422.2</v>
      </c>
      <c r="G546" s="61">
        <f t="shared" si="147"/>
        <v>12161.7</v>
      </c>
      <c r="H546" s="235">
        <f t="shared" si="146"/>
        <v>26.809574319379692</v>
      </c>
      <c r="I546" s="47">
        <f t="shared" si="124"/>
        <v>357.70000000000073</v>
      </c>
      <c r="J546" s="237">
        <f t="shared" ref="J546:J551" si="148">+F546-F545</f>
        <v>513.79999999999927</v>
      </c>
    </row>
    <row r="547" spans="1:13" x14ac:dyDescent="0.25">
      <c r="A547" s="8">
        <f t="shared" si="123"/>
        <v>42663</v>
      </c>
      <c r="B547">
        <v>5301.1</v>
      </c>
      <c r="C547">
        <v>4214</v>
      </c>
      <c r="D547">
        <v>10767.3</v>
      </c>
      <c r="E547">
        <v>8498</v>
      </c>
      <c r="F547" s="61">
        <f t="shared" ref="F547:G549" si="149">+B547+D547</f>
        <v>16068.4</v>
      </c>
      <c r="G547" s="61">
        <f t="shared" si="149"/>
        <v>12712</v>
      </c>
      <c r="H547" s="235">
        <f t="shared" si="146"/>
        <v>26.403398363750785</v>
      </c>
      <c r="I547" s="47">
        <f t="shared" si="124"/>
        <v>550.29999999999927</v>
      </c>
      <c r="J547" s="237">
        <f t="shared" si="148"/>
        <v>646.19999999999891</v>
      </c>
    </row>
    <row r="548" spans="1:13" x14ac:dyDescent="0.25">
      <c r="A548" s="8">
        <f t="shared" si="123"/>
        <v>42670</v>
      </c>
      <c r="B548">
        <v>5208.8</v>
      </c>
      <c r="C548">
        <v>4121.7</v>
      </c>
      <c r="D548">
        <v>11094.4</v>
      </c>
      <c r="E548">
        <v>8674.9</v>
      </c>
      <c r="F548" s="61">
        <f t="shared" si="149"/>
        <v>16303.2</v>
      </c>
      <c r="G548" s="61">
        <f t="shared" si="149"/>
        <v>12796.599999999999</v>
      </c>
      <c r="H548" s="235">
        <f t="shared" si="146"/>
        <v>27.402591313317615</v>
      </c>
      <c r="I548" s="47">
        <f t="shared" si="124"/>
        <v>84.599999999998545</v>
      </c>
      <c r="J548" s="237">
        <f t="shared" si="148"/>
        <v>234.80000000000109</v>
      </c>
    </row>
    <row r="549" spans="1:13" x14ac:dyDescent="0.25">
      <c r="A549" s="8">
        <f t="shared" si="123"/>
        <v>42677</v>
      </c>
      <c r="B549">
        <v>5598.2</v>
      </c>
      <c r="C549">
        <v>4109.2</v>
      </c>
      <c r="D549">
        <v>11474.6</v>
      </c>
      <c r="E549">
        <v>8896.7000000000007</v>
      </c>
      <c r="F549" s="61">
        <f t="shared" si="149"/>
        <v>17072.8</v>
      </c>
      <c r="G549" s="61">
        <f t="shared" si="149"/>
        <v>13005.900000000001</v>
      </c>
      <c r="H549" s="235">
        <f t="shared" ref="H549:H554" si="150">+(F549/G549-1)*100</f>
        <v>31.269654541400428</v>
      </c>
      <c r="I549" s="47">
        <f t="shared" si="124"/>
        <v>209.30000000000291</v>
      </c>
      <c r="J549" s="237">
        <f t="shared" si="148"/>
        <v>769.59999999999854</v>
      </c>
    </row>
    <row r="550" spans="1:13" x14ac:dyDescent="0.25">
      <c r="A550" s="8">
        <f t="shared" si="123"/>
        <v>42684</v>
      </c>
      <c r="B550">
        <v>5794.6</v>
      </c>
      <c r="C550">
        <v>4484.1000000000004</v>
      </c>
      <c r="D550">
        <v>11876.6</v>
      </c>
      <c r="E550">
        <v>9243.7999999999993</v>
      </c>
      <c r="F550" s="61">
        <f t="shared" ref="F550:G552" si="151">+B550+D550</f>
        <v>17671.2</v>
      </c>
      <c r="G550" s="61">
        <f t="shared" si="151"/>
        <v>13727.9</v>
      </c>
      <c r="H550" s="235">
        <f t="shared" si="150"/>
        <v>28.724713903801756</v>
      </c>
      <c r="I550" s="47">
        <f t="shared" si="124"/>
        <v>721.99999999999818</v>
      </c>
      <c r="J550" s="241">
        <f t="shared" si="148"/>
        <v>598.40000000000146</v>
      </c>
    </row>
    <row r="551" spans="1:13" x14ac:dyDescent="0.25">
      <c r="A551" s="8">
        <f t="shared" si="123"/>
        <v>42691</v>
      </c>
      <c r="B551">
        <v>6127.5</v>
      </c>
      <c r="C551">
        <v>4529.2</v>
      </c>
      <c r="D551">
        <v>12256.1</v>
      </c>
      <c r="E551">
        <v>9502.4</v>
      </c>
      <c r="F551" s="61">
        <f t="shared" si="151"/>
        <v>18383.599999999999</v>
      </c>
      <c r="G551" s="61">
        <f t="shared" si="151"/>
        <v>14031.599999999999</v>
      </c>
      <c r="H551" s="235">
        <f t="shared" si="150"/>
        <v>31.015707403289717</v>
      </c>
      <c r="I551" s="47">
        <f t="shared" si="124"/>
        <v>303.69999999999891</v>
      </c>
      <c r="J551" s="237">
        <f t="shared" si="148"/>
        <v>712.39999999999782</v>
      </c>
    </row>
    <row r="552" spans="1:13" x14ac:dyDescent="0.25">
      <c r="A552" s="8">
        <f t="shared" si="123"/>
        <v>42698</v>
      </c>
      <c r="B552">
        <v>6372.6</v>
      </c>
      <c r="C552">
        <v>4522.3</v>
      </c>
      <c r="D552">
        <v>12493.1</v>
      </c>
      <c r="E552">
        <v>9901.4</v>
      </c>
      <c r="F552" s="61">
        <f t="shared" si="151"/>
        <v>18865.7</v>
      </c>
      <c r="G552" s="61">
        <f t="shared" si="151"/>
        <v>14423.7</v>
      </c>
      <c r="H552" s="235">
        <f t="shared" si="150"/>
        <v>30.796536256300389</v>
      </c>
      <c r="I552" s="47">
        <f t="shared" si="124"/>
        <v>392.10000000000218</v>
      </c>
      <c r="J552" s="237">
        <f t="shared" ref="J552:J557" si="152">+F552-F551</f>
        <v>482.10000000000218</v>
      </c>
    </row>
    <row r="553" spans="1:13" x14ac:dyDescent="0.25">
      <c r="A553" s="8">
        <f t="shared" si="123"/>
        <v>42705</v>
      </c>
      <c r="B553">
        <v>6320.2</v>
      </c>
      <c r="C553">
        <v>4532.3999999999996</v>
      </c>
      <c r="D553">
        <v>13048.6</v>
      </c>
      <c r="E553">
        <v>10116.5</v>
      </c>
      <c r="F553" s="61">
        <f t="shared" ref="F553:G555" si="153">+B553+D553</f>
        <v>19368.8</v>
      </c>
      <c r="G553" s="61">
        <f t="shared" si="153"/>
        <v>14648.9</v>
      </c>
      <c r="H553" s="235">
        <f t="shared" si="150"/>
        <v>32.220166701936662</v>
      </c>
      <c r="I553" s="47">
        <f t="shared" si="124"/>
        <v>225.19999999999891</v>
      </c>
      <c r="J553" s="237">
        <f t="shared" si="152"/>
        <v>503.09999999999854</v>
      </c>
    </row>
    <row r="554" spans="1:13" x14ac:dyDescent="0.25">
      <c r="A554" s="8">
        <f t="shared" si="123"/>
        <v>42712</v>
      </c>
      <c r="B554">
        <v>6429.5</v>
      </c>
      <c r="C554">
        <v>4520.3</v>
      </c>
      <c r="D554">
        <v>13470.6</v>
      </c>
      <c r="E554">
        <v>10448.799999999999</v>
      </c>
      <c r="F554" s="61">
        <f t="shared" si="153"/>
        <v>19900.099999999999</v>
      </c>
      <c r="G554" s="61">
        <f t="shared" si="153"/>
        <v>14969.099999999999</v>
      </c>
      <c r="H554" s="235">
        <f t="shared" si="150"/>
        <v>32.941192189243182</v>
      </c>
      <c r="I554" s="47">
        <f t="shared" si="124"/>
        <v>320.19999999999891</v>
      </c>
      <c r="J554" s="237">
        <f t="shared" si="152"/>
        <v>531.29999999999927</v>
      </c>
    </row>
    <row r="555" spans="1:13" x14ac:dyDescent="0.25">
      <c r="A555" s="8">
        <f t="shared" si="123"/>
        <v>42719</v>
      </c>
      <c r="B555">
        <v>6315.7</v>
      </c>
      <c r="C555">
        <v>4483.3</v>
      </c>
      <c r="D555">
        <v>13882.2</v>
      </c>
      <c r="E555">
        <v>10856.1</v>
      </c>
      <c r="F555" s="61">
        <f t="shared" si="153"/>
        <v>20197.900000000001</v>
      </c>
      <c r="G555" s="61">
        <f t="shared" si="153"/>
        <v>15339.400000000001</v>
      </c>
      <c r="H555" s="235">
        <f t="shared" ref="H555:H560" si="154">+(F555/G555-1)*100</f>
        <v>31.67333794020626</v>
      </c>
      <c r="I555" s="47">
        <f t="shared" si="124"/>
        <v>370.30000000000291</v>
      </c>
      <c r="J555" s="237">
        <f t="shared" si="152"/>
        <v>297.80000000000291</v>
      </c>
      <c r="M555" s="254">
        <f>(J555-J554)/J554</f>
        <v>-0.43948804818369414</v>
      </c>
    </row>
    <row r="556" spans="1:13" x14ac:dyDescent="0.25">
      <c r="A556" s="8">
        <f t="shared" si="123"/>
        <v>42726</v>
      </c>
      <c r="B556">
        <v>6401.9</v>
      </c>
      <c r="C556" s="26">
        <v>4593</v>
      </c>
      <c r="D556">
        <v>14364.1</v>
      </c>
      <c r="E556">
        <v>11110</v>
      </c>
      <c r="F556" s="61">
        <f t="shared" ref="F556:G558" si="155">+B556+D556</f>
        <v>20766</v>
      </c>
      <c r="G556" s="61">
        <f t="shared" si="155"/>
        <v>15703</v>
      </c>
      <c r="H556" s="235">
        <f t="shared" si="154"/>
        <v>32.242246704451375</v>
      </c>
      <c r="I556" s="47">
        <f t="shared" si="124"/>
        <v>363.59999999999854</v>
      </c>
      <c r="J556" s="237">
        <f t="shared" si="152"/>
        <v>568.09999999999854</v>
      </c>
      <c r="M556" s="254">
        <f>(J556-J555)/J555</f>
        <v>0.90765614506377768</v>
      </c>
    </row>
    <row r="557" spans="1:13" x14ac:dyDescent="0.25">
      <c r="A557" s="8">
        <f t="shared" si="123"/>
        <v>42733</v>
      </c>
      <c r="B557">
        <v>6159.5</v>
      </c>
      <c r="C557" s="26">
        <v>4395</v>
      </c>
      <c r="D557">
        <v>14790.2</v>
      </c>
      <c r="E557">
        <v>11384.4</v>
      </c>
      <c r="F557" s="61">
        <f t="shared" si="155"/>
        <v>20949.7</v>
      </c>
      <c r="G557" s="61">
        <f t="shared" si="155"/>
        <v>15779.4</v>
      </c>
      <c r="H557" s="235">
        <f t="shared" si="154"/>
        <v>32.766138129459947</v>
      </c>
      <c r="I557" s="47">
        <f t="shared" si="124"/>
        <v>76.399999999999636</v>
      </c>
      <c r="J557" s="237">
        <f t="shared" si="152"/>
        <v>183.70000000000073</v>
      </c>
    </row>
    <row r="558" spans="1:13" x14ac:dyDescent="0.25">
      <c r="A558" s="8">
        <f t="shared" si="123"/>
        <v>42740</v>
      </c>
      <c r="B558">
        <v>6378.2</v>
      </c>
      <c r="C558" s="26">
        <v>4395</v>
      </c>
      <c r="D558">
        <v>14962.4</v>
      </c>
      <c r="E558">
        <v>11384.4</v>
      </c>
      <c r="F558" s="61">
        <f t="shared" si="155"/>
        <v>21340.6</v>
      </c>
      <c r="G558" s="61">
        <f t="shared" si="155"/>
        <v>15779.4</v>
      </c>
      <c r="H558" s="235">
        <f t="shared" si="154"/>
        <v>35.243418634422085</v>
      </c>
      <c r="I558" s="47">
        <f t="shared" si="124"/>
        <v>0</v>
      </c>
      <c r="J558" s="237">
        <f t="shared" ref="J558:J612" si="156">+F558-F557</f>
        <v>390.89999999999782</v>
      </c>
    </row>
    <row r="559" spans="1:13" x14ac:dyDescent="0.25">
      <c r="A559" s="8">
        <f t="shared" si="123"/>
        <v>42747</v>
      </c>
      <c r="B559">
        <v>6225.9</v>
      </c>
      <c r="C559">
        <v>4221.8</v>
      </c>
      <c r="D559">
        <v>15357.2</v>
      </c>
      <c r="E559">
        <v>12194.3</v>
      </c>
      <c r="F559" s="61">
        <f t="shared" ref="F559:G561" si="157">+B559+D559</f>
        <v>21583.1</v>
      </c>
      <c r="G559" s="61">
        <f t="shared" si="157"/>
        <v>16416.099999999999</v>
      </c>
      <c r="H559" s="235">
        <f t="shared" si="154"/>
        <v>31.475198128666371</v>
      </c>
      <c r="I559" s="47">
        <f t="shared" si="124"/>
        <v>636.69999999999891</v>
      </c>
      <c r="J559" s="237">
        <f t="shared" si="156"/>
        <v>242.5</v>
      </c>
    </row>
    <row r="560" spans="1:13" x14ac:dyDescent="0.25">
      <c r="A560" s="8">
        <f t="shared" si="123"/>
        <v>42754</v>
      </c>
      <c r="B560">
        <v>6782.5</v>
      </c>
      <c r="C560">
        <v>4204.6000000000004</v>
      </c>
      <c r="D560">
        <v>15654</v>
      </c>
      <c r="E560">
        <v>12505.7</v>
      </c>
      <c r="F560" s="61">
        <f t="shared" si="157"/>
        <v>22436.5</v>
      </c>
      <c r="G560" s="61">
        <f t="shared" si="157"/>
        <v>16710.300000000003</v>
      </c>
      <c r="H560" s="235">
        <f t="shared" si="154"/>
        <v>34.267487717156463</v>
      </c>
      <c r="I560" s="47">
        <f t="shared" si="124"/>
        <v>294.20000000000437</v>
      </c>
      <c r="J560" s="237">
        <f t="shared" si="156"/>
        <v>853.40000000000146</v>
      </c>
    </row>
    <row r="561" spans="1:11" x14ac:dyDescent="0.25">
      <c r="A561" s="8">
        <f t="shared" si="123"/>
        <v>42761</v>
      </c>
      <c r="B561">
        <v>6909.6</v>
      </c>
      <c r="C561">
        <v>4040.4</v>
      </c>
      <c r="D561">
        <v>15978.1</v>
      </c>
      <c r="E561">
        <v>12736</v>
      </c>
      <c r="F561" s="61">
        <f t="shared" si="157"/>
        <v>22887.7</v>
      </c>
      <c r="G561" s="61">
        <f t="shared" si="157"/>
        <v>16776.400000000001</v>
      </c>
      <c r="H561" s="235">
        <f>+(F561/G561-1)*100</f>
        <v>36.427958322405289</v>
      </c>
      <c r="I561" s="47">
        <f t="shared" si="124"/>
        <v>66.099999999998545</v>
      </c>
      <c r="J561" s="237">
        <f t="shared" si="156"/>
        <v>451.20000000000073</v>
      </c>
    </row>
    <row r="562" spans="1:11" x14ac:dyDescent="0.25">
      <c r="A562" s="8">
        <f t="shared" si="123"/>
        <v>42768</v>
      </c>
      <c r="B562" s="145">
        <v>6830.7</v>
      </c>
      <c r="C562" s="145">
        <v>3927.2</v>
      </c>
      <c r="D562" s="145">
        <v>16584.3</v>
      </c>
      <c r="E562" s="145">
        <v>13112.5</v>
      </c>
      <c r="F562" s="61">
        <f>+B562+D562</f>
        <v>23415</v>
      </c>
      <c r="G562" s="61">
        <f>+C562+E562</f>
        <v>17039.7</v>
      </c>
      <c r="H562" s="235">
        <f>+(F562/G562-1)*100</f>
        <v>37.414391098434827</v>
      </c>
      <c r="I562" s="47">
        <f t="shared" si="124"/>
        <v>263.29999999999927</v>
      </c>
      <c r="J562" s="237">
        <f t="shared" si="156"/>
        <v>527.29999999999927</v>
      </c>
    </row>
    <row r="563" spans="1:11" x14ac:dyDescent="0.25">
      <c r="A563" s="8">
        <f t="shared" si="123"/>
        <v>42775</v>
      </c>
      <c r="B563">
        <v>7010.7</v>
      </c>
      <c r="C563">
        <v>3841.5</v>
      </c>
      <c r="D563" s="112">
        <v>16925.3</v>
      </c>
      <c r="E563">
        <v>13451.9</v>
      </c>
      <c r="F563" s="61">
        <f t="shared" ref="F563:F590" si="158">+B563+D563</f>
        <v>23936</v>
      </c>
      <c r="G563" s="61">
        <f t="shared" ref="G563:G590" si="159">+C563+E563</f>
        <v>17293.400000000001</v>
      </c>
      <c r="H563" s="235">
        <f t="shared" ref="H563:H590" si="160">+(F563/G563-1)*100</f>
        <v>38.411185770293855</v>
      </c>
      <c r="I563" s="47">
        <f t="shared" si="124"/>
        <v>253.70000000000073</v>
      </c>
      <c r="J563" s="237">
        <f t="shared" si="156"/>
        <v>521</v>
      </c>
    </row>
    <row r="564" spans="1:11" x14ac:dyDescent="0.25">
      <c r="A564" s="8">
        <f t="shared" si="123"/>
        <v>42782</v>
      </c>
      <c r="B564" s="26">
        <v>6833</v>
      </c>
      <c r="C564">
        <v>3999.4</v>
      </c>
      <c r="D564">
        <v>17554.3</v>
      </c>
      <c r="E564">
        <v>13681.9</v>
      </c>
      <c r="F564" s="61">
        <f t="shared" si="158"/>
        <v>24387.3</v>
      </c>
      <c r="G564" s="61">
        <f t="shared" si="159"/>
        <v>17681.3</v>
      </c>
      <c r="H564" s="235">
        <f t="shared" si="160"/>
        <v>37.927075497842353</v>
      </c>
      <c r="I564" s="47">
        <f t="shared" si="124"/>
        <v>387.89999999999782</v>
      </c>
      <c r="J564" s="237">
        <f t="shared" si="156"/>
        <v>451.29999999999927</v>
      </c>
    </row>
    <row r="565" spans="1:11" x14ac:dyDescent="0.25">
      <c r="A565" s="8">
        <f t="shared" si="123"/>
        <v>42789</v>
      </c>
      <c r="B565">
        <v>6644.2</v>
      </c>
      <c r="C565">
        <v>3955.8</v>
      </c>
      <c r="D565" s="260">
        <v>18067.2</v>
      </c>
      <c r="E565">
        <v>14069.8</v>
      </c>
      <c r="F565" s="61">
        <f t="shared" si="158"/>
        <v>24711.4</v>
      </c>
      <c r="G565" s="61">
        <f t="shared" si="159"/>
        <v>18025.599999999999</v>
      </c>
      <c r="H565" s="235">
        <f t="shared" si="160"/>
        <v>37.090582282975348</v>
      </c>
      <c r="I565" s="47">
        <f t="shared" si="124"/>
        <v>344.29999999999927</v>
      </c>
      <c r="J565" s="237">
        <f t="shared" si="156"/>
        <v>324.10000000000218</v>
      </c>
    </row>
    <row r="566" spans="1:11" x14ac:dyDescent="0.25">
      <c r="A566" s="8">
        <f t="shared" si="123"/>
        <v>42796</v>
      </c>
      <c r="B566">
        <v>6585.3</v>
      </c>
      <c r="C566">
        <v>3868.9</v>
      </c>
      <c r="D566" s="112">
        <v>18516.7</v>
      </c>
      <c r="E566">
        <v>14487.4</v>
      </c>
      <c r="F566" s="61">
        <f t="shared" si="158"/>
        <v>25102</v>
      </c>
      <c r="G566" s="61">
        <f t="shared" si="159"/>
        <v>18356.3</v>
      </c>
      <c r="H566" s="235">
        <f t="shared" si="160"/>
        <v>36.748691185042738</v>
      </c>
      <c r="I566" s="47">
        <f t="shared" si="124"/>
        <v>330.70000000000073</v>
      </c>
      <c r="J566" s="237">
        <f t="shared" si="156"/>
        <v>390.59999999999854</v>
      </c>
    </row>
    <row r="567" spans="1:11" x14ac:dyDescent="0.25">
      <c r="A567" s="8">
        <f t="shared" si="123"/>
        <v>42803</v>
      </c>
      <c r="B567">
        <v>6230.4</v>
      </c>
      <c r="C567">
        <v>3665.6</v>
      </c>
      <c r="D567" s="26">
        <v>19136</v>
      </c>
      <c r="E567">
        <v>14903.5</v>
      </c>
      <c r="F567" s="61">
        <f t="shared" si="158"/>
        <v>25366.400000000001</v>
      </c>
      <c r="G567" s="61">
        <f t="shared" si="159"/>
        <v>18569.099999999999</v>
      </c>
      <c r="H567" s="235">
        <f t="shared" si="160"/>
        <v>36.605435912349037</v>
      </c>
      <c r="I567" s="47">
        <f t="shared" si="124"/>
        <v>212.79999999999927</v>
      </c>
      <c r="J567" s="237">
        <f t="shared" si="156"/>
        <v>264.40000000000146</v>
      </c>
    </row>
    <row r="568" spans="1:11" x14ac:dyDescent="0.25">
      <c r="A568" s="8">
        <f t="shared" si="123"/>
        <v>42810</v>
      </c>
      <c r="B568">
        <v>6000.2</v>
      </c>
      <c r="C568">
        <v>3678.7</v>
      </c>
      <c r="D568">
        <v>19784.8</v>
      </c>
      <c r="E568">
        <v>15259.4</v>
      </c>
      <c r="F568" s="61">
        <f t="shared" si="158"/>
        <v>25785</v>
      </c>
      <c r="G568" s="61">
        <f t="shared" si="159"/>
        <v>18938.099999999999</v>
      </c>
      <c r="H568" s="235">
        <f t="shared" si="160"/>
        <v>36.154102048251957</v>
      </c>
      <c r="I568" s="47">
        <f t="shared" si="124"/>
        <v>369</v>
      </c>
      <c r="J568" s="241">
        <f t="shared" si="156"/>
        <v>418.59999999999854</v>
      </c>
    </row>
    <row r="569" spans="1:11" x14ac:dyDescent="0.25">
      <c r="A569" s="8">
        <f t="shared" si="123"/>
        <v>42817</v>
      </c>
      <c r="B569">
        <v>5968.9</v>
      </c>
      <c r="C569">
        <v>3653.4</v>
      </c>
      <c r="D569">
        <v>20280.2</v>
      </c>
      <c r="E569">
        <v>15601.8</v>
      </c>
      <c r="F569" s="61">
        <f t="shared" si="158"/>
        <v>26249.1</v>
      </c>
      <c r="G569" s="61">
        <f t="shared" si="159"/>
        <v>19255.2</v>
      </c>
      <c r="H569" s="235">
        <f t="shared" si="160"/>
        <v>36.322136357970813</v>
      </c>
      <c r="I569" s="47">
        <f t="shared" si="124"/>
        <v>317.10000000000218</v>
      </c>
      <c r="J569" s="237">
        <f t="shared" si="156"/>
        <v>464.09999999999854</v>
      </c>
    </row>
    <row r="570" spans="1:11" x14ac:dyDescent="0.25">
      <c r="A570" s="8">
        <f t="shared" si="123"/>
        <v>42824</v>
      </c>
      <c r="B570">
        <v>5972.3</v>
      </c>
      <c r="C570">
        <v>3202.6</v>
      </c>
      <c r="D570">
        <v>20845.099999999999</v>
      </c>
      <c r="E570">
        <v>15994.5</v>
      </c>
      <c r="F570" s="61">
        <f t="shared" si="158"/>
        <v>26817.399999999998</v>
      </c>
      <c r="G570" s="61">
        <f t="shared" si="159"/>
        <v>19197.099999999999</v>
      </c>
      <c r="H570" s="235">
        <f t="shared" si="160"/>
        <v>39.695058107735015</v>
      </c>
      <c r="I570" s="47">
        <f t="shared" si="124"/>
        <v>-58.100000000002183</v>
      </c>
      <c r="J570" s="237">
        <f t="shared" si="156"/>
        <v>568.29999999999927</v>
      </c>
    </row>
    <row r="571" spans="1:11" x14ac:dyDescent="0.25">
      <c r="A571" s="8">
        <f t="shared" si="123"/>
        <v>42831</v>
      </c>
      <c r="B571">
        <v>5759.6</v>
      </c>
      <c r="C571">
        <v>3018.1</v>
      </c>
      <c r="D571">
        <v>21479.5</v>
      </c>
      <c r="E571">
        <v>16302.2</v>
      </c>
      <c r="F571" s="61">
        <f t="shared" si="158"/>
        <v>27239.1</v>
      </c>
      <c r="G571" s="61">
        <f t="shared" si="159"/>
        <v>19320.3</v>
      </c>
      <c r="H571" s="235">
        <f t="shared" si="160"/>
        <v>40.986941196565276</v>
      </c>
      <c r="I571" s="47">
        <f t="shared" si="124"/>
        <v>123.20000000000073</v>
      </c>
      <c r="J571" s="237">
        <f t="shared" si="156"/>
        <v>421.70000000000073</v>
      </c>
    </row>
    <row r="572" spans="1:11" x14ac:dyDescent="0.25">
      <c r="A572" s="8">
        <f t="shared" si="123"/>
        <v>42838</v>
      </c>
      <c r="B572">
        <v>5432.8</v>
      </c>
      <c r="C572" s="26">
        <v>2845</v>
      </c>
      <c r="D572">
        <v>22220.2</v>
      </c>
      <c r="E572">
        <v>16803.3</v>
      </c>
      <c r="F572" s="61">
        <f>+B572+D572</f>
        <v>27653</v>
      </c>
      <c r="G572" s="61">
        <f>+C572+E572</f>
        <v>19648.3</v>
      </c>
      <c r="H572" s="235">
        <f t="shared" si="160"/>
        <v>40.73991134093027</v>
      </c>
      <c r="I572" s="47">
        <f t="shared" si="124"/>
        <v>328</v>
      </c>
      <c r="J572" s="237">
        <f t="shared" si="156"/>
        <v>413.90000000000146</v>
      </c>
    </row>
    <row r="573" spans="1:11" x14ac:dyDescent="0.25">
      <c r="A573" s="8">
        <f t="shared" ref="A573:A636" si="161">+A572+7</f>
        <v>42845</v>
      </c>
      <c r="B573">
        <v>4881.8</v>
      </c>
      <c r="C573" s="26">
        <v>2757</v>
      </c>
      <c r="D573">
        <v>22832.9</v>
      </c>
      <c r="E573">
        <v>17243.3</v>
      </c>
      <c r="F573" s="61">
        <f>+B573+D573</f>
        <v>27714.7</v>
      </c>
      <c r="G573" s="61">
        <f t="shared" si="159"/>
        <v>20000.3</v>
      </c>
      <c r="H573" s="235">
        <f t="shared" si="160"/>
        <v>38.571421428678576</v>
      </c>
      <c r="I573" s="47">
        <f t="shared" ref="I573:I636" si="162">+G573-G572</f>
        <v>352</v>
      </c>
      <c r="J573" s="237">
        <f t="shared" si="156"/>
        <v>61.700000000000728</v>
      </c>
    </row>
    <row r="574" spans="1:11" x14ac:dyDescent="0.25">
      <c r="A574" s="8">
        <f t="shared" si="161"/>
        <v>42852</v>
      </c>
      <c r="B574">
        <v>4517.3999999999996</v>
      </c>
      <c r="C574">
        <v>2550.6</v>
      </c>
      <c r="D574">
        <v>23455.7</v>
      </c>
      <c r="E574">
        <v>17628.400000000001</v>
      </c>
      <c r="F574" s="61">
        <f t="shared" si="158"/>
        <v>27973.1</v>
      </c>
      <c r="G574" s="61">
        <f t="shared" si="159"/>
        <v>20179</v>
      </c>
      <c r="H574" s="235">
        <f t="shared" si="160"/>
        <v>38.624807968680308</v>
      </c>
      <c r="I574" s="47">
        <f t="shared" si="162"/>
        <v>178.70000000000073</v>
      </c>
      <c r="J574" s="237">
        <f t="shared" si="156"/>
        <v>258.39999999999782</v>
      </c>
      <c r="K574">
        <v>2444.6999999999998</v>
      </c>
    </row>
    <row r="575" spans="1:11" x14ac:dyDescent="0.25">
      <c r="A575" s="8">
        <f t="shared" si="161"/>
        <v>42859</v>
      </c>
      <c r="B575">
        <v>3897.4</v>
      </c>
      <c r="C575">
        <v>2398.4</v>
      </c>
      <c r="D575">
        <v>24051.599999999999</v>
      </c>
      <c r="E575">
        <v>18075.5</v>
      </c>
      <c r="F575" s="61">
        <f t="shared" si="158"/>
        <v>27949</v>
      </c>
      <c r="G575" s="61">
        <f t="shared" si="159"/>
        <v>20473.900000000001</v>
      </c>
      <c r="H575" s="235">
        <f t="shared" si="160"/>
        <v>36.510386394385044</v>
      </c>
      <c r="I575" s="47">
        <f t="shared" si="162"/>
        <v>294.90000000000146</v>
      </c>
      <c r="J575" s="236">
        <f t="shared" si="156"/>
        <v>-24.099999999998545</v>
      </c>
      <c r="K575">
        <v>2718.2</v>
      </c>
    </row>
    <row r="576" spans="1:11" x14ac:dyDescent="0.25">
      <c r="A576" s="8">
        <f t="shared" si="161"/>
        <v>42866</v>
      </c>
      <c r="B576">
        <v>3471.7</v>
      </c>
      <c r="C576">
        <v>2193.9</v>
      </c>
      <c r="D576">
        <v>24724.799999999999</v>
      </c>
      <c r="E576">
        <v>18455.2</v>
      </c>
      <c r="F576" s="61">
        <f t="shared" si="158"/>
        <v>28196.5</v>
      </c>
      <c r="G576" s="61">
        <f t="shared" si="159"/>
        <v>20649.100000000002</v>
      </c>
      <c r="H576" s="235">
        <f t="shared" si="160"/>
        <v>36.55074555307494</v>
      </c>
      <c r="I576" s="47">
        <f t="shared" si="162"/>
        <v>175.20000000000073</v>
      </c>
      <c r="J576" s="237">
        <f t="shared" si="156"/>
        <v>247.5</v>
      </c>
      <c r="K576" s="80">
        <v>3111.2</v>
      </c>
    </row>
    <row r="577" spans="1:16" x14ac:dyDescent="0.25">
      <c r="A577" s="8">
        <f t="shared" si="161"/>
        <v>42873</v>
      </c>
      <c r="B577" s="26">
        <v>2940</v>
      </c>
      <c r="C577">
        <v>1898.9</v>
      </c>
      <c r="D577">
        <v>25458.3</v>
      </c>
      <c r="E577">
        <v>18740.3</v>
      </c>
      <c r="F577" s="61">
        <f t="shared" si="158"/>
        <v>28398.3</v>
      </c>
      <c r="G577" s="61">
        <f t="shared" si="159"/>
        <v>20639.2</v>
      </c>
      <c r="H577" s="235">
        <f t="shared" si="160"/>
        <v>37.593995891313604</v>
      </c>
      <c r="I577" s="47">
        <f t="shared" si="162"/>
        <v>-9.9000000000014552</v>
      </c>
      <c r="J577" s="237">
        <f t="shared" si="156"/>
        <v>201.79999999999927</v>
      </c>
      <c r="K577" s="80">
        <v>3454.1</v>
      </c>
    </row>
    <row r="578" spans="1:16" x14ac:dyDescent="0.25">
      <c r="A578" s="8">
        <f t="shared" si="161"/>
        <v>42880</v>
      </c>
      <c r="B578" s="145">
        <v>2327.5</v>
      </c>
      <c r="C578" s="145">
        <v>1612.2</v>
      </c>
      <c r="D578" s="145">
        <v>26041.9</v>
      </c>
      <c r="E578" s="145">
        <v>19134.400000000001</v>
      </c>
      <c r="F578" s="61">
        <f t="shared" si="158"/>
        <v>28369.4</v>
      </c>
      <c r="G578" s="61">
        <f t="shared" si="159"/>
        <v>20746.600000000002</v>
      </c>
      <c r="H578" s="235">
        <f t="shared" si="160"/>
        <v>36.742405984595059</v>
      </c>
      <c r="I578" s="47">
        <f t="shared" si="162"/>
        <v>107.40000000000146</v>
      </c>
      <c r="J578" s="236">
        <f t="shared" si="156"/>
        <v>-28.899999999997817</v>
      </c>
      <c r="K578" s="80">
        <v>4264.3999999999996</v>
      </c>
      <c r="N578" t="s">
        <v>436</v>
      </c>
      <c r="O578">
        <f>B579-K578+(D579)</f>
        <v>2344.4</v>
      </c>
    </row>
    <row r="579" spans="1:16" x14ac:dyDescent="0.25">
      <c r="A579" s="8">
        <f t="shared" si="161"/>
        <v>42887</v>
      </c>
      <c r="B579">
        <v>6514.9</v>
      </c>
      <c r="C579">
        <v>5643.9</v>
      </c>
      <c r="D579">
        <v>93.9</v>
      </c>
      <c r="E579">
        <v>120.7</v>
      </c>
      <c r="F579" s="61">
        <f t="shared" si="158"/>
        <v>6608.7999999999993</v>
      </c>
      <c r="G579" s="61">
        <f t="shared" si="159"/>
        <v>5764.5999999999995</v>
      </c>
      <c r="H579" s="235">
        <f t="shared" si="160"/>
        <v>14.644554695902578</v>
      </c>
      <c r="I579" s="47">
        <f t="shared" si="162"/>
        <v>-14982.000000000004</v>
      </c>
      <c r="J579" s="237">
        <f>2344.4-1883.4</f>
        <v>461</v>
      </c>
      <c r="K579" s="80">
        <v>0</v>
      </c>
      <c r="M579" s="80" t="s">
        <v>513</v>
      </c>
      <c r="O579" s="84"/>
      <c r="P579" s="84"/>
    </row>
    <row r="580" spans="1:16" x14ac:dyDescent="0.25">
      <c r="A580" s="8">
        <f t="shared" si="161"/>
        <v>42894</v>
      </c>
      <c r="B580">
        <v>6263.8</v>
      </c>
      <c r="C580" s="26">
        <v>6055</v>
      </c>
      <c r="D580">
        <v>718.4</v>
      </c>
      <c r="E580">
        <v>472.4</v>
      </c>
      <c r="F580" s="61">
        <f t="shared" si="158"/>
        <v>6982.2</v>
      </c>
      <c r="G580" s="61">
        <f t="shared" si="159"/>
        <v>6527.4</v>
      </c>
      <c r="H580" s="235">
        <f t="shared" si="160"/>
        <v>6.9675521647210248</v>
      </c>
      <c r="I580" s="47">
        <f t="shared" si="162"/>
        <v>762.80000000000018</v>
      </c>
      <c r="J580" s="237">
        <f t="shared" si="156"/>
        <v>373.40000000000055</v>
      </c>
    </row>
    <row r="581" spans="1:16" x14ac:dyDescent="0.25">
      <c r="A581" s="8">
        <f t="shared" si="161"/>
        <v>42901</v>
      </c>
      <c r="B581">
        <v>6088.9</v>
      </c>
      <c r="C581">
        <v>5938.5</v>
      </c>
      <c r="D581">
        <v>1436.2</v>
      </c>
      <c r="E581">
        <v>1051.7</v>
      </c>
      <c r="F581" s="61">
        <f t="shared" si="158"/>
        <v>7525.0999999999995</v>
      </c>
      <c r="G581" s="61">
        <f t="shared" si="159"/>
        <v>6990.2</v>
      </c>
      <c r="H581" s="235">
        <f t="shared" si="160"/>
        <v>7.6521415696260364</v>
      </c>
      <c r="I581" s="47">
        <f t="shared" si="162"/>
        <v>462.80000000000018</v>
      </c>
      <c r="J581" s="237">
        <f t="shared" si="156"/>
        <v>542.89999999999964</v>
      </c>
    </row>
    <row r="582" spans="1:16" x14ac:dyDescent="0.25">
      <c r="A582" s="8">
        <f t="shared" si="161"/>
        <v>42908</v>
      </c>
      <c r="B582">
        <v>5830.2</v>
      </c>
      <c r="C582">
        <v>6344.8</v>
      </c>
      <c r="D582">
        <v>2187</v>
      </c>
      <c r="E582">
        <v>2116</v>
      </c>
      <c r="F582" s="61">
        <f t="shared" si="158"/>
        <v>8017.2</v>
      </c>
      <c r="G582" s="61">
        <f t="shared" si="159"/>
        <v>8460.7999999999993</v>
      </c>
      <c r="H582" s="235">
        <f t="shared" si="160"/>
        <v>-5.2430030257186067</v>
      </c>
      <c r="I582" s="47">
        <f t="shared" si="162"/>
        <v>1470.5999999999995</v>
      </c>
      <c r="J582" s="237">
        <f t="shared" si="156"/>
        <v>492.10000000000036</v>
      </c>
    </row>
    <row r="583" spans="1:16" x14ac:dyDescent="0.25">
      <c r="A583" s="8">
        <f t="shared" si="161"/>
        <v>42915</v>
      </c>
      <c r="B583">
        <v>5664.4</v>
      </c>
      <c r="C583">
        <v>6344.8</v>
      </c>
      <c r="D583">
        <v>2728.1</v>
      </c>
      <c r="E583">
        <v>2116</v>
      </c>
      <c r="F583" s="61">
        <f t="shared" si="158"/>
        <v>8392.5</v>
      </c>
      <c r="G583" s="61">
        <f t="shared" si="159"/>
        <v>8460.7999999999993</v>
      </c>
      <c r="H583" s="235">
        <f t="shared" si="160"/>
        <v>-0.80725226928894944</v>
      </c>
      <c r="I583" s="47">
        <f t="shared" si="162"/>
        <v>0</v>
      </c>
      <c r="J583" s="241">
        <f t="shared" si="156"/>
        <v>375.30000000000018</v>
      </c>
    </row>
    <row r="584" spans="1:16" x14ac:dyDescent="0.25">
      <c r="A584" s="8">
        <f t="shared" si="161"/>
        <v>42922</v>
      </c>
      <c r="B584" s="145">
        <v>5546.8</v>
      </c>
      <c r="C584" s="145">
        <v>6321.2</v>
      </c>
      <c r="D584" s="145">
        <v>3203.4</v>
      </c>
      <c r="E584">
        <v>2457.3000000000002</v>
      </c>
      <c r="F584" s="61">
        <f t="shared" si="158"/>
        <v>8750.2000000000007</v>
      </c>
      <c r="G584" s="61">
        <f t="shared" si="159"/>
        <v>8778.5</v>
      </c>
      <c r="H584" s="235">
        <f t="shared" si="160"/>
        <v>-0.3223785384746769</v>
      </c>
      <c r="I584" s="47">
        <f t="shared" si="162"/>
        <v>317.70000000000073</v>
      </c>
      <c r="J584" s="237">
        <f t="shared" si="156"/>
        <v>357.70000000000073</v>
      </c>
    </row>
    <row r="585" spans="1:16" x14ac:dyDescent="0.25">
      <c r="A585" s="8">
        <f t="shared" si="161"/>
        <v>42929</v>
      </c>
      <c r="B585">
        <v>5666.2</v>
      </c>
      <c r="C585">
        <v>6438.6</v>
      </c>
      <c r="D585">
        <v>3753.6</v>
      </c>
      <c r="E585">
        <v>2817.9</v>
      </c>
      <c r="F585" s="61">
        <f t="shared" si="158"/>
        <v>9419.7999999999993</v>
      </c>
      <c r="G585" s="61">
        <f t="shared" si="159"/>
        <v>9256.5</v>
      </c>
      <c r="H585" s="235">
        <f t="shared" si="160"/>
        <v>1.7641657213849582</v>
      </c>
      <c r="I585" s="47">
        <f t="shared" si="162"/>
        <v>478</v>
      </c>
      <c r="J585" s="237">
        <f t="shared" si="156"/>
        <v>669.59999999999854</v>
      </c>
    </row>
    <row r="586" spans="1:16" x14ac:dyDescent="0.25">
      <c r="A586" s="8">
        <f t="shared" si="161"/>
        <v>42936</v>
      </c>
      <c r="B586">
        <v>5687.6</v>
      </c>
      <c r="C586">
        <v>6394.8</v>
      </c>
      <c r="D586">
        <v>4230.2</v>
      </c>
      <c r="E586">
        <v>3367.8</v>
      </c>
      <c r="F586" s="61">
        <f t="shared" si="158"/>
        <v>9917.7999999999993</v>
      </c>
      <c r="G586" s="61">
        <f t="shared" si="159"/>
        <v>9762.6</v>
      </c>
      <c r="H586" s="235">
        <f t="shared" si="160"/>
        <v>1.5897404379980662</v>
      </c>
      <c r="I586" s="47">
        <f t="shared" si="162"/>
        <v>506.10000000000036</v>
      </c>
      <c r="J586" s="237">
        <f t="shared" si="156"/>
        <v>498</v>
      </c>
    </row>
    <row r="587" spans="1:16" x14ac:dyDescent="0.25">
      <c r="A587" s="8">
        <f t="shared" si="161"/>
        <v>42943</v>
      </c>
      <c r="B587">
        <v>5249.8</v>
      </c>
      <c r="C587">
        <v>6143.1</v>
      </c>
      <c r="D587">
        <v>4813.5</v>
      </c>
      <c r="E587" s="26">
        <v>3946</v>
      </c>
      <c r="F587" s="61">
        <f t="shared" si="158"/>
        <v>10063.299999999999</v>
      </c>
      <c r="G587" s="61">
        <f t="shared" si="159"/>
        <v>10089.1</v>
      </c>
      <c r="H587" s="235">
        <f t="shared" si="160"/>
        <v>-0.2557215212457109</v>
      </c>
      <c r="I587" s="47">
        <f t="shared" si="162"/>
        <v>326.5</v>
      </c>
      <c r="J587" s="237">
        <f t="shared" si="156"/>
        <v>145.5</v>
      </c>
    </row>
    <row r="588" spans="1:16" x14ac:dyDescent="0.25">
      <c r="A588" s="8">
        <f t="shared" si="161"/>
        <v>42950</v>
      </c>
      <c r="B588">
        <v>5145.8999999999996</v>
      </c>
      <c r="C588">
        <v>6344.9</v>
      </c>
      <c r="D588">
        <v>5381.7</v>
      </c>
      <c r="E588">
        <v>4351.8</v>
      </c>
      <c r="F588" s="61">
        <f t="shared" si="158"/>
        <v>10527.599999999999</v>
      </c>
      <c r="G588" s="61">
        <f t="shared" si="159"/>
        <v>10696.7</v>
      </c>
      <c r="H588" s="235">
        <f t="shared" si="160"/>
        <v>-1.5808613871568067</v>
      </c>
      <c r="I588" s="47">
        <f t="shared" si="162"/>
        <v>607.60000000000036</v>
      </c>
      <c r="J588" s="237">
        <f t="shared" si="156"/>
        <v>464.29999999999927</v>
      </c>
    </row>
    <row r="589" spans="1:16" x14ac:dyDescent="0.25">
      <c r="A589" s="8">
        <f t="shared" si="161"/>
        <v>42957</v>
      </c>
      <c r="B589">
        <v>5233.6000000000004</v>
      </c>
      <c r="C589">
        <v>6116.5</v>
      </c>
      <c r="D589">
        <v>5927.6</v>
      </c>
      <c r="E589">
        <v>5069.7</v>
      </c>
      <c r="F589" s="61">
        <f t="shared" si="158"/>
        <v>11161.2</v>
      </c>
      <c r="G589" s="61">
        <f t="shared" si="159"/>
        <v>11186.2</v>
      </c>
      <c r="H589" s="235">
        <f t="shared" si="160"/>
        <v>-0.22348965689867883</v>
      </c>
      <c r="I589" s="47">
        <f t="shared" si="162"/>
        <v>489.5</v>
      </c>
      <c r="J589" s="237">
        <f t="shared" si="156"/>
        <v>633.60000000000218</v>
      </c>
    </row>
    <row r="590" spans="1:16" x14ac:dyDescent="0.25">
      <c r="A590" s="8">
        <f t="shared" si="161"/>
        <v>42964</v>
      </c>
      <c r="B590" s="26">
        <v>5121</v>
      </c>
      <c r="C590">
        <v>5932.2</v>
      </c>
      <c r="D590">
        <v>6426.6</v>
      </c>
      <c r="E590">
        <v>5633.7</v>
      </c>
      <c r="F590" s="61">
        <f t="shared" si="158"/>
        <v>11547.6</v>
      </c>
      <c r="G590" s="61">
        <f t="shared" si="159"/>
        <v>11565.9</v>
      </c>
      <c r="H590" s="235">
        <f t="shared" si="160"/>
        <v>-0.15822374393691385</v>
      </c>
      <c r="I590" s="47">
        <f t="shared" si="162"/>
        <v>379.69999999999891</v>
      </c>
      <c r="J590" s="237">
        <f t="shared" si="156"/>
        <v>386.39999999999964</v>
      </c>
    </row>
    <row r="591" spans="1:16" x14ac:dyDescent="0.25">
      <c r="A591" s="8">
        <f t="shared" si="161"/>
        <v>42971</v>
      </c>
      <c r="B591">
        <v>4939.6000000000004</v>
      </c>
      <c r="C591">
        <v>5617.5</v>
      </c>
      <c r="D591">
        <v>7144</v>
      </c>
      <c r="E591">
        <v>6227.9</v>
      </c>
      <c r="F591" s="61">
        <f>+B591+D591</f>
        <v>12083.6</v>
      </c>
      <c r="G591" s="61">
        <f>+C591+E591</f>
        <v>11845.4</v>
      </c>
      <c r="H591" s="235">
        <f t="shared" ref="H591:H612" si="163">+(F591/G591-1)*100</f>
        <v>2.0109071876002638</v>
      </c>
      <c r="I591" s="47">
        <f t="shared" si="162"/>
        <v>279.5</v>
      </c>
      <c r="J591" s="241">
        <f t="shared" si="156"/>
        <v>536</v>
      </c>
    </row>
    <row r="592" spans="1:16" x14ac:dyDescent="0.25">
      <c r="A592" s="8">
        <f t="shared" si="161"/>
        <v>42978</v>
      </c>
      <c r="B592">
        <v>5088.7</v>
      </c>
      <c r="C592">
        <v>5647.7</v>
      </c>
      <c r="D592">
        <v>7370.3</v>
      </c>
      <c r="E592">
        <v>6858.8</v>
      </c>
      <c r="F592" s="61">
        <f t="shared" ref="F592:F612" si="164">+B592+D592</f>
        <v>12459</v>
      </c>
      <c r="G592" s="61">
        <f t="shared" ref="G592:G612" si="165">+C592+E592</f>
        <v>12506.5</v>
      </c>
      <c r="H592" s="235">
        <f t="shared" si="163"/>
        <v>-0.37980250269860072</v>
      </c>
      <c r="I592" s="47">
        <f t="shared" si="162"/>
        <v>661.10000000000036</v>
      </c>
      <c r="J592" s="241">
        <f t="shared" si="156"/>
        <v>375.39999999999964</v>
      </c>
    </row>
    <row r="593" spans="1:11" x14ac:dyDescent="0.25">
      <c r="A593" s="8">
        <f t="shared" si="161"/>
        <v>42985</v>
      </c>
      <c r="B593">
        <v>4966.1000000000004</v>
      </c>
      <c r="C593">
        <v>5341.4</v>
      </c>
      <c r="D593">
        <v>7809.6</v>
      </c>
      <c r="E593">
        <v>7567.3</v>
      </c>
      <c r="F593" s="61">
        <f t="shared" si="164"/>
        <v>12775.7</v>
      </c>
      <c r="G593" s="61">
        <f t="shared" si="165"/>
        <v>12908.7</v>
      </c>
      <c r="H593" s="235">
        <f t="shared" si="163"/>
        <v>-1.0303128897565239</v>
      </c>
      <c r="I593" s="47">
        <f t="shared" si="162"/>
        <v>402.20000000000073</v>
      </c>
      <c r="J593" s="237">
        <f t="shared" si="156"/>
        <v>316.70000000000073</v>
      </c>
    </row>
    <row r="594" spans="1:11" x14ac:dyDescent="0.25">
      <c r="A594" s="8">
        <f t="shared" si="161"/>
        <v>42992</v>
      </c>
      <c r="B594">
        <v>4845.7</v>
      </c>
      <c r="C594">
        <v>5350.7</v>
      </c>
      <c r="D594">
        <v>8237.2999999999993</v>
      </c>
      <c r="E594">
        <v>8118.9</v>
      </c>
      <c r="F594" s="61">
        <f t="shared" si="164"/>
        <v>13083</v>
      </c>
      <c r="G594" s="61">
        <f t="shared" si="165"/>
        <v>13469.599999999999</v>
      </c>
      <c r="H594" s="235">
        <f t="shared" si="163"/>
        <v>-2.8701668943398317</v>
      </c>
      <c r="I594" s="47">
        <f t="shared" si="162"/>
        <v>560.89999999999782</v>
      </c>
      <c r="J594" s="237">
        <f t="shared" si="156"/>
        <v>307.29999999999927</v>
      </c>
    </row>
    <row r="595" spans="1:11" x14ac:dyDescent="0.25">
      <c r="A595" s="8">
        <f t="shared" si="161"/>
        <v>42999</v>
      </c>
      <c r="B595">
        <v>4855.6000000000004</v>
      </c>
      <c r="C595">
        <v>5078.1000000000004</v>
      </c>
      <c r="D595" s="26">
        <v>8663</v>
      </c>
      <c r="E595">
        <v>8962.4</v>
      </c>
      <c r="F595" s="61">
        <f t="shared" si="164"/>
        <v>13518.6</v>
      </c>
      <c r="G595" s="61">
        <f t="shared" si="165"/>
        <v>14040.5</v>
      </c>
      <c r="H595" s="235">
        <f t="shared" si="163"/>
        <v>-3.7171040917346243</v>
      </c>
      <c r="I595" s="47">
        <f t="shared" si="162"/>
        <v>570.90000000000146</v>
      </c>
      <c r="J595" s="237">
        <f t="shared" si="156"/>
        <v>435.60000000000036</v>
      </c>
    </row>
    <row r="596" spans="1:11" x14ac:dyDescent="0.25">
      <c r="A596" s="8">
        <f t="shared" si="161"/>
        <v>43006</v>
      </c>
      <c r="B596">
        <v>4632.3</v>
      </c>
      <c r="C596">
        <v>4754.3999999999996</v>
      </c>
      <c r="D596" s="26">
        <v>9378.5</v>
      </c>
      <c r="E596">
        <v>9663.1</v>
      </c>
      <c r="F596" s="61">
        <f t="shared" si="164"/>
        <v>14010.8</v>
      </c>
      <c r="G596" s="61">
        <f t="shared" si="165"/>
        <v>14417.5</v>
      </c>
      <c r="H596" s="235">
        <f t="shared" si="163"/>
        <v>-2.8208774059302999</v>
      </c>
      <c r="I596" s="47">
        <f t="shared" si="162"/>
        <v>377</v>
      </c>
      <c r="J596" s="237">
        <f t="shared" si="156"/>
        <v>492.19999999999891</v>
      </c>
    </row>
    <row r="597" spans="1:11" x14ac:dyDescent="0.25">
      <c r="A597" s="8">
        <f t="shared" si="161"/>
        <v>43013</v>
      </c>
      <c r="B597">
        <v>4481.7</v>
      </c>
      <c r="C597">
        <v>4866.7</v>
      </c>
      <c r="D597" s="26">
        <v>9704</v>
      </c>
      <c r="E597">
        <v>10041.700000000001</v>
      </c>
      <c r="F597" s="61">
        <f t="shared" si="164"/>
        <v>14185.7</v>
      </c>
      <c r="G597" s="61">
        <f t="shared" si="165"/>
        <v>14908.400000000001</v>
      </c>
      <c r="H597" s="235">
        <f t="shared" si="163"/>
        <v>-4.8476026937833705</v>
      </c>
      <c r="I597" s="47">
        <f t="shared" si="162"/>
        <v>490.90000000000146</v>
      </c>
      <c r="J597" s="237">
        <f t="shared" si="156"/>
        <v>174.90000000000146</v>
      </c>
    </row>
    <row r="598" spans="1:11" x14ac:dyDescent="0.25">
      <c r="A598" s="8">
        <f t="shared" si="161"/>
        <v>43020</v>
      </c>
      <c r="B598">
        <v>4782.1000000000004</v>
      </c>
      <c r="C598" s="26">
        <v>4919</v>
      </c>
      <c r="D598">
        <v>10019.1</v>
      </c>
      <c r="E598">
        <v>10503.2</v>
      </c>
      <c r="F598" s="61">
        <f t="shared" si="164"/>
        <v>14801.2</v>
      </c>
      <c r="G598" s="61">
        <f t="shared" si="165"/>
        <v>15422.2</v>
      </c>
      <c r="H598" s="235">
        <f t="shared" si="163"/>
        <v>-4.0266628626266066</v>
      </c>
      <c r="I598" s="47">
        <f t="shared" si="162"/>
        <v>513.79999999999927</v>
      </c>
      <c r="J598" s="237">
        <f t="shared" si="156"/>
        <v>615.5</v>
      </c>
    </row>
    <row r="599" spans="1:11" x14ac:dyDescent="0.25">
      <c r="A599" s="8">
        <f t="shared" si="161"/>
        <v>43027</v>
      </c>
      <c r="B599" s="26">
        <v>5023</v>
      </c>
      <c r="C599">
        <v>5301.1</v>
      </c>
      <c r="D599">
        <v>10138.700000000001</v>
      </c>
      <c r="E599">
        <v>10767.3</v>
      </c>
      <c r="F599" s="61">
        <f t="shared" si="164"/>
        <v>15161.7</v>
      </c>
      <c r="G599" s="61">
        <f t="shared" si="165"/>
        <v>16068.4</v>
      </c>
      <c r="H599" s="235">
        <f t="shared" si="163"/>
        <v>-5.642752234198789</v>
      </c>
      <c r="I599" s="47">
        <f t="shared" si="162"/>
        <v>646.19999999999891</v>
      </c>
      <c r="J599" s="237">
        <f t="shared" si="156"/>
        <v>360.5</v>
      </c>
    </row>
    <row r="600" spans="1:11" x14ac:dyDescent="0.25">
      <c r="A600" s="8">
        <f t="shared" si="161"/>
        <v>43034</v>
      </c>
      <c r="B600">
        <v>4992.8</v>
      </c>
      <c r="C600">
        <v>5208.8</v>
      </c>
      <c r="D600">
        <v>10516.7</v>
      </c>
      <c r="E600">
        <v>11094.4</v>
      </c>
      <c r="F600" s="61">
        <f t="shared" si="164"/>
        <v>15509.5</v>
      </c>
      <c r="G600" s="61">
        <f t="shared" si="165"/>
        <v>16303.2</v>
      </c>
      <c r="H600" s="235">
        <f t="shared" si="163"/>
        <v>-4.8683693998724191</v>
      </c>
      <c r="I600" s="47">
        <f t="shared" si="162"/>
        <v>234.80000000000109</v>
      </c>
      <c r="J600" s="237">
        <f t="shared" si="156"/>
        <v>347.79999999999927</v>
      </c>
    </row>
    <row r="601" spans="1:11" x14ac:dyDescent="0.25">
      <c r="A601" s="8">
        <f t="shared" si="161"/>
        <v>43041</v>
      </c>
      <c r="B601">
        <v>5476.5</v>
      </c>
      <c r="C601">
        <v>5598.2</v>
      </c>
      <c r="D601">
        <v>10814.7</v>
      </c>
      <c r="E601">
        <v>11474.6</v>
      </c>
      <c r="F601" s="61">
        <f t="shared" si="164"/>
        <v>16291.2</v>
      </c>
      <c r="G601" s="61">
        <f t="shared" si="165"/>
        <v>17072.8</v>
      </c>
      <c r="H601" s="235">
        <f t="shared" si="163"/>
        <v>-4.5780422660606224</v>
      </c>
      <c r="I601" s="47">
        <f t="shared" si="162"/>
        <v>769.59999999999854</v>
      </c>
      <c r="J601" s="237">
        <f t="shared" si="156"/>
        <v>781.70000000000073</v>
      </c>
      <c r="K601" s="80" t="s">
        <v>556</v>
      </c>
    </row>
    <row r="602" spans="1:11" x14ac:dyDescent="0.25">
      <c r="A602" s="8">
        <f t="shared" si="161"/>
        <v>43048</v>
      </c>
      <c r="B602" s="26">
        <v>5668</v>
      </c>
      <c r="C602">
        <v>5794.6</v>
      </c>
      <c r="D602">
        <v>11112.5</v>
      </c>
      <c r="E602">
        <v>11876.6</v>
      </c>
      <c r="F602" s="61">
        <f t="shared" si="164"/>
        <v>16780.5</v>
      </c>
      <c r="G602" s="61">
        <f t="shared" si="165"/>
        <v>17671.2</v>
      </c>
      <c r="H602" s="235">
        <f t="shared" si="163"/>
        <v>-5.0404047263343799</v>
      </c>
      <c r="I602" s="47">
        <f t="shared" si="162"/>
        <v>598.40000000000146</v>
      </c>
      <c r="J602" s="237">
        <f t="shared" si="156"/>
        <v>489.29999999999927</v>
      </c>
    </row>
    <row r="603" spans="1:11" x14ac:dyDescent="0.25">
      <c r="A603" s="8">
        <f t="shared" si="161"/>
        <v>43055</v>
      </c>
      <c r="B603">
        <v>5678.3</v>
      </c>
      <c r="C603">
        <v>6127.5</v>
      </c>
      <c r="D603">
        <v>11302.1</v>
      </c>
      <c r="E603">
        <v>12254.7</v>
      </c>
      <c r="F603" s="61">
        <f t="shared" si="164"/>
        <v>16980.400000000001</v>
      </c>
      <c r="G603" s="61">
        <f t="shared" si="165"/>
        <v>18382.2</v>
      </c>
      <c r="H603" s="235">
        <f t="shared" si="163"/>
        <v>-7.6258554471173134</v>
      </c>
      <c r="I603" s="47">
        <f t="shared" si="162"/>
        <v>711</v>
      </c>
      <c r="J603" s="237">
        <f t="shared" si="156"/>
        <v>199.90000000000146</v>
      </c>
    </row>
    <row r="604" spans="1:11" x14ac:dyDescent="0.25">
      <c r="A604" s="8">
        <f t="shared" si="161"/>
        <v>43062</v>
      </c>
      <c r="B604">
        <v>5525.2</v>
      </c>
      <c r="C604">
        <v>6372.6</v>
      </c>
      <c r="D604">
        <v>11639.6</v>
      </c>
      <c r="E604">
        <v>12493.1</v>
      </c>
      <c r="F604" s="61">
        <f t="shared" si="164"/>
        <v>17164.8</v>
      </c>
      <c r="G604" s="61">
        <f t="shared" si="165"/>
        <v>18865.7</v>
      </c>
      <c r="H604" s="235">
        <f t="shared" si="163"/>
        <v>-9.0158329667067818</v>
      </c>
      <c r="I604" s="47">
        <f t="shared" si="162"/>
        <v>483.5</v>
      </c>
      <c r="J604" s="237">
        <f t="shared" si="156"/>
        <v>184.39999999999782</v>
      </c>
    </row>
    <row r="605" spans="1:11" x14ac:dyDescent="0.25">
      <c r="A605" s="8">
        <f t="shared" si="161"/>
        <v>43069</v>
      </c>
      <c r="B605">
        <v>5450.3</v>
      </c>
      <c r="C605">
        <v>6320.2</v>
      </c>
      <c r="D605">
        <v>12036</v>
      </c>
      <c r="E605">
        <v>13048.6</v>
      </c>
      <c r="F605" s="61">
        <f t="shared" si="164"/>
        <v>17486.3</v>
      </c>
      <c r="G605" s="61">
        <f t="shared" si="165"/>
        <v>19368.8</v>
      </c>
      <c r="H605" s="235">
        <f t="shared" si="163"/>
        <v>-9.719239188798479</v>
      </c>
      <c r="I605" s="47">
        <f t="shared" si="162"/>
        <v>503.09999999999854</v>
      </c>
      <c r="J605" s="237">
        <f t="shared" si="156"/>
        <v>321.5</v>
      </c>
    </row>
    <row r="606" spans="1:11" x14ac:dyDescent="0.25">
      <c r="A606" s="8">
        <f t="shared" si="161"/>
        <v>43076</v>
      </c>
      <c r="B606">
        <v>5738.3</v>
      </c>
      <c r="C606">
        <v>6429.5</v>
      </c>
      <c r="D606">
        <v>12336.8</v>
      </c>
      <c r="E606">
        <v>13470.6</v>
      </c>
      <c r="F606" s="61">
        <f t="shared" si="164"/>
        <v>18075.099999999999</v>
      </c>
      <c r="G606" s="61">
        <f t="shared" si="165"/>
        <v>19900.099999999999</v>
      </c>
      <c r="H606" s="235">
        <f t="shared" si="163"/>
        <v>-9.1708081868935309</v>
      </c>
      <c r="I606" s="47">
        <f t="shared" si="162"/>
        <v>531.29999999999927</v>
      </c>
      <c r="J606" s="237">
        <f t="shared" si="156"/>
        <v>588.79999999999927</v>
      </c>
    </row>
    <row r="607" spans="1:11" x14ac:dyDescent="0.25">
      <c r="A607" s="8">
        <f t="shared" si="161"/>
        <v>43083</v>
      </c>
      <c r="B607">
        <v>5958.5</v>
      </c>
      <c r="C607">
        <v>6315.7</v>
      </c>
      <c r="D607">
        <v>12912.8</v>
      </c>
      <c r="E607">
        <v>13882.2</v>
      </c>
      <c r="F607" s="61">
        <f t="shared" si="164"/>
        <v>18871.3</v>
      </c>
      <c r="G607" s="61">
        <f t="shared" si="165"/>
        <v>20197.900000000001</v>
      </c>
      <c r="H607" s="235">
        <f t="shared" si="163"/>
        <v>-6.5680095455468273</v>
      </c>
      <c r="I607" s="47">
        <f t="shared" si="162"/>
        <v>297.80000000000291</v>
      </c>
      <c r="J607" s="237">
        <f t="shared" si="156"/>
        <v>796.20000000000073</v>
      </c>
    </row>
    <row r="608" spans="1:11" x14ac:dyDescent="0.25">
      <c r="A608" s="8">
        <f t="shared" si="161"/>
        <v>43090</v>
      </c>
      <c r="B608">
        <v>5910.3</v>
      </c>
      <c r="C608">
        <v>6401.9</v>
      </c>
      <c r="D608" s="192">
        <v>13428</v>
      </c>
      <c r="E608">
        <v>14364.1</v>
      </c>
      <c r="F608" s="61">
        <f t="shared" si="164"/>
        <v>19338.3</v>
      </c>
      <c r="G608" s="61">
        <f t="shared" si="165"/>
        <v>20766</v>
      </c>
      <c r="H608" s="235">
        <f t="shared" si="163"/>
        <v>-6.8751805836463458</v>
      </c>
      <c r="I608" s="47">
        <f t="shared" si="162"/>
        <v>568.09999999999854</v>
      </c>
      <c r="J608" s="237">
        <f t="shared" si="156"/>
        <v>467</v>
      </c>
    </row>
    <row r="609" spans="1:11" x14ac:dyDescent="0.25">
      <c r="A609" s="8">
        <f t="shared" si="161"/>
        <v>43097</v>
      </c>
      <c r="B609">
        <v>5813.2</v>
      </c>
      <c r="C609">
        <v>6159.5</v>
      </c>
      <c r="D609">
        <v>13656.6</v>
      </c>
      <c r="E609">
        <v>14790.2</v>
      </c>
      <c r="F609" s="61">
        <f t="shared" si="164"/>
        <v>19469.8</v>
      </c>
      <c r="G609" s="61">
        <f t="shared" si="165"/>
        <v>20949.7</v>
      </c>
      <c r="H609" s="235">
        <f t="shared" si="163"/>
        <v>-7.0640629698754731</v>
      </c>
      <c r="I609" s="47">
        <f t="shared" si="162"/>
        <v>183.70000000000073</v>
      </c>
      <c r="J609" s="237">
        <f t="shared" si="156"/>
        <v>131.5</v>
      </c>
      <c r="K609" s="80" t="s">
        <v>557</v>
      </c>
    </row>
    <row r="610" spans="1:11" x14ac:dyDescent="0.25">
      <c r="A610" s="8">
        <f t="shared" si="161"/>
        <v>43104</v>
      </c>
      <c r="B610">
        <v>5596.4</v>
      </c>
      <c r="C610">
        <v>6378.2</v>
      </c>
      <c r="D610">
        <v>13944.8</v>
      </c>
      <c r="E610">
        <v>14962.4</v>
      </c>
      <c r="F610" s="61">
        <f t="shared" si="164"/>
        <v>19541.199999999997</v>
      </c>
      <c r="G610" s="61">
        <f t="shared" si="165"/>
        <v>21340.6</v>
      </c>
      <c r="H610" s="235">
        <f t="shared" si="163"/>
        <v>-8.4318154128749985</v>
      </c>
      <c r="I610" s="47">
        <f t="shared" si="162"/>
        <v>390.89999999999782</v>
      </c>
      <c r="J610" s="237">
        <f t="shared" si="156"/>
        <v>71.399999999997817</v>
      </c>
    </row>
    <row r="611" spans="1:11" x14ac:dyDescent="0.25">
      <c r="A611" s="8">
        <f t="shared" si="161"/>
        <v>43111</v>
      </c>
      <c r="B611">
        <v>5327.2</v>
      </c>
      <c r="C611">
        <v>6225.9</v>
      </c>
      <c r="D611">
        <v>14367.2</v>
      </c>
      <c r="E611">
        <v>15357.2</v>
      </c>
      <c r="F611" s="61">
        <f t="shared" si="164"/>
        <v>19694.400000000001</v>
      </c>
      <c r="G611" s="61">
        <f t="shared" si="165"/>
        <v>21583.1</v>
      </c>
      <c r="H611" s="235">
        <f t="shared" si="163"/>
        <v>-8.750828194281624</v>
      </c>
      <c r="I611" s="47">
        <f t="shared" si="162"/>
        <v>242.5</v>
      </c>
      <c r="J611" s="237">
        <f t="shared" si="156"/>
        <v>153.20000000000437</v>
      </c>
    </row>
    <row r="612" spans="1:11" x14ac:dyDescent="0.25">
      <c r="A612" s="8">
        <f t="shared" si="161"/>
        <v>43118</v>
      </c>
      <c r="B612">
        <v>5377.6</v>
      </c>
      <c r="C612">
        <v>6782.5</v>
      </c>
      <c r="D612" s="26">
        <v>14744</v>
      </c>
      <c r="E612">
        <v>15654</v>
      </c>
      <c r="F612" s="61">
        <f t="shared" si="164"/>
        <v>20121.599999999999</v>
      </c>
      <c r="G612" s="61">
        <f t="shared" si="165"/>
        <v>22436.5</v>
      </c>
      <c r="H612" s="235">
        <f t="shared" si="163"/>
        <v>-10.317562899739274</v>
      </c>
      <c r="I612" s="47">
        <f t="shared" si="162"/>
        <v>853.40000000000146</v>
      </c>
      <c r="J612" s="237">
        <f t="shared" si="156"/>
        <v>427.19999999999709</v>
      </c>
    </row>
    <row r="613" spans="1:11" x14ac:dyDescent="0.25">
      <c r="A613" s="8">
        <f t="shared" si="161"/>
        <v>43125</v>
      </c>
      <c r="B613">
        <v>5151.5</v>
      </c>
      <c r="C613">
        <v>6909.6</v>
      </c>
      <c r="D613">
        <v>15259.1</v>
      </c>
      <c r="E613">
        <v>15978.1</v>
      </c>
      <c r="F613" s="61">
        <f t="shared" ref="F613:G615" si="166">+B613+D613</f>
        <v>20410.599999999999</v>
      </c>
      <c r="G613" s="61">
        <f t="shared" si="166"/>
        <v>22887.7</v>
      </c>
      <c r="H613" s="235">
        <f>+(F613/G613-1)*100</f>
        <v>-10.822843710814112</v>
      </c>
      <c r="I613" s="47">
        <f t="shared" si="162"/>
        <v>451.20000000000073</v>
      </c>
      <c r="J613" s="237">
        <f t="shared" ref="J613:J656" si="167">+F613-F612</f>
        <v>289</v>
      </c>
    </row>
    <row r="614" spans="1:11" x14ac:dyDescent="0.25">
      <c r="A614" s="8">
        <f t="shared" si="161"/>
        <v>43132</v>
      </c>
      <c r="B614">
        <v>5077.2</v>
      </c>
      <c r="C614">
        <v>6830.7</v>
      </c>
      <c r="D614" s="26">
        <v>15727</v>
      </c>
      <c r="E614">
        <v>16579.2</v>
      </c>
      <c r="F614" s="61">
        <f t="shared" si="166"/>
        <v>20804.2</v>
      </c>
      <c r="G614" s="61">
        <f t="shared" si="166"/>
        <v>23409.9</v>
      </c>
      <c r="H614" s="235">
        <f>+(F614/G614-1)*100</f>
        <v>-11.13076091738966</v>
      </c>
      <c r="I614" s="47">
        <f t="shared" si="162"/>
        <v>522.20000000000073</v>
      </c>
      <c r="J614" s="237">
        <f t="shared" si="167"/>
        <v>393.60000000000218</v>
      </c>
    </row>
    <row r="615" spans="1:11" x14ac:dyDescent="0.25">
      <c r="A615" s="8">
        <f t="shared" si="161"/>
        <v>43139</v>
      </c>
      <c r="B615">
        <v>4898.8</v>
      </c>
      <c r="C615">
        <v>7010.7</v>
      </c>
      <c r="D615">
        <v>16216.4</v>
      </c>
      <c r="E615">
        <v>16924.3</v>
      </c>
      <c r="F615" s="61">
        <f t="shared" si="166"/>
        <v>21115.200000000001</v>
      </c>
      <c r="G615" s="61">
        <f t="shared" si="166"/>
        <v>23935</v>
      </c>
      <c r="H615" s="235">
        <f>+(F615/G615-1)*100</f>
        <v>-11.781073741382908</v>
      </c>
      <c r="I615" s="47">
        <f t="shared" si="162"/>
        <v>525.09999999999854</v>
      </c>
      <c r="J615" s="237">
        <f t="shared" si="167"/>
        <v>311</v>
      </c>
    </row>
    <row r="616" spans="1:11" x14ac:dyDescent="0.25">
      <c r="A616" s="8">
        <f t="shared" si="161"/>
        <v>43146</v>
      </c>
      <c r="B616">
        <v>4809.6000000000004</v>
      </c>
      <c r="C616" s="26">
        <v>6833</v>
      </c>
      <c r="D616">
        <v>16634.5</v>
      </c>
      <c r="E616">
        <v>17553.3</v>
      </c>
      <c r="F616" s="61">
        <f t="shared" ref="F616:F634" si="168">+B616+D616</f>
        <v>21444.1</v>
      </c>
      <c r="G616" s="61">
        <f t="shared" ref="G616:G634" si="169">+C616+E616</f>
        <v>24386.3</v>
      </c>
      <c r="H616" s="235">
        <f t="shared" ref="H616:H634" si="170">+(F616/G616-1)*100</f>
        <v>-12.064970905795469</v>
      </c>
      <c r="I616" s="47">
        <f t="shared" si="162"/>
        <v>451.29999999999927</v>
      </c>
      <c r="J616" s="237">
        <f t="shared" si="167"/>
        <v>328.89999999999782</v>
      </c>
    </row>
    <row r="617" spans="1:11" x14ac:dyDescent="0.25">
      <c r="A617" s="8">
        <f t="shared" si="161"/>
        <v>43153</v>
      </c>
      <c r="B617">
        <v>4670.1000000000004</v>
      </c>
      <c r="C617">
        <v>6644.2</v>
      </c>
      <c r="D617">
        <v>16965.2</v>
      </c>
      <c r="E617">
        <v>18066.2</v>
      </c>
      <c r="F617" s="61">
        <f t="shared" si="168"/>
        <v>21635.300000000003</v>
      </c>
      <c r="G617" s="61">
        <f t="shared" si="169"/>
        <v>24710.400000000001</v>
      </c>
      <c r="H617" s="235">
        <f t="shared" si="170"/>
        <v>-12.444557757057751</v>
      </c>
      <c r="I617" s="47">
        <f t="shared" si="162"/>
        <v>324.10000000000218</v>
      </c>
      <c r="J617" s="237">
        <f t="shared" si="167"/>
        <v>191.20000000000437</v>
      </c>
    </row>
    <row r="618" spans="1:11" x14ac:dyDescent="0.25">
      <c r="A618" s="8">
        <f t="shared" si="161"/>
        <v>43160</v>
      </c>
      <c r="B618">
        <v>4700.1000000000004</v>
      </c>
      <c r="C618">
        <v>6585.3</v>
      </c>
      <c r="D618">
        <v>17326.599999999999</v>
      </c>
      <c r="E618">
        <v>18516.7</v>
      </c>
      <c r="F618" s="61">
        <f t="shared" si="168"/>
        <v>22026.699999999997</v>
      </c>
      <c r="G618" s="61">
        <f t="shared" si="169"/>
        <v>25102</v>
      </c>
      <c r="H618" s="235">
        <f t="shared" si="170"/>
        <v>-12.251215042626097</v>
      </c>
      <c r="I618" s="47">
        <f t="shared" si="162"/>
        <v>391.59999999999854</v>
      </c>
      <c r="J618" s="237">
        <f t="shared" si="167"/>
        <v>391.39999999999418</v>
      </c>
    </row>
    <row r="619" spans="1:11" x14ac:dyDescent="0.25">
      <c r="A619" s="8">
        <f t="shared" si="161"/>
        <v>43167</v>
      </c>
      <c r="B619">
        <v>4528.1000000000004</v>
      </c>
      <c r="C619">
        <v>6230.4</v>
      </c>
      <c r="D619">
        <v>17661.400000000001</v>
      </c>
      <c r="E619" s="26">
        <v>19136</v>
      </c>
      <c r="F619" s="61">
        <f t="shared" si="168"/>
        <v>22189.5</v>
      </c>
      <c r="G619" s="61">
        <f t="shared" si="169"/>
        <v>25366.400000000001</v>
      </c>
      <c r="H619" s="235">
        <f t="shared" si="170"/>
        <v>-12.52404755897566</v>
      </c>
      <c r="I619" s="47">
        <f t="shared" si="162"/>
        <v>264.40000000000146</v>
      </c>
      <c r="J619" s="237">
        <f t="shared" si="167"/>
        <v>162.80000000000291</v>
      </c>
    </row>
    <row r="620" spans="1:11" x14ac:dyDescent="0.25">
      <c r="A620" s="8">
        <f t="shared" si="161"/>
        <v>43174</v>
      </c>
      <c r="B620">
        <v>4320.5</v>
      </c>
      <c r="C620">
        <v>6000.2</v>
      </c>
      <c r="D620">
        <v>18134.2</v>
      </c>
      <c r="E620">
        <v>19784.8</v>
      </c>
      <c r="F620" s="61">
        <f t="shared" si="168"/>
        <v>22454.7</v>
      </c>
      <c r="G620" s="61">
        <f t="shared" si="169"/>
        <v>25785</v>
      </c>
      <c r="H620" s="235">
        <f t="shared" si="170"/>
        <v>-12.915648632926114</v>
      </c>
      <c r="I620" s="47">
        <f t="shared" si="162"/>
        <v>418.59999999999854</v>
      </c>
      <c r="J620" s="237">
        <f t="shared" si="167"/>
        <v>265.20000000000073</v>
      </c>
    </row>
    <row r="621" spans="1:11" x14ac:dyDescent="0.25">
      <c r="A621" s="8">
        <f t="shared" si="161"/>
        <v>43181</v>
      </c>
      <c r="B621">
        <v>4345.5</v>
      </c>
      <c r="C621">
        <v>5968.9</v>
      </c>
      <c r="D621" s="26">
        <v>18463</v>
      </c>
      <c r="E621">
        <v>20280.2</v>
      </c>
      <c r="F621" s="61">
        <f t="shared" si="168"/>
        <v>22808.5</v>
      </c>
      <c r="G621" s="61">
        <f t="shared" si="169"/>
        <v>26249.1</v>
      </c>
      <c r="H621" s="235">
        <f t="shared" si="170"/>
        <v>-13.107497018945402</v>
      </c>
      <c r="I621" s="47">
        <f t="shared" si="162"/>
        <v>464.09999999999854</v>
      </c>
      <c r="J621" s="237">
        <f t="shared" si="167"/>
        <v>353.79999999999927</v>
      </c>
    </row>
    <row r="622" spans="1:11" x14ac:dyDescent="0.25">
      <c r="A622" s="8">
        <f t="shared" si="161"/>
        <v>43188</v>
      </c>
      <c r="B622">
        <v>4026.4</v>
      </c>
      <c r="C622">
        <v>5972.3</v>
      </c>
      <c r="D622">
        <v>18891.099999999999</v>
      </c>
      <c r="E622">
        <v>20845.099999999999</v>
      </c>
      <c r="F622" s="61">
        <f t="shared" si="168"/>
        <v>22917.5</v>
      </c>
      <c r="G622" s="61">
        <f t="shared" si="169"/>
        <v>26817.399999999998</v>
      </c>
      <c r="H622" s="235">
        <f t="shared" si="170"/>
        <v>-14.542423948630356</v>
      </c>
      <c r="I622" s="47">
        <f t="shared" si="162"/>
        <v>568.29999999999927</v>
      </c>
      <c r="J622" s="237">
        <f t="shared" si="167"/>
        <v>109</v>
      </c>
    </row>
    <row r="623" spans="1:11" x14ac:dyDescent="0.25">
      <c r="A623" s="8">
        <f t="shared" si="161"/>
        <v>43195</v>
      </c>
      <c r="B623">
        <v>3710.7</v>
      </c>
      <c r="C623">
        <v>5759.6</v>
      </c>
      <c r="D623">
        <v>19327.5</v>
      </c>
      <c r="E623">
        <v>21479.5</v>
      </c>
      <c r="F623" s="61">
        <f t="shared" si="168"/>
        <v>23038.2</v>
      </c>
      <c r="G623" s="61">
        <f t="shared" si="169"/>
        <v>27239.1</v>
      </c>
      <c r="H623" s="235">
        <f t="shared" si="170"/>
        <v>-15.422315715276923</v>
      </c>
      <c r="I623" s="47">
        <f t="shared" si="162"/>
        <v>421.70000000000073</v>
      </c>
      <c r="J623" s="237">
        <f t="shared" si="167"/>
        <v>120.70000000000073</v>
      </c>
    </row>
    <row r="624" spans="1:11" x14ac:dyDescent="0.25">
      <c r="A624" s="8">
        <f t="shared" si="161"/>
        <v>43202</v>
      </c>
      <c r="B624">
        <v>3191.7</v>
      </c>
      <c r="C624">
        <v>5432.8</v>
      </c>
      <c r="D624">
        <v>19779.599999999999</v>
      </c>
      <c r="E624">
        <v>22220.2</v>
      </c>
      <c r="F624" s="61">
        <f t="shared" si="168"/>
        <v>22971.3</v>
      </c>
      <c r="G624" s="61">
        <f t="shared" si="169"/>
        <v>27653</v>
      </c>
      <c r="H624" s="235">
        <f t="shared" si="170"/>
        <v>-16.930170325100356</v>
      </c>
      <c r="I624" s="47">
        <f t="shared" si="162"/>
        <v>413.90000000000146</v>
      </c>
      <c r="J624" s="237">
        <f t="shared" si="167"/>
        <v>-66.900000000001455</v>
      </c>
    </row>
    <row r="625" spans="1:11" x14ac:dyDescent="0.25">
      <c r="A625" s="8">
        <f t="shared" si="161"/>
        <v>43209</v>
      </c>
      <c r="B625">
        <v>2900.5</v>
      </c>
      <c r="C625">
        <v>4881.8</v>
      </c>
      <c r="D625" s="26">
        <v>20368</v>
      </c>
      <c r="E625">
        <v>22832.9</v>
      </c>
      <c r="F625" s="61">
        <f t="shared" si="168"/>
        <v>23268.5</v>
      </c>
      <c r="G625" s="61">
        <f t="shared" si="169"/>
        <v>27714.7</v>
      </c>
      <c r="H625" s="235">
        <f t="shared" si="170"/>
        <v>-16.042749876419371</v>
      </c>
      <c r="I625" s="47">
        <f t="shared" si="162"/>
        <v>61.700000000000728</v>
      </c>
      <c r="J625" s="237">
        <f t="shared" si="167"/>
        <v>297.20000000000073</v>
      </c>
    </row>
    <row r="626" spans="1:11" x14ac:dyDescent="0.25">
      <c r="A626" s="8">
        <f t="shared" si="161"/>
        <v>43216</v>
      </c>
      <c r="B626">
        <v>2852.2</v>
      </c>
      <c r="C626">
        <v>4517.3999999999996</v>
      </c>
      <c r="D626">
        <v>20651.099999999999</v>
      </c>
      <c r="E626">
        <v>23455.7</v>
      </c>
      <c r="F626" s="61">
        <f t="shared" si="168"/>
        <v>23503.3</v>
      </c>
      <c r="G626" s="61">
        <f t="shared" si="169"/>
        <v>27973.1</v>
      </c>
      <c r="H626" s="235">
        <f t="shared" si="170"/>
        <v>-15.978922607791057</v>
      </c>
      <c r="I626" s="47">
        <f t="shared" si="162"/>
        <v>258.39999999999782</v>
      </c>
      <c r="J626" s="237">
        <f t="shared" si="167"/>
        <v>234.79999999999927</v>
      </c>
      <c r="K626">
        <v>1877.9</v>
      </c>
    </row>
    <row r="627" spans="1:11" x14ac:dyDescent="0.25">
      <c r="A627" s="8">
        <f t="shared" si="161"/>
        <v>43223</v>
      </c>
      <c r="B627">
        <v>2565.4</v>
      </c>
      <c r="C627">
        <v>3897.4</v>
      </c>
      <c r="D627">
        <v>20973.1</v>
      </c>
      <c r="E627">
        <v>24051.599999999999</v>
      </c>
      <c r="F627" s="61">
        <f t="shared" si="168"/>
        <v>23538.5</v>
      </c>
      <c r="G627" s="61">
        <f t="shared" si="169"/>
        <v>27949</v>
      </c>
      <c r="H627" s="235">
        <f t="shared" si="170"/>
        <v>-15.780528820351359</v>
      </c>
      <c r="I627" s="47">
        <f t="shared" si="162"/>
        <v>-24.099999999998545</v>
      </c>
      <c r="J627" s="237">
        <f t="shared" si="167"/>
        <v>35.200000000000728</v>
      </c>
      <c r="K627">
        <v>1926.1</v>
      </c>
    </row>
    <row r="628" spans="1:11" x14ac:dyDescent="0.25">
      <c r="A628" s="8">
        <f t="shared" si="161"/>
        <v>43230</v>
      </c>
      <c r="B628">
        <v>2218.6</v>
      </c>
      <c r="C628">
        <v>3471.7</v>
      </c>
      <c r="D628" s="26">
        <v>21383</v>
      </c>
      <c r="E628">
        <v>24724.799999999999</v>
      </c>
      <c r="F628" s="61">
        <f t="shared" si="168"/>
        <v>23601.599999999999</v>
      </c>
      <c r="G628" s="61">
        <f t="shared" si="169"/>
        <v>28196.5</v>
      </c>
      <c r="H628" s="235">
        <f t="shared" si="170"/>
        <v>-16.29599418367529</v>
      </c>
      <c r="I628" s="47">
        <f t="shared" si="162"/>
        <v>247.5</v>
      </c>
      <c r="J628" s="237">
        <f t="shared" si="167"/>
        <v>63.099999999998545</v>
      </c>
      <c r="K628">
        <v>2057.8000000000002</v>
      </c>
    </row>
    <row r="629" spans="1:11" x14ac:dyDescent="0.25">
      <c r="A629" s="8">
        <f t="shared" si="161"/>
        <v>43237</v>
      </c>
      <c r="B629">
        <v>1968.7</v>
      </c>
      <c r="C629" s="26">
        <v>2940</v>
      </c>
      <c r="D629">
        <v>21745.1</v>
      </c>
      <c r="E629">
        <v>25458.3</v>
      </c>
      <c r="F629" s="61">
        <f t="shared" si="168"/>
        <v>23713.8</v>
      </c>
      <c r="G629" s="61">
        <f t="shared" si="169"/>
        <v>28398.3</v>
      </c>
      <c r="H629" s="235">
        <f t="shared" si="170"/>
        <v>-16.495705728864053</v>
      </c>
      <c r="I629" s="47">
        <f t="shared" si="162"/>
        <v>201.79999999999927</v>
      </c>
      <c r="J629" s="237">
        <f t="shared" si="167"/>
        <v>112.20000000000073</v>
      </c>
      <c r="K629">
        <v>2397.6999999999998</v>
      </c>
    </row>
    <row r="630" spans="1:11" x14ac:dyDescent="0.25">
      <c r="A630" s="8">
        <f t="shared" si="161"/>
        <v>43244</v>
      </c>
      <c r="B630">
        <v>1555.1</v>
      </c>
      <c r="C630">
        <v>2327.5</v>
      </c>
      <c r="D630">
        <v>22188.2</v>
      </c>
      <c r="E630">
        <v>26041.9</v>
      </c>
      <c r="F630" s="61">
        <f t="shared" si="168"/>
        <v>23743.3</v>
      </c>
      <c r="G630" s="61">
        <f t="shared" si="169"/>
        <v>28369.4</v>
      </c>
      <c r="H630" s="235">
        <f t="shared" si="170"/>
        <v>-16.306654352929574</v>
      </c>
      <c r="I630" s="47">
        <f t="shared" si="162"/>
        <v>-28.899999999997817</v>
      </c>
      <c r="J630" s="237">
        <f t="shared" si="167"/>
        <v>29.5</v>
      </c>
      <c r="K630">
        <v>2668.6</v>
      </c>
    </row>
    <row r="631" spans="1:11" x14ac:dyDescent="0.25">
      <c r="A631" s="8">
        <f t="shared" si="161"/>
        <v>43251</v>
      </c>
      <c r="B631">
        <v>1304.8</v>
      </c>
      <c r="C631">
        <v>1883.4</v>
      </c>
      <c r="D631">
        <v>22419.200000000001</v>
      </c>
      <c r="E631">
        <v>26512.799999999999</v>
      </c>
      <c r="F631" s="61">
        <f t="shared" si="168"/>
        <v>23724</v>
      </c>
      <c r="G631" s="61">
        <f t="shared" si="169"/>
        <v>28396.2</v>
      </c>
      <c r="H631" s="235">
        <f t="shared" si="170"/>
        <v>-16.453609990069097</v>
      </c>
      <c r="I631" s="47">
        <f t="shared" si="162"/>
        <v>26.799999999999272</v>
      </c>
      <c r="J631" s="272">
        <f t="shared" si="167"/>
        <v>-19.299999999999272</v>
      </c>
      <c r="K631">
        <v>4224.3</v>
      </c>
    </row>
    <row r="632" spans="1:11" x14ac:dyDescent="0.25">
      <c r="A632" s="8">
        <f t="shared" si="161"/>
        <v>43258</v>
      </c>
      <c r="B632">
        <v>4216.6000000000004</v>
      </c>
      <c r="C632">
        <v>6263.8</v>
      </c>
      <c r="D632" s="26">
        <v>310</v>
      </c>
      <c r="E632">
        <v>718.4</v>
      </c>
      <c r="F632" s="61">
        <f t="shared" si="168"/>
        <v>4526.6000000000004</v>
      </c>
      <c r="G632" s="61">
        <f t="shared" si="169"/>
        <v>6982.2</v>
      </c>
      <c r="H632" s="235">
        <f t="shared" si="170"/>
        <v>-35.169430838417682</v>
      </c>
      <c r="I632" s="47">
        <f t="shared" si="162"/>
        <v>-21414</v>
      </c>
      <c r="J632" s="212">
        <f>B632-K631+(D632)</f>
        <v>302.30000000000018</v>
      </c>
      <c r="K632" s="276" t="s">
        <v>560</v>
      </c>
    </row>
    <row r="633" spans="1:11" x14ac:dyDescent="0.25">
      <c r="A633" s="8">
        <f t="shared" si="161"/>
        <v>43265</v>
      </c>
      <c r="B633">
        <v>4251.3</v>
      </c>
      <c r="C633">
        <v>6088.9</v>
      </c>
      <c r="D633">
        <v>736.9</v>
      </c>
      <c r="E633">
        <v>1436.2</v>
      </c>
      <c r="F633" s="61">
        <f t="shared" si="168"/>
        <v>4988.2</v>
      </c>
      <c r="G633" s="61">
        <f t="shared" si="169"/>
        <v>7525.0999999999995</v>
      </c>
      <c r="H633" s="235">
        <f t="shared" si="170"/>
        <v>-33.71250880386971</v>
      </c>
      <c r="I633" s="47">
        <f t="shared" si="162"/>
        <v>542.89999999999964</v>
      </c>
      <c r="J633" s="237">
        <f t="shared" si="167"/>
        <v>461.59999999999945</v>
      </c>
    </row>
    <row r="634" spans="1:11" x14ac:dyDescent="0.25">
      <c r="A634" s="8">
        <f t="shared" si="161"/>
        <v>43272</v>
      </c>
      <c r="B634">
        <v>4458.2</v>
      </c>
      <c r="C634">
        <v>5830.2</v>
      </c>
      <c r="D634">
        <v>1093.7</v>
      </c>
      <c r="E634">
        <v>2187</v>
      </c>
      <c r="F634" s="61">
        <f t="shared" si="168"/>
        <v>5551.9</v>
      </c>
      <c r="G634" s="61">
        <f t="shared" si="169"/>
        <v>8017.2</v>
      </c>
      <c r="H634" s="235">
        <f t="shared" si="170"/>
        <v>-30.750137205009231</v>
      </c>
      <c r="I634" s="47">
        <f t="shared" si="162"/>
        <v>492.10000000000036</v>
      </c>
      <c r="J634" s="237">
        <f t="shared" si="167"/>
        <v>563.69999999999982</v>
      </c>
    </row>
    <row r="635" spans="1:11" x14ac:dyDescent="0.25">
      <c r="A635" s="8">
        <f t="shared" si="161"/>
        <v>43279</v>
      </c>
      <c r="B635">
        <v>4511.2</v>
      </c>
      <c r="C635">
        <v>5664.4</v>
      </c>
      <c r="D635">
        <v>1480.8</v>
      </c>
      <c r="E635">
        <v>2728.1</v>
      </c>
      <c r="F635" s="61">
        <f t="shared" ref="F635:G639" si="171">+B635+D635</f>
        <v>5992</v>
      </c>
      <c r="G635" s="61">
        <f t="shared" si="171"/>
        <v>8392.5</v>
      </c>
      <c r="H635" s="235">
        <f>+(F635/G635-1)*100</f>
        <v>-28.602919273160566</v>
      </c>
      <c r="I635" s="47">
        <f t="shared" si="162"/>
        <v>375.30000000000018</v>
      </c>
      <c r="J635" s="237">
        <f t="shared" si="167"/>
        <v>440.10000000000036</v>
      </c>
    </row>
    <row r="636" spans="1:11" x14ac:dyDescent="0.25">
      <c r="A636" s="8">
        <f t="shared" si="161"/>
        <v>43286</v>
      </c>
      <c r="B636">
        <v>4361.7</v>
      </c>
      <c r="C636">
        <v>5546.8</v>
      </c>
      <c r="D636">
        <v>1766.7</v>
      </c>
      <c r="E636">
        <v>3203.4</v>
      </c>
      <c r="F636" s="61">
        <f t="shared" si="171"/>
        <v>6128.4</v>
      </c>
      <c r="G636" s="61">
        <f t="shared" si="171"/>
        <v>8750.2000000000007</v>
      </c>
      <c r="H636" s="235">
        <f>+(F636/G636-1)*100</f>
        <v>-29.962743708715244</v>
      </c>
      <c r="I636" s="47">
        <f t="shared" si="162"/>
        <v>357.70000000000073</v>
      </c>
      <c r="J636" s="237">
        <f t="shared" si="167"/>
        <v>136.39999999999964</v>
      </c>
    </row>
    <row r="637" spans="1:11" x14ac:dyDescent="0.25">
      <c r="A637" s="8">
        <f t="shared" ref="A637:A700" si="172">+A636+7</f>
        <v>43293</v>
      </c>
      <c r="B637">
        <v>4227.1000000000004</v>
      </c>
      <c r="C637">
        <v>5666.2</v>
      </c>
      <c r="D637">
        <v>2201.4</v>
      </c>
      <c r="E637">
        <v>3753.6</v>
      </c>
      <c r="F637" s="61">
        <f t="shared" si="171"/>
        <v>6428.5</v>
      </c>
      <c r="G637" s="61">
        <f t="shared" si="171"/>
        <v>9419.7999999999993</v>
      </c>
      <c r="H637" s="235">
        <f>+(F637/G637-1)*100</f>
        <v>-31.755451283466741</v>
      </c>
      <c r="I637" s="47">
        <f t="shared" ref="I637:I700" si="173">+G637-G636</f>
        <v>669.59999999999854</v>
      </c>
      <c r="J637" s="237">
        <f t="shared" si="167"/>
        <v>300.10000000000036</v>
      </c>
    </row>
    <row r="638" spans="1:11" x14ac:dyDescent="0.25">
      <c r="A638" s="8">
        <f t="shared" si="172"/>
        <v>43300</v>
      </c>
      <c r="B638">
        <v>4203.8</v>
      </c>
      <c r="C638">
        <v>5687.6</v>
      </c>
      <c r="D638">
        <v>2610.5</v>
      </c>
      <c r="E638">
        <v>4230.2</v>
      </c>
      <c r="F638" s="61">
        <f t="shared" si="171"/>
        <v>6814.3</v>
      </c>
      <c r="G638" s="61">
        <f t="shared" si="171"/>
        <v>9917.7999999999993</v>
      </c>
      <c r="H638" s="235">
        <f>+(F638/G638-1)*100</f>
        <v>-31.292222065377395</v>
      </c>
      <c r="I638" s="47">
        <f t="shared" si="173"/>
        <v>498</v>
      </c>
      <c r="J638" s="237">
        <f t="shared" si="167"/>
        <v>385.80000000000018</v>
      </c>
    </row>
    <row r="639" spans="1:11" x14ac:dyDescent="0.25">
      <c r="A639" s="8">
        <f t="shared" si="172"/>
        <v>43307</v>
      </c>
      <c r="B639">
        <v>4199.6000000000004</v>
      </c>
      <c r="C639">
        <v>5249.8</v>
      </c>
      <c r="D639">
        <v>2997.1</v>
      </c>
      <c r="E639">
        <v>4813.5</v>
      </c>
      <c r="F639" s="61">
        <f t="shared" si="171"/>
        <v>7196.7000000000007</v>
      </c>
      <c r="G639" s="61">
        <f t="shared" si="171"/>
        <v>10063.299999999999</v>
      </c>
      <c r="H639" s="235">
        <f>+(F639/G639-1)*100</f>
        <v>-28.485685610088129</v>
      </c>
      <c r="I639" s="47">
        <f t="shared" si="173"/>
        <v>145.5</v>
      </c>
      <c r="J639" s="237">
        <f t="shared" si="167"/>
        <v>382.40000000000055</v>
      </c>
    </row>
    <row r="640" spans="1:11" x14ac:dyDescent="0.25">
      <c r="A640" s="8">
        <f t="shared" si="172"/>
        <v>43314</v>
      </c>
      <c r="B640">
        <v>4171.8</v>
      </c>
      <c r="C640">
        <v>5145.8999999999996</v>
      </c>
      <c r="D640" s="26">
        <v>3342</v>
      </c>
      <c r="E640">
        <v>5381.7</v>
      </c>
      <c r="F640" s="61">
        <f t="shared" ref="F640:F655" si="174">+B640+D640</f>
        <v>7513.8</v>
      </c>
      <c r="G640" s="61">
        <f t="shared" ref="G640:G655" si="175">+C640+E640</f>
        <v>10527.599999999999</v>
      </c>
      <c r="H640" s="235">
        <f t="shared" ref="H640:H655" si="176">+(F640/G640-1)*100</f>
        <v>-28.627607431893299</v>
      </c>
      <c r="I640" s="47">
        <f t="shared" si="173"/>
        <v>464.29999999999927</v>
      </c>
      <c r="J640" s="237">
        <f t="shared" si="167"/>
        <v>317.09999999999945</v>
      </c>
    </row>
    <row r="641" spans="1:10" x14ac:dyDescent="0.25">
      <c r="A641" s="8">
        <f t="shared" si="172"/>
        <v>43321</v>
      </c>
      <c r="B641">
        <v>4513.2</v>
      </c>
      <c r="C641">
        <v>5233.6000000000004</v>
      </c>
      <c r="D641">
        <v>3803.7</v>
      </c>
      <c r="E641">
        <v>5927.6</v>
      </c>
      <c r="F641" s="61">
        <f t="shared" si="174"/>
        <v>8316.9</v>
      </c>
      <c r="G641" s="61">
        <f t="shared" si="175"/>
        <v>11161.2</v>
      </c>
      <c r="H641" s="235">
        <f t="shared" si="176"/>
        <v>-25.483818944199555</v>
      </c>
      <c r="I641" s="47">
        <f t="shared" si="173"/>
        <v>633.60000000000218</v>
      </c>
      <c r="J641" s="237">
        <f t="shared" si="167"/>
        <v>803.09999999999945</v>
      </c>
    </row>
    <row r="642" spans="1:10" x14ac:dyDescent="0.25">
      <c r="A642" s="8">
        <f t="shared" si="172"/>
        <v>43328</v>
      </c>
      <c r="B642" s="26">
        <v>4292.8</v>
      </c>
      <c r="C642" s="26">
        <v>5121</v>
      </c>
      <c r="D642" s="26">
        <v>4264</v>
      </c>
      <c r="E642" s="26">
        <v>6426.6</v>
      </c>
      <c r="F642" s="61">
        <f t="shared" si="174"/>
        <v>8556.7999999999993</v>
      </c>
      <c r="G642" s="61">
        <f t="shared" si="175"/>
        <v>11547.6</v>
      </c>
      <c r="H642" s="235">
        <f t="shared" si="176"/>
        <v>-25.899754061450007</v>
      </c>
      <c r="I642" s="47">
        <f t="shared" si="173"/>
        <v>386.39999999999964</v>
      </c>
      <c r="J642" s="237">
        <f t="shared" si="167"/>
        <v>239.89999999999964</v>
      </c>
    </row>
    <row r="643" spans="1:10" x14ac:dyDescent="0.25">
      <c r="A643" s="8">
        <f t="shared" si="172"/>
        <v>43335</v>
      </c>
      <c r="B643" s="26">
        <v>4303.2</v>
      </c>
      <c r="C643" s="26">
        <v>4939.6000000000004</v>
      </c>
      <c r="D643" s="213">
        <v>4668.3</v>
      </c>
      <c r="E643" s="26">
        <v>7144</v>
      </c>
      <c r="F643" s="61">
        <f t="shared" si="174"/>
        <v>8971.5</v>
      </c>
      <c r="G643" s="61">
        <f t="shared" si="175"/>
        <v>12083.6</v>
      </c>
      <c r="H643" s="235">
        <f t="shared" si="176"/>
        <v>-25.754741964315276</v>
      </c>
      <c r="I643" s="47">
        <f t="shared" si="173"/>
        <v>536</v>
      </c>
      <c r="J643" s="237">
        <f t="shared" si="167"/>
        <v>414.70000000000073</v>
      </c>
    </row>
    <row r="644" spans="1:10" x14ac:dyDescent="0.25">
      <c r="A644" s="8">
        <f t="shared" si="172"/>
        <v>43342</v>
      </c>
      <c r="B644" s="26">
        <v>4396</v>
      </c>
      <c r="C644" s="26">
        <v>5088.7</v>
      </c>
      <c r="D644" s="26">
        <v>4955.3</v>
      </c>
      <c r="E644" s="26">
        <v>7370.3</v>
      </c>
      <c r="F644" s="61">
        <f t="shared" si="174"/>
        <v>9351.2999999999993</v>
      </c>
      <c r="G644" s="61">
        <f t="shared" si="175"/>
        <v>12459</v>
      </c>
      <c r="H644" s="235">
        <f t="shared" si="176"/>
        <v>-24.943414399229479</v>
      </c>
      <c r="I644" s="47">
        <f t="shared" si="173"/>
        <v>375.39999999999964</v>
      </c>
      <c r="J644" s="237">
        <f t="shared" si="167"/>
        <v>379.79999999999927</v>
      </c>
    </row>
    <row r="645" spans="1:10" x14ac:dyDescent="0.25">
      <c r="A645" s="8">
        <f t="shared" si="172"/>
        <v>43349</v>
      </c>
      <c r="B645">
        <v>4354.3999999999996</v>
      </c>
      <c r="C645">
        <v>4966.1000000000004</v>
      </c>
      <c r="D645">
        <v>5384.4</v>
      </c>
      <c r="E645">
        <v>7809.6</v>
      </c>
      <c r="F645" s="61">
        <f t="shared" si="174"/>
        <v>9738.7999999999993</v>
      </c>
      <c r="G645" s="61">
        <f t="shared" si="175"/>
        <v>12775.7</v>
      </c>
      <c r="H645" s="235">
        <f t="shared" si="176"/>
        <v>-23.770908834740968</v>
      </c>
      <c r="I645" s="47">
        <f t="shared" si="173"/>
        <v>316.70000000000073</v>
      </c>
      <c r="J645" s="237">
        <f t="shared" si="167"/>
        <v>387.5</v>
      </c>
    </row>
    <row r="646" spans="1:10" x14ac:dyDescent="0.25">
      <c r="A646" s="8">
        <f t="shared" si="172"/>
        <v>43356</v>
      </c>
      <c r="B646">
        <v>4507.7</v>
      </c>
      <c r="C646">
        <v>4845.7</v>
      </c>
      <c r="D646">
        <v>5699.5</v>
      </c>
      <c r="E646">
        <v>8237.2999999999993</v>
      </c>
      <c r="F646" s="61">
        <f t="shared" si="174"/>
        <v>10207.200000000001</v>
      </c>
      <c r="G646" s="61">
        <f t="shared" si="175"/>
        <v>13083</v>
      </c>
      <c r="H646" s="235">
        <f t="shared" si="176"/>
        <v>-21.98119697317129</v>
      </c>
      <c r="I646" s="47">
        <f t="shared" si="173"/>
        <v>307.29999999999927</v>
      </c>
      <c r="J646" s="237">
        <f t="shared" si="167"/>
        <v>468.40000000000146</v>
      </c>
    </row>
    <row r="647" spans="1:10" x14ac:dyDescent="0.25">
      <c r="A647" s="8">
        <f t="shared" si="172"/>
        <v>43363</v>
      </c>
      <c r="B647">
        <v>4681.2</v>
      </c>
      <c r="C647">
        <v>4855.6000000000004</v>
      </c>
      <c r="D647">
        <v>6183.2</v>
      </c>
      <c r="E647">
        <v>8663</v>
      </c>
      <c r="F647" s="61">
        <f t="shared" si="174"/>
        <v>10864.4</v>
      </c>
      <c r="G647" s="61">
        <f t="shared" si="175"/>
        <v>13518.6</v>
      </c>
      <c r="H647" s="235">
        <f t="shared" si="176"/>
        <v>-19.633689879129502</v>
      </c>
      <c r="I647" s="47">
        <f t="shared" si="173"/>
        <v>435.60000000000036</v>
      </c>
      <c r="J647" s="237">
        <f t="shared" si="167"/>
        <v>657.19999999999891</v>
      </c>
    </row>
    <row r="648" spans="1:10" x14ac:dyDescent="0.25">
      <c r="A648" s="8">
        <f t="shared" si="172"/>
        <v>43370</v>
      </c>
      <c r="B648">
        <v>4799.3999999999996</v>
      </c>
      <c r="C648">
        <v>4632.3</v>
      </c>
      <c r="D648">
        <v>6500.3</v>
      </c>
      <c r="E648">
        <v>9378.5</v>
      </c>
      <c r="F648" s="61">
        <f t="shared" si="174"/>
        <v>11299.7</v>
      </c>
      <c r="G648" s="61">
        <f t="shared" si="175"/>
        <v>14010.8</v>
      </c>
      <c r="H648" s="235">
        <f t="shared" si="176"/>
        <v>-19.350072800982087</v>
      </c>
      <c r="I648" s="47">
        <f t="shared" si="173"/>
        <v>492.19999999999891</v>
      </c>
      <c r="J648" s="237">
        <f t="shared" si="167"/>
        <v>435.30000000000109</v>
      </c>
    </row>
    <row r="649" spans="1:10" x14ac:dyDescent="0.25">
      <c r="A649" s="8">
        <f t="shared" si="172"/>
        <v>43377</v>
      </c>
      <c r="B649">
        <v>4636.5</v>
      </c>
      <c r="C649">
        <v>4481.7</v>
      </c>
      <c r="D649">
        <v>7002.2</v>
      </c>
      <c r="E649">
        <v>9704</v>
      </c>
      <c r="F649" s="61">
        <f t="shared" si="174"/>
        <v>11638.7</v>
      </c>
      <c r="G649" s="61">
        <f t="shared" si="175"/>
        <v>14185.7</v>
      </c>
      <c r="H649" s="235">
        <f t="shared" si="176"/>
        <v>-17.954700860725936</v>
      </c>
      <c r="I649" s="47">
        <f t="shared" si="173"/>
        <v>174.90000000000146</v>
      </c>
      <c r="J649" s="237">
        <f t="shared" si="167"/>
        <v>339</v>
      </c>
    </row>
    <row r="650" spans="1:10" x14ac:dyDescent="0.25">
      <c r="A650" s="8">
        <f t="shared" si="172"/>
        <v>43384</v>
      </c>
      <c r="B650">
        <v>4621.3999999999996</v>
      </c>
      <c r="C650">
        <v>4782.1000000000004</v>
      </c>
      <c r="D650">
        <v>7493.3</v>
      </c>
      <c r="E650">
        <v>10019.1</v>
      </c>
      <c r="F650" s="61">
        <f t="shared" si="174"/>
        <v>12114.7</v>
      </c>
      <c r="G650" s="61">
        <f t="shared" si="175"/>
        <v>14801.2</v>
      </c>
      <c r="H650" s="235">
        <f t="shared" si="176"/>
        <v>-18.150555360376185</v>
      </c>
      <c r="I650" s="47">
        <f t="shared" si="173"/>
        <v>615.5</v>
      </c>
      <c r="J650" s="237">
        <f t="shared" si="167"/>
        <v>476</v>
      </c>
    </row>
    <row r="651" spans="1:10" x14ac:dyDescent="0.25">
      <c r="A651" s="8">
        <f t="shared" si="172"/>
        <v>43391</v>
      </c>
      <c r="B651">
        <v>4663.8999999999996</v>
      </c>
      <c r="C651" s="26">
        <v>5023</v>
      </c>
      <c r="D651" s="260">
        <v>7857.2</v>
      </c>
      <c r="E651" s="93">
        <v>10138.700000000001</v>
      </c>
      <c r="F651" s="61">
        <f t="shared" si="174"/>
        <v>12521.099999999999</v>
      </c>
      <c r="G651" s="61">
        <f t="shared" si="175"/>
        <v>15161.7</v>
      </c>
      <c r="H651" s="235">
        <f t="shared" si="176"/>
        <v>-17.416252794871301</v>
      </c>
      <c r="I651" s="47">
        <f t="shared" si="173"/>
        <v>360.5</v>
      </c>
      <c r="J651" s="237">
        <f t="shared" si="167"/>
        <v>406.39999999999782</v>
      </c>
    </row>
    <row r="652" spans="1:10" x14ac:dyDescent="0.25">
      <c r="A652" s="8">
        <f t="shared" si="172"/>
        <v>43398</v>
      </c>
      <c r="B652">
        <v>4832.7</v>
      </c>
      <c r="C652">
        <v>4992.8</v>
      </c>
      <c r="D652" s="283">
        <v>8271</v>
      </c>
      <c r="E652">
        <v>10516.7</v>
      </c>
      <c r="F652" s="61">
        <f t="shared" si="174"/>
        <v>13103.7</v>
      </c>
      <c r="G652" s="61">
        <f t="shared" si="175"/>
        <v>15509.5</v>
      </c>
      <c r="H652" s="235">
        <f t="shared" si="176"/>
        <v>-15.511783100680221</v>
      </c>
      <c r="I652" s="47">
        <f t="shared" si="173"/>
        <v>347.79999999999927</v>
      </c>
      <c r="J652" s="237">
        <f t="shared" si="167"/>
        <v>582.60000000000218</v>
      </c>
    </row>
    <row r="653" spans="1:10" x14ac:dyDescent="0.25">
      <c r="A653" s="8">
        <f t="shared" si="172"/>
        <v>43405</v>
      </c>
      <c r="B653">
        <v>5165.5</v>
      </c>
      <c r="C653">
        <v>5476.5</v>
      </c>
      <c r="D653" s="189">
        <v>8580</v>
      </c>
      <c r="E653">
        <v>10814.7</v>
      </c>
      <c r="F653" s="61">
        <f t="shared" si="174"/>
        <v>13745.5</v>
      </c>
      <c r="G653" s="61">
        <f t="shared" si="175"/>
        <v>16291.2</v>
      </c>
      <c r="H653" s="235">
        <f t="shared" si="176"/>
        <v>-15.626227656648995</v>
      </c>
      <c r="I653" s="47">
        <f t="shared" si="173"/>
        <v>781.70000000000073</v>
      </c>
      <c r="J653" s="237">
        <f t="shared" si="167"/>
        <v>641.79999999999927</v>
      </c>
    </row>
    <row r="654" spans="1:10" x14ac:dyDescent="0.25">
      <c r="A654" s="8">
        <f t="shared" si="172"/>
        <v>43412</v>
      </c>
      <c r="B654">
        <v>5340.7</v>
      </c>
      <c r="C654" s="26">
        <v>5668</v>
      </c>
      <c r="D654">
        <v>8843.1</v>
      </c>
      <c r="E654">
        <v>11112.5</v>
      </c>
      <c r="F654" s="61">
        <f t="shared" si="174"/>
        <v>14183.8</v>
      </c>
      <c r="G654" s="61">
        <f t="shared" si="175"/>
        <v>16780.5</v>
      </c>
      <c r="H654" s="235">
        <f t="shared" si="176"/>
        <v>-15.474509102827694</v>
      </c>
      <c r="I654" s="47">
        <f t="shared" si="173"/>
        <v>489.29999999999927</v>
      </c>
      <c r="J654" s="237">
        <f t="shared" si="167"/>
        <v>438.29999999999927</v>
      </c>
    </row>
    <row r="655" spans="1:10" x14ac:dyDescent="0.25">
      <c r="A655" s="8">
        <f t="shared" si="172"/>
        <v>43419</v>
      </c>
      <c r="B655">
        <v>5167.3</v>
      </c>
      <c r="C655">
        <v>5678.3</v>
      </c>
      <c r="D655">
        <v>9347</v>
      </c>
      <c r="E655">
        <v>11302.1</v>
      </c>
      <c r="F655" s="61">
        <f t="shared" si="174"/>
        <v>14514.3</v>
      </c>
      <c r="G655" s="61">
        <f t="shared" si="175"/>
        <v>16980.400000000001</v>
      </c>
      <c r="H655" s="235">
        <f t="shared" si="176"/>
        <v>-14.523215000824496</v>
      </c>
      <c r="I655" s="47">
        <f t="shared" si="173"/>
        <v>199.90000000000146</v>
      </c>
      <c r="J655" s="237">
        <f t="shared" si="167"/>
        <v>330.5</v>
      </c>
    </row>
    <row r="656" spans="1:10" x14ac:dyDescent="0.25">
      <c r="A656" s="8">
        <f t="shared" si="172"/>
        <v>43426</v>
      </c>
      <c r="B656">
        <v>5294.6</v>
      </c>
      <c r="C656">
        <v>5525.2</v>
      </c>
      <c r="D656">
        <v>9596.7000000000007</v>
      </c>
      <c r="E656">
        <v>11639.6</v>
      </c>
      <c r="F656" s="61">
        <f t="shared" ref="F656:F674" si="177">+B656+D656</f>
        <v>14891.300000000001</v>
      </c>
      <c r="G656" s="61">
        <f t="shared" ref="G656:G674" si="178">+C656+E656</f>
        <v>17164.8</v>
      </c>
      <c r="H656" s="235">
        <f t="shared" ref="H656:H674" si="179">+(F656/G656-1)*100</f>
        <v>-13.245129567486934</v>
      </c>
      <c r="I656" s="47">
        <f t="shared" si="173"/>
        <v>184.39999999999782</v>
      </c>
      <c r="J656" s="237">
        <f t="shared" si="167"/>
        <v>377.00000000000182</v>
      </c>
    </row>
    <row r="657" spans="1:11" x14ac:dyDescent="0.25">
      <c r="A657" s="8">
        <f t="shared" si="172"/>
        <v>43433</v>
      </c>
      <c r="B657">
        <v>5525.6</v>
      </c>
      <c r="C657">
        <v>5450.3</v>
      </c>
      <c r="D657">
        <v>10077.5</v>
      </c>
      <c r="E657">
        <v>12036</v>
      </c>
      <c r="F657" s="61">
        <f t="shared" si="177"/>
        <v>15603.1</v>
      </c>
      <c r="G657" s="61">
        <f>+C657+E657</f>
        <v>17486.3</v>
      </c>
      <c r="H657" s="235">
        <f>+(F657/G657-1)*100</f>
        <v>-10.769573894992067</v>
      </c>
      <c r="I657" s="47">
        <f t="shared" si="173"/>
        <v>321.5</v>
      </c>
      <c r="J657" s="237">
        <f t="shared" ref="J657:J662" si="180">+F657-F656</f>
        <v>711.79999999999927</v>
      </c>
    </row>
    <row r="658" spans="1:11" x14ac:dyDescent="0.25">
      <c r="A658" s="8">
        <f t="shared" si="172"/>
        <v>43440</v>
      </c>
      <c r="B658" s="26">
        <v>5789</v>
      </c>
      <c r="C658">
        <v>5738.3</v>
      </c>
      <c r="D658">
        <v>10568.1</v>
      </c>
      <c r="E658">
        <v>12336.8</v>
      </c>
      <c r="F658" s="61">
        <f t="shared" si="177"/>
        <v>16357.1</v>
      </c>
      <c r="G658" s="61">
        <f t="shared" si="178"/>
        <v>18075.099999999999</v>
      </c>
      <c r="H658" s="235">
        <f t="shared" si="179"/>
        <v>-9.5047883552511365</v>
      </c>
      <c r="I658" s="47">
        <f t="shared" si="173"/>
        <v>588.79999999999927</v>
      </c>
      <c r="J658" s="237">
        <f t="shared" si="180"/>
        <v>754</v>
      </c>
    </row>
    <row r="659" spans="1:11" x14ac:dyDescent="0.25">
      <c r="A659" s="8">
        <f t="shared" si="172"/>
        <v>43447</v>
      </c>
      <c r="B659">
        <v>5447.1</v>
      </c>
      <c r="C659">
        <v>5958.5</v>
      </c>
      <c r="D659">
        <v>11223.6</v>
      </c>
      <c r="E659">
        <v>12912.8</v>
      </c>
      <c r="F659" s="61">
        <f t="shared" si="177"/>
        <v>16670.7</v>
      </c>
      <c r="G659" s="61">
        <f t="shared" si="178"/>
        <v>18871.3</v>
      </c>
      <c r="H659" s="235">
        <f t="shared" si="179"/>
        <v>-11.661093830313751</v>
      </c>
      <c r="I659" s="47">
        <f t="shared" si="173"/>
        <v>796.20000000000073</v>
      </c>
      <c r="J659" s="237">
        <f t="shared" si="180"/>
        <v>313.60000000000036</v>
      </c>
    </row>
    <row r="660" spans="1:11" x14ac:dyDescent="0.25">
      <c r="A660" s="8">
        <f t="shared" si="172"/>
        <v>43454</v>
      </c>
      <c r="B660">
        <v>5462.2</v>
      </c>
      <c r="C660">
        <v>5910.3</v>
      </c>
      <c r="D660">
        <v>11734.8</v>
      </c>
      <c r="E660">
        <v>13428.5</v>
      </c>
      <c r="F660" s="61">
        <f t="shared" si="177"/>
        <v>17197</v>
      </c>
      <c r="G660" s="61">
        <f t="shared" si="178"/>
        <v>19338.8</v>
      </c>
      <c r="H660" s="235">
        <f t="shared" si="179"/>
        <v>-11.075144269551362</v>
      </c>
      <c r="I660" s="47">
        <f t="shared" si="173"/>
        <v>467.5</v>
      </c>
      <c r="J660" s="237">
        <f t="shared" si="180"/>
        <v>526.29999999999927</v>
      </c>
    </row>
    <row r="661" spans="1:11" x14ac:dyDescent="0.25">
      <c r="A661" s="8">
        <f t="shared" si="172"/>
        <v>43461</v>
      </c>
      <c r="B661">
        <v>5623.3</v>
      </c>
      <c r="C661">
        <v>5813.2</v>
      </c>
      <c r="D661">
        <v>12154.4</v>
      </c>
      <c r="E661">
        <v>13656.6</v>
      </c>
      <c r="F661" s="61">
        <f t="shared" si="177"/>
        <v>17777.7</v>
      </c>
      <c r="G661" s="61">
        <f t="shared" si="178"/>
        <v>19469.8</v>
      </c>
      <c r="H661" s="235">
        <f t="shared" si="179"/>
        <v>-8.6908956435094336</v>
      </c>
      <c r="I661" s="47">
        <f t="shared" si="173"/>
        <v>131</v>
      </c>
      <c r="J661" s="237">
        <f t="shared" si="180"/>
        <v>580.70000000000073</v>
      </c>
    </row>
    <row r="662" spans="1:11" x14ac:dyDescent="0.25">
      <c r="A662" s="8">
        <f t="shared" si="172"/>
        <v>43468</v>
      </c>
      <c r="B662">
        <v>5462.7</v>
      </c>
      <c r="C662">
        <v>5596.4</v>
      </c>
      <c r="D662">
        <v>12446.1</v>
      </c>
      <c r="E662">
        <v>13944.8</v>
      </c>
      <c r="F662" s="61">
        <f t="shared" si="177"/>
        <v>17908.8</v>
      </c>
      <c r="G662" s="61">
        <f t="shared" si="178"/>
        <v>19541.199999999997</v>
      </c>
      <c r="H662" s="235">
        <f t="shared" si="179"/>
        <v>-8.353632325548066</v>
      </c>
      <c r="I662" s="47">
        <f t="shared" si="173"/>
        <v>71.399999999997817</v>
      </c>
      <c r="J662" s="272">
        <f t="shared" si="180"/>
        <v>131.09999999999854</v>
      </c>
      <c r="K662" s="285"/>
    </row>
    <row r="663" spans="1:11" x14ac:dyDescent="0.25">
      <c r="A663" s="8">
        <f t="shared" si="172"/>
        <v>43475</v>
      </c>
      <c r="B663" s="271">
        <v>0</v>
      </c>
      <c r="C663" s="271">
        <v>5327.2</v>
      </c>
      <c r="D663" s="271">
        <v>0</v>
      </c>
      <c r="E663" s="271">
        <v>14367.2</v>
      </c>
      <c r="F663" s="286">
        <f t="shared" si="177"/>
        <v>0</v>
      </c>
      <c r="G663" s="286">
        <f t="shared" si="178"/>
        <v>19694.400000000001</v>
      </c>
      <c r="H663" s="297">
        <f t="shared" si="179"/>
        <v>-100</v>
      </c>
      <c r="I663" s="47">
        <f t="shared" si="173"/>
        <v>153.20000000000437</v>
      </c>
      <c r="J663" s="281" t="s">
        <v>579</v>
      </c>
    </row>
    <row r="664" spans="1:11" x14ac:dyDescent="0.25">
      <c r="A664" s="8">
        <f t="shared" si="172"/>
        <v>43482</v>
      </c>
      <c r="B664" s="271">
        <v>0</v>
      </c>
      <c r="C664" s="271">
        <v>5377.6</v>
      </c>
      <c r="D664" s="271">
        <v>0</v>
      </c>
      <c r="E664" s="289">
        <v>14744</v>
      </c>
      <c r="F664" s="286">
        <f t="shared" si="177"/>
        <v>0</v>
      </c>
      <c r="G664" s="286">
        <f t="shared" si="178"/>
        <v>20121.599999999999</v>
      </c>
      <c r="H664" s="297">
        <f t="shared" si="179"/>
        <v>-100</v>
      </c>
      <c r="I664" s="47">
        <f t="shared" si="173"/>
        <v>427.19999999999709</v>
      </c>
      <c r="J664" s="281" t="s">
        <v>499</v>
      </c>
    </row>
    <row r="665" spans="1:11" x14ac:dyDescent="0.25">
      <c r="A665" s="8">
        <f t="shared" si="172"/>
        <v>43489</v>
      </c>
      <c r="B665" s="271">
        <v>0</v>
      </c>
      <c r="C665" s="271">
        <v>5151.5</v>
      </c>
      <c r="D665" s="271">
        <v>0</v>
      </c>
      <c r="E665" s="271">
        <v>15259.1</v>
      </c>
      <c r="F665" s="286">
        <f t="shared" si="177"/>
        <v>0</v>
      </c>
      <c r="G665" s="286">
        <f t="shared" si="178"/>
        <v>20410.599999999999</v>
      </c>
      <c r="H665" s="297">
        <f t="shared" si="179"/>
        <v>-100</v>
      </c>
      <c r="I665" s="47">
        <f t="shared" si="173"/>
        <v>289</v>
      </c>
      <c r="J665" s="271"/>
    </row>
    <row r="666" spans="1:11" x14ac:dyDescent="0.25">
      <c r="A666" s="8">
        <f t="shared" si="172"/>
        <v>43496</v>
      </c>
      <c r="B666" s="271">
        <v>0</v>
      </c>
      <c r="C666" s="271">
        <v>5077.2</v>
      </c>
      <c r="D666" s="271">
        <v>0</v>
      </c>
      <c r="E666" s="289">
        <v>15727</v>
      </c>
      <c r="F666" s="286">
        <f t="shared" si="177"/>
        <v>0</v>
      </c>
      <c r="G666" s="286">
        <f t="shared" si="178"/>
        <v>20804.2</v>
      </c>
      <c r="H666" s="297">
        <f t="shared" si="179"/>
        <v>-100</v>
      </c>
      <c r="I666" s="47">
        <f t="shared" si="173"/>
        <v>393.60000000000218</v>
      </c>
      <c r="J666" s="271"/>
    </row>
    <row r="667" spans="1:11" x14ac:dyDescent="0.25">
      <c r="A667" s="8">
        <f t="shared" si="172"/>
        <v>43503</v>
      </c>
      <c r="B667" s="271">
        <v>0</v>
      </c>
      <c r="C667" s="271">
        <v>4898.8</v>
      </c>
      <c r="D667" s="271">
        <v>0</v>
      </c>
      <c r="E667" s="271">
        <v>16216.4</v>
      </c>
      <c r="F667" s="286">
        <f t="shared" si="177"/>
        <v>0</v>
      </c>
      <c r="G667" s="286">
        <f t="shared" si="178"/>
        <v>21115.200000000001</v>
      </c>
      <c r="H667" s="297">
        <f t="shared" si="179"/>
        <v>-100</v>
      </c>
      <c r="I667" s="47">
        <f t="shared" si="173"/>
        <v>311</v>
      </c>
      <c r="J667" s="271"/>
    </row>
    <row r="668" spans="1:11" x14ac:dyDescent="0.25">
      <c r="A668" s="8">
        <f t="shared" si="172"/>
        <v>43510</v>
      </c>
      <c r="B668">
        <v>6497.2</v>
      </c>
      <c r="C668">
        <v>4809.6000000000004</v>
      </c>
      <c r="D668">
        <v>14986.5</v>
      </c>
      <c r="E668">
        <v>16634.5</v>
      </c>
      <c r="F668" s="61">
        <f t="shared" si="177"/>
        <v>21483.7</v>
      </c>
      <c r="G668" s="61">
        <f t="shared" si="178"/>
        <v>21444.1</v>
      </c>
      <c r="H668" s="235">
        <f t="shared" si="179"/>
        <v>0.18466617857593182</v>
      </c>
      <c r="I668" s="47">
        <f t="shared" si="173"/>
        <v>328.89999999999782</v>
      </c>
      <c r="J668" s="272"/>
    </row>
    <row r="669" spans="1:11" x14ac:dyDescent="0.25">
      <c r="A669" s="8">
        <f t="shared" si="172"/>
        <v>43517</v>
      </c>
      <c r="B669">
        <v>6307.4</v>
      </c>
      <c r="C669">
        <v>4670.1000000000004</v>
      </c>
      <c r="D669">
        <v>15652.6</v>
      </c>
      <c r="E669">
        <v>16965.2</v>
      </c>
      <c r="F669" s="61">
        <f t="shared" si="177"/>
        <v>21960</v>
      </c>
      <c r="G669" s="61">
        <f t="shared" si="178"/>
        <v>21635.300000000003</v>
      </c>
      <c r="H669" s="235">
        <f t="shared" si="179"/>
        <v>1.5007880639510196</v>
      </c>
      <c r="I669" s="47">
        <f t="shared" si="173"/>
        <v>191.20000000000437</v>
      </c>
      <c r="J669" s="237">
        <f t="shared" ref="J669:J679" si="181">+F669-F668</f>
        <v>476.29999999999927</v>
      </c>
    </row>
    <row r="670" spans="1:11" x14ac:dyDescent="0.25">
      <c r="A670" s="8">
        <f t="shared" si="172"/>
        <v>43524</v>
      </c>
      <c r="B670">
        <v>6307.9</v>
      </c>
      <c r="C670">
        <v>4700.1000000000004</v>
      </c>
      <c r="D670">
        <v>16273.8</v>
      </c>
      <c r="E670">
        <v>17326.599999999999</v>
      </c>
      <c r="F670" s="61">
        <f t="shared" si="177"/>
        <v>22581.699999999997</v>
      </c>
      <c r="G670" s="61">
        <f t="shared" si="178"/>
        <v>22026.699999999997</v>
      </c>
      <c r="H670" s="235">
        <f t="shared" si="179"/>
        <v>2.5196693104277967</v>
      </c>
      <c r="I670" s="47">
        <f t="shared" si="173"/>
        <v>391.39999999999418</v>
      </c>
      <c r="J670" s="237">
        <f t="shared" si="181"/>
        <v>621.69999999999709</v>
      </c>
    </row>
    <row r="671" spans="1:11" x14ac:dyDescent="0.25">
      <c r="A671" s="8">
        <f t="shared" si="172"/>
        <v>43531</v>
      </c>
      <c r="B671">
        <v>5827.6</v>
      </c>
      <c r="C671">
        <v>4528.1000000000004</v>
      </c>
      <c r="D671">
        <v>17017.099999999999</v>
      </c>
      <c r="E671">
        <v>17661.400000000001</v>
      </c>
      <c r="F671" s="61">
        <f t="shared" si="177"/>
        <v>22844.699999999997</v>
      </c>
      <c r="G671" s="61">
        <f t="shared" si="178"/>
        <v>22189.5</v>
      </c>
      <c r="H671" s="235">
        <f t="shared" si="179"/>
        <v>2.952747921314125</v>
      </c>
      <c r="I671" s="47">
        <f t="shared" si="173"/>
        <v>162.80000000000291</v>
      </c>
      <c r="J671" s="237">
        <f t="shared" si="181"/>
        <v>263</v>
      </c>
    </row>
    <row r="672" spans="1:11" x14ac:dyDescent="0.25">
      <c r="A672" s="8">
        <f t="shared" si="172"/>
        <v>43538</v>
      </c>
      <c r="B672">
        <v>5769.1</v>
      </c>
      <c r="C672">
        <v>4320.5</v>
      </c>
      <c r="D672">
        <v>17374.099999999999</v>
      </c>
      <c r="E672">
        <v>18134.2</v>
      </c>
      <c r="F672" s="61">
        <f t="shared" si="177"/>
        <v>23143.199999999997</v>
      </c>
      <c r="G672" s="61">
        <f t="shared" si="178"/>
        <v>22454.7</v>
      </c>
      <c r="H672" s="235">
        <f t="shared" si="179"/>
        <v>3.0661732287672328</v>
      </c>
      <c r="I672" s="47">
        <f t="shared" si="173"/>
        <v>265.20000000000073</v>
      </c>
      <c r="J672" s="237">
        <f t="shared" si="181"/>
        <v>298.5</v>
      </c>
    </row>
    <row r="673" spans="1:15" x14ac:dyDescent="0.25">
      <c r="A673" s="8">
        <f t="shared" si="172"/>
        <v>43545</v>
      </c>
      <c r="B673">
        <v>5820.6</v>
      </c>
      <c r="C673">
        <v>4345.5</v>
      </c>
      <c r="D673">
        <v>17798.3</v>
      </c>
      <c r="E673" s="26">
        <v>18463</v>
      </c>
      <c r="F673" s="61">
        <f t="shared" si="177"/>
        <v>23618.9</v>
      </c>
      <c r="G673" s="61">
        <f t="shared" si="178"/>
        <v>22808.5</v>
      </c>
      <c r="H673" s="235">
        <f t="shared" si="179"/>
        <v>3.5530613587039905</v>
      </c>
      <c r="I673" s="47">
        <f t="shared" si="173"/>
        <v>353.79999999999927</v>
      </c>
      <c r="J673" s="237">
        <f t="shared" si="181"/>
        <v>475.70000000000437</v>
      </c>
    </row>
    <row r="674" spans="1:15" x14ac:dyDescent="0.25">
      <c r="A674" s="8">
        <f t="shared" si="172"/>
        <v>43552</v>
      </c>
      <c r="B674">
        <v>6109.5</v>
      </c>
      <c r="C674">
        <v>4026.4</v>
      </c>
      <c r="D674">
        <v>18214.2</v>
      </c>
      <c r="E674">
        <v>18891.099999999999</v>
      </c>
      <c r="F674" s="61">
        <f t="shared" si="177"/>
        <v>24323.7</v>
      </c>
      <c r="G674" s="61">
        <f t="shared" si="178"/>
        <v>22917.5</v>
      </c>
      <c r="H674" s="235">
        <f t="shared" si="179"/>
        <v>6.1359223300970989</v>
      </c>
      <c r="I674" s="47">
        <f t="shared" si="173"/>
        <v>109</v>
      </c>
      <c r="J674" s="237">
        <f t="shared" si="181"/>
        <v>704.79999999999927</v>
      </c>
    </row>
    <row r="675" spans="1:15" x14ac:dyDescent="0.25">
      <c r="A675" s="8">
        <f t="shared" si="172"/>
        <v>43559</v>
      </c>
      <c r="B675">
        <v>5795.8</v>
      </c>
      <c r="C675">
        <v>3710.7</v>
      </c>
      <c r="D675">
        <v>18800.900000000001</v>
      </c>
      <c r="E675">
        <v>19327.5</v>
      </c>
      <c r="F675" s="61">
        <f t="shared" ref="F675:F732" si="182">+B675+D675</f>
        <v>24596.7</v>
      </c>
      <c r="G675" s="61">
        <f t="shared" ref="G675:G732" si="183">+C675+E675</f>
        <v>23038.2</v>
      </c>
      <c r="H675" s="235">
        <f t="shared" ref="H675:H732" si="184">+(F675/G675-1)*100</f>
        <v>6.7648514206839039</v>
      </c>
      <c r="I675" s="47">
        <f t="shared" si="173"/>
        <v>120.70000000000073</v>
      </c>
      <c r="J675" s="237">
        <f t="shared" si="181"/>
        <v>273</v>
      </c>
    </row>
    <row r="676" spans="1:15" x14ac:dyDescent="0.25">
      <c r="A676" s="8">
        <f t="shared" si="172"/>
        <v>43566</v>
      </c>
      <c r="B676">
        <v>5613.1</v>
      </c>
      <c r="C676">
        <v>3191.7</v>
      </c>
      <c r="D676">
        <v>19301.3</v>
      </c>
      <c r="E676">
        <v>19779.599999999999</v>
      </c>
      <c r="F676" s="61">
        <f t="shared" si="182"/>
        <v>24914.400000000001</v>
      </c>
      <c r="G676" s="61">
        <f t="shared" si="183"/>
        <v>22971.3</v>
      </c>
      <c r="H676" s="235">
        <f t="shared" si="184"/>
        <v>8.4588160008358457</v>
      </c>
      <c r="I676" s="47">
        <f t="shared" si="173"/>
        <v>-66.900000000001455</v>
      </c>
      <c r="J676" s="237">
        <f t="shared" si="181"/>
        <v>317.70000000000073</v>
      </c>
    </row>
    <row r="677" spans="1:15" x14ac:dyDescent="0.25">
      <c r="A677" s="8">
        <f t="shared" si="172"/>
        <v>43573</v>
      </c>
      <c r="B677" s="26">
        <v>5245</v>
      </c>
      <c r="C677">
        <v>2900.5</v>
      </c>
      <c r="D677">
        <v>20094.599999999999</v>
      </c>
      <c r="E677" s="26">
        <v>20368</v>
      </c>
      <c r="F677" s="61">
        <f t="shared" si="182"/>
        <v>25339.599999999999</v>
      </c>
      <c r="G677" s="61">
        <f t="shared" si="183"/>
        <v>23268.5</v>
      </c>
      <c r="H677" s="235">
        <f t="shared" si="184"/>
        <v>8.9008745729204577</v>
      </c>
      <c r="I677" s="47">
        <f t="shared" si="173"/>
        <v>297.20000000000073</v>
      </c>
      <c r="J677" s="237">
        <f t="shared" si="181"/>
        <v>425.19999999999709</v>
      </c>
    </row>
    <row r="678" spans="1:15" x14ac:dyDescent="0.25">
      <c r="A678" s="8">
        <f t="shared" si="172"/>
        <v>43580</v>
      </c>
      <c r="B678">
        <v>4811.8999999999996</v>
      </c>
      <c r="C678">
        <v>2852.2</v>
      </c>
      <c r="D678">
        <v>20649.7</v>
      </c>
      <c r="E678">
        <v>20651.099999999999</v>
      </c>
      <c r="F678" s="61">
        <f t="shared" si="182"/>
        <v>25461.599999999999</v>
      </c>
      <c r="G678" s="61">
        <f t="shared" si="183"/>
        <v>23503.3</v>
      </c>
      <c r="H678" s="235">
        <f t="shared" si="184"/>
        <v>8.3320214608161294</v>
      </c>
      <c r="I678" s="47">
        <f t="shared" si="173"/>
        <v>234.79999999999927</v>
      </c>
      <c r="J678" s="237">
        <f t="shared" si="181"/>
        <v>122</v>
      </c>
      <c r="K678">
        <v>2145.1999999999998</v>
      </c>
    </row>
    <row r="679" spans="1:15" x14ac:dyDescent="0.25">
      <c r="A679" s="8">
        <f t="shared" si="172"/>
        <v>43587</v>
      </c>
      <c r="B679">
        <v>4237.3999999999996</v>
      </c>
      <c r="C679">
        <v>2565.4</v>
      </c>
      <c r="D679">
        <v>21314.9</v>
      </c>
      <c r="E679">
        <v>20973.1</v>
      </c>
      <c r="F679" s="61">
        <f t="shared" si="182"/>
        <v>25552.300000000003</v>
      </c>
      <c r="G679" s="61">
        <f t="shared" si="183"/>
        <v>23538.5</v>
      </c>
      <c r="H679" s="235">
        <f t="shared" si="184"/>
        <v>8.5553454978014809</v>
      </c>
      <c r="I679" s="47">
        <f t="shared" si="173"/>
        <v>35.200000000000728</v>
      </c>
      <c r="J679" s="237">
        <f t="shared" si="181"/>
        <v>90.700000000004366</v>
      </c>
      <c r="K679">
        <v>2557.5</v>
      </c>
    </row>
    <row r="680" spans="1:15" x14ac:dyDescent="0.25">
      <c r="A680" s="8">
        <f t="shared" si="172"/>
        <v>43594</v>
      </c>
      <c r="B680">
        <v>3517.5</v>
      </c>
      <c r="C680">
        <v>2218.6</v>
      </c>
      <c r="D680">
        <v>22149.3</v>
      </c>
      <c r="E680">
        <v>21383</v>
      </c>
      <c r="F680" s="61">
        <f t="shared" si="182"/>
        <v>25666.799999999999</v>
      </c>
      <c r="G680" s="61">
        <f t="shared" si="183"/>
        <v>23601.599999999999</v>
      </c>
      <c r="H680" s="235">
        <f t="shared" si="184"/>
        <v>8.7502542200528879</v>
      </c>
      <c r="I680" s="47">
        <f t="shared" si="173"/>
        <v>63.099999999998545</v>
      </c>
      <c r="J680" s="237">
        <f>+F680-F679</f>
        <v>114.49999999999636</v>
      </c>
      <c r="K680">
        <v>2976.9</v>
      </c>
    </row>
    <row r="681" spans="1:15" x14ac:dyDescent="0.25">
      <c r="A681" s="8">
        <f t="shared" si="172"/>
        <v>43601</v>
      </c>
      <c r="B681">
        <v>2683.7</v>
      </c>
      <c r="C681">
        <v>1968.7</v>
      </c>
      <c r="D681">
        <v>23031.4</v>
      </c>
      <c r="E681">
        <v>21745.1</v>
      </c>
      <c r="F681" s="61">
        <f t="shared" si="182"/>
        <v>25715.100000000002</v>
      </c>
      <c r="G681" s="61">
        <f t="shared" si="183"/>
        <v>23713.8</v>
      </c>
      <c r="H681" s="235">
        <f t="shared" si="184"/>
        <v>8.4393897224401151</v>
      </c>
      <c r="I681" s="47">
        <f t="shared" si="173"/>
        <v>112.20000000000073</v>
      </c>
      <c r="J681" s="237">
        <f>+F681-F680</f>
        <v>48.30000000000291</v>
      </c>
      <c r="K681">
        <v>3321.7</v>
      </c>
    </row>
    <row r="682" spans="1:15" x14ac:dyDescent="0.25">
      <c r="A682" s="8">
        <f t="shared" si="172"/>
        <v>43608</v>
      </c>
      <c r="B682">
        <v>2401.4</v>
      </c>
      <c r="C682">
        <v>1555.1</v>
      </c>
      <c r="D682">
        <v>23466.7</v>
      </c>
      <c r="E682">
        <v>22188.2</v>
      </c>
      <c r="F682" s="61">
        <f t="shared" si="182"/>
        <v>25868.100000000002</v>
      </c>
      <c r="G682" s="61">
        <f t="shared" si="183"/>
        <v>23743.3</v>
      </c>
      <c r="H682" s="235">
        <f t="shared" si="184"/>
        <v>8.949050890145859</v>
      </c>
      <c r="I682" s="47">
        <f t="shared" si="173"/>
        <v>29.5</v>
      </c>
      <c r="J682" s="237">
        <f>+F682-F681</f>
        <v>153</v>
      </c>
      <c r="K682" s="145">
        <v>3733.5</v>
      </c>
    </row>
    <row r="683" spans="1:15" x14ac:dyDescent="0.25">
      <c r="A683" s="8">
        <f t="shared" si="172"/>
        <v>43615</v>
      </c>
      <c r="B683">
        <v>1628.2</v>
      </c>
      <c r="C683">
        <v>1304.8</v>
      </c>
      <c r="D683" s="26">
        <v>24214</v>
      </c>
      <c r="E683" s="26">
        <v>22419.200000000001</v>
      </c>
      <c r="F683" s="61">
        <f t="shared" si="182"/>
        <v>25842.2</v>
      </c>
      <c r="G683" s="61">
        <f t="shared" si="183"/>
        <v>23724</v>
      </c>
      <c r="H683" s="235">
        <f t="shared" si="184"/>
        <v>8.9285112122744934</v>
      </c>
      <c r="I683" s="47">
        <f t="shared" si="173"/>
        <v>-19.299999999999272</v>
      </c>
      <c r="J683" s="237">
        <f>+F683-F682</f>
        <v>-25.900000000001455</v>
      </c>
      <c r="K683">
        <v>4235.3999999999996</v>
      </c>
      <c r="M683" s="26">
        <f>B684-K683+(D684)-278</f>
        <v>1634.7000000000003</v>
      </c>
    </row>
    <row r="684" spans="1:15" x14ac:dyDescent="0.25">
      <c r="A684" s="8">
        <f t="shared" si="172"/>
        <v>43622</v>
      </c>
      <c r="B684" s="26">
        <v>5768</v>
      </c>
      <c r="C684">
        <v>4216.6000000000004</v>
      </c>
      <c r="D684" s="147">
        <v>380.1</v>
      </c>
      <c r="E684" s="26">
        <v>310</v>
      </c>
      <c r="F684" s="61">
        <f t="shared" si="182"/>
        <v>6148.1</v>
      </c>
      <c r="G684" s="61">
        <f t="shared" si="183"/>
        <v>4526.6000000000004</v>
      </c>
      <c r="H684" s="235">
        <f t="shared" si="184"/>
        <v>35.821587946803348</v>
      </c>
      <c r="I684" s="47">
        <f t="shared" si="173"/>
        <v>-19197.400000000001</v>
      </c>
      <c r="J684" s="298">
        <f>1635-1587</f>
        <v>48</v>
      </c>
      <c r="K684">
        <v>0</v>
      </c>
      <c r="L684" s="75"/>
      <c r="M684" s="80" t="s">
        <v>580</v>
      </c>
      <c r="N684" s="80"/>
      <c r="O684" s="80"/>
    </row>
    <row r="685" spans="1:15" x14ac:dyDescent="0.25">
      <c r="A685" s="8">
        <f t="shared" si="172"/>
        <v>43629</v>
      </c>
      <c r="B685">
        <v>5524.6</v>
      </c>
      <c r="C685">
        <v>4251.3</v>
      </c>
      <c r="D685" s="26">
        <v>811.1</v>
      </c>
      <c r="E685" s="26">
        <v>736.9</v>
      </c>
      <c r="F685" s="61">
        <f t="shared" si="182"/>
        <v>6335.7000000000007</v>
      </c>
      <c r="G685" s="61">
        <f t="shared" si="183"/>
        <v>4988.2</v>
      </c>
      <c r="H685" s="235">
        <f t="shared" si="184"/>
        <v>27.013752455795693</v>
      </c>
      <c r="I685" s="47">
        <f t="shared" si="173"/>
        <v>461.59999999999945</v>
      </c>
      <c r="J685" s="237">
        <f t="shared" ref="J685:J707" si="185">+F685-F684</f>
        <v>187.60000000000036</v>
      </c>
    </row>
    <row r="686" spans="1:15" x14ac:dyDescent="0.25">
      <c r="A686" s="8">
        <f t="shared" si="172"/>
        <v>43636</v>
      </c>
      <c r="B686">
        <v>5718.1</v>
      </c>
      <c r="C686">
        <v>4458.2</v>
      </c>
      <c r="D686" s="26">
        <v>1229.5999999999999</v>
      </c>
      <c r="E686" s="26">
        <v>1093.7</v>
      </c>
      <c r="F686" s="61">
        <f t="shared" si="182"/>
        <v>6947.7000000000007</v>
      </c>
      <c r="G686" s="61">
        <f t="shared" si="183"/>
        <v>5551.9</v>
      </c>
      <c r="H686" s="235">
        <f t="shared" si="184"/>
        <v>25.140942740323148</v>
      </c>
      <c r="I686" s="47">
        <f t="shared" si="173"/>
        <v>563.69999999999982</v>
      </c>
      <c r="J686" s="237">
        <f t="shared" si="185"/>
        <v>612</v>
      </c>
    </row>
    <row r="687" spans="1:15" x14ac:dyDescent="0.25">
      <c r="A687" s="8">
        <f t="shared" si="172"/>
        <v>43643</v>
      </c>
      <c r="B687">
        <v>5258.7</v>
      </c>
      <c r="C687">
        <v>4511.2</v>
      </c>
      <c r="D687" s="26">
        <v>1965.5</v>
      </c>
      <c r="E687" s="26">
        <v>1480.8</v>
      </c>
      <c r="F687" s="61">
        <f t="shared" si="182"/>
        <v>7224.2</v>
      </c>
      <c r="G687" s="61">
        <f t="shared" si="183"/>
        <v>5992</v>
      </c>
      <c r="H687" s="235">
        <f t="shared" si="184"/>
        <v>20.564085447263025</v>
      </c>
      <c r="I687" s="47">
        <f t="shared" si="173"/>
        <v>440.10000000000036</v>
      </c>
      <c r="J687" s="237">
        <f t="shared" si="185"/>
        <v>276.49999999999909</v>
      </c>
    </row>
    <row r="688" spans="1:15" x14ac:dyDescent="0.25">
      <c r="A688" s="8">
        <f t="shared" si="172"/>
        <v>43650</v>
      </c>
      <c r="B688">
        <v>4883.8999999999996</v>
      </c>
      <c r="C688">
        <v>4361.7</v>
      </c>
      <c r="D688" s="26">
        <v>2624.6</v>
      </c>
      <c r="E688" s="26">
        <v>1766.7</v>
      </c>
      <c r="F688" s="61">
        <f t="shared" si="182"/>
        <v>7508.5</v>
      </c>
      <c r="G688" s="61">
        <f t="shared" si="183"/>
        <v>6128.4</v>
      </c>
      <c r="H688" s="235">
        <f t="shared" si="184"/>
        <v>22.519744142027285</v>
      </c>
      <c r="I688" s="47">
        <f t="shared" si="173"/>
        <v>136.39999999999964</v>
      </c>
      <c r="J688" s="237">
        <f t="shared" si="185"/>
        <v>284.30000000000018</v>
      </c>
    </row>
    <row r="689" spans="1:10" x14ac:dyDescent="0.25">
      <c r="A689" s="8">
        <f t="shared" si="172"/>
        <v>43657</v>
      </c>
      <c r="B689">
        <v>4944.8999999999996</v>
      </c>
      <c r="C689">
        <v>4227.1000000000004</v>
      </c>
      <c r="D689" s="26">
        <v>2911</v>
      </c>
      <c r="E689" s="26">
        <v>2201.4</v>
      </c>
      <c r="F689" s="61">
        <f t="shared" si="182"/>
        <v>7855.9</v>
      </c>
      <c r="G689" s="61">
        <f t="shared" si="183"/>
        <v>6428.5</v>
      </c>
      <c r="H689" s="235">
        <f t="shared" si="184"/>
        <v>22.20424671385237</v>
      </c>
      <c r="I689" s="47">
        <f t="shared" si="173"/>
        <v>300.10000000000036</v>
      </c>
      <c r="J689" s="237">
        <f t="shared" si="185"/>
        <v>347.39999999999964</v>
      </c>
    </row>
    <row r="690" spans="1:10" x14ac:dyDescent="0.25">
      <c r="A690" s="8">
        <f t="shared" si="172"/>
        <v>43664</v>
      </c>
      <c r="B690">
        <v>5108.5</v>
      </c>
      <c r="C690">
        <v>4203.8</v>
      </c>
      <c r="D690" s="26">
        <v>3407</v>
      </c>
      <c r="E690" s="26">
        <v>2610.5</v>
      </c>
      <c r="F690" s="61">
        <f t="shared" si="182"/>
        <v>8515.5</v>
      </c>
      <c r="G690" s="61">
        <f t="shared" si="183"/>
        <v>6814.3</v>
      </c>
      <c r="H690" s="235">
        <f t="shared" si="184"/>
        <v>24.965146823591567</v>
      </c>
      <c r="I690" s="47">
        <f t="shared" si="173"/>
        <v>385.80000000000018</v>
      </c>
      <c r="J690" s="237">
        <f t="shared" si="185"/>
        <v>659.60000000000036</v>
      </c>
    </row>
    <row r="691" spans="1:10" x14ac:dyDescent="0.25">
      <c r="A691" s="8">
        <f t="shared" si="172"/>
        <v>43671</v>
      </c>
      <c r="B691">
        <v>5081.8999999999996</v>
      </c>
      <c r="C691">
        <v>4199.6000000000004</v>
      </c>
      <c r="D691">
        <v>3816.7</v>
      </c>
      <c r="E691">
        <v>2997.1</v>
      </c>
      <c r="F691" s="61">
        <f t="shared" si="182"/>
        <v>8898.5999999999985</v>
      </c>
      <c r="G691" s="61">
        <f t="shared" si="183"/>
        <v>7196.7000000000007</v>
      </c>
      <c r="H691" s="235">
        <f t="shared" si="184"/>
        <v>23.648338821960024</v>
      </c>
      <c r="I691" s="47">
        <f t="shared" si="173"/>
        <v>382.40000000000055</v>
      </c>
      <c r="J691" s="237">
        <f t="shared" si="185"/>
        <v>383.09999999999854</v>
      </c>
    </row>
    <row r="692" spans="1:10" x14ac:dyDescent="0.25">
      <c r="A692" s="8">
        <f t="shared" si="172"/>
        <v>43678</v>
      </c>
      <c r="B692" s="26">
        <v>5202</v>
      </c>
      <c r="C692" s="26">
        <v>4171.8</v>
      </c>
      <c r="D692" s="26">
        <v>4184.3</v>
      </c>
      <c r="E692" s="26">
        <v>3342</v>
      </c>
      <c r="F692" s="61">
        <f t="shared" si="182"/>
        <v>9386.2999999999993</v>
      </c>
      <c r="G692" s="61">
        <f t="shared" si="183"/>
        <v>7513.8</v>
      </c>
      <c r="H692" s="235">
        <f t="shared" si="184"/>
        <v>24.920812371902358</v>
      </c>
      <c r="I692" s="47">
        <f t="shared" si="173"/>
        <v>317.09999999999945</v>
      </c>
      <c r="J692" s="237">
        <f t="shared" si="185"/>
        <v>487.70000000000073</v>
      </c>
    </row>
    <row r="693" spans="1:10" x14ac:dyDescent="0.25">
      <c r="A693" s="8">
        <f t="shared" si="172"/>
        <v>43685</v>
      </c>
      <c r="B693">
        <v>5027.3</v>
      </c>
      <c r="C693">
        <v>4513.2</v>
      </c>
      <c r="D693" s="251">
        <v>4799.8</v>
      </c>
      <c r="E693">
        <v>3803.7</v>
      </c>
      <c r="F693" s="61">
        <f t="shared" si="182"/>
        <v>9827.1</v>
      </c>
      <c r="G693" s="61">
        <f t="shared" si="183"/>
        <v>8316.9</v>
      </c>
      <c r="H693" s="235">
        <f t="shared" si="184"/>
        <v>18.158207986148689</v>
      </c>
      <c r="I693" s="47">
        <f t="shared" si="173"/>
        <v>803.09999999999945</v>
      </c>
      <c r="J693" s="237">
        <f t="shared" si="185"/>
        <v>440.80000000000109</v>
      </c>
    </row>
    <row r="694" spans="1:10" x14ac:dyDescent="0.25">
      <c r="A694" s="8">
        <f t="shared" si="172"/>
        <v>43692</v>
      </c>
      <c r="B694">
        <v>4962.3</v>
      </c>
      <c r="C694">
        <v>4292.8</v>
      </c>
      <c r="D694">
        <v>5459.3</v>
      </c>
      <c r="E694">
        <v>4264</v>
      </c>
      <c r="F694" s="61">
        <f t="shared" si="182"/>
        <v>10421.6</v>
      </c>
      <c r="G694" s="61">
        <f t="shared" si="183"/>
        <v>8556.7999999999993</v>
      </c>
      <c r="H694" s="235">
        <f t="shared" si="184"/>
        <v>21.793193717277504</v>
      </c>
      <c r="I694" s="47">
        <f t="shared" si="173"/>
        <v>239.89999999999964</v>
      </c>
      <c r="J694" s="237">
        <f t="shared" si="185"/>
        <v>594.5</v>
      </c>
    </row>
    <row r="695" spans="1:10" x14ac:dyDescent="0.25">
      <c r="A695" s="8">
        <f t="shared" si="172"/>
        <v>43699</v>
      </c>
      <c r="B695">
        <v>5183.3</v>
      </c>
      <c r="C695">
        <v>4303.2</v>
      </c>
      <c r="D695" s="26">
        <v>5900</v>
      </c>
      <c r="E695">
        <v>4668.3</v>
      </c>
      <c r="F695" s="61">
        <f t="shared" si="182"/>
        <v>11083.3</v>
      </c>
      <c r="G695" s="61">
        <f t="shared" si="183"/>
        <v>8971.5</v>
      </c>
      <c r="H695" s="235">
        <f t="shared" si="184"/>
        <v>23.538984562224808</v>
      </c>
      <c r="I695" s="47">
        <f t="shared" si="173"/>
        <v>414.70000000000073</v>
      </c>
      <c r="J695" s="237">
        <f t="shared" si="185"/>
        <v>661.69999999999891</v>
      </c>
    </row>
    <row r="696" spans="1:10" x14ac:dyDescent="0.25">
      <c r="A696" s="8">
        <f t="shared" si="172"/>
        <v>43706</v>
      </c>
      <c r="B696">
        <v>4936.5</v>
      </c>
      <c r="C696">
        <v>4396</v>
      </c>
      <c r="D696">
        <v>6458.9</v>
      </c>
      <c r="E696">
        <v>4955.3</v>
      </c>
      <c r="F696" s="61">
        <f t="shared" si="182"/>
        <v>11395.4</v>
      </c>
      <c r="G696" s="61">
        <f t="shared" si="183"/>
        <v>9351.2999999999993</v>
      </c>
      <c r="H696" s="235">
        <f t="shared" si="184"/>
        <v>21.858992867301886</v>
      </c>
      <c r="I696" s="47">
        <f t="shared" si="173"/>
        <v>379.79999999999927</v>
      </c>
      <c r="J696" s="237">
        <f t="shared" si="185"/>
        <v>312.10000000000036</v>
      </c>
    </row>
    <row r="697" spans="1:10" x14ac:dyDescent="0.25">
      <c r="A697" s="8">
        <f t="shared" si="172"/>
        <v>43713</v>
      </c>
      <c r="B697" s="26">
        <v>5143</v>
      </c>
      <c r="C697">
        <v>4354.3999999999996</v>
      </c>
      <c r="D697">
        <v>6863.3</v>
      </c>
      <c r="E697">
        <v>5384.4</v>
      </c>
      <c r="F697" s="61">
        <f t="shared" si="182"/>
        <v>12006.3</v>
      </c>
      <c r="G697" s="61">
        <f t="shared" si="183"/>
        <v>9738.7999999999993</v>
      </c>
      <c r="H697" s="235">
        <f t="shared" si="184"/>
        <v>23.28315603565121</v>
      </c>
      <c r="I697" s="47">
        <f t="shared" si="173"/>
        <v>387.5</v>
      </c>
      <c r="J697" s="237">
        <f t="shared" si="185"/>
        <v>610.89999999999964</v>
      </c>
    </row>
    <row r="698" spans="1:10" x14ac:dyDescent="0.25">
      <c r="A698" s="8">
        <f t="shared" si="172"/>
        <v>43720</v>
      </c>
      <c r="B698">
        <v>4920.3</v>
      </c>
      <c r="C698">
        <v>4507.7</v>
      </c>
      <c r="D698">
        <v>7372.6</v>
      </c>
      <c r="E698">
        <v>5699.5</v>
      </c>
      <c r="F698" s="61">
        <f t="shared" si="182"/>
        <v>12292.900000000001</v>
      </c>
      <c r="G698" s="61">
        <f t="shared" si="183"/>
        <v>10207.200000000001</v>
      </c>
      <c r="H698" s="235">
        <f t="shared" si="184"/>
        <v>20.433615487107136</v>
      </c>
      <c r="I698" s="47">
        <f t="shared" si="173"/>
        <v>468.40000000000146</v>
      </c>
      <c r="J698" s="237">
        <f t="shared" si="185"/>
        <v>286.60000000000218</v>
      </c>
    </row>
    <row r="699" spans="1:10" x14ac:dyDescent="0.25">
      <c r="A699" s="8">
        <f t="shared" si="172"/>
        <v>43727</v>
      </c>
      <c r="B699">
        <v>4705.1000000000004</v>
      </c>
      <c r="C699">
        <v>4681.2</v>
      </c>
      <c r="D699">
        <v>7871</v>
      </c>
      <c r="E699">
        <v>6183.2</v>
      </c>
      <c r="F699" s="61">
        <f t="shared" si="182"/>
        <v>12576.1</v>
      </c>
      <c r="G699" s="61">
        <f t="shared" si="183"/>
        <v>10864.4</v>
      </c>
      <c r="H699" s="235">
        <f t="shared" si="184"/>
        <v>15.755126836272604</v>
      </c>
      <c r="I699" s="47">
        <f t="shared" si="173"/>
        <v>657.19999999999891</v>
      </c>
      <c r="J699" s="237">
        <f t="shared" si="185"/>
        <v>283.19999999999891</v>
      </c>
    </row>
    <row r="700" spans="1:10" x14ac:dyDescent="0.25">
      <c r="A700" s="8">
        <f t="shared" si="172"/>
        <v>43734</v>
      </c>
      <c r="B700">
        <v>4465.8</v>
      </c>
      <c r="C700">
        <v>4799.3999999999996</v>
      </c>
      <c r="D700">
        <v>8438.7999999999993</v>
      </c>
      <c r="E700">
        <v>6481</v>
      </c>
      <c r="F700" s="61">
        <f t="shared" si="182"/>
        <v>12904.599999999999</v>
      </c>
      <c r="G700" s="61">
        <f t="shared" si="183"/>
        <v>11280.4</v>
      </c>
      <c r="H700" s="235">
        <f t="shared" si="184"/>
        <v>14.398425587745113</v>
      </c>
      <c r="I700" s="47">
        <f t="shared" si="173"/>
        <v>416</v>
      </c>
      <c r="J700" s="237">
        <f t="shared" si="185"/>
        <v>328.49999999999818</v>
      </c>
    </row>
    <row r="701" spans="1:10" x14ac:dyDescent="0.25">
      <c r="A701" s="8">
        <f t="shared" ref="A701:A764" si="186">+A700+7</f>
        <v>43741</v>
      </c>
      <c r="B701">
        <v>4500.3999999999996</v>
      </c>
      <c r="C701">
        <v>4636.5</v>
      </c>
      <c r="D701">
        <v>8926.2000000000007</v>
      </c>
      <c r="E701">
        <v>6959.6</v>
      </c>
      <c r="F701" s="61">
        <f t="shared" si="182"/>
        <v>13426.6</v>
      </c>
      <c r="G701" s="61">
        <f t="shared" si="183"/>
        <v>11596.1</v>
      </c>
      <c r="H701" s="235">
        <f t="shared" si="184"/>
        <v>15.78547960090031</v>
      </c>
      <c r="I701" s="47">
        <f t="shared" ref="I701:I707" si="187">+G701-G700</f>
        <v>315.70000000000073</v>
      </c>
      <c r="J701" s="237">
        <f t="shared" si="185"/>
        <v>522.00000000000182</v>
      </c>
    </row>
    <row r="702" spans="1:10" x14ac:dyDescent="0.25">
      <c r="A702" s="8">
        <f t="shared" si="186"/>
        <v>43748</v>
      </c>
      <c r="B702">
        <v>4384.5</v>
      </c>
      <c r="C702">
        <v>4621.3999999999996</v>
      </c>
      <c r="D702">
        <v>9437.1</v>
      </c>
      <c r="E702">
        <v>7437.8</v>
      </c>
      <c r="F702" s="61">
        <f t="shared" si="182"/>
        <v>13821.6</v>
      </c>
      <c r="G702" s="61">
        <f t="shared" si="183"/>
        <v>12059.2</v>
      </c>
      <c r="H702" s="235">
        <f t="shared" si="184"/>
        <v>14.614568130555927</v>
      </c>
      <c r="I702" s="47">
        <f t="shared" si="187"/>
        <v>463.10000000000036</v>
      </c>
      <c r="J702" s="237">
        <f t="shared" si="185"/>
        <v>395</v>
      </c>
    </row>
    <row r="703" spans="1:10" x14ac:dyDescent="0.25">
      <c r="A703" s="8">
        <f t="shared" si="186"/>
        <v>43755</v>
      </c>
      <c r="B703">
        <v>4149.2</v>
      </c>
      <c r="C703">
        <v>4663.8999999999996</v>
      </c>
      <c r="D703">
        <v>9934.7999999999993</v>
      </c>
      <c r="E703">
        <v>7837.9</v>
      </c>
      <c r="F703" s="61">
        <f t="shared" si="182"/>
        <v>14084</v>
      </c>
      <c r="G703" s="61">
        <f t="shared" si="183"/>
        <v>12501.8</v>
      </c>
      <c r="H703" s="235">
        <f t="shared" si="184"/>
        <v>12.655777568030203</v>
      </c>
      <c r="I703" s="47">
        <f t="shared" si="187"/>
        <v>442.59999999999854</v>
      </c>
      <c r="J703" s="237">
        <f t="shared" si="185"/>
        <v>262.39999999999964</v>
      </c>
    </row>
    <row r="704" spans="1:10" x14ac:dyDescent="0.25">
      <c r="A704" s="8">
        <f t="shared" si="186"/>
        <v>43762</v>
      </c>
      <c r="B704">
        <v>4220.5</v>
      </c>
      <c r="C704">
        <v>4832.7</v>
      </c>
      <c r="D704">
        <v>10357.299999999999</v>
      </c>
      <c r="E704">
        <v>8251.7000000000007</v>
      </c>
      <c r="F704" s="61">
        <f t="shared" si="182"/>
        <v>14577.8</v>
      </c>
      <c r="G704" s="61">
        <f t="shared" si="183"/>
        <v>13084.400000000001</v>
      </c>
      <c r="H704" s="235">
        <f t="shared" si="184"/>
        <v>11.413591758124152</v>
      </c>
      <c r="I704" s="47">
        <f t="shared" si="187"/>
        <v>582.60000000000218</v>
      </c>
      <c r="J704" s="237">
        <f t="shared" si="185"/>
        <v>493.79999999999927</v>
      </c>
    </row>
    <row r="705" spans="1:10" x14ac:dyDescent="0.25">
      <c r="A705" s="8">
        <f t="shared" si="186"/>
        <v>43769</v>
      </c>
      <c r="B705">
        <v>4172.6000000000004</v>
      </c>
      <c r="C705">
        <v>5165.5</v>
      </c>
      <c r="D705">
        <v>10765.9</v>
      </c>
      <c r="E705">
        <v>8580.1</v>
      </c>
      <c r="F705" s="61">
        <f t="shared" si="182"/>
        <v>14938.5</v>
      </c>
      <c r="G705" s="61">
        <f t="shared" si="183"/>
        <v>13745.6</v>
      </c>
      <c r="H705" s="235">
        <f t="shared" si="184"/>
        <v>8.6784134559422696</v>
      </c>
      <c r="I705" s="47">
        <f t="shared" si="187"/>
        <v>661.19999999999891</v>
      </c>
      <c r="J705" s="237">
        <f t="shared" si="185"/>
        <v>360.70000000000073</v>
      </c>
    </row>
    <row r="706" spans="1:10" x14ac:dyDescent="0.25">
      <c r="A706" s="8">
        <f t="shared" si="186"/>
        <v>43776</v>
      </c>
      <c r="B706">
        <v>3957.6</v>
      </c>
      <c r="C706">
        <v>5340.7</v>
      </c>
      <c r="D706">
        <v>11219.5</v>
      </c>
      <c r="E706">
        <v>8843.1</v>
      </c>
      <c r="F706" s="61">
        <f t="shared" si="182"/>
        <v>15177.1</v>
      </c>
      <c r="G706" s="61">
        <f t="shared" si="183"/>
        <v>14183.8</v>
      </c>
      <c r="H706" s="235">
        <f t="shared" si="184"/>
        <v>7.0030598288187917</v>
      </c>
      <c r="I706" s="47">
        <f t="shared" si="187"/>
        <v>438.19999999999891</v>
      </c>
      <c r="J706" s="272">
        <f t="shared" si="185"/>
        <v>238.60000000000036</v>
      </c>
    </row>
    <row r="707" spans="1:10" ht="15" x14ac:dyDescent="0.35">
      <c r="A707" s="8">
        <f t="shared" si="186"/>
        <v>43783</v>
      </c>
      <c r="B707" s="316">
        <v>3910</v>
      </c>
      <c r="C707">
        <v>5167.3</v>
      </c>
      <c r="D707">
        <v>11704.7</v>
      </c>
      <c r="E707">
        <v>9347</v>
      </c>
      <c r="F707" s="61">
        <f t="shared" si="182"/>
        <v>15614.7</v>
      </c>
      <c r="G707" s="61">
        <f t="shared" si="183"/>
        <v>14514.3</v>
      </c>
      <c r="H707" s="235">
        <f t="shared" si="184"/>
        <v>7.5814886008970461</v>
      </c>
      <c r="I707" s="47">
        <f t="shared" si="187"/>
        <v>330.5</v>
      </c>
      <c r="J707" s="272">
        <f t="shared" si="185"/>
        <v>437.60000000000036</v>
      </c>
    </row>
    <row r="708" spans="1:10" x14ac:dyDescent="0.25">
      <c r="A708" s="8">
        <f t="shared" si="186"/>
        <v>43790</v>
      </c>
      <c r="B708">
        <f>'1121'!B86</f>
        <v>4077.6</v>
      </c>
      <c r="C708">
        <f>'1121'!C86</f>
        <v>5294.6</v>
      </c>
      <c r="D708">
        <f>'1121'!D86</f>
        <v>12149.8</v>
      </c>
      <c r="E708">
        <f>'1121'!E86</f>
        <v>9596.7000000000007</v>
      </c>
      <c r="F708" s="61">
        <f t="shared" si="182"/>
        <v>16227.4</v>
      </c>
      <c r="G708" s="61">
        <f t="shared" si="183"/>
        <v>14891.300000000001</v>
      </c>
      <c r="H708" s="235">
        <f t="shared" si="184"/>
        <v>8.9723529846285963</v>
      </c>
      <c r="I708" s="47">
        <f t="shared" ref="I708" si="188">+G708-G707</f>
        <v>377.00000000000182</v>
      </c>
      <c r="J708" s="272">
        <f t="shared" ref="J708" si="189">+F708-F707</f>
        <v>612.69999999999891</v>
      </c>
    </row>
    <row r="709" spans="1:10" x14ac:dyDescent="0.25">
      <c r="A709" s="8">
        <f t="shared" si="186"/>
        <v>43797</v>
      </c>
      <c r="B709">
        <f>'1128'!B86</f>
        <v>4073.9</v>
      </c>
      <c r="C709">
        <f>'1128'!C86</f>
        <v>5525.6</v>
      </c>
      <c r="D709">
        <f>'1128'!D86</f>
        <v>12381.5</v>
      </c>
      <c r="E709">
        <f>'1128'!E86</f>
        <v>10077.5</v>
      </c>
      <c r="F709" s="61">
        <f t="shared" si="182"/>
        <v>16455.400000000001</v>
      </c>
      <c r="G709" s="61">
        <f t="shared" si="183"/>
        <v>15603.1</v>
      </c>
      <c r="H709" s="235">
        <f t="shared" si="184"/>
        <v>5.4623760662945164</v>
      </c>
      <c r="I709" s="47">
        <f t="shared" ref="I709" si="190">+G709-G708</f>
        <v>711.79999999999927</v>
      </c>
      <c r="J709" s="272">
        <f>+F709-F708</f>
        <v>228.00000000000182</v>
      </c>
    </row>
    <row r="710" spans="1:10" x14ac:dyDescent="0.25">
      <c r="A710" s="8">
        <f t="shared" si="186"/>
        <v>43804</v>
      </c>
      <c r="B710">
        <f>'1205'!B86</f>
        <v>4187.1000000000004</v>
      </c>
      <c r="C710">
        <f>'1205'!C86</f>
        <v>5789</v>
      </c>
      <c r="D710">
        <f>'1205'!D86</f>
        <v>12771</v>
      </c>
      <c r="E710">
        <f>'1205'!E86</f>
        <v>10568.1</v>
      </c>
      <c r="F710" s="61">
        <f t="shared" si="182"/>
        <v>16958.099999999999</v>
      </c>
      <c r="G710" s="61">
        <f t="shared" si="183"/>
        <v>16357.1</v>
      </c>
      <c r="H710" s="235">
        <f t="shared" si="184"/>
        <v>3.674245434704182</v>
      </c>
      <c r="I710" s="47">
        <f t="shared" ref="I710:I711" si="191">+G710-G709</f>
        <v>754</v>
      </c>
      <c r="J710" s="272">
        <f t="shared" ref="J710" si="192">+F710-F709</f>
        <v>502.69999999999709</v>
      </c>
    </row>
    <row r="711" spans="1:10" x14ac:dyDescent="0.25">
      <c r="A711" s="8">
        <f t="shared" si="186"/>
        <v>43811</v>
      </c>
      <c r="B711">
        <f>'1212'!B86</f>
        <v>4525.2</v>
      </c>
      <c r="C711">
        <f>'1212'!C86</f>
        <v>5447.1</v>
      </c>
      <c r="D711">
        <f>'1212'!D86</f>
        <v>13301.4</v>
      </c>
      <c r="E711">
        <f>'1212'!E86</f>
        <v>11223.6</v>
      </c>
      <c r="F711" s="61">
        <f>+B711+D711</f>
        <v>17826.599999999999</v>
      </c>
      <c r="G711" s="61">
        <f t="shared" si="183"/>
        <v>16670.7</v>
      </c>
      <c r="H711" s="235">
        <f t="shared" si="184"/>
        <v>6.9337220392664767</v>
      </c>
      <c r="I711" s="47">
        <f t="shared" si="191"/>
        <v>313.60000000000036</v>
      </c>
      <c r="J711" s="272">
        <f>+F711-F710</f>
        <v>868.5</v>
      </c>
    </row>
    <row r="712" spans="1:10" x14ac:dyDescent="0.25">
      <c r="A712" s="8">
        <f t="shared" si="186"/>
        <v>43818</v>
      </c>
      <c r="B712">
        <f>'1219'!B86</f>
        <v>4731.8999999999996</v>
      </c>
      <c r="C712">
        <f>'1219'!C86</f>
        <v>5462.2</v>
      </c>
      <c r="D712">
        <f>'1219'!D86</f>
        <v>13809.8</v>
      </c>
      <c r="E712">
        <f>'1219'!E86</f>
        <v>11722.5</v>
      </c>
      <c r="F712" s="61">
        <f t="shared" si="182"/>
        <v>18541.699999999997</v>
      </c>
      <c r="G712" s="61">
        <f t="shared" si="183"/>
        <v>17184.7</v>
      </c>
      <c r="H712" s="235">
        <f t="shared" si="184"/>
        <v>7.8965591485449016</v>
      </c>
      <c r="I712" s="47">
        <f t="shared" ref="I712" si="193">+G712-G711</f>
        <v>514</v>
      </c>
      <c r="J712" s="272">
        <f>+F712-F711</f>
        <v>715.09999999999854</v>
      </c>
    </row>
    <row r="713" spans="1:10" x14ac:dyDescent="0.25">
      <c r="A713" s="8">
        <f t="shared" si="186"/>
        <v>43825</v>
      </c>
      <c r="B713">
        <f>'1226'!B86</f>
        <v>4705.5</v>
      </c>
      <c r="C713">
        <f>'1226'!C86</f>
        <v>5623.3</v>
      </c>
      <c r="D713">
        <v>14148.2</v>
      </c>
      <c r="E713">
        <f>'1226'!E86</f>
        <v>12154.4</v>
      </c>
      <c r="F713" s="61">
        <f t="shared" si="182"/>
        <v>18853.7</v>
      </c>
      <c r="G713" s="61">
        <f t="shared" si="183"/>
        <v>17777.7</v>
      </c>
      <c r="H713" s="235">
        <f t="shared" si="184"/>
        <v>6.052526479803344</v>
      </c>
      <c r="I713" s="47">
        <f t="shared" ref="I713" si="194">+G713-G712</f>
        <v>593</v>
      </c>
      <c r="J713" s="272">
        <f>+F713-F712</f>
        <v>312.00000000000364</v>
      </c>
    </row>
    <row r="714" spans="1:10" x14ac:dyDescent="0.25">
      <c r="A714" s="8">
        <f t="shared" si="186"/>
        <v>43832</v>
      </c>
      <c r="B714" s="112">
        <v>4433.6000000000004</v>
      </c>
      <c r="C714">
        <f>'0102'!C86</f>
        <v>5462.7</v>
      </c>
      <c r="D714">
        <f>'0102'!D86</f>
        <v>14500.7</v>
      </c>
      <c r="E714">
        <f>'0102'!E86</f>
        <v>12446.1</v>
      </c>
      <c r="F714" s="61">
        <f t="shared" si="182"/>
        <v>18934.300000000003</v>
      </c>
      <c r="G714" s="61">
        <f>+C714+E714</f>
        <v>17908.8</v>
      </c>
      <c r="H714" s="235">
        <f t="shared" si="184"/>
        <v>5.7262351469668848</v>
      </c>
      <c r="I714" s="47">
        <f t="shared" ref="I714" si="195">+G714-G713</f>
        <v>131.09999999999854</v>
      </c>
      <c r="J714" s="272">
        <f>+F714-F713</f>
        <v>80.600000000002183</v>
      </c>
    </row>
    <row r="715" spans="1:10" x14ac:dyDescent="0.25">
      <c r="A715" s="8">
        <f t="shared" si="186"/>
        <v>43839</v>
      </c>
      <c r="B715">
        <f>'0109'!B86</f>
        <v>4624.6000000000004</v>
      </c>
      <c r="C715">
        <f>'0109'!C86</f>
        <v>5462.7</v>
      </c>
      <c r="D715">
        <f>'0109'!D86</f>
        <v>14960.3</v>
      </c>
      <c r="E715">
        <f>'0109'!E86</f>
        <v>12446.1</v>
      </c>
      <c r="F715" s="61">
        <f t="shared" si="182"/>
        <v>19584.900000000001</v>
      </c>
      <c r="G715" s="61">
        <f t="shared" si="183"/>
        <v>17908.8</v>
      </c>
      <c r="H715" s="235">
        <f t="shared" si="184"/>
        <v>9.3590860359153094</v>
      </c>
      <c r="I715" s="60">
        <f>+G715-G714</f>
        <v>0</v>
      </c>
      <c r="J715" s="272">
        <f t="shared" ref="J715:J728" si="196">+F715-F714</f>
        <v>650.59999999999854</v>
      </c>
    </row>
    <row r="716" spans="1:10" x14ac:dyDescent="0.25">
      <c r="A716" s="8">
        <f t="shared" si="186"/>
        <v>43846</v>
      </c>
      <c r="B716">
        <f>'0116'!B86</f>
        <v>4795.6000000000004</v>
      </c>
      <c r="C716">
        <f>'0116'!C86</f>
        <v>5462.7</v>
      </c>
      <c r="D716">
        <f>'0116'!D86</f>
        <v>15485.3</v>
      </c>
      <c r="E716">
        <f>'0116'!E86</f>
        <v>12446.1</v>
      </c>
      <c r="F716" s="61">
        <f t="shared" si="182"/>
        <v>20280.900000000001</v>
      </c>
      <c r="G716" s="61">
        <f t="shared" si="183"/>
        <v>17908.8</v>
      </c>
      <c r="H716" s="235">
        <f t="shared" si="184"/>
        <v>13.245443580809457</v>
      </c>
      <c r="I716" s="47">
        <f t="shared" ref="I716:I728" si="197">+G716-G715</f>
        <v>0</v>
      </c>
      <c r="J716" s="272">
        <f t="shared" si="196"/>
        <v>696</v>
      </c>
    </row>
    <row r="717" spans="1:10" x14ac:dyDescent="0.25">
      <c r="A717" s="8">
        <f t="shared" si="186"/>
        <v>43853</v>
      </c>
      <c r="B717">
        <f>'0123'!B86</f>
        <v>5223.6000000000004</v>
      </c>
      <c r="C717">
        <f>'0123'!C86</f>
        <v>5462.7</v>
      </c>
      <c r="D717">
        <f>'0123'!D86</f>
        <v>15703.6</v>
      </c>
      <c r="E717">
        <f>'0123'!E86</f>
        <v>12446.1</v>
      </c>
      <c r="F717" s="61">
        <f t="shared" si="182"/>
        <v>20927.2</v>
      </c>
      <c r="G717" s="61">
        <f t="shared" si="183"/>
        <v>17908.8</v>
      </c>
      <c r="H717" s="235">
        <f t="shared" si="184"/>
        <v>16.854283927454674</v>
      </c>
      <c r="I717" s="47">
        <f t="shared" si="197"/>
        <v>0</v>
      </c>
      <c r="J717" s="272">
        <f t="shared" si="196"/>
        <v>646.29999999999927</v>
      </c>
    </row>
    <row r="718" spans="1:10" x14ac:dyDescent="0.25">
      <c r="A718" s="8">
        <f t="shared" si="186"/>
        <v>43860</v>
      </c>
      <c r="B718">
        <f>'0130'!B86</f>
        <v>5157.3</v>
      </c>
      <c r="C718">
        <f>'0130'!C86</f>
        <v>5462.7</v>
      </c>
      <c r="D718">
        <f>'0130'!D86</f>
        <v>16108.4</v>
      </c>
      <c r="E718">
        <f>'0130'!E86</f>
        <v>12446.1</v>
      </c>
      <c r="F718" s="61">
        <f t="shared" si="182"/>
        <v>21265.7</v>
      </c>
      <c r="G718" s="61">
        <f t="shared" si="183"/>
        <v>17908.8</v>
      </c>
      <c r="H718" s="235">
        <f t="shared" si="184"/>
        <v>18.744416152952748</v>
      </c>
      <c r="I718" s="47">
        <f t="shared" si="197"/>
        <v>0</v>
      </c>
      <c r="J718" s="272">
        <f t="shared" si="196"/>
        <v>338.5</v>
      </c>
    </row>
    <row r="719" spans="1:10" x14ac:dyDescent="0.25">
      <c r="A719" s="8">
        <f t="shared" si="186"/>
        <v>43867</v>
      </c>
      <c r="B719">
        <f>'0206'!B86</f>
        <v>5294.1</v>
      </c>
      <c r="C719">
        <f>'0206'!C86</f>
        <v>5462.7</v>
      </c>
      <c r="D719" s="112">
        <v>16614.7</v>
      </c>
      <c r="E719">
        <f>'0206'!E86</f>
        <v>12446.1</v>
      </c>
      <c r="F719" s="61">
        <f t="shared" si="182"/>
        <v>21908.800000000003</v>
      </c>
      <c r="G719" s="61">
        <f t="shared" si="183"/>
        <v>17908.8</v>
      </c>
      <c r="H719" s="235">
        <f t="shared" si="184"/>
        <v>22.335388189046746</v>
      </c>
      <c r="I719" s="47">
        <f t="shared" si="197"/>
        <v>0</v>
      </c>
      <c r="J719" s="272">
        <f t="shared" si="196"/>
        <v>643.10000000000218</v>
      </c>
    </row>
    <row r="720" spans="1:10" x14ac:dyDescent="0.25">
      <c r="A720" s="8">
        <f t="shared" si="186"/>
        <v>43874</v>
      </c>
      <c r="B720">
        <f>'0213'!B89</f>
        <v>5045</v>
      </c>
      <c r="C720">
        <f>'0213'!C89</f>
        <v>6497.2</v>
      </c>
      <c r="D720">
        <f>'0213'!D89</f>
        <v>17210.099999999999</v>
      </c>
      <c r="E720">
        <f>'0213'!E89</f>
        <v>14986.5</v>
      </c>
      <c r="F720" s="61">
        <f t="shared" si="182"/>
        <v>22255.1</v>
      </c>
      <c r="G720" s="61">
        <f t="shared" si="183"/>
        <v>21483.7</v>
      </c>
      <c r="H720" s="235">
        <f t="shared" si="184"/>
        <v>3.5906291746766072</v>
      </c>
      <c r="I720" s="47">
        <f t="shared" si="197"/>
        <v>3574.9000000000015</v>
      </c>
      <c r="J720" s="272">
        <f t="shared" si="196"/>
        <v>346.29999999999563</v>
      </c>
    </row>
    <row r="721" spans="1:12" ht="15" x14ac:dyDescent="0.35">
      <c r="A721" s="8">
        <f t="shared" si="186"/>
        <v>43881</v>
      </c>
      <c r="B721">
        <f>'0220'!B89</f>
        <v>5018.8</v>
      </c>
      <c r="C721">
        <f>'0220'!C89</f>
        <v>6307.4</v>
      </c>
      <c r="D721">
        <f>'0220'!D89</f>
        <v>17618.099999999999</v>
      </c>
      <c r="E721">
        <f>'0220'!E89</f>
        <v>15652.6</v>
      </c>
      <c r="F721" s="61">
        <f t="shared" si="182"/>
        <v>22636.899999999998</v>
      </c>
      <c r="G721" s="61">
        <f t="shared" si="183"/>
        <v>21960</v>
      </c>
      <c r="H721" s="235">
        <f t="shared" si="184"/>
        <v>3.0824225865209387</v>
      </c>
      <c r="I721" s="47">
        <f t="shared" si="197"/>
        <v>476.29999999999927</v>
      </c>
      <c r="J721" s="272">
        <f t="shared" si="196"/>
        <v>381.79999999999927</v>
      </c>
      <c r="L721" s="316"/>
    </row>
    <row r="722" spans="1:12" x14ac:dyDescent="0.25">
      <c r="A722" s="8">
        <f t="shared" si="186"/>
        <v>43888</v>
      </c>
      <c r="B722">
        <f>'0227'!B90</f>
        <v>4912.3999999999996</v>
      </c>
      <c r="C722">
        <f>'0227'!C90</f>
        <v>6307.9</v>
      </c>
      <c r="D722">
        <f>'0227'!D90</f>
        <v>18266.900000000001</v>
      </c>
      <c r="E722">
        <f>'0227'!E90</f>
        <v>16273.8</v>
      </c>
      <c r="F722" s="61">
        <f t="shared" si="182"/>
        <v>23179.300000000003</v>
      </c>
      <c r="G722" s="61">
        <f t="shared" si="183"/>
        <v>22581.699999999997</v>
      </c>
      <c r="H722" s="235">
        <f t="shared" si="184"/>
        <v>2.6463906614648369</v>
      </c>
      <c r="I722" s="47">
        <f t="shared" si="197"/>
        <v>621.69999999999709</v>
      </c>
      <c r="J722" s="272">
        <f t="shared" si="196"/>
        <v>542.40000000000509</v>
      </c>
    </row>
    <row r="723" spans="1:12" x14ac:dyDescent="0.25">
      <c r="A723" s="8">
        <f t="shared" si="186"/>
        <v>43895</v>
      </c>
      <c r="B723">
        <f>'0305'!B93</f>
        <v>4917.3999999999996</v>
      </c>
      <c r="C723">
        <f>'0305'!C93</f>
        <v>5827.6</v>
      </c>
      <c r="D723">
        <f>'0305'!D93</f>
        <v>18714.2</v>
      </c>
      <c r="E723">
        <f>'0305'!E93</f>
        <v>17017.099999999999</v>
      </c>
      <c r="F723" s="61">
        <f t="shared" si="182"/>
        <v>23631.599999999999</v>
      </c>
      <c r="G723" s="61">
        <f t="shared" si="183"/>
        <v>22844.699999999997</v>
      </c>
      <c r="H723" s="235">
        <f t="shared" si="184"/>
        <v>3.4445626337837654</v>
      </c>
      <c r="I723" s="47">
        <f t="shared" si="197"/>
        <v>263</v>
      </c>
      <c r="J723" s="272">
        <f t="shared" si="196"/>
        <v>452.29999999999563</v>
      </c>
      <c r="K723">
        <f>SUM(I714:I723)</f>
        <v>5066.9999999999964</v>
      </c>
      <c r="L723">
        <f>SUM(J714:J723)</f>
        <v>4777.8999999999978</v>
      </c>
    </row>
    <row r="724" spans="1:12" x14ac:dyDescent="0.25">
      <c r="A724" s="8">
        <f t="shared" si="186"/>
        <v>43902</v>
      </c>
      <c r="B724">
        <f>'0312'!B94</f>
        <v>4883.8999999999996</v>
      </c>
      <c r="C724">
        <f>'0312'!C94</f>
        <v>5769.1</v>
      </c>
      <c r="D724">
        <f>'0312'!D94</f>
        <v>19086</v>
      </c>
      <c r="E724">
        <f>'0312'!E94</f>
        <v>17374.099999999999</v>
      </c>
      <c r="F724" s="61">
        <f t="shared" si="182"/>
        <v>23969.9</v>
      </c>
      <c r="G724" s="61">
        <f t="shared" si="183"/>
        <v>23143.199999999997</v>
      </c>
      <c r="H724" s="235">
        <f t="shared" si="184"/>
        <v>3.5721075737149777</v>
      </c>
      <c r="I724" s="47">
        <f t="shared" si="197"/>
        <v>298.5</v>
      </c>
      <c r="J724" s="272">
        <f t="shared" si="196"/>
        <v>338.30000000000291</v>
      </c>
    </row>
    <row r="725" spans="1:12" x14ac:dyDescent="0.25">
      <c r="A725" s="8">
        <f t="shared" si="186"/>
        <v>43909</v>
      </c>
      <c r="B725">
        <f>'0319'!B95</f>
        <v>5208.3</v>
      </c>
      <c r="C725">
        <f>'0319'!C95</f>
        <v>5820.6</v>
      </c>
      <c r="D725">
        <f>'0319'!D95</f>
        <v>19501.7</v>
      </c>
      <c r="E725">
        <f>'0319'!E95</f>
        <v>17798.3</v>
      </c>
      <c r="F725" s="61">
        <f t="shared" si="182"/>
        <v>24710</v>
      </c>
      <c r="G725" s="61">
        <f t="shared" si="183"/>
        <v>23618.9</v>
      </c>
      <c r="H725" s="235">
        <f t="shared" si="184"/>
        <v>4.6196054854374946</v>
      </c>
      <c r="I725" s="47">
        <f t="shared" si="197"/>
        <v>475.70000000000437</v>
      </c>
      <c r="J725" s="272">
        <f t="shared" si="196"/>
        <v>740.09999999999854</v>
      </c>
    </row>
    <row r="726" spans="1:12" x14ac:dyDescent="0.25">
      <c r="A726" s="8">
        <f t="shared" si="186"/>
        <v>43916</v>
      </c>
      <c r="B726">
        <f>'0326'!B98</f>
        <v>5007.7</v>
      </c>
      <c r="C726">
        <f>'0326'!C98</f>
        <v>6109.5</v>
      </c>
      <c r="D726">
        <f>'0326'!D98</f>
        <v>19775.099999999999</v>
      </c>
      <c r="E726">
        <f>'0326'!E98</f>
        <v>18214.2</v>
      </c>
      <c r="F726" s="61">
        <f t="shared" si="182"/>
        <v>24782.799999999999</v>
      </c>
      <c r="G726" s="61">
        <f t="shared" si="183"/>
        <v>24323.7</v>
      </c>
      <c r="H726" s="235">
        <f t="shared" si="184"/>
        <v>1.8874595559063678</v>
      </c>
      <c r="I726" s="47">
        <f t="shared" si="197"/>
        <v>704.79999999999927</v>
      </c>
      <c r="J726" s="272">
        <f t="shared" si="196"/>
        <v>72.799999999999272</v>
      </c>
    </row>
    <row r="727" spans="1:12" x14ac:dyDescent="0.25">
      <c r="A727" s="8">
        <f t="shared" si="186"/>
        <v>43923</v>
      </c>
      <c r="B727">
        <f>'0402'!B98</f>
        <v>4886.3999999999996</v>
      </c>
      <c r="C727">
        <f>'0402'!C98</f>
        <v>5795.8</v>
      </c>
      <c r="D727">
        <f>'0402'!D98</f>
        <v>20155.099999999999</v>
      </c>
      <c r="E727">
        <f>'0402'!E98</f>
        <v>18800.900000000001</v>
      </c>
      <c r="F727" s="61">
        <f>+B727+D727</f>
        <v>25041.5</v>
      </c>
      <c r="G727" s="61">
        <f t="shared" si="183"/>
        <v>24596.7</v>
      </c>
      <c r="H727" s="235">
        <f t="shared" si="184"/>
        <v>1.8083726678782108</v>
      </c>
      <c r="I727" s="47">
        <f t="shared" si="197"/>
        <v>273</v>
      </c>
      <c r="J727" s="272">
        <f t="shared" si="196"/>
        <v>258.70000000000073</v>
      </c>
    </row>
    <row r="728" spans="1:12" x14ac:dyDescent="0.25">
      <c r="A728" s="8">
        <f t="shared" si="186"/>
        <v>43930</v>
      </c>
      <c r="B728">
        <f>'0409'!B98</f>
        <v>4343.8</v>
      </c>
      <c r="C728">
        <f>'0409'!C98</f>
        <v>5613.1</v>
      </c>
      <c r="D728">
        <f>'0409'!D98</f>
        <v>20876</v>
      </c>
      <c r="E728">
        <f>'0409'!E98</f>
        <v>19301.3</v>
      </c>
      <c r="F728" s="61">
        <f>+B728+D728</f>
        <v>25219.8</v>
      </c>
      <c r="G728" s="61">
        <f t="shared" si="183"/>
        <v>24914.400000000001</v>
      </c>
      <c r="H728" s="235">
        <f t="shared" si="184"/>
        <v>1.2257971293709646</v>
      </c>
      <c r="I728" s="47">
        <f t="shared" si="197"/>
        <v>317.70000000000073</v>
      </c>
      <c r="J728" s="272">
        <f t="shared" si="196"/>
        <v>178.29999999999927</v>
      </c>
    </row>
    <row r="729" spans="1:12" x14ac:dyDescent="0.25">
      <c r="A729" s="8">
        <f t="shared" si="186"/>
        <v>43937</v>
      </c>
      <c r="B729">
        <f>'0416'!B98</f>
        <v>4045.8</v>
      </c>
      <c r="C729">
        <f>'0416'!C98</f>
        <v>5245</v>
      </c>
      <c r="D729">
        <f>'0416'!D98</f>
        <v>21418.6</v>
      </c>
      <c r="E729">
        <f>'0416'!E98</f>
        <v>20094.599999999999</v>
      </c>
      <c r="F729" s="61">
        <f t="shared" si="182"/>
        <v>25464.399999999998</v>
      </c>
      <c r="G729" s="61">
        <f t="shared" si="183"/>
        <v>25339.599999999999</v>
      </c>
      <c r="H729" s="235">
        <f t="shared" si="184"/>
        <v>0.492509747588743</v>
      </c>
      <c r="I729" s="47">
        <f t="shared" ref="I729:I746" si="198">+G729-G728</f>
        <v>425.19999999999709</v>
      </c>
      <c r="J729" s="272">
        <f t="shared" ref="J729:J746" si="199">+F729-F728</f>
        <v>244.59999999999854</v>
      </c>
    </row>
    <row r="730" spans="1:12" x14ac:dyDescent="0.25">
      <c r="A730" s="8">
        <f t="shared" si="186"/>
        <v>43944</v>
      </c>
      <c r="B730">
        <f>'0423'!B98</f>
        <v>4074.9</v>
      </c>
      <c r="C730">
        <f>'0423'!C98</f>
        <v>4811.8999999999996</v>
      </c>
      <c r="D730">
        <f>'0423'!D98</f>
        <v>21856.799999999999</v>
      </c>
      <c r="E730">
        <f>'0423'!E98</f>
        <v>20649.7</v>
      </c>
      <c r="F730" s="61">
        <f t="shared" si="182"/>
        <v>25931.7</v>
      </c>
      <c r="G730" s="61">
        <f t="shared" si="183"/>
        <v>25461.599999999999</v>
      </c>
      <c r="H730" s="235">
        <f t="shared" si="184"/>
        <v>1.8463097370157611</v>
      </c>
      <c r="I730" s="47">
        <f t="shared" si="198"/>
        <v>122</v>
      </c>
      <c r="J730" s="272">
        <f t="shared" si="199"/>
        <v>467.30000000000291</v>
      </c>
    </row>
    <row r="731" spans="1:12" x14ac:dyDescent="0.25">
      <c r="A731" s="8">
        <f t="shared" si="186"/>
        <v>43951</v>
      </c>
      <c r="F731" s="61">
        <f t="shared" si="182"/>
        <v>0</v>
      </c>
      <c r="G731" s="61">
        <f t="shared" si="183"/>
        <v>0</v>
      </c>
      <c r="H731" s="235" t="e">
        <f t="shared" si="184"/>
        <v>#DIV/0!</v>
      </c>
      <c r="I731" s="47">
        <f t="shared" si="198"/>
        <v>-25461.599999999999</v>
      </c>
      <c r="J731" s="272">
        <f t="shared" si="199"/>
        <v>-25931.7</v>
      </c>
    </row>
    <row r="732" spans="1:12" x14ac:dyDescent="0.25">
      <c r="A732" s="8">
        <f t="shared" si="186"/>
        <v>43958</v>
      </c>
      <c r="F732" s="61">
        <f t="shared" si="182"/>
        <v>0</v>
      </c>
      <c r="G732" s="61">
        <f t="shared" si="183"/>
        <v>0</v>
      </c>
      <c r="H732" s="235" t="e">
        <f t="shared" si="184"/>
        <v>#DIV/0!</v>
      </c>
      <c r="I732" s="47">
        <f t="shared" si="198"/>
        <v>0</v>
      </c>
      <c r="J732" s="272">
        <f t="shared" si="199"/>
        <v>0</v>
      </c>
    </row>
    <row r="733" spans="1:12" x14ac:dyDescent="0.25">
      <c r="A733" s="8">
        <f t="shared" si="186"/>
        <v>43965</v>
      </c>
      <c r="F733" s="61">
        <f t="shared" ref="F733:F796" si="200">+B733+D733</f>
        <v>0</v>
      </c>
      <c r="G733" s="61">
        <f t="shared" ref="G733:G796" si="201">+C733+E733</f>
        <v>0</v>
      </c>
      <c r="H733" s="235" t="e">
        <f t="shared" ref="H733:H796" si="202">+(F733/G733-1)*100</f>
        <v>#DIV/0!</v>
      </c>
      <c r="I733" s="47">
        <f t="shared" si="198"/>
        <v>0</v>
      </c>
      <c r="J733" s="272">
        <f t="shared" si="199"/>
        <v>0</v>
      </c>
    </row>
    <row r="734" spans="1:12" x14ac:dyDescent="0.25">
      <c r="A734" s="8">
        <f t="shared" si="186"/>
        <v>43972</v>
      </c>
      <c r="F734" s="61">
        <f t="shared" si="200"/>
        <v>0</v>
      </c>
      <c r="G734" s="61">
        <f t="shared" si="201"/>
        <v>0</v>
      </c>
      <c r="H734" s="235" t="e">
        <f t="shared" si="202"/>
        <v>#DIV/0!</v>
      </c>
      <c r="I734" s="47">
        <f t="shared" si="198"/>
        <v>0</v>
      </c>
      <c r="J734" s="272">
        <f t="shared" si="199"/>
        <v>0</v>
      </c>
    </row>
    <row r="735" spans="1:12" x14ac:dyDescent="0.25">
      <c r="A735" s="8">
        <f t="shared" si="186"/>
        <v>43979</v>
      </c>
      <c r="F735" s="61">
        <f t="shared" si="200"/>
        <v>0</v>
      </c>
      <c r="G735" s="61">
        <f t="shared" si="201"/>
        <v>0</v>
      </c>
      <c r="H735" s="235" t="e">
        <f t="shared" si="202"/>
        <v>#DIV/0!</v>
      </c>
      <c r="I735" s="47">
        <f t="shared" si="198"/>
        <v>0</v>
      </c>
      <c r="J735" s="272">
        <f t="shared" si="199"/>
        <v>0</v>
      </c>
    </row>
    <row r="736" spans="1:12" x14ac:dyDescent="0.25">
      <c r="A736" s="8">
        <f t="shared" si="186"/>
        <v>43986</v>
      </c>
      <c r="F736" s="61">
        <f t="shared" si="200"/>
        <v>0</v>
      </c>
      <c r="G736" s="61">
        <f t="shared" si="201"/>
        <v>0</v>
      </c>
      <c r="H736" s="235" t="e">
        <f t="shared" si="202"/>
        <v>#DIV/0!</v>
      </c>
      <c r="I736" s="47">
        <f t="shared" si="198"/>
        <v>0</v>
      </c>
      <c r="J736" s="272">
        <f t="shared" si="199"/>
        <v>0</v>
      </c>
    </row>
    <row r="737" spans="1:10" x14ac:dyDescent="0.25">
      <c r="A737" s="8">
        <f t="shared" si="186"/>
        <v>43993</v>
      </c>
      <c r="F737" s="61">
        <f t="shared" si="200"/>
        <v>0</v>
      </c>
      <c r="G737" s="61">
        <f t="shared" si="201"/>
        <v>0</v>
      </c>
      <c r="H737" s="235" t="e">
        <f t="shared" si="202"/>
        <v>#DIV/0!</v>
      </c>
      <c r="I737" s="47">
        <f t="shared" si="198"/>
        <v>0</v>
      </c>
      <c r="J737" s="272">
        <f t="shared" si="199"/>
        <v>0</v>
      </c>
    </row>
    <row r="738" spans="1:10" x14ac:dyDescent="0.25">
      <c r="A738" s="8">
        <f t="shared" si="186"/>
        <v>44000</v>
      </c>
      <c r="F738" s="61">
        <f t="shared" si="200"/>
        <v>0</v>
      </c>
      <c r="G738" s="61">
        <f t="shared" si="201"/>
        <v>0</v>
      </c>
      <c r="H738" s="235" t="e">
        <f t="shared" si="202"/>
        <v>#DIV/0!</v>
      </c>
      <c r="I738" s="47">
        <f t="shared" si="198"/>
        <v>0</v>
      </c>
      <c r="J738" s="272">
        <f t="shared" si="199"/>
        <v>0</v>
      </c>
    </row>
    <row r="739" spans="1:10" x14ac:dyDescent="0.25">
      <c r="A739" s="8">
        <f t="shared" si="186"/>
        <v>44007</v>
      </c>
      <c r="F739" s="61">
        <f t="shared" si="200"/>
        <v>0</v>
      </c>
      <c r="G739" s="61">
        <f t="shared" si="201"/>
        <v>0</v>
      </c>
      <c r="H739" s="235" t="e">
        <f t="shared" si="202"/>
        <v>#DIV/0!</v>
      </c>
      <c r="I739" s="47">
        <f t="shared" si="198"/>
        <v>0</v>
      </c>
      <c r="J739" s="272">
        <f t="shared" si="199"/>
        <v>0</v>
      </c>
    </row>
    <row r="740" spans="1:10" x14ac:dyDescent="0.25">
      <c r="A740" s="8">
        <f t="shared" si="186"/>
        <v>44014</v>
      </c>
      <c r="F740" s="61">
        <f t="shared" si="200"/>
        <v>0</v>
      </c>
      <c r="G740" s="61">
        <f t="shared" si="201"/>
        <v>0</v>
      </c>
      <c r="H740" s="235" t="e">
        <f t="shared" si="202"/>
        <v>#DIV/0!</v>
      </c>
      <c r="I740" s="47">
        <f t="shared" si="198"/>
        <v>0</v>
      </c>
      <c r="J740" s="272">
        <f t="shared" si="199"/>
        <v>0</v>
      </c>
    </row>
    <row r="741" spans="1:10" x14ac:dyDescent="0.25">
      <c r="A741" s="8">
        <f t="shared" si="186"/>
        <v>44021</v>
      </c>
      <c r="F741" s="61">
        <f t="shared" si="200"/>
        <v>0</v>
      </c>
      <c r="G741" s="61">
        <f t="shared" si="201"/>
        <v>0</v>
      </c>
      <c r="H741" s="235" t="e">
        <f t="shared" si="202"/>
        <v>#DIV/0!</v>
      </c>
      <c r="I741" s="47">
        <f t="shared" si="198"/>
        <v>0</v>
      </c>
      <c r="J741" s="272">
        <f t="shared" si="199"/>
        <v>0</v>
      </c>
    </row>
    <row r="742" spans="1:10" x14ac:dyDescent="0.25">
      <c r="A742" s="8">
        <f t="shared" si="186"/>
        <v>44028</v>
      </c>
      <c r="F742" s="61">
        <f t="shared" si="200"/>
        <v>0</v>
      </c>
      <c r="G742" s="61">
        <f t="shared" si="201"/>
        <v>0</v>
      </c>
      <c r="H742" s="235" t="e">
        <f t="shared" si="202"/>
        <v>#DIV/0!</v>
      </c>
      <c r="I742" s="47">
        <f t="shared" si="198"/>
        <v>0</v>
      </c>
      <c r="J742" s="272">
        <f t="shared" si="199"/>
        <v>0</v>
      </c>
    </row>
    <row r="743" spans="1:10" x14ac:dyDescent="0.25">
      <c r="A743" s="8">
        <f t="shared" si="186"/>
        <v>44035</v>
      </c>
      <c r="F743" s="61">
        <f t="shared" si="200"/>
        <v>0</v>
      </c>
      <c r="G743" s="61">
        <f t="shared" si="201"/>
        <v>0</v>
      </c>
      <c r="H743" s="235" t="e">
        <f t="shared" si="202"/>
        <v>#DIV/0!</v>
      </c>
      <c r="I743" s="47">
        <f t="shared" si="198"/>
        <v>0</v>
      </c>
      <c r="J743" s="272">
        <f t="shared" si="199"/>
        <v>0</v>
      </c>
    </row>
    <row r="744" spans="1:10" x14ac:dyDescent="0.25">
      <c r="A744" s="8">
        <f t="shared" si="186"/>
        <v>44042</v>
      </c>
      <c r="F744" s="61">
        <f t="shared" si="200"/>
        <v>0</v>
      </c>
      <c r="G744" s="61">
        <f t="shared" si="201"/>
        <v>0</v>
      </c>
      <c r="H744" s="235" t="e">
        <f t="shared" si="202"/>
        <v>#DIV/0!</v>
      </c>
      <c r="I744" s="47">
        <f t="shared" si="198"/>
        <v>0</v>
      </c>
      <c r="J744" s="272">
        <f t="shared" si="199"/>
        <v>0</v>
      </c>
    </row>
    <row r="745" spans="1:10" x14ac:dyDescent="0.25">
      <c r="A745" s="8">
        <f t="shared" si="186"/>
        <v>44049</v>
      </c>
      <c r="F745" s="61">
        <f t="shared" si="200"/>
        <v>0</v>
      </c>
      <c r="G745" s="61">
        <f t="shared" si="201"/>
        <v>0</v>
      </c>
      <c r="H745" s="235" t="e">
        <f t="shared" si="202"/>
        <v>#DIV/0!</v>
      </c>
      <c r="I745" s="47">
        <f t="shared" si="198"/>
        <v>0</v>
      </c>
      <c r="J745" s="272">
        <f t="shared" si="199"/>
        <v>0</v>
      </c>
    </row>
    <row r="746" spans="1:10" x14ac:dyDescent="0.25">
      <c r="A746" s="8">
        <f t="shared" si="186"/>
        <v>44056</v>
      </c>
      <c r="F746" s="61">
        <f t="shared" si="200"/>
        <v>0</v>
      </c>
      <c r="G746" s="61">
        <f t="shared" si="201"/>
        <v>0</v>
      </c>
      <c r="H746" s="235" t="e">
        <f t="shared" si="202"/>
        <v>#DIV/0!</v>
      </c>
      <c r="I746" s="47">
        <f t="shared" si="198"/>
        <v>0</v>
      </c>
      <c r="J746" s="272">
        <f t="shared" si="199"/>
        <v>0</v>
      </c>
    </row>
    <row r="747" spans="1:10" x14ac:dyDescent="0.25">
      <c r="A747" s="8">
        <f t="shared" si="186"/>
        <v>44063</v>
      </c>
      <c r="F747" s="61">
        <f t="shared" si="200"/>
        <v>0</v>
      </c>
      <c r="G747" s="61">
        <f t="shared" si="201"/>
        <v>0</v>
      </c>
      <c r="H747" s="235" t="e">
        <f t="shared" si="202"/>
        <v>#DIV/0!</v>
      </c>
      <c r="I747" s="235"/>
    </row>
    <row r="748" spans="1:10" x14ac:dyDescent="0.25">
      <c r="A748" s="8">
        <f t="shared" si="186"/>
        <v>44070</v>
      </c>
      <c r="F748" s="61">
        <f t="shared" si="200"/>
        <v>0</v>
      </c>
      <c r="G748" s="61">
        <f t="shared" si="201"/>
        <v>0</v>
      </c>
      <c r="H748" s="235" t="e">
        <f t="shared" si="202"/>
        <v>#DIV/0!</v>
      </c>
      <c r="I748" s="235"/>
    </row>
    <row r="749" spans="1:10" x14ac:dyDescent="0.25">
      <c r="A749" s="8">
        <f t="shared" si="186"/>
        <v>44077</v>
      </c>
      <c r="F749" s="61">
        <f t="shared" si="200"/>
        <v>0</v>
      </c>
      <c r="G749" s="61">
        <f t="shared" si="201"/>
        <v>0</v>
      </c>
      <c r="H749" s="235" t="e">
        <f t="shared" si="202"/>
        <v>#DIV/0!</v>
      </c>
      <c r="I749" s="235"/>
    </row>
    <row r="750" spans="1:10" x14ac:dyDescent="0.25">
      <c r="A750" s="8">
        <f t="shared" si="186"/>
        <v>44084</v>
      </c>
      <c r="F750" s="61">
        <f t="shared" si="200"/>
        <v>0</v>
      </c>
      <c r="G750" s="61">
        <f t="shared" si="201"/>
        <v>0</v>
      </c>
      <c r="H750" s="235" t="e">
        <f t="shared" si="202"/>
        <v>#DIV/0!</v>
      </c>
      <c r="I750" s="235"/>
    </row>
    <row r="751" spans="1:10" x14ac:dyDescent="0.25">
      <c r="A751" s="8">
        <f t="shared" si="186"/>
        <v>44091</v>
      </c>
      <c r="F751" s="61">
        <f t="shared" si="200"/>
        <v>0</v>
      </c>
      <c r="G751" s="61">
        <f t="shared" si="201"/>
        <v>0</v>
      </c>
      <c r="H751" s="235" t="e">
        <f t="shared" si="202"/>
        <v>#DIV/0!</v>
      </c>
      <c r="I751" s="235"/>
    </row>
    <row r="752" spans="1:10" x14ac:dyDescent="0.25">
      <c r="A752" s="8">
        <f t="shared" si="186"/>
        <v>44098</v>
      </c>
      <c r="F752" s="61">
        <f t="shared" si="200"/>
        <v>0</v>
      </c>
      <c r="G752" s="61">
        <f t="shared" si="201"/>
        <v>0</v>
      </c>
      <c r="H752" s="235" t="e">
        <f t="shared" si="202"/>
        <v>#DIV/0!</v>
      </c>
      <c r="I752" s="235"/>
    </row>
    <row r="753" spans="1:9" x14ac:dyDescent="0.25">
      <c r="A753" s="8">
        <f t="shared" si="186"/>
        <v>44105</v>
      </c>
      <c r="F753" s="61">
        <f t="shared" si="200"/>
        <v>0</v>
      </c>
      <c r="G753" s="61">
        <f t="shared" si="201"/>
        <v>0</v>
      </c>
      <c r="H753" s="235" t="e">
        <f t="shared" si="202"/>
        <v>#DIV/0!</v>
      </c>
      <c r="I753" s="235"/>
    </row>
    <row r="754" spans="1:9" x14ac:dyDescent="0.25">
      <c r="A754" s="8">
        <f t="shared" si="186"/>
        <v>44112</v>
      </c>
      <c r="F754" s="61">
        <f t="shared" si="200"/>
        <v>0</v>
      </c>
      <c r="G754" s="61">
        <f t="shared" si="201"/>
        <v>0</v>
      </c>
      <c r="H754" s="235" t="e">
        <f t="shared" si="202"/>
        <v>#DIV/0!</v>
      </c>
      <c r="I754" s="235"/>
    </row>
    <row r="755" spans="1:9" x14ac:dyDescent="0.25">
      <c r="A755" s="8">
        <f t="shared" si="186"/>
        <v>44119</v>
      </c>
      <c r="F755" s="61">
        <f t="shared" si="200"/>
        <v>0</v>
      </c>
      <c r="G755" s="61">
        <f t="shared" si="201"/>
        <v>0</v>
      </c>
      <c r="H755" s="235" t="e">
        <f t="shared" si="202"/>
        <v>#DIV/0!</v>
      </c>
      <c r="I755" s="235"/>
    </row>
    <row r="756" spans="1:9" x14ac:dyDescent="0.25">
      <c r="A756" s="8">
        <f t="shared" si="186"/>
        <v>44126</v>
      </c>
      <c r="F756" s="61">
        <f t="shared" si="200"/>
        <v>0</v>
      </c>
      <c r="G756" s="61">
        <f t="shared" si="201"/>
        <v>0</v>
      </c>
      <c r="H756" s="235" t="e">
        <f t="shared" si="202"/>
        <v>#DIV/0!</v>
      </c>
      <c r="I756" s="235"/>
    </row>
    <row r="757" spans="1:9" x14ac:dyDescent="0.25">
      <c r="A757" s="8">
        <f t="shared" si="186"/>
        <v>44133</v>
      </c>
      <c r="F757" s="61">
        <f t="shared" si="200"/>
        <v>0</v>
      </c>
      <c r="G757" s="61">
        <f t="shared" si="201"/>
        <v>0</v>
      </c>
      <c r="H757" s="235" t="e">
        <f t="shared" si="202"/>
        <v>#DIV/0!</v>
      </c>
      <c r="I757" s="235"/>
    </row>
    <row r="758" spans="1:9" x14ac:dyDescent="0.25">
      <c r="A758" s="8">
        <f t="shared" si="186"/>
        <v>44140</v>
      </c>
      <c r="F758" s="61">
        <f t="shared" si="200"/>
        <v>0</v>
      </c>
      <c r="G758" s="61">
        <f t="shared" si="201"/>
        <v>0</v>
      </c>
      <c r="H758" s="235" t="e">
        <f t="shared" si="202"/>
        <v>#DIV/0!</v>
      </c>
      <c r="I758" s="235"/>
    </row>
    <row r="759" spans="1:9" x14ac:dyDescent="0.25">
      <c r="A759" s="8">
        <f t="shared" si="186"/>
        <v>44147</v>
      </c>
      <c r="F759" s="61">
        <f t="shared" si="200"/>
        <v>0</v>
      </c>
      <c r="G759" s="61">
        <f t="shared" si="201"/>
        <v>0</v>
      </c>
      <c r="H759" s="235" t="e">
        <f t="shared" si="202"/>
        <v>#DIV/0!</v>
      </c>
      <c r="I759" s="235"/>
    </row>
    <row r="760" spans="1:9" x14ac:dyDescent="0.25">
      <c r="A760" s="8">
        <f t="shared" si="186"/>
        <v>44154</v>
      </c>
      <c r="F760" s="61">
        <f t="shared" si="200"/>
        <v>0</v>
      </c>
      <c r="G760" s="61">
        <f t="shared" si="201"/>
        <v>0</v>
      </c>
      <c r="H760" s="235" t="e">
        <f t="shared" si="202"/>
        <v>#DIV/0!</v>
      </c>
      <c r="I760" s="235"/>
    </row>
    <row r="761" spans="1:9" x14ac:dyDescent="0.25">
      <c r="A761" s="8">
        <f t="shared" si="186"/>
        <v>44161</v>
      </c>
      <c r="F761" s="61">
        <f t="shared" si="200"/>
        <v>0</v>
      </c>
      <c r="G761" s="61">
        <f t="shared" si="201"/>
        <v>0</v>
      </c>
      <c r="H761" s="235" t="e">
        <f t="shared" si="202"/>
        <v>#DIV/0!</v>
      </c>
      <c r="I761" s="235"/>
    </row>
    <row r="762" spans="1:9" x14ac:dyDescent="0.25">
      <c r="A762" s="8">
        <f t="shared" si="186"/>
        <v>44168</v>
      </c>
      <c r="F762" s="61">
        <f t="shared" si="200"/>
        <v>0</v>
      </c>
      <c r="G762" s="61">
        <f t="shared" si="201"/>
        <v>0</v>
      </c>
      <c r="H762" s="235" t="e">
        <f t="shared" si="202"/>
        <v>#DIV/0!</v>
      </c>
      <c r="I762" s="235"/>
    </row>
    <row r="763" spans="1:9" x14ac:dyDescent="0.25">
      <c r="A763" s="8">
        <f t="shared" si="186"/>
        <v>44175</v>
      </c>
      <c r="F763" s="61">
        <f t="shared" si="200"/>
        <v>0</v>
      </c>
      <c r="G763" s="61">
        <f t="shared" si="201"/>
        <v>0</v>
      </c>
      <c r="H763" s="235" t="e">
        <f t="shared" si="202"/>
        <v>#DIV/0!</v>
      </c>
      <c r="I763" s="235"/>
    </row>
    <row r="764" spans="1:9" x14ac:dyDescent="0.25">
      <c r="A764" s="8">
        <f t="shared" si="186"/>
        <v>44182</v>
      </c>
      <c r="F764" s="61">
        <f t="shared" si="200"/>
        <v>0</v>
      </c>
      <c r="G764" s="61">
        <f t="shared" si="201"/>
        <v>0</v>
      </c>
      <c r="H764" s="235" t="e">
        <f t="shared" si="202"/>
        <v>#DIV/0!</v>
      </c>
      <c r="I764" s="235"/>
    </row>
    <row r="765" spans="1:9" x14ac:dyDescent="0.25">
      <c r="A765" s="8">
        <f t="shared" ref="A765:A828" si="203">+A764+7</f>
        <v>44189</v>
      </c>
      <c r="F765" s="61">
        <f t="shared" si="200"/>
        <v>0</v>
      </c>
      <c r="G765" s="61">
        <f t="shared" si="201"/>
        <v>0</v>
      </c>
      <c r="H765" s="235" t="e">
        <f t="shared" si="202"/>
        <v>#DIV/0!</v>
      </c>
      <c r="I765" s="235"/>
    </row>
    <row r="766" spans="1:9" x14ac:dyDescent="0.25">
      <c r="A766" s="8">
        <f t="shared" si="203"/>
        <v>44196</v>
      </c>
      <c r="F766" s="61">
        <f t="shared" si="200"/>
        <v>0</v>
      </c>
      <c r="G766" s="61">
        <f t="shared" si="201"/>
        <v>0</v>
      </c>
      <c r="H766" s="235" t="e">
        <f t="shared" si="202"/>
        <v>#DIV/0!</v>
      </c>
      <c r="I766" s="235"/>
    </row>
    <row r="767" spans="1:9" x14ac:dyDescent="0.25">
      <c r="A767" s="8">
        <f t="shared" si="203"/>
        <v>44203</v>
      </c>
      <c r="F767" s="61">
        <f t="shared" si="200"/>
        <v>0</v>
      </c>
      <c r="G767" s="61">
        <f t="shared" si="201"/>
        <v>0</v>
      </c>
      <c r="H767" s="235" t="e">
        <f t="shared" si="202"/>
        <v>#DIV/0!</v>
      </c>
      <c r="I767" s="235"/>
    </row>
    <row r="768" spans="1:9" x14ac:dyDescent="0.25">
      <c r="A768" s="8">
        <f t="shared" si="203"/>
        <v>44210</v>
      </c>
      <c r="F768" s="61">
        <f t="shared" si="200"/>
        <v>0</v>
      </c>
      <c r="G768" s="61">
        <f t="shared" si="201"/>
        <v>0</v>
      </c>
      <c r="H768" s="235" t="e">
        <f t="shared" si="202"/>
        <v>#DIV/0!</v>
      </c>
      <c r="I768" s="235"/>
    </row>
    <row r="769" spans="1:9" x14ac:dyDescent="0.25">
      <c r="A769" s="8">
        <f t="shared" si="203"/>
        <v>44217</v>
      </c>
      <c r="F769" s="61">
        <f t="shared" si="200"/>
        <v>0</v>
      </c>
      <c r="G769" s="61">
        <f t="shared" si="201"/>
        <v>0</v>
      </c>
      <c r="H769" s="235" t="e">
        <f t="shared" si="202"/>
        <v>#DIV/0!</v>
      </c>
      <c r="I769" s="235"/>
    </row>
    <row r="770" spans="1:9" x14ac:dyDescent="0.25">
      <c r="A770" s="8">
        <f t="shared" si="203"/>
        <v>44224</v>
      </c>
      <c r="F770" s="61">
        <f t="shared" si="200"/>
        <v>0</v>
      </c>
      <c r="G770" s="61">
        <f t="shared" si="201"/>
        <v>0</v>
      </c>
      <c r="H770" s="235" t="e">
        <f t="shared" si="202"/>
        <v>#DIV/0!</v>
      </c>
      <c r="I770" s="235"/>
    </row>
    <row r="771" spans="1:9" x14ac:dyDescent="0.25">
      <c r="A771" s="8">
        <f t="shared" si="203"/>
        <v>44231</v>
      </c>
      <c r="F771" s="61">
        <f t="shared" si="200"/>
        <v>0</v>
      </c>
      <c r="G771" s="61">
        <f t="shared" si="201"/>
        <v>0</v>
      </c>
      <c r="H771" s="235" t="e">
        <f t="shared" si="202"/>
        <v>#DIV/0!</v>
      </c>
      <c r="I771" s="235"/>
    </row>
    <row r="772" spans="1:9" x14ac:dyDescent="0.25">
      <c r="A772" s="8">
        <f t="shared" si="203"/>
        <v>44238</v>
      </c>
      <c r="F772" s="61">
        <f t="shared" si="200"/>
        <v>0</v>
      </c>
      <c r="G772" s="61">
        <f t="shared" si="201"/>
        <v>0</v>
      </c>
      <c r="H772" s="235" t="e">
        <f t="shared" si="202"/>
        <v>#DIV/0!</v>
      </c>
      <c r="I772" s="235"/>
    </row>
    <row r="773" spans="1:9" x14ac:dyDescent="0.25">
      <c r="A773" s="8">
        <f t="shared" si="203"/>
        <v>44245</v>
      </c>
      <c r="F773" s="61">
        <f t="shared" si="200"/>
        <v>0</v>
      </c>
      <c r="G773" s="61">
        <f t="shared" si="201"/>
        <v>0</v>
      </c>
      <c r="H773" s="235" t="e">
        <f t="shared" si="202"/>
        <v>#DIV/0!</v>
      </c>
      <c r="I773" s="235"/>
    </row>
    <row r="774" spans="1:9" x14ac:dyDescent="0.25">
      <c r="A774" s="8">
        <f t="shared" si="203"/>
        <v>44252</v>
      </c>
      <c r="F774" s="61">
        <f t="shared" si="200"/>
        <v>0</v>
      </c>
      <c r="G774" s="61">
        <f t="shared" si="201"/>
        <v>0</v>
      </c>
      <c r="H774" s="235" t="e">
        <f t="shared" si="202"/>
        <v>#DIV/0!</v>
      </c>
      <c r="I774" s="235"/>
    </row>
    <row r="775" spans="1:9" x14ac:dyDescent="0.25">
      <c r="A775" s="8">
        <f t="shared" si="203"/>
        <v>44259</v>
      </c>
      <c r="F775" s="61">
        <f t="shared" si="200"/>
        <v>0</v>
      </c>
      <c r="G775" s="61">
        <f t="shared" si="201"/>
        <v>0</v>
      </c>
      <c r="H775" s="235" t="e">
        <f t="shared" si="202"/>
        <v>#DIV/0!</v>
      </c>
      <c r="I775" s="235"/>
    </row>
    <row r="776" spans="1:9" x14ac:dyDescent="0.25">
      <c r="A776" s="8">
        <f t="shared" si="203"/>
        <v>44266</v>
      </c>
      <c r="F776" s="61">
        <f t="shared" si="200"/>
        <v>0</v>
      </c>
      <c r="G776" s="61">
        <f t="shared" si="201"/>
        <v>0</v>
      </c>
      <c r="H776" s="235" t="e">
        <f t="shared" si="202"/>
        <v>#DIV/0!</v>
      </c>
      <c r="I776" s="235"/>
    </row>
    <row r="777" spans="1:9" x14ac:dyDescent="0.25">
      <c r="A777" s="8">
        <f t="shared" si="203"/>
        <v>44273</v>
      </c>
      <c r="F777" s="61">
        <f t="shared" si="200"/>
        <v>0</v>
      </c>
      <c r="G777" s="61">
        <f t="shared" si="201"/>
        <v>0</v>
      </c>
      <c r="H777" s="235" t="e">
        <f t="shared" si="202"/>
        <v>#DIV/0!</v>
      </c>
      <c r="I777" s="235"/>
    </row>
    <row r="778" spans="1:9" x14ac:dyDescent="0.25">
      <c r="A778" s="8">
        <f t="shared" si="203"/>
        <v>44280</v>
      </c>
      <c r="F778" s="61">
        <f t="shared" si="200"/>
        <v>0</v>
      </c>
      <c r="G778" s="61">
        <f t="shared" si="201"/>
        <v>0</v>
      </c>
      <c r="H778" s="235" t="e">
        <f t="shared" si="202"/>
        <v>#DIV/0!</v>
      </c>
      <c r="I778" s="235"/>
    </row>
    <row r="779" spans="1:9" x14ac:dyDescent="0.25">
      <c r="A779" s="8">
        <f t="shared" si="203"/>
        <v>44287</v>
      </c>
      <c r="F779" s="61">
        <f t="shared" si="200"/>
        <v>0</v>
      </c>
      <c r="G779" s="61">
        <f t="shared" si="201"/>
        <v>0</v>
      </c>
      <c r="H779" s="235" t="e">
        <f t="shared" si="202"/>
        <v>#DIV/0!</v>
      </c>
      <c r="I779" s="235"/>
    </row>
    <row r="780" spans="1:9" x14ac:dyDescent="0.25">
      <c r="A780" s="8">
        <f t="shared" si="203"/>
        <v>44294</v>
      </c>
      <c r="F780" s="61">
        <f t="shared" si="200"/>
        <v>0</v>
      </c>
      <c r="G780" s="61">
        <f t="shared" si="201"/>
        <v>0</v>
      </c>
      <c r="H780" s="235" t="e">
        <f t="shared" si="202"/>
        <v>#DIV/0!</v>
      </c>
      <c r="I780" s="235"/>
    </row>
    <row r="781" spans="1:9" x14ac:dyDescent="0.25">
      <c r="A781" s="8">
        <f t="shared" si="203"/>
        <v>44301</v>
      </c>
      <c r="F781" s="61">
        <f t="shared" si="200"/>
        <v>0</v>
      </c>
      <c r="G781" s="61">
        <f t="shared" si="201"/>
        <v>0</v>
      </c>
      <c r="H781" s="235" t="e">
        <f t="shared" si="202"/>
        <v>#DIV/0!</v>
      </c>
      <c r="I781" s="235"/>
    </row>
    <row r="782" spans="1:9" x14ac:dyDescent="0.25">
      <c r="A782" s="8">
        <f t="shared" si="203"/>
        <v>44308</v>
      </c>
      <c r="F782" s="61">
        <f t="shared" si="200"/>
        <v>0</v>
      </c>
      <c r="G782" s="61">
        <f t="shared" si="201"/>
        <v>0</v>
      </c>
      <c r="H782" s="235" t="e">
        <f t="shared" si="202"/>
        <v>#DIV/0!</v>
      </c>
      <c r="I782" s="235"/>
    </row>
    <row r="783" spans="1:9" x14ac:dyDescent="0.25">
      <c r="A783" s="8">
        <f t="shared" si="203"/>
        <v>44315</v>
      </c>
      <c r="F783" s="61">
        <f t="shared" si="200"/>
        <v>0</v>
      </c>
      <c r="G783" s="61">
        <f t="shared" si="201"/>
        <v>0</v>
      </c>
      <c r="H783" s="235" t="e">
        <f t="shared" si="202"/>
        <v>#DIV/0!</v>
      </c>
      <c r="I783" s="235"/>
    </row>
    <row r="784" spans="1:9" x14ac:dyDescent="0.25">
      <c r="A784" s="8">
        <f t="shared" si="203"/>
        <v>44322</v>
      </c>
      <c r="F784" s="61">
        <f t="shared" si="200"/>
        <v>0</v>
      </c>
      <c r="G784" s="61">
        <f t="shared" si="201"/>
        <v>0</v>
      </c>
      <c r="H784" s="235" t="e">
        <f t="shared" si="202"/>
        <v>#DIV/0!</v>
      </c>
      <c r="I784" s="235"/>
    </row>
    <row r="785" spans="1:9" x14ac:dyDescent="0.25">
      <c r="A785" s="8">
        <f t="shared" si="203"/>
        <v>44329</v>
      </c>
      <c r="F785" s="61">
        <f t="shared" si="200"/>
        <v>0</v>
      </c>
      <c r="G785" s="61">
        <f t="shared" si="201"/>
        <v>0</v>
      </c>
      <c r="H785" s="235" t="e">
        <f t="shared" si="202"/>
        <v>#DIV/0!</v>
      </c>
      <c r="I785" s="235"/>
    </row>
    <row r="786" spans="1:9" x14ac:dyDescent="0.25">
      <c r="A786" s="8">
        <f t="shared" si="203"/>
        <v>44336</v>
      </c>
      <c r="F786" s="61">
        <f t="shared" si="200"/>
        <v>0</v>
      </c>
      <c r="G786" s="61">
        <f t="shared" si="201"/>
        <v>0</v>
      </c>
      <c r="H786" s="235" t="e">
        <f t="shared" si="202"/>
        <v>#DIV/0!</v>
      </c>
      <c r="I786" s="235"/>
    </row>
    <row r="787" spans="1:9" x14ac:dyDescent="0.25">
      <c r="A787" s="8">
        <f t="shared" si="203"/>
        <v>44343</v>
      </c>
      <c r="F787" s="61">
        <f t="shared" si="200"/>
        <v>0</v>
      </c>
      <c r="G787" s="61">
        <f t="shared" si="201"/>
        <v>0</v>
      </c>
      <c r="H787" s="235" t="e">
        <f t="shared" si="202"/>
        <v>#DIV/0!</v>
      </c>
      <c r="I787" s="235"/>
    </row>
    <row r="788" spans="1:9" x14ac:dyDescent="0.25">
      <c r="A788" s="8">
        <f t="shared" si="203"/>
        <v>44350</v>
      </c>
      <c r="F788" s="61">
        <f t="shared" si="200"/>
        <v>0</v>
      </c>
      <c r="G788" s="61">
        <f t="shared" si="201"/>
        <v>0</v>
      </c>
      <c r="H788" s="235" t="e">
        <f t="shared" si="202"/>
        <v>#DIV/0!</v>
      </c>
      <c r="I788" s="235"/>
    </row>
    <row r="789" spans="1:9" x14ac:dyDescent="0.25">
      <c r="A789" s="8">
        <f t="shared" si="203"/>
        <v>44357</v>
      </c>
      <c r="F789" s="61">
        <f t="shared" si="200"/>
        <v>0</v>
      </c>
      <c r="G789" s="61">
        <f t="shared" si="201"/>
        <v>0</v>
      </c>
      <c r="H789" s="235" t="e">
        <f t="shared" si="202"/>
        <v>#DIV/0!</v>
      </c>
      <c r="I789" s="235"/>
    </row>
    <row r="790" spans="1:9" x14ac:dyDescent="0.25">
      <c r="A790" s="8">
        <f t="shared" si="203"/>
        <v>44364</v>
      </c>
      <c r="F790" s="61">
        <f t="shared" si="200"/>
        <v>0</v>
      </c>
      <c r="G790" s="61">
        <f t="shared" si="201"/>
        <v>0</v>
      </c>
      <c r="H790" s="235" t="e">
        <f t="shared" si="202"/>
        <v>#DIV/0!</v>
      </c>
      <c r="I790" s="235"/>
    </row>
    <row r="791" spans="1:9" x14ac:dyDescent="0.25">
      <c r="A791" s="8">
        <f t="shared" si="203"/>
        <v>44371</v>
      </c>
      <c r="F791" s="61">
        <f t="shared" si="200"/>
        <v>0</v>
      </c>
      <c r="G791" s="61">
        <f t="shared" si="201"/>
        <v>0</v>
      </c>
      <c r="H791" s="235" t="e">
        <f t="shared" si="202"/>
        <v>#DIV/0!</v>
      </c>
      <c r="I791" s="235"/>
    </row>
    <row r="792" spans="1:9" x14ac:dyDescent="0.25">
      <c r="A792" s="8">
        <f t="shared" si="203"/>
        <v>44378</v>
      </c>
      <c r="F792" s="61">
        <f t="shared" si="200"/>
        <v>0</v>
      </c>
      <c r="G792" s="61">
        <f t="shared" si="201"/>
        <v>0</v>
      </c>
      <c r="H792" s="235" t="e">
        <f t="shared" si="202"/>
        <v>#DIV/0!</v>
      </c>
      <c r="I792" s="235"/>
    </row>
    <row r="793" spans="1:9" x14ac:dyDescent="0.25">
      <c r="A793" s="8">
        <f t="shared" si="203"/>
        <v>44385</v>
      </c>
      <c r="F793" s="61">
        <f t="shared" si="200"/>
        <v>0</v>
      </c>
      <c r="G793" s="61">
        <f t="shared" si="201"/>
        <v>0</v>
      </c>
      <c r="H793" s="235" t="e">
        <f t="shared" si="202"/>
        <v>#DIV/0!</v>
      </c>
      <c r="I793" s="235"/>
    </row>
    <row r="794" spans="1:9" x14ac:dyDescent="0.25">
      <c r="A794" s="8">
        <f t="shared" si="203"/>
        <v>44392</v>
      </c>
      <c r="F794" s="61">
        <f t="shared" si="200"/>
        <v>0</v>
      </c>
      <c r="G794" s="61">
        <f t="shared" si="201"/>
        <v>0</v>
      </c>
      <c r="H794" s="235" t="e">
        <f t="shared" si="202"/>
        <v>#DIV/0!</v>
      </c>
      <c r="I794" s="235"/>
    </row>
    <row r="795" spans="1:9" x14ac:dyDescent="0.25">
      <c r="A795" s="8">
        <f t="shared" si="203"/>
        <v>44399</v>
      </c>
      <c r="F795" s="61">
        <f t="shared" si="200"/>
        <v>0</v>
      </c>
      <c r="G795" s="61">
        <f t="shared" si="201"/>
        <v>0</v>
      </c>
      <c r="H795" s="235" t="e">
        <f t="shared" si="202"/>
        <v>#DIV/0!</v>
      </c>
      <c r="I795" s="235"/>
    </row>
    <row r="796" spans="1:9" x14ac:dyDescent="0.25">
      <c r="A796" s="8">
        <f t="shared" si="203"/>
        <v>44406</v>
      </c>
      <c r="F796" s="61">
        <f t="shared" si="200"/>
        <v>0</v>
      </c>
      <c r="G796" s="61">
        <f t="shared" si="201"/>
        <v>0</v>
      </c>
      <c r="H796" s="235" t="e">
        <f t="shared" si="202"/>
        <v>#DIV/0!</v>
      </c>
      <c r="I796" s="235"/>
    </row>
    <row r="797" spans="1:9" x14ac:dyDescent="0.25">
      <c r="A797" s="8">
        <f t="shared" si="203"/>
        <v>44413</v>
      </c>
      <c r="F797" s="61">
        <f t="shared" ref="F797:F857" si="204">+B797+D797</f>
        <v>0</v>
      </c>
      <c r="G797" s="61">
        <f t="shared" ref="G797:G857" si="205">+C797+E797</f>
        <v>0</v>
      </c>
      <c r="H797" s="235" t="e">
        <f t="shared" ref="H797:H857" si="206">+(F797/G797-1)*100</f>
        <v>#DIV/0!</v>
      </c>
      <c r="I797" s="235"/>
    </row>
    <row r="798" spans="1:9" x14ac:dyDescent="0.25">
      <c r="A798" s="8">
        <f t="shared" si="203"/>
        <v>44420</v>
      </c>
      <c r="F798" s="61">
        <f t="shared" si="204"/>
        <v>0</v>
      </c>
      <c r="G798" s="61">
        <f t="shared" si="205"/>
        <v>0</v>
      </c>
      <c r="H798" s="235" t="e">
        <f t="shared" si="206"/>
        <v>#DIV/0!</v>
      </c>
      <c r="I798" s="235"/>
    </row>
    <row r="799" spans="1:9" x14ac:dyDescent="0.25">
      <c r="A799" s="8">
        <f t="shared" si="203"/>
        <v>44427</v>
      </c>
      <c r="F799" s="61">
        <f t="shared" si="204"/>
        <v>0</v>
      </c>
      <c r="G799" s="61">
        <f t="shared" si="205"/>
        <v>0</v>
      </c>
      <c r="H799" s="235" t="e">
        <f t="shared" si="206"/>
        <v>#DIV/0!</v>
      </c>
      <c r="I799" s="235"/>
    </row>
    <row r="800" spans="1:9" x14ac:dyDescent="0.25">
      <c r="A800" s="8">
        <f t="shared" si="203"/>
        <v>44434</v>
      </c>
      <c r="F800" s="61">
        <f t="shared" si="204"/>
        <v>0</v>
      </c>
      <c r="G800" s="61">
        <f t="shared" si="205"/>
        <v>0</v>
      </c>
      <c r="H800" s="235" t="e">
        <f t="shared" si="206"/>
        <v>#DIV/0!</v>
      </c>
      <c r="I800" s="235"/>
    </row>
    <row r="801" spans="1:9" x14ac:dyDescent="0.25">
      <c r="A801" s="8">
        <f t="shared" si="203"/>
        <v>44441</v>
      </c>
      <c r="F801" s="61">
        <f t="shared" si="204"/>
        <v>0</v>
      </c>
      <c r="G801" s="61">
        <f t="shared" si="205"/>
        <v>0</v>
      </c>
      <c r="H801" s="235" t="e">
        <f t="shared" si="206"/>
        <v>#DIV/0!</v>
      </c>
      <c r="I801" s="235"/>
    </row>
    <row r="802" spans="1:9" x14ac:dyDescent="0.25">
      <c r="A802" s="8">
        <f t="shared" si="203"/>
        <v>44448</v>
      </c>
      <c r="F802" s="61">
        <f t="shared" si="204"/>
        <v>0</v>
      </c>
      <c r="G802" s="61">
        <f t="shared" si="205"/>
        <v>0</v>
      </c>
      <c r="H802" s="235" t="e">
        <f t="shared" si="206"/>
        <v>#DIV/0!</v>
      </c>
      <c r="I802" s="235"/>
    </row>
    <row r="803" spans="1:9" x14ac:dyDescent="0.25">
      <c r="A803" s="8">
        <f t="shared" si="203"/>
        <v>44455</v>
      </c>
      <c r="F803" s="61">
        <f t="shared" si="204"/>
        <v>0</v>
      </c>
      <c r="G803" s="61">
        <f t="shared" si="205"/>
        <v>0</v>
      </c>
      <c r="H803" s="235" t="e">
        <f t="shared" si="206"/>
        <v>#DIV/0!</v>
      </c>
      <c r="I803" s="235"/>
    </row>
    <row r="804" spans="1:9" x14ac:dyDescent="0.25">
      <c r="A804" s="8">
        <f t="shared" si="203"/>
        <v>44462</v>
      </c>
      <c r="F804" s="61">
        <f t="shared" si="204"/>
        <v>0</v>
      </c>
      <c r="G804" s="61">
        <f t="shared" si="205"/>
        <v>0</v>
      </c>
      <c r="H804" s="235" t="e">
        <f t="shared" si="206"/>
        <v>#DIV/0!</v>
      </c>
      <c r="I804" s="235"/>
    </row>
    <row r="805" spans="1:9" x14ac:dyDescent="0.25">
      <c r="A805" s="8">
        <f t="shared" si="203"/>
        <v>44469</v>
      </c>
      <c r="F805" s="61">
        <f t="shared" si="204"/>
        <v>0</v>
      </c>
      <c r="G805" s="61">
        <f t="shared" si="205"/>
        <v>0</v>
      </c>
      <c r="H805" s="235" t="e">
        <f t="shared" si="206"/>
        <v>#DIV/0!</v>
      </c>
      <c r="I805" s="235"/>
    </row>
    <row r="806" spans="1:9" x14ac:dyDescent="0.25">
      <c r="A806" s="8">
        <f t="shared" si="203"/>
        <v>44476</v>
      </c>
      <c r="F806" s="61">
        <f t="shared" si="204"/>
        <v>0</v>
      </c>
      <c r="G806" s="61">
        <f t="shared" si="205"/>
        <v>0</v>
      </c>
      <c r="H806" s="235" t="e">
        <f t="shared" si="206"/>
        <v>#DIV/0!</v>
      </c>
      <c r="I806" s="235"/>
    </row>
    <row r="807" spans="1:9" x14ac:dyDescent="0.25">
      <c r="A807" s="8">
        <f t="shared" si="203"/>
        <v>44483</v>
      </c>
      <c r="F807" s="61">
        <f t="shared" si="204"/>
        <v>0</v>
      </c>
      <c r="G807" s="61">
        <f t="shared" si="205"/>
        <v>0</v>
      </c>
      <c r="H807" s="235" t="e">
        <f t="shared" si="206"/>
        <v>#DIV/0!</v>
      </c>
      <c r="I807" s="235"/>
    </row>
    <row r="808" spans="1:9" x14ac:dyDescent="0.25">
      <c r="A808" s="8">
        <f t="shared" si="203"/>
        <v>44490</v>
      </c>
      <c r="F808" s="61">
        <f t="shared" si="204"/>
        <v>0</v>
      </c>
      <c r="G808" s="61">
        <f t="shared" si="205"/>
        <v>0</v>
      </c>
      <c r="H808" s="235" t="e">
        <f t="shared" si="206"/>
        <v>#DIV/0!</v>
      </c>
      <c r="I808" s="235"/>
    </row>
    <row r="809" spans="1:9" x14ac:dyDescent="0.25">
      <c r="A809" s="8">
        <f t="shared" si="203"/>
        <v>44497</v>
      </c>
      <c r="F809" s="61">
        <f t="shared" si="204"/>
        <v>0</v>
      </c>
      <c r="G809" s="61">
        <f t="shared" si="205"/>
        <v>0</v>
      </c>
      <c r="H809" s="235" t="e">
        <f t="shared" si="206"/>
        <v>#DIV/0!</v>
      </c>
      <c r="I809" s="235"/>
    </row>
    <row r="810" spans="1:9" x14ac:dyDescent="0.25">
      <c r="A810" s="8">
        <f t="shared" si="203"/>
        <v>44504</v>
      </c>
      <c r="F810" s="61">
        <f t="shared" si="204"/>
        <v>0</v>
      </c>
      <c r="G810" s="61">
        <f t="shared" si="205"/>
        <v>0</v>
      </c>
      <c r="H810" s="235" t="e">
        <f t="shared" si="206"/>
        <v>#DIV/0!</v>
      </c>
      <c r="I810" s="235"/>
    </row>
    <row r="811" spans="1:9" x14ac:dyDescent="0.25">
      <c r="A811" s="8">
        <f t="shared" si="203"/>
        <v>44511</v>
      </c>
      <c r="F811" s="61">
        <f t="shared" si="204"/>
        <v>0</v>
      </c>
      <c r="G811" s="61">
        <f t="shared" si="205"/>
        <v>0</v>
      </c>
      <c r="H811" s="235" t="e">
        <f t="shared" si="206"/>
        <v>#DIV/0!</v>
      </c>
      <c r="I811" s="235"/>
    </row>
    <row r="812" spans="1:9" x14ac:dyDescent="0.25">
      <c r="A812" s="8">
        <f t="shared" si="203"/>
        <v>44518</v>
      </c>
      <c r="F812" s="61">
        <f t="shared" si="204"/>
        <v>0</v>
      </c>
      <c r="G812" s="61">
        <f t="shared" si="205"/>
        <v>0</v>
      </c>
      <c r="H812" s="235" t="e">
        <f t="shared" si="206"/>
        <v>#DIV/0!</v>
      </c>
      <c r="I812" s="235"/>
    </row>
    <row r="813" spans="1:9" x14ac:dyDescent="0.25">
      <c r="A813" s="8">
        <f t="shared" si="203"/>
        <v>44525</v>
      </c>
      <c r="F813" s="61">
        <f t="shared" si="204"/>
        <v>0</v>
      </c>
      <c r="G813" s="61">
        <f t="shared" si="205"/>
        <v>0</v>
      </c>
      <c r="H813" s="235" t="e">
        <f t="shared" si="206"/>
        <v>#DIV/0!</v>
      </c>
      <c r="I813" s="235"/>
    </row>
    <row r="814" spans="1:9" x14ac:dyDescent="0.25">
      <c r="A814" s="8">
        <f t="shared" si="203"/>
        <v>44532</v>
      </c>
      <c r="F814" s="61">
        <f t="shared" si="204"/>
        <v>0</v>
      </c>
      <c r="G814" s="61">
        <f t="shared" si="205"/>
        <v>0</v>
      </c>
      <c r="H814" s="235" t="e">
        <f t="shared" si="206"/>
        <v>#DIV/0!</v>
      </c>
      <c r="I814" s="235"/>
    </row>
    <row r="815" spans="1:9" x14ac:dyDescent="0.25">
      <c r="A815" s="8">
        <f t="shared" si="203"/>
        <v>44539</v>
      </c>
      <c r="F815" s="61">
        <f t="shared" si="204"/>
        <v>0</v>
      </c>
      <c r="G815" s="61">
        <f t="shared" si="205"/>
        <v>0</v>
      </c>
      <c r="H815" s="235" t="e">
        <f t="shared" si="206"/>
        <v>#DIV/0!</v>
      </c>
      <c r="I815" s="235"/>
    </row>
    <row r="816" spans="1:9" x14ac:dyDescent="0.25">
      <c r="A816" s="8">
        <f t="shared" si="203"/>
        <v>44546</v>
      </c>
      <c r="F816" s="61">
        <f t="shared" si="204"/>
        <v>0</v>
      </c>
      <c r="G816" s="61">
        <f t="shared" si="205"/>
        <v>0</v>
      </c>
      <c r="H816" s="235" t="e">
        <f t="shared" si="206"/>
        <v>#DIV/0!</v>
      </c>
      <c r="I816" s="235"/>
    </row>
    <row r="817" spans="1:9" x14ac:dyDescent="0.25">
      <c r="A817" s="8">
        <f t="shared" si="203"/>
        <v>44553</v>
      </c>
      <c r="F817" s="61">
        <f t="shared" si="204"/>
        <v>0</v>
      </c>
      <c r="G817" s="61">
        <f t="shared" si="205"/>
        <v>0</v>
      </c>
      <c r="H817" s="235" t="e">
        <f t="shared" si="206"/>
        <v>#DIV/0!</v>
      </c>
      <c r="I817" s="235"/>
    </row>
    <row r="818" spans="1:9" x14ac:dyDescent="0.25">
      <c r="A818" s="8">
        <f t="shared" si="203"/>
        <v>44560</v>
      </c>
      <c r="F818" s="61">
        <f t="shared" si="204"/>
        <v>0</v>
      </c>
      <c r="G818" s="61">
        <f t="shared" si="205"/>
        <v>0</v>
      </c>
      <c r="H818" s="235" t="e">
        <f t="shared" si="206"/>
        <v>#DIV/0!</v>
      </c>
      <c r="I818" s="235"/>
    </row>
    <row r="819" spans="1:9" x14ac:dyDescent="0.25">
      <c r="A819" s="8">
        <f t="shared" si="203"/>
        <v>44567</v>
      </c>
      <c r="F819" s="61">
        <f t="shared" si="204"/>
        <v>0</v>
      </c>
      <c r="G819" s="61">
        <f t="shared" si="205"/>
        <v>0</v>
      </c>
      <c r="H819" s="235" t="e">
        <f t="shared" si="206"/>
        <v>#DIV/0!</v>
      </c>
      <c r="I819" s="235"/>
    </row>
    <row r="820" spans="1:9" x14ac:dyDescent="0.25">
      <c r="A820" s="8">
        <f t="shared" si="203"/>
        <v>44574</v>
      </c>
      <c r="F820" s="61">
        <f t="shared" si="204"/>
        <v>0</v>
      </c>
      <c r="G820" s="61">
        <f t="shared" si="205"/>
        <v>0</v>
      </c>
      <c r="H820" s="235" t="e">
        <f t="shared" si="206"/>
        <v>#DIV/0!</v>
      </c>
      <c r="I820" s="235"/>
    </row>
    <row r="821" spans="1:9" x14ac:dyDescent="0.25">
      <c r="A821" s="8">
        <f t="shared" si="203"/>
        <v>44581</v>
      </c>
      <c r="F821" s="61">
        <f t="shared" si="204"/>
        <v>0</v>
      </c>
      <c r="G821" s="61">
        <f t="shared" si="205"/>
        <v>0</v>
      </c>
      <c r="H821" s="235" t="e">
        <f t="shared" si="206"/>
        <v>#DIV/0!</v>
      </c>
      <c r="I821" s="235"/>
    </row>
    <row r="822" spans="1:9" x14ac:dyDescent="0.25">
      <c r="A822" s="8">
        <f t="shared" si="203"/>
        <v>44588</v>
      </c>
      <c r="F822" s="61">
        <f t="shared" si="204"/>
        <v>0</v>
      </c>
      <c r="G822" s="61">
        <f t="shared" si="205"/>
        <v>0</v>
      </c>
      <c r="H822" s="235" t="e">
        <f t="shared" si="206"/>
        <v>#DIV/0!</v>
      </c>
      <c r="I822" s="235"/>
    </row>
    <row r="823" spans="1:9" x14ac:dyDescent="0.25">
      <c r="A823" s="8">
        <f t="shared" si="203"/>
        <v>44595</v>
      </c>
      <c r="F823" s="61">
        <f t="shared" si="204"/>
        <v>0</v>
      </c>
      <c r="G823" s="61">
        <f t="shared" si="205"/>
        <v>0</v>
      </c>
      <c r="H823" s="235" t="e">
        <f t="shared" si="206"/>
        <v>#DIV/0!</v>
      </c>
      <c r="I823" s="235"/>
    </row>
    <row r="824" spans="1:9" x14ac:dyDescent="0.25">
      <c r="A824" s="8">
        <f t="shared" si="203"/>
        <v>44602</v>
      </c>
      <c r="F824" s="61">
        <f t="shared" si="204"/>
        <v>0</v>
      </c>
      <c r="G824" s="61">
        <f t="shared" si="205"/>
        <v>0</v>
      </c>
      <c r="H824" s="235" t="e">
        <f t="shared" si="206"/>
        <v>#DIV/0!</v>
      </c>
      <c r="I824" s="235"/>
    </row>
    <row r="825" spans="1:9" x14ac:dyDescent="0.25">
      <c r="A825" s="8">
        <f t="shared" si="203"/>
        <v>44609</v>
      </c>
      <c r="F825" s="61">
        <f t="shared" si="204"/>
        <v>0</v>
      </c>
      <c r="G825" s="61">
        <f t="shared" si="205"/>
        <v>0</v>
      </c>
      <c r="H825" s="235" t="e">
        <f t="shared" si="206"/>
        <v>#DIV/0!</v>
      </c>
      <c r="I825" s="235"/>
    </row>
    <row r="826" spans="1:9" x14ac:dyDescent="0.25">
      <c r="A826" s="8">
        <f t="shared" si="203"/>
        <v>44616</v>
      </c>
      <c r="F826" s="61">
        <f t="shared" si="204"/>
        <v>0</v>
      </c>
      <c r="G826" s="61">
        <f t="shared" si="205"/>
        <v>0</v>
      </c>
      <c r="H826" s="235" t="e">
        <f t="shared" si="206"/>
        <v>#DIV/0!</v>
      </c>
      <c r="I826" s="235"/>
    </row>
    <row r="827" spans="1:9" x14ac:dyDescent="0.25">
      <c r="A827" s="8">
        <f t="shared" si="203"/>
        <v>44623</v>
      </c>
      <c r="F827" s="61">
        <f t="shared" si="204"/>
        <v>0</v>
      </c>
      <c r="G827" s="61">
        <f t="shared" si="205"/>
        <v>0</v>
      </c>
      <c r="H827" s="235" t="e">
        <f t="shared" si="206"/>
        <v>#DIV/0!</v>
      </c>
      <c r="I827" s="235"/>
    </row>
    <row r="828" spans="1:9" x14ac:dyDescent="0.25">
      <c r="A828" s="8">
        <f t="shared" si="203"/>
        <v>44630</v>
      </c>
      <c r="F828" s="61">
        <f t="shared" si="204"/>
        <v>0</v>
      </c>
      <c r="G828" s="61">
        <f t="shared" si="205"/>
        <v>0</v>
      </c>
      <c r="H828" s="235" t="e">
        <f t="shared" si="206"/>
        <v>#DIV/0!</v>
      </c>
      <c r="I828" s="235"/>
    </row>
    <row r="829" spans="1:9" x14ac:dyDescent="0.25">
      <c r="A829" s="8">
        <f t="shared" ref="A829:A857" si="207">+A828+7</f>
        <v>44637</v>
      </c>
      <c r="F829" s="61">
        <f t="shared" si="204"/>
        <v>0</v>
      </c>
      <c r="G829" s="61">
        <f t="shared" si="205"/>
        <v>0</v>
      </c>
      <c r="H829" s="235" t="e">
        <f t="shared" si="206"/>
        <v>#DIV/0!</v>
      </c>
      <c r="I829" s="235"/>
    </row>
    <row r="830" spans="1:9" x14ac:dyDescent="0.25">
      <c r="A830" s="8">
        <f t="shared" si="207"/>
        <v>44644</v>
      </c>
      <c r="F830" s="61">
        <f t="shared" si="204"/>
        <v>0</v>
      </c>
      <c r="G830" s="61">
        <f t="shared" si="205"/>
        <v>0</v>
      </c>
      <c r="H830" s="235" t="e">
        <f t="shared" si="206"/>
        <v>#DIV/0!</v>
      </c>
      <c r="I830" s="235"/>
    </row>
    <row r="831" spans="1:9" x14ac:dyDescent="0.25">
      <c r="A831" s="8">
        <f t="shared" si="207"/>
        <v>44651</v>
      </c>
      <c r="F831" s="61">
        <f t="shared" si="204"/>
        <v>0</v>
      </c>
      <c r="G831" s="61">
        <f t="shared" si="205"/>
        <v>0</v>
      </c>
      <c r="H831" s="235" t="e">
        <f t="shared" si="206"/>
        <v>#DIV/0!</v>
      </c>
      <c r="I831" s="235"/>
    </row>
    <row r="832" spans="1:9" x14ac:dyDescent="0.25">
      <c r="A832" s="8">
        <f t="shared" si="207"/>
        <v>44658</v>
      </c>
      <c r="F832" s="61">
        <f t="shared" si="204"/>
        <v>0</v>
      </c>
      <c r="G832" s="61">
        <f t="shared" si="205"/>
        <v>0</v>
      </c>
      <c r="H832" s="235" t="e">
        <f t="shared" si="206"/>
        <v>#DIV/0!</v>
      </c>
      <c r="I832" s="235"/>
    </row>
    <row r="833" spans="1:9" x14ac:dyDescent="0.25">
      <c r="A833" s="8">
        <f t="shared" si="207"/>
        <v>44665</v>
      </c>
      <c r="F833" s="61">
        <f t="shared" si="204"/>
        <v>0</v>
      </c>
      <c r="G833" s="61">
        <f t="shared" si="205"/>
        <v>0</v>
      </c>
      <c r="H833" s="235" t="e">
        <f t="shared" si="206"/>
        <v>#DIV/0!</v>
      </c>
      <c r="I833" s="235"/>
    </row>
    <row r="834" spans="1:9" x14ac:dyDescent="0.25">
      <c r="A834" s="8">
        <f t="shared" si="207"/>
        <v>44672</v>
      </c>
      <c r="F834" s="61">
        <f t="shared" si="204"/>
        <v>0</v>
      </c>
      <c r="G834" s="61">
        <f t="shared" si="205"/>
        <v>0</v>
      </c>
      <c r="H834" s="235" t="e">
        <f t="shared" si="206"/>
        <v>#DIV/0!</v>
      </c>
      <c r="I834" s="235"/>
    </row>
    <row r="835" spans="1:9" x14ac:dyDescent="0.25">
      <c r="A835" s="8">
        <f t="shared" si="207"/>
        <v>44679</v>
      </c>
      <c r="F835" s="61">
        <f t="shared" si="204"/>
        <v>0</v>
      </c>
      <c r="G835" s="61">
        <f t="shared" si="205"/>
        <v>0</v>
      </c>
      <c r="H835" s="235" t="e">
        <f t="shared" si="206"/>
        <v>#DIV/0!</v>
      </c>
      <c r="I835" s="235"/>
    </row>
    <row r="836" spans="1:9" x14ac:dyDescent="0.25">
      <c r="A836" s="8">
        <f t="shared" si="207"/>
        <v>44686</v>
      </c>
      <c r="F836" s="61">
        <f t="shared" si="204"/>
        <v>0</v>
      </c>
      <c r="G836" s="61">
        <f t="shared" si="205"/>
        <v>0</v>
      </c>
      <c r="H836" s="235" t="e">
        <f t="shared" si="206"/>
        <v>#DIV/0!</v>
      </c>
      <c r="I836" s="235"/>
    </row>
    <row r="837" spans="1:9" x14ac:dyDescent="0.25">
      <c r="A837" s="8">
        <f t="shared" si="207"/>
        <v>44693</v>
      </c>
      <c r="F837" s="61">
        <f t="shared" si="204"/>
        <v>0</v>
      </c>
      <c r="G837" s="61">
        <f t="shared" si="205"/>
        <v>0</v>
      </c>
      <c r="H837" s="235" t="e">
        <f t="shared" si="206"/>
        <v>#DIV/0!</v>
      </c>
      <c r="I837" s="235"/>
    </row>
    <row r="838" spans="1:9" x14ac:dyDescent="0.25">
      <c r="A838" s="8">
        <f t="shared" si="207"/>
        <v>44700</v>
      </c>
      <c r="F838" s="61">
        <f t="shared" si="204"/>
        <v>0</v>
      </c>
      <c r="G838" s="61">
        <f t="shared" si="205"/>
        <v>0</v>
      </c>
      <c r="H838" s="235" t="e">
        <f t="shared" si="206"/>
        <v>#DIV/0!</v>
      </c>
      <c r="I838" s="235"/>
    </row>
    <row r="839" spans="1:9" x14ac:dyDescent="0.25">
      <c r="A839" s="8">
        <f t="shared" si="207"/>
        <v>44707</v>
      </c>
      <c r="F839" s="61">
        <f t="shared" si="204"/>
        <v>0</v>
      </c>
      <c r="G839" s="61">
        <f t="shared" si="205"/>
        <v>0</v>
      </c>
      <c r="H839" s="235" t="e">
        <f t="shared" si="206"/>
        <v>#DIV/0!</v>
      </c>
      <c r="I839" s="235"/>
    </row>
    <row r="840" spans="1:9" x14ac:dyDescent="0.25">
      <c r="A840" s="8">
        <f t="shared" si="207"/>
        <v>44714</v>
      </c>
      <c r="F840" s="61">
        <f t="shared" si="204"/>
        <v>0</v>
      </c>
      <c r="G840" s="61">
        <f t="shared" si="205"/>
        <v>0</v>
      </c>
      <c r="H840" s="235" t="e">
        <f t="shared" si="206"/>
        <v>#DIV/0!</v>
      </c>
      <c r="I840" s="235"/>
    </row>
    <row r="841" spans="1:9" x14ac:dyDescent="0.25">
      <c r="A841" s="8">
        <f t="shared" si="207"/>
        <v>44721</v>
      </c>
      <c r="F841" s="61">
        <f t="shared" si="204"/>
        <v>0</v>
      </c>
      <c r="G841" s="61">
        <f t="shared" si="205"/>
        <v>0</v>
      </c>
      <c r="H841" s="235" t="e">
        <f t="shared" si="206"/>
        <v>#DIV/0!</v>
      </c>
      <c r="I841" s="235"/>
    </row>
    <row r="842" spans="1:9" x14ac:dyDescent="0.25">
      <c r="A842" s="8">
        <f t="shared" si="207"/>
        <v>44728</v>
      </c>
      <c r="F842" s="61">
        <f t="shared" si="204"/>
        <v>0</v>
      </c>
      <c r="G842" s="61">
        <f t="shared" si="205"/>
        <v>0</v>
      </c>
      <c r="H842" s="235" t="e">
        <f t="shared" si="206"/>
        <v>#DIV/0!</v>
      </c>
      <c r="I842" s="235"/>
    </row>
    <row r="843" spans="1:9" x14ac:dyDescent="0.25">
      <c r="A843" s="8">
        <f t="shared" si="207"/>
        <v>44735</v>
      </c>
      <c r="F843" s="61">
        <f t="shared" si="204"/>
        <v>0</v>
      </c>
      <c r="G843" s="61">
        <f t="shared" si="205"/>
        <v>0</v>
      </c>
      <c r="H843" s="235" t="e">
        <f t="shared" si="206"/>
        <v>#DIV/0!</v>
      </c>
      <c r="I843" s="235"/>
    </row>
    <row r="844" spans="1:9" x14ac:dyDescent="0.25">
      <c r="A844" s="8">
        <f t="shared" si="207"/>
        <v>44742</v>
      </c>
      <c r="F844" s="61">
        <f t="shared" si="204"/>
        <v>0</v>
      </c>
      <c r="G844" s="61">
        <f t="shared" si="205"/>
        <v>0</v>
      </c>
      <c r="H844" s="235" t="e">
        <f t="shared" si="206"/>
        <v>#DIV/0!</v>
      </c>
      <c r="I844" s="235"/>
    </row>
    <row r="845" spans="1:9" x14ac:dyDescent="0.25">
      <c r="A845" s="8">
        <f t="shared" si="207"/>
        <v>44749</v>
      </c>
      <c r="F845" s="61">
        <f t="shared" si="204"/>
        <v>0</v>
      </c>
      <c r="G845" s="61">
        <f t="shared" si="205"/>
        <v>0</v>
      </c>
      <c r="H845" s="235" t="e">
        <f t="shared" si="206"/>
        <v>#DIV/0!</v>
      </c>
      <c r="I845" s="235"/>
    </row>
    <row r="846" spans="1:9" x14ac:dyDescent="0.25">
      <c r="A846" s="8">
        <f t="shared" si="207"/>
        <v>44756</v>
      </c>
      <c r="F846" s="61">
        <f t="shared" si="204"/>
        <v>0</v>
      </c>
      <c r="G846" s="61">
        <f t="shared" si="205"/>
        <v>0</v>
      </c>
      <c r="H846" s="235" t="e">
        <f t="shared" si="206"/>
        <v>#DIV/0!</v>
      </c>
      <c r="I846" s="235"/>
    </row>
    <row r="847" spans="1:9" x14ac:dyDescent="0.25">
      <c r="A847" s="8">
        <f t="shared" si="207"/>
        <v>44763</v>
      </c>
      <c r="F847" s="61">
        <f t="shared" si="204"/>
        <v>0</v>
      </c>
      <c r="G847" s="61">
        <f t="shared" si="205"/>
        <v>0</v>
      </c>
      <c r="H847" s="235" t="e">
        <f t="shared" si="206"/>
        <v>#DIV/0!</v>
      </c>
      <c r="I847" s="235"/>
    </row>
    <row r="848" spans="1:9" x14ac:dyDescent="0.25">
      <c r="A848" s="8">
        <f t="shared" si="207"/>
        <v>44770</v>
      </c>
      <c r="F848" s="61">
        <f t="shared" si="204"/>
        <v>0</v>
      </c>
      <c r="G848" s="61">
        <f t="shared" si="205"/>
        <v>0</v>
      </c>
      <c r="H848" s="235" t="e">
        <f t="shared" si="206"/>
        <v>#DIV/0!</v>
      </c>
      <c r="I848" s="235"/>
    </row>
    <row r="849" spans="1:9" x14ac:dyDescent="0.25">
      <c r="A849" s="8">
        <f t="shared" si="207"/>
        <v>44777</v>
      </c>
      <c r="F849" s="61">
        <f t="shared" si="204"/>
        <v>0</v>
      </c>
      <c r="G849" s="61">
        <f t="shared" si="205"/>
        <v>0</v>
      </c>
      <c r="H849" s="235" t="e">
        <f t="shared" si="206"/>
        <v>#DIV/0!</v>
      </c>
      <c r="I849" s="235"/>
    </row>
    <row r="850" spans="1:9" x14ac:dyDescent="0.25">
      <c r="A850" s="8">
        <f t="shared" si="207"/>
        <v>44784</v>
      </c>
      <c r="F850" s="61">
        <f t="shared" si="204"/>
        <v>0</v>
      </c>
      <c r="G850" s="61">
        <f t="shared" si="205"/>
        <v>0</v>
      </c>
      <c r="H850" s="235" t="e">
        <f t="shared" si="206"/>
        <v>#DIV/0!</v>
      </c>
      <c r="I850" s="235"/>
    </row>
    <row r="851" spans="1:9" x14ac:dyDescent="0.25">
      <c r="A851" s="8">
        <f t="shared" si="207"/>
        <v>44791</v>
      </c>
      <c r="F851" s="61">
        <f t="shared" si="204"/>
        <v>0</v>
      </c>
      <c r="G851" s="61">
        <f t="shared" si="205"/>
        <v>0</v>
      </c>
      <c r="H851" s="235" t="e">
        <f t="shared" si="206"/>
        <v>#DIV/0!</v>
      </c>
      <c r="I851" s="235"/>
    </row>
    <row r="852" spans="1:9" x14ac:dyDescent="0.25">
      <c r="A852" s="8">
        <f t="shared" si="207"/>
        <v>44798</v>
      </c>
      <c r="F852" s="61">
        <f t="shared" si="204"/>
        <v>0</v>
      </c>
      <c r="G852" s="61">
        <f t="shared" si="205"/>
        <v>0</v>
      </c>
      <c r="H852" s="235" t="e">
        <f t="shared" si="206"/>
        <v>#DIV/0!</v>
      </c>
      <c r="I852" s="235"/>
    </row>
    <row r="853" spans="1:9" x14ac:dyDescent="0.25">
      <c r="A853" s="8">
        <f t="shared" si="207"/>
        <v>44805</v>
      </c>
      <c r="F853" s="61">
        <f t="shared" si="204"/>
        <v>0</v>
      </c>
      <c r="G853" s="61">
        <f t="shared" si="205"/>
        <v>0</v>
      </c>
      <c r="H853" s="235" t="e">
        <f t="shared" si="206"/>
        <v>#DIV/0!</v>
      </c>
      <c r="I853" s="235"/>
    </row>
    <row r="854" spans="1:9" x14ac:dyDescent="0.25">
      <c r="A854" s="8">
        <f t="shared" si="207"/>
        <v>44812</v>
      </c>
      <c r="F854" s="61">
        <f t="shared" si="204"/>
        <v>0</v>
      </c>
      <c r="G854" s="61">
        <f t="shared" si="205"/>
        <v>0</v>
      </c>
      <c r="H854" s="235" t="e">
        <f t="shared" si="206"/>
        <v>#DIV/0!</v>
      </c>
      <c r="I854" s="235"/>
    </row>
    <row r="855" spans="1:9" x14ac:dyDescent="0.25">
      <c r="A855" s="8">
        <f t="shared" si="207"/>
        <v>44819</v>
      </c>
      <c r="F855" s="61">
        <f t="shared" si="204"/>
        <v>0</v>
      </c>
      <c r="G855" s="61">
        <f t="shared" si="205"/>
        <v>0</v>
      </c>
      <c r="H855" s="235" t="e">
        <f t="shared" si="206"/>
        <v>#DIV/0!</v>
      </c>
      <c r="I855" s="235"/>
    </row>
    <row r="856" spans="1:9" x14ac:dyDescent="0.25">
      <c r="A856" s="8">
        <f t="shared" si="207"/>
        <v>44826</v>
      </c>
      <c r="F856" s="61">
        <f t="shared" si="204"/>
        <v>0</v>
      </c>
      <c r="G856" s="61">
        <f t="shared" si="205"/>
        <v>0</v>
      </c>
      <c r="H856" s="235" t="e">
        <f t="shared" si="206"/>
        <v>#DIV/0!</v>
      </c>
      <c r="I856" s="235"/>
    </row>
    <row r="857" spans="1:9" x14ac:dyDescent="0.25">
      <c r="A857" s="8">
        <f t="shared" si="207"/>
        <v>44833</v>
      </c>
      <c r="F857" s="61">
        <f t="shared" si="204"/>
        <v>0</v>
      </c>
      <c r="G857" s="61">
        <f t="shared" si="205"/>
        <v>0</v>
      </c>
      <c r="H857" s="235" t="e">
        <f t="shared" si="206"/>
        <v>#DIV/0!</v>
      </c>
      <c r="I857" s="235"/>
    </row>
  </sheetData>
  <mergeCells count="2">
    <mergeCell ref="D1:E1"/>
    <mergeCell ref="F1:G1"/>
  </mergeCells>
  <phoneticPr fontId="7" type="noConversion"/>
  <pageMargins left="0.75" right="0.75" top="1" bottom="1" header="0.5" footer="0.5"/>
  <pageSetup scale="80" orientation="landscape" r:id="rId1"/>
  <headerFooter alignWithMargins="0"/>
  <ignoredErrors>
    <ignoredError sqref="H564:H583 H584:H590 H601:H612 H620:H626 H627:H634 H635:H655 H656 H658:H674 H675:H680 H681:H697" evalError="1"/>
    <ignoredError sqref="J632 J684" formula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6">
    <tabColor indexed="45"/>
  </sheetPr>
  <dimension ref="A1:P818"/>
  <sheetViews>
    <sheetView zoomScale="145" zoomScaleNormal="145" workbookViewId="0">
      <pane xSplit="1" ySplit="2" topLeftCell="B715" activePane="bottomRight" state="frozen"/>
      <selection pane="topRight" activeCell="B1" sqref="B1"/>
      <selection pane="bottomLeft" activeCell="A3" sqref="A3"/>
      <selection pane="bottomRight" activeCell="E730" sqref="E730"/>
    </sheetView>
  </sheetViews>
  <sheetFormatPr defaultRowHeight="13.2" x14ac:dyDescent="0.25"/>
  <cols>
    <col min="1" max="1" width="24" customWidth="1"/>
    <col min="2" max="2" width="14.88671875" customWidth="1"/>
    <col min="3" max="3" width="12.88671875" customWidth="1"/>
    <col min="4" max="4" width="11.33203125" customWidth="1"/>
    <col min="5" max="5" width="11" customWidth="1"/>
    <col min="7" max="7" width="11.88671875" customWidth="1"/>
    <col min="8" max="8" width="10.5546875" customWidth="1"/>
    <col min="9" max="9" width="11.109375" customWidth="1"/>
  </cols>
  <sheetData>
    <row r="1" spans="1:9" ht="15.6" x14ac:dyDescent="0.3">
      <c r="A1" s="200" t="s">
        <v>23</v>
      </c>
      <c r="B1" s="200" t="s">
        <v>2</v>
      </c>
      <c r="C1" s="200"/>
      <c r="D1" s="337" t="s">
        <v>3</v>
      </c>
      <c r="E1" s="338"/>
      <c r="F1" s="337" t="s">
        <v>4</v>
      </c>
      <c r="G1" s="338"/>
      <c r="H1" s="201"/>
      <c r="I1" s="75" t="s">
        <v>333</v>
      </c>
    </row>
    <row r="2" spans="1:9" ht="15.6" x14ac:dyDescent="0.3">
      <c r="A2" s="202" t="s">
        <v>6</v>
      </c>
      <c r="B2" s="195" t="s">
        <v>26</v>
      </c>
      <c r="C2" s="195" t="s">
        <v>27</v>
      </c>
      <c r="D2" s="198" t="s">
        <v>26</v>
      </c>
      <c r="E2" s="199" t="s">
        <v>27</v>
      </c>
      <c r="F2" s="198" t="s">
        <v>187</v>
      </c>
      <c r="G2" s="199" t="s">
        <v>27</v>
      </c>
      <c r="H2" s="196" t="s">
        <v>5</v>
      </c>
      <c r="I2" s="207" t="s">
        <v>334</v>
      </c>
    </row>
    <row r="3" spans="1:9" x14ac:dyDescent="0.25">
      <c r="A3" s="8">
        <v>38855</v>
      </c>
      <c r="B3">
        <v>193.7</v>
      </c>
      <c r="C3">
        <v>207.1</v>
      </c>
      <c r="D3">
        <v>2907.4</v>
      </c>
      <c r="E3">
        <v>2957.3</v>
      </c>
      <c r="F3" s="9">
        <f>+B3+D3</f>
        <v>3101.1</v>
      </c>
      <c r="G3" s="10">
        <f>+C3+E3</f>
        <v>3164.4</v>
      </c>
      <c r="H3" s="18">
        <f>+(F3/G3-1)*100</f>
        <v>-2.0003792188092562</v>
      </c>
      <c r="I3">
        <v>314.89999999999998</v>
      </c>
    </row>
    <row r="4" spans="1:9" x14ac:dyDescent="0.25">
      <c r="A4" s="8">
        <f>+A3+7</f>
        <v>38862</v>
      </c>
      <c r="B4">
        <v>131.9</v>
      </c>
      <c r="C4">
        <v>139.30000000000001</v>
      </c>
      <c r="D4">
        <v>2928</v>
      </c>
      <c r="E4">
        <v>3067.4</v>
      </c>
      <c r="F4" s="9">
        <f>+B4+D4</f>
        <v>3059.9</v>
      </c>
      <c r="G4" s="27">
        <f>+C4+E4</f>
        <v>3206.7000000000003</v>
      </c>
      <c r="H4" s="18">
        <f>+(F4/G4-1)*100</f>
        <v>-4.577914990488674</v>
      </c>
      <c r="I4">
        <v>452.9</v>
      </c>
    </row>
    <row r="5" spans="1:9" x14ac:dyDescent="0.25">
      <c r="A5" s="8">
        <f>+A4+7</f>
        <v>38869</v>
      </c>
      <c r="B5">
        <v>548.29999999999995</v>
      </c>
      <c r="C5">
        <v>387.3</v>
      </c>
      <c r="D5">
        <v>0</v>
      </c>
      <c r="E5">
        <v>20.6</v>
      </c>
      <c r="F5">
        <f t="shared" ref="F5:G7" si="0">+B5+D5</f>
        <v>548.29999999999995</v>
      </c>
      <c r="G5">
        <f t="shared" si="0"/>
        <v>407.90000000000003</v>
      </c>
      <c r="H5" s="18">
        <f t="shared" ref="H5:H38" si="1">+(F5/G5-1)*100</f>
        <v>34.420201029664121</v>
      </c>
    </row>
    <row r="6" spans="1:9" x14ac:dyDescent="0.25">
      <c r="A6" s="8">
        <f t="shared" ref="A6:A68" si="2">+A5+7</f>
        <v>38876</v>
      </c>
      <c r="B6">
        <v>604.70000000000005</v>
      </c>
      <c r="C6">
        <v>500.4</v>
      </c>
      <c r="D6">
        <v>35</v>
      </c>
      <c r="E6">
        <v>49.1</v>
      </c>
      <c r="F6">
        <f t="shared" si="0"/>
        <v>639.70000000000005</v>
      </c>
      <c r="G6">
        <f t="shared" si="0"/>
        <v>549.5</v>
      </c>
      <c r="H6" s="18">
        <f t="shared" si="1"/>
        <v>16.414922656960872</v>
      </c>
    </row>
    <row r="7" spans="1:9" x14ac:dyDescent="0.25">
      <c r="A7" s="8">
        <f t="shared" si="2"/>
        <v>38883</v>
      </c>
      <c r="B7">
        <v>586.1</v>
      </c>
      <c r="C7">
        <v>520.70000000000005</v>
      </c>
      <c r="D7">
        <v>84.9</v>
      </c>
      <c r="E7">
        <v>95.3</v>
      </c>
      <c r="F7">
        <f t="shared" si="0"/>
        <v>671</v>
      </c>
      <c r="G7">
        <f t="shared" si="0"/>
        <v>616</v>
      </c>
      <c r="H7" s="18">
        <f t="shared" si="1"/>
        <v>8.9285714285714199</v>
      </c>
    </row>
    <row r="8" spans="1:9" x14ac:dyDescent="0.25">
      <c r="A8" s="8">
        <f t="shared" si="2"/>
        <v>38890</v>
      </c>
      <c r="B8">
        <v>534.20000000000005</v>
      </c>
      <c r="C8">
        <v>520.70000000000005</v>
      </c>
      <c r="D8">
        <v>202.1</v>
      </c>
      <c r="E8">
        <v>115.8</v>
      </c>
      <c r="F8">
        <f t="shared" ref="F8:G38" si="3">+B8+D8</f>
        <v>736.30000000000007</v>
      </c>
      <c r="G8">
        <f t="shared" si="3"/>
        <v>636.5</v>
      </c>
      <c r="H8" s="18">
        <f t="shared" si="1"/>
        <v>15.679497250589169</v>
      </c>
    </row>
    <row r="9" spans="1:9" x14ac:dyDescent="0.25">
      <c r="A9" s="8">
        <f t="shared" si="2"/>
        <v>38897</v>
      </c>
      <c r="B9">
        <v>537.4</v>
      </c>
      <c r="C9">
        <v>580.70000000000005</v>
      </c>
      <c r="D9">
        <v>263.2</v>
      </c>
      <c r="E9">
        <v>136.4</v>
      </c>
      <c r="F9" s="38">
        <f t="shared" si="3"/>
        <v>800.59999999999991</v>
      </c>
      <c r="G9" s="38">
        <f t="shared" si="3"/>
        <v>717.1</v>
      </c>
      <c r="H9" s="47">
        <f t="shared" si="1"/>
        <v>11.644122158694724</v>
      </c>
    </row>
    <row r="10" spans="1:9" x14ac:dyDescent="0.25">
      <c r="A10" s="8">
        <f t="shared" si="2"/>
        <v>38904</v>
      </c>
      <c r="B10">
        <v>505.8</v>
      </c>
      <c r="C10">
        <v>514.9</v>
      </c>
      <c r="D10">
        <v>341.3</v>
      </c>
      <c r="E10">
        <v>244.3</v>
      </c>
      <c r="F10" s="38">
        <f t="shared" si="3"/>
        <v>847.1</v>
      </c>
      <c r="G10" s="38">
        <f t="shared" si="3"/>
        <v>759.2</v>
      </c>
      <c r="H10" s="47">
        <f t="shared" si="1"/>
        <v>11.577976817702851</v>
      </c>
    </row>
    <row r="11" spans="1:9" x14ac:dyDescent="0.25">
      <c r="A11" s="8">
        <f t="shared" si="2"/>
        <v>38911</v>
      </c>
      <c r="B11">
        <v>517.1</v>
      </c>
      <c r="C11">
        <v>468.9</v>
      </c>
      <c r="D11">
        <v>392.1</v>
      </c>
      <c r="E11">
        <v>290.5</v>
      </c>
      <c r="F11" s="38">
        <f t="shared" si="3"/>
        <v>909.2</v>
      </c>
      <c r="G11" s="38">
        <f t="shared" si="3"/>
        <v>759.4</v>
      </c>
      <c r="H11" s="47">
        <f t="shared" si="1"/>
        <v>19.726099552278132</v>
      </c>
    </row>
    <row r="12" spans="1:9" x14ac:dyDescent="0.25">
      <c r="A12" s="8">
        <f t="shared" si="2"/>
        <v>38918</v>
      </c>
      <c r="B12">
        <v>495.5</v>
      </c>
      <c r="C12">
        <v>473.6</v>
      </c>
      <c r="D12">
        <v>464.2</v>
      </c>
      <c r="E12">
        <v>336.9</v>
      </c>
      <c r="F12" s="38">
        <f t="shared" si="3"/>
        <v>959.7</v>
      </c>
      <c r="G12" s="38">
        <f t="shared" si="3"/>
        <v>810.5</v>
      </c>
      <c r="H12" s="47">
        <f t="shared" si="1"/>
        <v>18.408389882788413</v>
      </c>
    </row>
    <row r="13" spans="1:9" x14ac:dyDescent="0.25">
      <c r="A13" s="8">
        <f t="shared" si="2"/>
        <v>38925</v>
      </c>
      <c r="B13">
        <v>495.5</v>
      </c>
      <c r="C13">
        <v>588.29999999999995</v>
      </c>
      <c r="D13">
        <v>485.6</v>
      </c>
      <c r="E13">
        <v>365.6</v>
      </c>
      <c r="F13" s="38">
        <f t="shared" si="3"/>
        <v>981.1</v>
      </c>
      <c r="G13" s="38">
        <f t="shared" si="3"/>
        <v>953.9</v>
      </c>
      <c r="H13" s="47">
        <f t="shared" si="1"/>
        <v>2.8514519341650058</v>
      </c>
    </row>
    <row r="14" spans="1:9" x14ac:dyDescent="0.25">
      <c r="A14" s="8">
        <f t="shared" si="2"/>
        <v>38932</v>
      </c>
      <c r="B14">
        <v>494.8</v>
      </c>
      <c r="C14">
        <v>542.70000000000005</v>
      </c>
      <c r="D14">
        <v>545.9</v>
      </c>
      <c r="E14">
        <v>453.2</v>
      </c>
      <c r="F14" s="38">
        <f t="shared" si="3"/>
        <v>1040.7</v>
      </c>
      <c r="G14" s="38">
        <f t="shared" si="3"/>
        <v>995.90000000000009</v>
      </c>
      <c r="H14" s="47">
        <f t="shared" si="1"/>
        <v>4.4984436188372223</v>
      </c>
    </row>
    <row r="15" spans="1:9" x14ac:dyDescent="0.25">
      <c r="A15" s="8">
        <f t="shared" si="2"/>
        <v>38939</v>
      </c>
      <c r="B15">
        <v>575.70000000000005</v>
      </c>
      <c r="C15">
        <v>506.4</v>
      </c>
      <c r="D15">
        <v>587.6</v>
      </c>
      <c r="E15">
        <v>561.20000000000005</v>
      </c>
      <c r="F15" s="38">
        <f t="shared" si="3"/>
        <v>1163.3000000000002</v>
      </c>
      <c r="G15" s="38">
        <f t="shared" si="3"/>
        <v>1067.5999999999999</v>
      </c>
      <c r="H15" s="47">
        <f t="shared" si="1"/>
        <v>8.964031472461631</v>
      </c>
    </row>
    <row r="16" spans="1:9" x14ac:dyDescent="0.25">
      <c r="A16" s="8">
        <f t="shared" si="2"/>
        <v>38946</v>
      </c>
      <c r="B16">
        <v>532.9</v>
      </c>
      <c r="C16">
        <v>487.4</v>
      </c>
      <c r="D16">
        <v>608.20000000000005</v>
      </c>
      <c r="E16">
        <v>602.4</v>
      </c>
      <c r="F16" s="38">
        <f t="shared" si="3"/>
        <v>1141.0999999999999</v>
      </c>
      <c r="G16" s="38">
        <f t="shared" si="3"/>
        <v>1089.8</v>
      </c>
      <c r="H16" s="47">
        <f t="shared" si="1"/>
        <v>4.7072857405028312</v>
      </c>
    </row>
    <row r="17" spans="1:8" x14ac:dyDescent="0.25">
      <c r="A17" s="8">
        <f t="shared" si="2"/>
        <v>38953</v>
      </c>
      <c r="B17">
        <v>536.70000000000005</v>
      </c>
      <c r="C17">
        <v>463.7</v>
      </c>
      <c r="D17">
        <v>649.4</v>
      </c>
      <c r="E17">
        <v>670.7</v>
      </c>
      <c r="F17" s="38">
        <f t="shared" si="3"/>
        <v>1186.0999999999999</v>
      </c>
      <c r="G17" s="38">
        <f t="shared" si="3"/>
        <v>1134.4000000000001</v>
      </c>
      <c r="H17" s="47">
        <f t="shared" si="1"/>
        <v>4.5574753173483584</v>
      </c>
    </row>
    <row r="18" spans="1:8" x14ac:dyDescent="0.25">
      <c r="A18" s="8">
        <f t="shared" si="2"/>
        <v>38960</v>
      </c>
      <c r="B18">
        <v>470.5</v>
      </c>
      <c r="C18">
        <v>470.6</v>
      </c>
      <c r="D18">
        <v>770.4</v>
      </c>
      <c r="E18">
        <v>773.4</v>
      </c>
      <c r="F18" s="38">
        <f t="shared" si="3"/>
        <v>1240.9000000000001</v>
      </c>
      <c r="G18" s="38">
        <f t="shared" si="3"/>
        <v>1244</v>
      </c>
      <c r="H18" s="47">
        <f t="shared" si="1"/>
        <v>-0.24919614147909108</v>
      </c>
    </row>
    <row r="19" spans="1:8" x14ac:dyDescent="0.25">
      <c r="A19" s="8">
        <f t="shared" si="2"/>
        <v>38967</v>
      </c>
      <c r="B19">
        <v>404.8</v>
      </c>
      <c r="C19">
        <v>539.79999999999995</v>
      </c>
      <c r="D19">
        <v>868.9</v>
      </c>
      <c r="E19">
        <v>782.8</v>
      </c>
      <c r="F19" s="38">
        <f t="shared" si="3"/>
        <v>1273.7</v>
      </c>
      <c r="G19" s="38">
        <f t="shared" si="3"/>
        <v>1322.6</v>
      </c>
      <c r="H19" s="47">
        <f t="shared" si="1"/>
        <v>-3.6972629668833967</v>
      </c>
    </row>
    <row r="20" spans="1:8" x14ac:dyDescent="0.25">
      <c r="A20" s="8">
        <f t="shared" si="2"/>
        <v>38974</v>
      </c>
      <c r="B20">
        <v>457.3</v>
      </c>
      <c r="C20">
        <v>548.5</v>
      </c>
      <c r="D20">
        <v>926</v>
      </c>
      <c r="E20">
        <v>857.9</v>
      </c>
      <c r="F20" s="38">
        <f t="shared" si="3"/>
        <v>1383.3</v>
      </c>
      <c r="G20" s="38">
        <f t="shared" si="3"/>
        <v>1406.4</v>
      </c>
      <c r="H20" s="47">
        <f t="shared" si="1"/>
        <v>-1.642491467576801</v>
      </c>
    </row>
    <row r="21" spans="1:8" x14ac:dyDescent="0.25">
      <c r="A21" s="8">
        <f t="shared" si="2"/>
        <v>38981</v>
      </c>
      <c r="B21">
        <v>487.8</v>
      </c>
      <c r="C21">
        <v>617.6</v>
      </c>
      <c r="D21">
        <v>977.5</v>
      </c>
      <c r="E21">
        <v>878.5</v>
      </c>
      <c r="F21" s="38">
        <f t="shared" si="3"/>
        <v>1465.3</v>
      </c>
      <c r="G21" s="38">
        <f t="shared" si="3"/>
        <v>1496.1</v>
      </c>
      <c r="H21" s="47">
        <f t="shared" si="1"/>
        <v>-2.0586859167167959</v>
      </c>
    </row>
    <row r="22" spans="1:8" x14ac:dyDescent="0.25">
      <c r="A22" s="8">
        <f t="shared" si="2"/>
        <v>38988</v>
      </c>
      <c r="B22">
        <v>488.1</v>
      </c>
      <c r="C22">
        <v>553.9</v>
      </c>
      <c r="D22">
        <v>1042.7</v>
      </c>
      <c r="E22">
        <v>948.1</v>
      </c>
      <c r="F22" s="38">
        <f t="shared" si="3"/>
        <v>1530.8000000000002</v>
      </c>
      <c r="G22" s="38">
        <f t="shared" si="3"/>
        <v>1502</v>
      </c>
      <c r="H22" s="47">
        <f t="shared" si="1"/>
        <v>1.9174434087882997</v>
      </c>
    </row>
    <row r="23" spans="1:8" x14ac:dyDescent="0.25">
      <c r="A23" s="8">
        <f t="shared" si="2"/>
        <v>38995</v>
      </c>
      <c r="B23">
        <v>471.2</v>
      </c>
      <c r="C23">
        <v>466.3</v>
      </c>
      <c r="D23">
        <v>1109.7</v>
      </c>
      <c r="E23">
        <v>1057</v>
      </c>
      <c r="F23" s="38">
        <f t="shared" si="3"/>
        <v>1580.9</v>
      </c>
      <c r="G23" s="38">
        <f t="shared" si="3"/>
        <v>1523.3</v>
      </c>
      <c r="H23" s="47">
        <f t="shared" si="1"/>
        <v>3.7812643602704643</v>
      </c>
    </row>
    <row r="24" spans="1:8" x14ac:dyDescent="0.25">
      <c r="A24" s="8">
        <f t="shared" si="2"/>
        <v>39002</v>
      </c>
      <c r="B24">
        <v>451.3</v>
      </c>
      <c r="C24">
        <v>456.3</v>
      </c>
      <c r="D24">
        <v>1151.9000000000001</v>
      </c>
      <c r="E24">
        <v>1077.5999999999999</v>
      </c>
      <c r="F24" s="38">
        <f t="shared" si="3"/>
        <v>1603.2</v>
      </c>
      <c r="G24" s="38">
        <f t="shared" si="3"/>
        <v>1533.8999999999999</v>
      </c>
      <c r="H24" s="47">
        <f t="shared" si="1"/>
        <v>4.5178955603364157</v>
      </c>
    </row>
    <row r="25" spans="1:8" x14ac:dyDescent="0.25">
      <c r="A25" s="8">
        <f t="shared" si="2"/>
        <v>39009</v>
      </c>
      <c r="B25">
        <v>475.6</v>
      </c>
      <c r="C25">
        <v>528.79999999999995</v>
      </c>
      <c r="D25">
        <v>1228.8</v>
      </c>
      <c r="E25">
        <v>1099.2</v>
      </c>
      <c r="F25" s="38">
        <f t="shared" si="3"/>
        <v>1704.4</v>
      </c>
      <c r="G25" s="38">
        <f t="shared" si="3"/>
        <v>1628</v>
      </c>
      <c r="H25" s="47">
        <f t="shared" si="1"/>
        <v>4.6928746928746934</v>
      </c>
    </row>
    <row r="26" spans="1:8" x14ac:dyDescent="0.25">
      <c r="A26" s="8">
        <f t="shared" si="2"/>
        <v>39016</v>
      </c>
      <c r="B26">
        <v>510.4</v>
      </c>
      <c r="C26">
        <v>551.5</v>
      </c>
      <c r="D26">
        <v>1270.0999999999999</v>
      </c>
      <c r="E26">
        <v>1167.5</v>
      </c>
      <c r="F26" s="38">
        <f t="shared" si="3"/>
        <v>1780.5</v>
      </c>
      <c r="G26" s="38">
        <f t="shared" si="3"/>
        <v>1719</v>
      </c>
      <c r="H26" s="47">
        <f t="shared" si="1"/>
        <v>3.5776614310645716</v>
      </c>
    </row>
    <row r="27" spans="1:8" x14ac:dyDescent="0.25">
      <c r="A27" s="8">
        <f t="shared" si="2"/>
        <v>39023</v>
      </c>
      <c r="B27">
        <v>468.4</v>
      </c>
      <c r="C27">
        <v>592.5</v>
      </c>
      <c r="D27">
        <v>1312.4</v>
      </c>
      <c r="E27">
        <v>1234.3</v>
      </c>
      <c r="F27" s="38">
        <f t="shared" si="3"/>
        <v>1780.8000000000002</v>
      </c>
      <c r="G27" s="38">
        <f t="shared" si="3"/>
        <v>1826.8</v>
      </c>
      <c r="H27" s="47">
        <f t="shared" si="1"/>
        <v>-2.5180643748631382</v>
      </c>
    </row>
    <row r="28" spans="1:8" x14ac:dyDescent="0.25">
      <c r="A28" s="8">
        <f t="shared" si="2"/>
        <v>39030</v>
      </c>
      <c r="B28">
        <v>421</v>
      </c>
      <c r="C28">
        <v>662.7</v>
      </c>
      <c r="D28">
        <v>1364.6</v>
      </c>
      <c r="E28">
        <v>1255.8</v>
      </c>
      <c r="F28" s="38">
        <f t="shared" si="3"/>
        <v>1785.6</v>
      </c>
      <c r="G28" s="38">
        <f t="shared" si="3"/>
        <v>1918.5</v>
      </c>
      <c r="H28" s="47">
        <f t="shared" si="1"/>
        <v>-6.9272869429241606</v>
      </c>
    </row>
    <row r="29" spans="1:8" x14ac:dyDescent="0.25">
      <c r="A29" s="8">
        <f t="shared" si="2"/>
        <v>39037</v>
      </c>
      <c r="B29">
        <v>488</v>
      </c>
      <c r="C29">
        <v>664.6</v>
      </c>
      <c r="D29">
        <v>1364.6</v>
      </c>
      <c r="E29">
        <v>1327.2</v>
      </c>
      <c r="F29" s="38">
        <f t="shared" si="3"/>
        <v>1852.6</v>
      </c>
      <c r="G29" s="38">
        <f t="shared" si="3"/>
        <v>1991.8000000000002</v>
      </c>
      <c r="H29" s="47">
        <f t="shared" si="1"/>
        <v>-6.988653479264995</v>
      </c>
    </row>
    <row r="30" spans="1:8" x14ac:dyDescent="0.25">
      <c r="A30" s="8">
        <f t="shared" si="2"/>
        <v>39044</v>
      </c>
      <c r="B30">
        <v>507.2</v>
      </c>
      <c r="C30">
        <v>541.5</v>
      </c>
      <c r="D30">
        <v>1437</v>
      </c>
      <c r="E30">
        <v>1450.8</v>
      </c>
      <c r="F30" s="38">
        <f t="shared" si="3"/>
        <v>1944.2</v>
      </c>
      <c r="G30" s="38">
        <f t="shared" si="3"/>
        <v>1992.3</v>
      </c>
      <c r="H30" s="47">
        <f t="shared" si="1"/>
        <v>-2.4142950358881698</v>
      </c>
    </row>
    <row r="31" spans="1:8" x14ac:dyDescent="0.25">
      <c r="A31" s="8">
        <f t="shared" si="2"/>
        <v>39051</v>
      </c>
      <c r="B31">
        <v>491.8</v>
      </c>
      <c r="C31">
        <v>557.20000000000005</v>
      </c>
      <c r="D31">
        <v>1544.5</v>
      </c>
      <c r="E31">
        <v>1471.5</v>
      </c>
      <c r="F31" s="38">
        <f t="shared" si="3"/>
        <v>2036.3</v>
      </c>
      <c r="G31" s="38">
        <f t="shared" si="3"/>
        <v>2028.7</v>
      </c>
      <c r="H31" s="47">
        <f t="shared" si="1"/>
        <v>0.37462414354019202</v>
      </c>
    </row>
    <row r="32" spans="1:8" x14ac:dyDescent="0.25">
      <c r="A32" s="8">
        <f t="shared" si="2"/>
        <v>39058</v>
      </c>
      <c r="B32">
        <v>549.4</v>
      </c>
      <c r="C32">
        <v>537.20000000000005</v>
      </c>
      <c r="D32">
        <v>1565.1</v>
      </c>
      <c r="E32">
        <v>1544.6</v>
      </c>
      <c r="F32" s="38">
        <f t="shared" si="3"/>
        <v>2114.5</v>
      </c>
      <c r="G32" s="38">
        <f t="shared" si="3"/>
        <v>2081.8000000000002</v>
      </c>
      <c r="H32" s="47">
        <f t="shared" si="1"/>
        <v>1.5707560764722794</v>
      </c>
    </row>
    <row r="33" spans="1:8" x14ac:dyDescent="0.25">
      <c r="A33" s="8">
        <f t="shared" si="2"/>
        <v>39065</v>
      </c>
      <c r="B33">
        <v>659.8</v>
      </c>
      <c r="C33">
        <v>599.29999999999995</v>
      </c>
      <c r="D33">
        <v>1585.7</v>
      </c>
      <c r="E33">
        <v>1565.2</v>
      </c>
      <c r="F33" s="38">
        <f t="shared" si="3"/>
        <v>2245.5</v>
      </c>
      <c r="G33" s="38">
        <f t="shared" si="3"/>
        <v>2164.5</v>
      </c>
      <c r="H33" s="47">
        <f t="shared" si="1"/>
        <v>3.7422037422037313</v>
      </c>
    </row>
    <row r="34" spans="1:8" x14ac:dyDescent="0.25">
      <c r="A34" s="8">
        <f t="shared" si="2"/>
        <v>39072</v>
      </c>
      <c r="B34">
        <v>691</v>
      </c>
      <c r="C34">
        <v>656.3</v>
      </c>
      <c r="D34">
        <v>1647.5</v>
      </c>
      <c r="E34">
        <v>1590.8</v>
      </c>
      <c r="F34" s="38">
        <f t="shared" si="3"/>
        <v>2338.5</v>
      </c>
      <c r="G34" s="38">
        <f t="shared" si="3"/>
        <v>2247.1</v>
      </c>
      <c r="H34" s="47">
        <f t="shared" si="1"/>
        <v>4.0674647323216684</v>
      </c>
    </row>
    <row r="35" spans="1:8" x14ac:dyDescent="0.25">
      <c r="A35" s="8">
        <f t="shared" si="2"/>
        <v>39079</v>
      </c>
      <c r="B35">
        <v>645.79999999999995</v>
      </c>
      <c r="C35">
        <v>540.9</v>
      </c>
      <c r="D35">
        <v>1693.9</v>
      </c>
      <c r="E35">
        <v>1710.2</v>
      </c>
      <c r="F35" s="38">
        <f t="shared" si="3"/>
        <v>2339.6999999999998</v>
      </c>
      <c r="G35" s="38">
        <f t="shared" si="3"/>
        <v>2251.1</v>
      </c>
      <c r="H35" s="47">
        <f t="shared" si="1"/>
        <v>3.9358535826929053</v>
      </c>
    </row>
    <row r="36" spans="1:8" x14ac:dyDescent="0.25">
      <c r="A36" s="8">
        <f t="shared" si="2"/>
        <v>39086</v>
      </c>
      <c r="B36">
        <v>581.1</v>
      </c>
      <c r="C36">
        <v>515.1</v>
      </c>
      <c r="D36">
        <v>1759.3</v>
      </c>
      <c r="E36">
        <v>1736</v>
      </c>
      <c r="F36" s="38">
        <f t="shared" si="3"/>
        <v>2340.4</v>
      </c>
      <c r="G36" s="38">
        <f t="shared" si="3"/>
        <v>2251.1</v>
      </c>
      <c r="H36" s="47">
        <f t="shared" si="1"/>
        <v>3.9669494913597836</v>
      </c>
    </row>
    <row r="37" spans="1:8" x14ac:dyDescent="0.25">
      <c r="A37" s="8">
        <f t="shared" si="2"/>
        <v>39093</v>
      </c>
      <c r="B37">
        <v>652.29999999999995</v>
      </c>
      <c r="C37">
        <v>521.70000000000005</v>
      </c>
      <c r="D37">
        <v>1827.3</v>
      </c>
      <c r="E37">
        <v>1797.8</v>
      </c>
      <c r="F37" s="38">
        <f t="shared" si="3"/>
        <v>2479.6</v>
      </c>
      <c r="G37" s="38">
        <f t="shared" si="3"/>
        <v>2319.5</v>
      </c>
      <c r="H37" s="47">
        <f t="shared" si="1"/>
        <v>6.9023496443198828</v>
      </c>
    </row>
    <row r="38" spans="1:8" x14ac:dyDescent="0.25">
      <c r="A38" s="8">
        <f t="shared" si="2"/>
        <v>39100</v>
      </c>
      <c r="B38">
        <v>637.20000000000005</v>
      </c>
      <c r="C38">
        <v>505.9</v>
      </c>
      <c r="D38">
        <v>1903.8</v>
      </c>
      <c r="E38">
        <v>1853.4</v>
      </c>
      <c r="F38" s="38">
        <f t="shared" si="3"/>
        <v>2541</v>
      </c>
      <c r="G38" s="38">
        <f t="shared" si="3"/>
        <v>2359.3000000000002</v>
      </c>
      <c r="H38" s="47">
        <f t="shared" si="1"/>
        <v>7.7014368668672839</v>
      </c>
    </row>
    <row r="39" spans="1:8" x14ac:dyDescent="0.25">
      <c r="A39" s="8">
        <f t="shared" si="2"/>
        <v>39107</v>
      </c>
      <c r="B39">
        <v>621.5</v>
      </c>
      <c r="C39">
        <v>627.29999999999995</v>
      </c>
      <c r="D39">
        <v>1992</v>
      </c>
      <c r="E39">
        <v>1865.8</v>
      </c>
      <c r="F39" s="38">
        <f t="shared" ref="F39:G41" si="4">+B39+D39</f>
        <v>2613.5</v>
      </c>
      <c r="G39" s="38">
        <f t="shared" si="4"/>
        <v>2493.1</v>
      </c>
      <c r="H39" s="47">
        <f t="shared" ref="H39:H44" si="5">+(F39/G39-1)*100</f>
        <v>4.8293289478962054</v>
      </c>
    </row>
    <row r="40" spans="1:8" x14ac:dyDescent="0.25">
      <c r="A40" s="8">
        <f t="shared" si="2"/>
        <v>39114</v>
      </c>
      <c r="B40">
        <v>572.6</v>
      </c>
      <c r="C40">
        <v>571.6</v>
      </c>
      <c r="D40">
        <v>2053.8000000000002</v>
      </c>
      <c r="E40">
        <v>1985.6</v>
      </c>
      <c r="F40" s="38">
        <f t="shared" si="4"/>
        <v>2626.4</v>
      </c>
      <c r="G40" s="38">
        <f t="shared" si="4"/>
        <v>2557.1999999999998</v>
      </c>
      <c r="H40" s="47">
        <f t="shared" si="5"/>
        <v>2.7060847802283794</v>
      </c>
    </row>
    <row r="41" spans="1:8" x14ac:dyDescent="0.25">
      <c r="A41" s="8">
        <f t="shared" si="2"/>
        <v>39121</v>
      </c>
      <c r="B41">
        <v>500.9</v>
      </c>
      <c r="C41">
        <v>539</v>
      </c>
      <c r="D41">
        <v>2188</v>
      </c>
      <c r="E41">
        <v>2074.9</v>
      </c>
      <c r="F41" s="38">
        <f t="shared" si="4"/>
        <v>2688.9</v>
      </c>
      <c r="G41" s="38">
        <f t="shared" si="4"/>
        <v>2613.9</v>
      </c>
      <c r="H41" s="47">
        <f t="shared" si="5"/>
        <v>2.8692757947893943</v>
      </c>
    </row>
    <row r="42" spans="1:8" x14ac:dyDescent="0.25">
      <c r="A42" s="8">
        <f t="shared" si="2"/>
        <v>39128</v>
      </c>
      <c r="B42">
        <v>568.6</v>
      </c>
      <c r="C42">
        <v>506.8</v>
      </c>
      <c r="D42">
        <v>2234.4</v>
      </c>
      <c r="E42">
        <v>2168.5</v>
      </c>
      <c r="F42" s="38">
        <f t="shared" ref="F42:G44" si="6">+B42+D42</f>
        <v>2803</v>
      </c>
      <c r="G42" s="38">
        <f t="shared" si="6"/>
        <v>2675.3</v>
      </c>
      <c r="H42" s="47">
        <f t="shared" si="5"/>
        <v>4.7732964527342547</v>
      </c>
    </row>
    <row r="43" spans="1:8" x14ac:dyDescent="0.25">
      <c r="A43" s="8">
        <f t="shared" si="2"/>
        <v>39135</v>
      </c>
      <c r="B43">
        <v>526.79999999999995</v>
      </c>
      <c r="C43">
        <v>433</v>
      </c>
      <c r="D43">
        <v>2356.1999999999998</v>
      </c>
      <c r="E43">
        <v>2263.9</v>
      </c>
      <c r="F43" s="38">
        <f t="shared" si="6"/>
        <v>2883</v>
      </c>
      <c r="G43" s="38">
        <f t="shared" si="6"/>
        <v>2696.9</v>
      </c>
      <c r="H43" s="47">
        <f t="shared" si="5"/>
        <v>6.9005154065779228</v>
      </c>
    </row>
    <row r="44" spans="1:8" x14ac:dyDescent="0.25">
      <c r="A44" s="8">
        <f t="shared" si="2"/>
        <v>39142</v>
      </c>
      <c r="B44">
        <v>595.6</v>
      </c>
      <c r="C44">
        <v>572.5</v>
      </c>
      <c r="D44">
        <v>2384.1999999999998</v>
      </c>
      <c r="E44">
        <v>2263.9</v>
      </c>
      <c r="F44" s="38">
        <f t="shared" si="6"/>
        <v>2979.7999999999997</v>
      </c>
      <c r="G44" s="38">
        <f t="shared" si="6"/>
        <v>2836.4</v>
      </c>
      <c r="H44" s="47">
        <f t="shared" si="5"/>
        <v>5.0557044140459695</v>
      </c>
    </row>
    <row r="45" spans="1:8" x14ac:dyDescent="0.25">
      <c r="A45" s="8">
        <f t="shared" si="2"/>
        <v>39149</v>
      </c>
      <c r="B45">
        <v>616.9</v>
      </c>
      <c r="C45">
        <v>660.6</v>
      </c>
      <c r="D45">
        <v>2384.6</v>
      </c>
      <c r="E45">
        <v>2263.9</v>
      </c>
      <c r="F45" s="38">
        <f t="shared" ref="F45:G47" si="7">+B45+D45</f>
        <v>3001.5</v>
      </c>
      <c r="G45" s="38">
        <f t="shared" si="7"/>
        <v>2924.5</v>
      </c>
      <c r="H45" s="47">
        <f t="shared" ref="H45:H50" si="8">+(F45/G45-1)*100</f>
        <v>2.6329287057616613</v>
      </c>
    </row>
    <row r="46" spans="1:8" x14ac:dyDescent="0.25">
      <c r="A46" s="8">
        <f t="shared" si="2"/>
        <v>39156</v>
      </c>
      <c r="B46">
        <v>687.1</v>
      </c>
      <c r="C46">
        <v>752.8</v>
      </c>
      <c r="D46">
        <v>2387.3000000000002</v>
      </c>
      <c r="E46">
        <v>2263.9</v>
      </c>
      <c r="F46" s="38">
        <f t="shared" si="7"/>
        <v>3074.4</v>
      </c>
      <c r="G46" s="38">
        <f t="shared" si="7"/>
        <v>3016.7</v>
      </c>
      <c r="H46" s="47">
        <f t="shared" si="8"/>
        <v>1.9126860476679886</v>
      </c>
    </row>
    <row r="47" spans="1:8" x14ac:dyDescent="0.25">
      <c r="A47" s="8">
        <f t="shared" si="2"/>
        <v>39163</v>
      </c>
      <c r="B47">
        <v>583.1</v>
      </c>
      <c r="C47">
        <v>655.1</v>
      </c>
      <c r="D47">
        <v>2505.8000000000002</v>
      </c>
      <c r="E47">
        <v>2362.6999999999998</v>
      </c>
      <c r="F47" s="38">
        <f t="shared" si="7"/>
        <v>3088.9</v>
      </c>
      <c r="G47" s="38">
        <f t="shared" si="7"/>
        <v>3017.7999999999997</v>
      </c>
      <c r="H47" s="47">
        <f t="shared" si="8"/>
        <v>2.3560209424083878</v>
      </c>
    </row>
    <row r="48" spans="1:8" x14ac:dyDescent="0.25">
      <c r="A48" s="8">
        <f t="shared" si="2"/>
        <v>39170</v>
      </c>
      <c r="B48">
        <v>601.79999999999995</v>
      </c>
      <c r="C48">
        <v>649.20000000000005</v>
      </c>
      <c r="D48">
        <v>2526.6</v>
      </c>
      <c r="E48">
        <v>2404</v>
      </c>
      <c r="F48" s="38">
        <f t="shared" ref="F48:G50" si="9">+B48+D48</f>
        <v>3128.3999999999996</v>
      </c>
      <c r="G48" s="38">
        <f t="shared" si="9"/>
        <v>3053.2</v>
      </c>
      <c r="H48" s="47">
        <f t="shared" si="8"/>
        <v>2.4629896502030624</v>
      </c>
    </row>
    <row r="49" spans="1:9" x14ac:dyDescent="0.25">
      <c r="A49" s="8">
        <f t="shared" si="2"/>
        <v>39177</v>
      </c>
      <c r="B49">
        <v>632.70000000000005</v>
      </c>
      <c r="C49">
        <v>587.20000000000005</v>
      </c>
      <c r="D49">
        <v>2639.9</v>
      </c>
      <c r="E49">
        <v>2465.8000000000002</v>
      </c>
      <c r="F49" s="38">
        <f t="shared" si="9"/>
        <v>3272.6000000000004</v>
      </c>
      <c r="G49" s="38">
        <f t="shared" si="9"/>
        <v>3053</v>
      </c>
      <c r="H49" s="47">
        <f t="shared" si="8"/>
        <v>7.1929249918113447</v>
      </c>
    </row>
    <row r="50" spans="1:9" x14ac:dyDescent="0.25">
      <c r="A50" s="8">
        <f t="shared" si="2"/>
        <v>39184</v>
      </c>
      <c r="B50">
        <v>627</v>
      </c>
      <c r="C50">
        <v>601.4</v>
      </c>
      <c r="D50">
        <v>2716.2</v>
      </c>
      <c r="E50">
        <v>2512.5</v>
      </c>
      <c r="F50" s="38">
        <f t="shared" si="9"/>
        <v>3343.2</v>
      </c>
      <c r="G50" s="38">
        <f t="shared" si="9"/>
        <v>3113.9</v>
      </c>
      <c r="H50" s="47">
        <f t="shared" si="8"/>
        <v>7.3637560615305464</v>
      </c>
    </row>
    <row r="51" spans="1:9" x14ac:dyDescent="0.25">
      <c r="A51" s="8">
        <f t="shared" si="2"/>
        <v>39191</v>
      </c>
      <c r="B51">
        <v>712.7</v>
      </c>
      <c r="C51">
        <v>632</v>
      </c>
      <c r="D51">
        <v>2736.8</v>
      </c>
      <c r="E51">
        <v>2533.1</v>
      </c>
      <c r="F51" s="38">
        <f t="shared" ref="F51:G53" si="10">+B51+D51</f>
        <v>3449.5</v>
      </c>
      <c r="G51" s="38">
        <f t="shared" si="10"/>
        <v>3165.1</v>
      </c>
      <c r="H51" s="47">
        <f t="shared" ref="H51:H57" si="11">+(F51/G51-1)*100</f>
        <v>8.985498088528022</v>
      </c>
    </row>
    <row r="52" spans="1:9" x14ac:dyDescent="0.25">
      <c r="A52" s="8">
        <f t="shared" si="2"/>
        <v>39198</v>
      </c>
      <c r="B52">
        <v>635.6</v>
      </c>
      <c r="C52">
        <v>662.8</v>
      </c>
      <c r="D52">
        <v>2817.9</v>
      </c>
      <c r="E52">
        <v>2576.1</v>
      </c>
      <c r="F52" s="38">
        <f t="shared" si="10"/>
        <v>3453.5</v>
      </c>
      <c r="G52" s="38">
        <f t="shared" si="10"/>
        <v>3238.8999999999996</v>
      </c>
      <c r="H52" s="47">
        <f t="shared" si="11"/>
        <v>6.6257062582975923</v>
      </c>
    </row>
    <row r="53" spans="1:9" x14ac:dyDescent="0.25">
      <c r="A53" s="8">
        <f t="shared" si="2"/>
        <v>39205</v>
      </c>
      <c r="B53">
        <v>569.6</v>
      </c>
      <c r="C53">
        <v>508.8</v>
      </c>
      <c r="D53">
        <v>2884.4</v>
      </c>
      <c r="E53">
        <v>2643.9</v>
      </c>
      <c r="F53" s="38">
        <f t="shared" si="10"/>
        <v>3454</v>
      </c>
      <c r="G53" s="38">
        <f t="shared" si="10"/>
        <v>3152.7000000000003</v>
      </c>
      <c r="H53" s="47">
        <f t="shared" si="11"/>
        <v>9.5568877470104887</v>
      </c>
    </row>
    <row r="54" spans="1:9" x14ac:dyDescent="0.25">
      <c r="A54" s="8">
        <f t="shared" si="2"/>
        <v>39212</v>
      </c>
      <c r="B54">
        <v>451.4</v>
      </c>
      <c r="C54">
        <v>358.3</v>
      </c>
      <c r="D54">
        <v>3052.3</v>
      </c>
      <c r="E54">
        <v>2791.2</v>
      </c>
      <c r="F54" s="38">
        <f t="shared" ref="F54:G56" si="12">+B54+D54</f>
        <v>3503.7000000000003</v>
      </c>
      <c r="G54" s="38">
        <f t="shared" si="12"/>
        <v>3149.5</v>
      </c>
      <c r="H54" s="47">
        <f t="shared" si="11"/>
        <v>11.246229560247677</v>
      </c>
      <c r="I54">
        <v>20</v>
      </c>
    </row>
    <row r="55" spans="1:9" x14ac:dyDescent="0.25">
      <c r="A55" s="8">
        <f t="shared" si="2"/>
        <v>39219</v>
      </c>
      <c r="B55">
        <v>399.5</v>
      </c>
      <c r="C55">
        <v>193.7</v>
      </c>
      <c r="D55">
        <v>3130.3</v>
      </c>
      <c r="E55">
        <v>2907.4</v>
      </c>
      <c r="F55" s="38">
        <f t="shared" si="12"/>
        <v>3529.8</v>
      </c>
      <c r="G55" s="38">
        <f t="shared" si="12"/>
        <v>3101.1</v>
      </c>
      <c r="H55" s="47">
        <f t="shared" si="11"/>
        <v>13.824126922704849</v>
      </c>
      <c r="I55">
        <v>70.900000000000006</v>
      </c>
    </row>
    <row r="56" spans="1:9" x14ac:dyDescent="0.25">
      <c r="A56" s="8">
        <f t="shared" si="2"/>
        <v>39226</v>
      </c>
      <c r="B56">
        <v>250.8</v>
      </c>
      <c r="C56">
        <v>131.9</v>
      </c>
      <c r="D56">
        <v>3181.3</v>
      </c>
      <c r="E56">
        <v>2928</v>
      </c>
      <c r="F56" s="38">
        <f t="shared" si="12"/>
        <v>3432.1000000000004</v>
      </c>
      <c r="G56" s="38">
        <f t="shared" si="12"/>
        <v>3059.9</v>
      </c>
      <c r="H56" s="47">
        <f t="shared" si="11"/>
        <v>12.163796202490285</v>
      </c>
      <c r="I56">
        <v>204.3</v>
      </c>
    </row>
    <row r="57" spans="1:9" x14ac:dyDescent="0.25">
      <c r="A57" s="8">
        <f t="shared" si="2"/>
        <v>39233</v>
      </c>
      <c r="F57">
        <v>3227.7</v>
      </c>
      <c r="G57">
        <v>2965.7</v>
      </c>
      <c r="H57" s="47">
        <f t="shared" si="11"/>
        <v>8.8343392790909405</v>
      </c>
    </row>
    <row r="58" spans="1:9" x14ac:dyDescent="0.25">
      <c r="A58" s="8">
        <f t="shared" si="2"/>
        <v>39240</v>
      </c>
      <c r="B58">
        <v>449.2</v>
      </c>
      <c r="C58">
        <v>604.70000000000005</v>
      </c>
      <c r="D58">
        <v>57</v>
      </c>
      <c r="E58">
        <v>35</v>
      </c>
      <c r="F58" s="38">
        <f t="shared" ref="F58:G60" si="13">+B58+D58</f>
        <v>506.2</v>
      </c>
      <c r="G58" s="38">
        <f t="shared" si="13"/>
        <v>639.70000000000005</v>
      </c>
      <c r="H58" s="47">
        <f t="shared" ref="H58:H63" si="14">+(F58/G58-1)*100</f>
        <v>-20.869157417539476</v>
      </c>
    </row>
    <row r="59" spans="1:9" x14ac:dyDescent="0.25">
      <c r="A59" s="8">
        <f t="shared" si="2"/>
        <v>39247</v>
      </c>
      <c r="B59">
        <v>419.9</v>
      </c>
      <c r="C59">
        <v>586.1</v>
      </c>
      <c r="D59">
        <v>132.9</v>
      </c>
      <c r="E59">
        <v>84.9</v>
      </c>
      <c r="F59" s="38">
        <f t="shared" si="13"/>
        <v>552.79999999999995</v>
      </c>
      <c r="G59" s="38">
        <f t="shared" si="13"/>
        <v>671</v>
      </c>
      <c r="H59" s="47">
        <f t="shared" si="14"/>
        <v>-17.615499254843524</v>
      </c>
    </row>
    <row r="60" spans="1:9" x14ac:dyDescent="0.25">
      <c r="A60" s="8">
        <f t="shared" si="2"/>
        <v>39254</v>
      </c>
      <c r="B60">
        <v>424.9</v>
      </c>
      <c r="C60">
        <v>534.20000000000005</v>
      </c>
      <c r="D60">
        <v>153.5</v>
      </c>
      <c r="E60">
        <v>202.1</v>
      </c>
      <c r="F60" s="38">
        <f t="shared" si="13"/>
        <v>578.4</v>
      </c>
      <c r="G60" s="38">
        <f t="shared" si="13"/>
        <v>736.30000000000007</v>
      </c>
      <c r="H60" s="47">
        <f t="shared" si="14"/>
        <v>-21.445063153605879</v>
      </c>
    </row>
    <row r="61" spans="1:9" x14ac:dyDescent="0.25">
      <c r="A61" s="8">
        <f t="shared" si="2"/>
        <v>39261</v>
      </c>
      <c r="B61">
        <v>393.1</v>
      </c>
      <c r="C61">
        <v>537.4</v>
      </c>
      <c r="D61">
        <v>214.6</v>
      </c>
      <c r="E61">
        <v>263.2</v>
      </c>
      <c r="F61" s="38">
        <f t="shared" ref="F61:G63" si="15">+B61+D61</f>
        <v>607.70000000000005</v>
      </c>
      <c r="G61" s="38">
        <f t="shared" si="15"/>
        <v>800.59999999999991</v>
      </c>
      <c r="H61" s="47">
        <f t="shared" si="14"/>
        <v>-24.094429178116393</v>
      </c>
    </row>
    <row r="62" spans="1:9" x14ac:dyDescent="0.25">
      <c r="A62" s="8">
        <f t="shared" si="2"/>
        <v>39268</v>
      </c>
      <c r="B62">
        <v>363</v>
      </c>
      <c r="C62">
        <v>505.8</v>
      </c>
      <c r="D62">
        <v>245.6</v>
      </c>
      <c r="E62">
        <v>341.3</v>
      </c>
      <c r="F62" s="38">
        <f t="shared" si="15"/>
        <v>608.6</v>
      </c>
      <c r="G62" s="38">
        <f t="shared" si="15"/>
        <v>847.1</v>
      </c>
      <c r="H62" s="47">
        <f t="shared" si="14"/>
        <v>-28.154881359933892</v>
      </c>
    </row>
    <row r="63" spans="1:9" x14ac:dyDescent="0.25">
      <c r="A63" s="8">
        <f t="shared" si="2"/>
        <v>39275</v>
      </c>
      <c r="B63">
        <v>404.2</v>
      </c>
      <c r="C63">
        <v>517.1</v>
      </c>
      <c r="D63">
        <v>286.8</v>
      </c>
      <c r="E63">
        <v>392.1</v>
      </c>
      <c r="F63" s="38">
        <f t="shared" si="15"/>
        <v>691</v>
      </c>
      <c r="G63" s="38">
        <f t="shared" si="15"/>
        <v>909.2</v>
      </c>
      <c r="H63" s="47">
        <f t="shared" si="14"/>
        <v>-23.999120105587334</v>
      </c>
    </row>
    <row r="64" spans="1:9" x14ac:dyDescent="0.25">
      <c r="A64" s="8">
        <f t="shared" si="2"/>
        <v>39282</v>
      </c>
      <c r="B64">
        <v>438.7</v>
      </c>
      <c r="C64">
        <v>495.5</v>
      </c>
      <c r="D64">
        <v>340.3</v>
      </c>
      <c r="E64">
        <v>464.2</v>
      </c>
      <c r="F64" s="38">
        <f t="shared" ref="F64:G66" si="16">+B64+D64</f>
        <v>779</v>
      </c>
      <c r="G64" s="38">
        <f t="shared" si="16"/>
        <v>959.7</v>
      </c>
      <c r="H64" s="47">
        <f t="shared" ref="H64:H69" si="17">+(F64/G64-1)*100</f>
        <v>-18.828800666875068</v>
      </c>
    </row>
    <row r="65" spans="1:8" x14ac:dyDescent="0.25">
      <c r="A65" s="8">
        <f t="shared" si="2"/>
        <v>39289</v>
      </c>
      <c r="B65">
        <v>357.6</v>
      </c>
      <c r="C65">
        <v>495.8</v>
      </c>
      <c r="D65">
        <v>428.4</v>
      </c>
      <c r="E65">
        <v>485.6</v>
      </c>
      <c r="F65" s="38">
        <f t="shared" si="16"/>
        <v>786</v>
      </c>
      <c r="G65" s="38">
        <f t="shared" si="16"/>
        <v>981.40000000000009</v>
      </c>
      <c r="H65" s="47">
        <f t="shared" si="17"/>
        <v>-19.910332178520484</v>
      </c>
    </row>
    <row r="66" spans="1:8" x14ac:dyDescent="0.25">
      <c r="A66" s="8">
        <f t="shared" si="2"/>
        <v>39296</v>
      </c>
      <c r="B66">
        <v>387.6</v>
      </c>
      <c r="C66">
        <v>494.8</v>
      </c>
      <c r="D66">
        <v>495.3</v>
      </c>
      <c r="E66">
        <v>545.9</v>
      </c>
      <c r="F66" s="38">
        <f t="shared" si="16"/>
        <v>882.90000000000009</v>
      </c>
      <c r="G66" s="38">
        <f t="shared" si="16"/>
        <v>1040.7</v>
      </c>
      <c r="H66" s="47">
        <f t="shared" si="17"/>
        <v>-15.162871144422018</v>
      </c>
    </row>
    <row r="67" spans="1:8" x14ac:dyDescent="0.25">
      <c r="A67" s="8">
        <f t="shared" si="2"/>
        <v>39303</v>
      </c>
      <c r="B67">
        <v>431.4</v>
      </c>
      <c r="C67">
        <v>575.70000000000005</v>
      </c>
      <c r="D67">
        <v>583.5</v>
      </c>
      <c r="E67">
        <v>587.6</v>
      </c>
      <c r="F67" s="38">
        <f t="shared" ref="F67:G69" si="18">+B67+D67</f>
        <v>1014.9</v>
      </c>
      <c r="G67" s="38">
        <f t="shared" si="18"/>
        <v>1163.3000000000002</v>
      </c>
      <c r="H67" s="47">
        <f t="shared" si="17"/>
        <v>-12.756812516117954</v>
      </c>
    </row>
    <row r="68" spans="1:8" x14ac:dyDescent="0.25">
      <c r="A68" s="8">
        <f t="shared" si="2"/>
        <v>39310</v>
      </c>
      <c r="B68">
        <v>445.8</v>
      </c>
      <c r="C68">
        <v>532.9</v>
      </c>
      <c r="D68">
        <v>614.5</v>
      </c>
      <c r="E68">
        <v>608.20000000000005</v>
      </c>
      <c r="F68" s="38">
        <f t="shared" si="18"/>
        <v>1060.3</v>
      </c>
      <c r="G68" s="38">
        <f t="shared" si="18"/>
        <v>1141.0999999999999</v>
      </c>
      <c r="H68" s="47">
        <f t="shared" si="17"/>
        <v>-7.0808868635527045</v>
      </c>
    </row>
    <row r="69" spans="1:8" x14ac:dyDescent="0.25">
      <c r="A69" s="8">
        <f t="shared" ref="A69:A255" si="19">+A68+7</f>
        <v>39317</v>
      </c>
      <c r="B69">
        <v>404.6</v>
      </c>
      <c r="C69">
        <v>536.70000000000005</v>
      </c>
      <c r="D69">
        <v>676.3</v>
      </c>
      <c r="E69">
        <v>649.4</v>
      </c>
      <c r="F69" s="38">
        <f t="shared" si="18"/>
        <v>1080.9000000000001</v>
      </c>
      <c r="G69" s="38">
        <f t="shared" si="18"/>
        <v>1186.0999999999999</v>
      </c>
      <c r="H69" s="47">
        <f t="shared" si="17"/>
        <v>-8.8694039288424129</v>
      </c>
    </row>
    <row r="70" spans="1:8" x14ac:dyDescent="0.25">
      <c r="A70" s="8">
        <f t="shared" si="19"/>
        <v>39324</v>
      </c>
      <c r="B70">
        <v>379.6</v>
      </c>
      <c r="C70">
        <v>470.5</v>
      </c>
      <c r="D70">
        <v>722.7</v>
      </c>
      <c r="E70">
        <v>770.4</v>
      </c>
      <c r="F70" s="38">
        <f t="shared" ref="F70:G72" si="20">+B70+D70</f>
        <v>1102.3000000000002</v>
      </c>
      <c r="G70" s="38">
        <f t="shared" si="20"/>
        <v>1240.9000000000001</v>
      </c>
      <c r="H70" s="47">
        <f t="shared" ref="H70:H75" si="21">+(F70/G70-1)*100</f>
        <v>-11.169312595696667</v>
      </c>
    </row>
    <row r="71" spans="1:8" x14ac:dyDescent="0.25">
      <c r="A71" s="63">
        <f t="shared" si="19"/>
        <v>39331</v>
      </c>
      <c r="B71">
        <v>499.5</v>
      </c>
      <c r="C71">
        <v>404.8</v>
      </c>
      <c r="D71">
        <v>763.9</v>
      </c>
      <c r="E71">
        <v>868.9</v>
      </c>
      <c r="F71" s="38">
        <f t="shared" si="20"/>
        <v>1263.4000000000001</v>
      </c>
      <c r="G71" s="38">
        <f t="shared" si="20"/>
        <v>1273.7</v>
      </c>
      <c r="H71" s="47">
        <f t="shared" si="21"/>
        <v>-0.8086676611446908</v>
      </c>
    </row>
    <row r="72" spans="1:8" x14ac:dyDescent="0.25">
      <c r="A72" s="8">
        <f t="shared" si="19"/>
        <v>39338</v>
      </c>
      <c r="B72">
        <v>541.79999999999995</v>
      </c>
      <c r="C72">
        <v>457.3</v>
      </c>
      <c r="D72">
        <v>815.5</v>
      </c>
      <c r="E72">
        <v>926</v>
      </c>
      <c r="F72" s="38">
        <f t="shared" si="20"/>
        <v>1357.3</v>
      </c>
      <c r="G72" s="38">
        <f t="shared" si="20"/>
        <v>1383.3</v>
      </c>
      <c r="H72" s="47">
        <f t="shared" si="21"/>
        <v>-1.8795633629726027</v>
      </c>
    </row>
    <row r="73" spans="1:8" x14ac:dyDescent="0.25">
      <c r="A73" s="8">
        <f t="shared" si="19"/>
        <v>39345</v>
      </c>
      <c r="B73">
        <v>615.70000000000005</v>
      </c>
      <c r="C73">
        <v>487.8</v>
      </c>
      <c r="D73">
        <v>856.6</v>
      </c>
      <c r="E73">
        <v>977.5</v>
      </c>
      <c r="F73" s="38">
        <f t="shared" ref="F73:G75" si="22">+B73+D73</f>
        <v>1472.3000000000002</v>
      </c>
      <c r="G73" s="38">
        <f t="shared" si="22"/>
        <v>1465.3</v>
      </c>
      <c r="H73" s="47">
        <f t="shared" si="21"/>
        <v>0.47771787347301586</v>
      </c>
    </row>
    <row r="74" spans="1:8" x14ac:dyDescent="0.25">
      <c r="A74" s="8">
        <f t="shared" si="19"/>
        <v>39352</v>
      </c>
      <c r="B74">
        <v>538.29999999999995</v>
      </c>
      <c r="C74">
        <v>488.1</v>
      </c>
      <c r="D74">
        <v>935.5</v>
      </c>
      <c r="E74">
        <v>1042.7</v>
      </c>
      <c r="F74" s="38">
        <f t="shared" si="22"/>
        <v>1473.8</v>
      </c>
      <c r="G74" s="38">
        <f t="shared" si="22"/>
        <v>1530.8000000000002</v>
      </c>
      <c r="H74" s="47">
        <f t="shared" si="21"/>
        <v>-3.7235432453619155</v>
      </c>
    </row>
    <row r="75" spans="1:8" x14ac:dyDescent="0.25">
      <c r="A75" s="8">
        <f t="shared" si="19"/>
        <v>39359</v>
      </c>
      <c r="B75">
        <v>634</v>
      </c>
      <c r="C75">
        <v>471.2</v>
      </c>
      <c r="D75">
        <v>956.2</v>
      </c>
      <c r="E75">
        <v>1109.7</v>
      </c>
      <c r="F75" s="38">
        <f t="shared" si="22"/>
        <v>1590.2</v>
      </c>
      <c r="G75" s="38">
        <f t="shared" si="22"/>
        <v>1580.9</v>
      </c>
      <c r="H75" s="47">
        <f t="shared" si="21"/>
        <v>0.58827250300461653</v>
      </c>
    </row>
    <row r="76" spans="1:8" x14ac:dyDescent="0.25">
      <c r="A76" s="8">
        <f t="shared" si="19"/>
        <v>39366</v>
      </c>
      <c r="B76">
        <v>684.5</v>
      </c>
      <c r="C76">
        <v>451.3</v>
      </c>
      <c r="D76">
        <v>998.4</v>
      </c>
      <c r="E76">
        <v>1151.9000000000001</v>
      </c>
      <c r="F76" s="38">
        <f t="shared" ref="F76:G78" si="23">+B76+D76</f>
        <v>1682.9</v>
      </c>
      <c r="G76" s="38">
        <f t="shared" si="23"/>
        <v>1603.2</v>
      </c>
      <c r="H76" s="47">
        <f t="shared" ref="H76:H81" si="24">+(F76/G76-1)*100</f>
        <v>4.9713073852295508</v>
      </c>
    </row>
    <row r="77" spans="1:8" x14ac:dyDescent="0.25">
      <c r="A77" s="8">
        <f t="shared" si="19"/>
        <v>39373</v>
      </c>
      <c r="B77">
        <v>705.9</v>
      </c>
      <c r="C77">
        <v>475.6</v>
      </c>
      <c r="D77">
        <v>1054.7</v>
      </c>
      <c r="E77">
        <v>1228.8</v>
      </c>
      <c r="F77" s="38">
        <f t="shared" si="23"/>
        <v>1760.6</v>
      </c>
      <c r="G77" s="38">
        <f t="shared" si="23"/>
        <v>1704.4</v>
      </c>
      <c r="H77" s="47">
        <f t="shared" si="24"/>
        <v>3.2973480403660993</v>
      </c>
    </row>
    <row r="78" spans="1:8" x14ac:dyDescent="0.25">
      <c r="A78" s="8">
        <f t="shared" si="19"/>
        <v>39380</v>
      </c>
      <c r="B78">
        <v>617.20000000000005</v>
      </c>
      <c r="C78">
        <v>510.4</v>
      </c>
      <c r="D78">
        <v>1147.3</v>
      </c>
      <c r="E78">
        <v>1270.0999999999999</v>
      </c>
      <c r="F78" s="38">
        <f t="shared" si="23"/>
        <v>1764.5</v>
      </c>
      <c r="G78" s="38">
        <f t="shared" si="23"/>
        <v>1780.5</v>
      </c>
      <c r="H78" s="47">
        <f t="shared" si="24"/>
        <v>-0.89862398202752436</v>
      </c>
    </row>
    <row r="79" spans="1:8" x14ac:dyDescent="0.25">
      <c r="A79" s="8">
        <f t="shared" si="19"/>
        <v>39387</v>
      </c>
      <c r="B79">
        <v>556.79999999999995</v>
      </c>
      <c r="C79">
        <v>468.4</v>
      </c>
      <c r="D79">
        <v>1209.2</v>
      </c>
      <c r="E79">
        <v>1312.4</v>
      </c>
      <c r="F79" s="38">
        <f t="shared" ref="F79:G81" si="25">+B79+D79</f>
        <v>1766</v>
      </c>
      <c r="G79" s="38">
        <f t="shared" si="25"/>
        <v>1780.8000000000002</v>
      </c>
      <c r="H79" s="47">
        <f t="shared" si="24"/>
        <v>-0.83108715184188053</v>
      </c>
    </row>
    <row r="80" spans="1:8" x14ac:dyDescent="0.25">
      <c r="A80" s="8">
        <f t="shared" si="19"/>
        <v>39394</v>
      </c>
      <c r="B80">
        <v>530.6</v>
      </c>
      <c r="C80">
        <v>421</v>
      </c>
      <c r="D80">
        <v>1314.4</v>
      </c>
      <c r="E80">
        <v>1364.1</v>
      </c>
      <c r="F80" s="38">
        <f t="shared" si="25"/>
        <v>1845</v>
      </c>
      <c r="G80" s="38">
        <f t="shared" si="25"/>
        <v>1785.1</v>
      </c>
      <c r="H80" s="47">
        <f t="shared" si="24"/>
        <v>3.3555543106828845</v>
      </c>
    </row>
    <row r="81" spans="1:8" x14ac:dyDescent="0.25">
      <c r="A81" s="8">
        <f t="shared" si="19"/>
        <v>39401</v>
      </c>
      <c r="B81">
        <v>585.29999999999995</v>
      </c>
      <c r="C81">
        <v>488</v>
      </c>
      <c r="D81">
        <v>1340.2</v>
      </c>
      <c r="E81">
        <v>1364.1</v>
      </c>
      <c r="F81" s="38">
        <f t="shared" si="25"/>
        <v>1925.5</v>
      </c>
      <c r="G81" s="38">
        <f t="shared" si="25"/>
        <v>1852.1</v>
      </c>
      <c r="H81" s="47">
        <f t="shared" si="24"/>
        <v>3.9630689487608617</v>
      </c>
    </row>
    <row r="82" spans="1:8" x14ac:dyDescent="0.25">
      <c r="A82" s="8">
        <f t="shared" si="19"/>
        <v>39408</v>
      </c>
      <c r="B82">
        <v>669.8</v>
      </c>
      <c r="C82">
        <v>507.2</v>
      </c>
      <c r="D82">
        <v>1345.4</v>
      </c>
      <c r="E82">
        <v>1436.5</v>
      </c>
      <c r="F82" s="38">
        <f t="shared" ref="F82:G84" si="26">+B82+D82</f>
        <v>2015.2</v>
      </c>
      <c r="G82" s="38">
        <f t="shared" si="26"/>
        <v>1943.7</v>
      </c>
      <c r="H82" s="47">
        <f t="shared" ref="H82:H87" si="27">+(F82/G82-1)*100</f>
        <v>3.6785512167515577</v>
      </c>
    </row>
    <row r="83" spans="1:8" x14ac:dyDescent="0.25">
      <c r="A83" s="8">
        <f t="shared" si="19"/>
        <v>39415</v>
      </c>
      <c r="B83">
        <v>638.9</v>
      </c>
      <c r="C83">
        <v>491.8</v>
      </c>
      <c r="D83">
        <v>1396.9</v>
      </c>
      <c r="E83">
        <v>1544.5</v>
      </c>
      <c r="F83" s="38">
        <f t="shared" si="26"/>
        <v>2035.8000000000002</v>
      </c>
      <c r="G83" s="38">
        <f t="shared" si="26"/>
        <v>2036.3</v>
      </c>
      <c r="H83" s="47">
        <f t="shared" si="27"/>
        <v>-2.4554338751647808E-2</v>
      </c>
    </row>
    <row r="84" spans="1:8" x14ac:dyDescent="0.25">
      <c r="A84" s="8">
        <f t="shared" si="19"/>
        <v>39422</v>
      </c>
      <c r="B84">
        <v>660.8</v>
      </c>
      <c r="C84">
        <v>549.4</v>
      </c>
      <c r="D84">
        <v>1510</v>
      </c>
      <c r="E84">
        <v>1565.1</v>
      </c>
      <c r="F84" s="38">
        <f t="shared" si="26"/>
        <v>2170.8000000000002</v>
      </c>
      <c r="G84" s="38">
        <f t="shared" si="26"/>
        <v>2114.5</v>
      </c>
      <c r="H84" s="47">
        <f t="shared" si="27"/>
        <v>2.6625679829747062</v>
      </c>
    </row>
    <row r="85" spans="1:8" x14ac:dyDescent="0.25">
      <c r="A85" s="8">
        <f t="shared" si="19"/>
        <v>39429</v>
      </c>
      <c r="B85">
        <v>705.8</v>
      </c>
      <c r="C85">
        <v>659.8</v>
      </c>
      <c r="D85">
        <v>1583.8</v>
      </c>
      <c r="E85">
        <v>1585.7</v>
      </c>
      <c r="F85" s="38">
        <f t="shared" ref="F85:G87" si="28">+B85+D85</f>
        <v>2289.6</v>
      </c>
      <c r="G85" s="38">
        <f t="shared" si="28"/>
        <v>2245.5</v>
      </c>
      <c r="H85" s="47">
        <f t="shared" si="27"/>
        <v>1.9639278557114226</v>
      </c>
    </row>
    <row r="86" spans="1:8" x14ac:dyDescent="0.25">
      <c r="A86" s="8">
        <f t="shared" si="19"/>
        <v>39436</v>
      </c>
      <c r="B86">
        <v>920.1</v>
      </c>
      <c r="C86">
        <v>691</v>
      </c>
      <c r="D86">
        <v>1604.4</v>
      </c>
      <c r="E86">
        <v>1647.5</v>
      </c>
      <c r="F86" s="38">
        <f t="shared" si="28"/>
        <v>2524.5</v>
      </c>
      <c r="G86" s="38">
        <f t="shared" si="28"/>
        <v>2338.5</v>
      </c>
      <c r="H86" s="47">
        <f t="shared" si="27"/>
        <v>7.9538165490699253</v>
      </c>
    </row>
    <row r="87" spans="1:8" x14ac:dyDescent="0.25">
      <c r="A87" s="8">
        <f t="shared" si="19"/>
        <v>39443</v>
      </c>
      <c r="B87">
        <v>897.2</v>
      </c>
      <c r="C87">
        <v>645.79999999999995</v>
      </c>
      <c r="D87">
        <v>1627.4</v>
      </c>
      <c r="E87">
        <v>1693.9</v>
      </c>
      <c r="F87" s="38">
        <f t="shared" si="28"/>
        <v>2524.6000000000004</v>
      </c>
      <c r="G87" s="38">
        <f t="shared" si="28"/>
        <v>2339.6999999999998</v>
      </c>
      <c r="H87" s="47">
        <f t="shared" si="27"/>
        <v>7.902722571269849</v>
      </c>
    </row>
    <row r="88" spans="1:8" x14ac:dyDescent="0.25">
      <c r="A88" s="8">
        <f t="shared" si="19"/>
        <v>39450</v>
      </c>
      <c r="B88">
        <v>867.2</v>
      </c>
      <c r="C88">
        <v>581.1</v>
      </c>
      <c r="D88">
        <v>1672.8</v>
      </c>
      <c r="E88">
        <v>1759.3</v>
      </c>
      <c r="F88" s="38">
        <f t="shared" ref="F88:G90" si="29">+B88+D88</f>
        <v>2540</v>
      </c>
      <c r="G88" s="38">
        <f t="shared" si="29"/>
        <v>2340.4</v>
      </c>
      <c r="H88" s="47">
        <f t="shared" ref="H88:H93" si="30">+(F88/G88-1)*100</f>
        <v>8.5284566740728032</v>
      </c>
    </row>
    <row r="89" spans="1:8" x14ac:dyDescent="0.25">
      <c r="A89" s="8">
        <f t="shared" si="19"/>
        <v>39457</v>
      </c>
      <c r="B89">
        <v>420.5</v>
      </c>
      <c r="C89">
        <v>401.1</v>
      </c>
      <c r="D89">
        <v>1650.9</v>
      </c>
      <c r="E89">
        <v>1363.5</v>
      </c>
      <c r="F89" s="38">
        <f t="shared" si="29"/>
        <v>2071.4</v>
      </c>
      <c r="G89" s="38">
        <f t="shared" si="29"/>
        <v>1764.6</v>
      </c>
      <c r="H89" s="47">
        <f t="shared" si="30"/>
        <v>17.386376515924297</v>
      </c>
    </row>
    <row r="90" spans="1:8" x14ac:dyDescent="0.25">
      <c r="A90" s="8">
        <f t="shared" si="19"/>
        <v>39464</v>
      </c>
      <c r="B90">
        <v>837.3</v>
      </c>
      <c r="C90">
        <v>637.20000000000005</v>
      </c>
      <c r="D90">
        <v>1922.9</v>
      </c>
      <c r="E90">
        <v>1903.8</v>
      </c>
      <c r="F90" s="38">
        <f t="shared" si="29"/>
        <v>2760.2</v>
      </c>
      <c r="G90" s="38">
        <f t="shared" si="29"/>
        <v>2541</v>
      </c>
      <c r="H90" s="47">
        <f t="shared" si="30"/>
        <v>8.626524990161343</v>
      </c>
    </row>
    <row r="91" spans="1:8" x14ac:dyDescent="0.25">
      <c r="A91" s="8">
        <f t="shared" si="19"/>
        <v>39471</v>
      </c>
      <c r="B91">
        <v>929.1</v>
      </c>
      <c r="C91">
        <v>621.5</v>
      </c>
      <c r="D91">
        <v>1969.3</v>
      </c>
      <c r="E91">
        <v>1992</v>
      </c>
      <c r="F91" s="38">
        <f t="shared" ref="F91:G93" si="31">+B91+D91</f>
        <v>2898.4</v>
      </c>
      <c r="G91" s="38">
        <f t="shared" si="31"/>
        <v>2613.5</v>
      </c>
      <c r="H91" s="47">
        <f t="shared" si="30"/>
        <v>10.901090491677824</v>
      </c>
    </row>
    <row r="92" spans="1:8" x14ac:dyDescent="0.25">
      <c r="A92" s="8">
        <f t="shared" si="19"/>
        <v>39478</v>
      </c>
      <c r="B92">
        <v>853.4</v>
      </c>
      <c r="C92">
        <v>572.6</v>
      </c>
      <c r="D92">
        <v>2046.4</v>
      </c>
      <c r="E92">
        <v>2053.8000000000002</v>
      </c>
      <c r="F92" s="38">
        <f t="shared" si="31"/>
        <v>2899.8</v>
      </c>
      <c r="G92" s="38">
        <f t="shared" si="31"/>
        <v>2626.4</v>
      </c>
      <c r="H92" s="47">
        <f t="shared" si="30"/>
        <v>10.409686262564733</v>
      </c>
    </row>
    <row r="93" spans="1:8" x14ac:dyDescent="0.25">
      <c r="A93" s="8">
        <f t="shared" si="19"/>
        <v>39485</v>
      </c>
      <c r="B93">
        <v>904.4</v>
      </c>
      <c r="C93">
        <v>500.9</v>
      </c>
      <c r="D93">
        <v>2087.6</v>
      </c>
      <c r="E93">
        <v>2188</v>
      </c>
      <c r="F93" s="38">
        <f t="shared" si="31"/>
        <v>2992</v>
      </c>
      <c r="G93" s="38">
        <f t="shared" si="31"/>
        <v>2688.9</v>
      </c>
      <c r="H93" s="47">
        <f t="shared" si="30"/>
        <v>11.272267469969123</v>
      </c>
    </row>
    <row r="94" spans="1:8" x14ac:dyDescent="0.25">
      <c r="A94" s="8">
        <f t="shared" si="19"/>
        <v>39492</v>
      </c>
      <c r="B94">
        <v>865.5</v>
      </c>
      <c r="C94">
        <v>568.6</v>
      </c>
      <c r="D94">
        <v>2190.6</v>
      </c>
      <c r="E94">
        <v>2234.4</v>
      </c>
      <c r="F94" s="38">
        <f t="shared" ref="F94:G96" si="32">+B94+D94</f>
        <v>3056.1</v>
      </c>
      <c r="G94" s="38">
        <f t="shared" si="32"/>
        <v>2803</v>
      </c>
      <c r="H94" s="47">
        <f t="shared" ref="H94:H99" si="33">+(F94/G94-1)*100</f>
        <v>9.0296111309311478</v>
      </c>
    </row>
    <row r="95" spans="1:8" x14ac:dyDescent="0.25">
      <c r="A95" s="8">
        <f t="shared" si="19"/>
        <v>39499</v>
      </c>
      <c r="B95">
        <v>853.4</v>
      </c>
      <c r="C95">
        <v>526.79999999999995</v>
      </c>
      <c r="D95">
        <v>2313.1999999999998</v>
      </c>
      <c r="E95">
        <v>2356.1999999999998</v>
      </c>
      <c r="F95" s="38">
        <f t="shared" si="32"/>
        <v>3166.6</v>
      </c>
      <c r="G95" s="38">
        <f t="shared" si="32"/>
        <v>2883</v>
      </c>
      <c r="H95" s="47">
        <f t="shared" si="33"/>
        <v>9.8369753728754681</v>
      </c>
    </row>
    <row r="96" spans="1:8" x14ac:dyDescent="0.25">
      <c r="A96" s="8">
        <f t="shared" si="19"/>
        <v>39506</v>
      </c>
      <c r="B96">
        <v>782</v>
      </c>
      <c r="C96">
        <v>595.6</v>
      </c>
      <c r="D96">
        <v>2384.9</v>
      </c>
      <c r="E96">
        <v>2384.1999999999998</v>
      </c>
      <c r="F96" s="38">
        <f t="shared" si="32"/>
        <v>3166.9</v>
      </c>
      <c r="G96" s="38">
        <f t="shared" si="32"/>
        <v>2979.7999999999997</v>
      </c>
      <c r="H96" s="47">
        <f t="shared" si="33"/>
        <v>6.2789448956305893</v>
      </c>
    </row>
    <row r="97" spans="1:9" x14ac:dyDescent="0.25">
      <c r="A97" s="8">
        <f t="shared" si="19"/>
        <v>39513</v>
      </c>
      <c r="B97">
        <v>836.1</v>
      </c>
      <c r="C97">
        <v>616.9</v>
      </c>
      <c r="D97">
        <v>2405.5</v>
      </c>
      <c r="E97">
        <v>2384.6</v>
      </c>
      <c r="F97" s="38">
        <f t="shared" ref="F97:G99" si="34">+B97+D97</f>
        <v>3241.6</v>
      </c>
      <c r="G97" s="38">
        <f t="shared" si="34"/>
        <v>3001.5</v>
      </c>
      <c r="H97" s="47">
        <f t="shared" si="33"/>
        <v>7.9993336665000747</v>
      </c>
    </row>
    <row r="98" spans="1:9" x14ac:dyDescent="0.25">
      <c r="A98" s="8">
        <f t="shared" si="19"/>
        <v>39520</v>
      </c>
      <c r="B98">
        <v>879.3</v>
      </c>
      <c r="C98">
        <v>687.1</v>
      </c>
      <c r="D98">
        <v>2405.6</v>
      </c>
      <c r="E98">
        <v>2387.3000000000002</v>
      </c>
      <c r="F98" s="38">
        <f t="shared" si="34"/>
        <v>3284.8999999999996</v>
      </c>
      <c r="G98" s="38">
        <f t="shared" si="34"/>
        <v>3074.4</v>
      </c>
      <c r="H98" s="47">
        <f t="shared" si="33"/>
        <v>6.8468644288316227</v>
      </c>
    </row>
    <row r="99" spans="1:9" x14ac:dyDescent="0.25">
      <c r="A99" s="8">
        <f t="shared" si="19"/>
        <v>39527</v>
      </c>
      <c r="B99">
        <v>805.6</v>
      </c>
      <c r="C99">
        <v>583.1</v>
      </c>
      <c r="D99">
        <v>2534.4</v>
      </c>
      <c r="E99">
        <v>2505.4</v>
      </c>
      <c r="F99" s="38">
        <f t="shared" si="34"/>
        <v>3340</v>
      </c>
      <c r="G99" s="38">
        <f t="shared" si="34"/>
        <v>3088.5</v>
      </c>
      <c r="H99" s="47">
        <f t="shared" si="33"/>
        <v>8.1431115428201473</v>
      </c>
    </row>
    <row r="100" spans="1:9" x14ac:dyDescent="0.25">
      <c r="A100" s="8">
        <f t="shared" si="19"/>
        <v>39534</v>
      </c>
      <c r="B100">
        <v>687.7</v>
      </c>
      <c r="C100">
        <v>601.79999999999995</v>
      </c>
      <c r="D100">
        <v>2652.8</v>
      </c>
      <c r="E100">
        <v>2526.1999999999998</v>
      </c>
      <c r="F100" s="38">
        <f t="shared" ref="F100:G102" si="35">+B100+D100</f>
        <v>3340.5</v>
      </c>
      <c r="G100" s="38">
        <f t="shared" si="35"/>
        <v>3128</v>
      </c>
      <c r="H100" s="47">
        <f t="shared" ref="H100:H105" si="36">+(F100/G100-1)*100</f>
        <v>6.7934782608695565</v>
      </c>
    </row>
    <row r="101" spans="1:9" x14ac:dyDescent="0.25">
      <c r="A101" s="8">
        <f t="shared" si="19"/>
        <v>39541</v>
      </c>
      <c r="B101">
        <v>640.6</v>
      </c>
      <c r="C101">
        <v>632.70000000000005</v>
      </c>
      <c r="D101">
        <v>2704.3</v>
      </c>
      <c r="E101">
        <v>2639.5</v>
      </c>
      <c r="F101" s="38">
        <f t="shared" si="35"/>
        <v>3344.9</v>
      </c>
      <c r="G101" s="38">
        <f t="shared" si="35"/>
        <v>3272.2</v>
      </c>
      <c r="H101" s="47">
        <f t="shared" si="36"/>
        <v>2.2217468369904125</v>
      </c>
    </row>
    <row r="102" spans="1:9" x14ac:dyDescent="0.25">
      <c r="A102" s="8">
        <f t="shared" si="19"/>
        <v>39548</v>
      </c>
      <c r="B102">
        <v>595.1</v>
      </c>
      <c r="C102">
        <v>627</v>
      </c>
      <c r="D102">
        <v>2750.7</v>
      </c>
      <c r="E102">
        <v>2715.8</v>
      </c>
      <c r="F102" s="38">
        <f t="shared" si="35"/>
        <v>3345.7999999999997</v>
      </c>
      <c r="G102" s="38">
        <f t="shared" si="35"/>
        <v>3342.8</v>
      </c>
      <c r="H102" s="47">
        <f t="shared" si="36"/>
        <v>8.9745123848250508E-2</v>
      </c>
    </row>
    <row r="103" spans="1:9" x14ac:dyDescent="0.25">
      <c r="A103" s="8">
        <f t="shared" si="19"/>
        <v>39555</v>
      </c>
      <c r="B103">
        <v>567.9</v>
      </c>
      <c r="C103">
        <v>712.7</v>
      </c>
      <c r="D103">
        <v>2779.1</v>
      </c>
      <c r="E103">
        <v>2736.4</v>
      </c>
      <c r="F103" s="38">
        <f t="shared" ref="F103:G105" si="37">+B103+D103</f>
        <v>3347</v>
      </c>
      <c r="G103" s="38">
        <f t="shared" si="37"/>
        <v>3449.1000000000004</v>
      </c>
      <c r="H103" s="47">
        <f t="shared" si="36"/>
        <v>-2.9601925139891683</v>
      </c>
    </row>
    <row r="104" spans="1:9" x14ac:dyDescent="0.25">
      <c r="A104" s="8">
        <f t="shared" si="19"/>
        <v>39562</v>
      </c>
      <c r="B104">
        <v>560.9</v>
      </c>
      <c r="C104">
        <v>635.6</v>
      </c>
      <c r="D104">
        <v>2811.9</v>
      </c>
      <c r="E104">
        <v>2817.5</v>
      </c>
      <c r="F104" s="38">
        <f t="shared" si="37"/>
        <v>3372.8</v>
      </c>
      <c r="G104" s="38">
        <f t="shared" si="37"/>
        <v>3453.1</v>
      </c>
      <c r="H104" s="47">
        <f t="shared" si="36"/>
        <v>-2.3254467000666024</v>
      </c>
    </row>
    <row r="105" spans="1:9" x14ac:dyDescent="0.25">
      <c r="A105" s="8">
        <f t="shared" si="19"/>
        <v>39569</v>
      </c>
      <c r="B105">
        <v>452.6</v>
      </c>
      <c r="C105">
        <v>569.6</v>
      </c>
      <c r="D105">
        <v>2949.6</v>
      </c>
      <c r="E105">
        <v>2884.4</v>
      </c>
      <c r="F105" s="38">
        <f t="shared" si="37"/>
        <v>3402.2</v>
      </c>
      <c r="G105" s="38">
        <f t="shared" si="37"/>
        <v>3454</v>
      </c>
      <c r="H105" s="47">
        <f t="shared" si="36"/>
        <v>-1.499710480602201</v>
      </c>
      <c r="I105">
        <v>187.5</v>
      </c>
    </row>
    <row r="106" spans="1:9" x14ac:dyDescent="0.25">
      <c r="A106" s="8">
        <f t="shared" si="19"/>
        <v>39576</v>
      </c>
      <c r="B106">
        <v>383.4</v>
      </c>
      <c r="C106">
        <v>451.4</v>
      </c>
      <c r="D106">
        <v>3040.7</v>
      </c>
      <c r="E106">
        <v>3052.3</v>
      </c>
      <c r="F106" s="38">
        <f t="shared" ref="F106:G108" si="38">+B106+D106</f>
        <v>3424.1</v>
      </c>
      <c r="G106" s="38">
        <f t="shared" si="38"/>
        <v>3503.7000000000003</v>
      </c>
      <c r="H106" s="47">
        <f t="shared" ref="H106:H111" si="39">+(F106/G106-1)*100</f>
        <v>-2.2718840083340575</v>
      </c>
      <c r="I106">
        <v>187.5</v>
      </c>
    </row>
    <row r="107" spans="1:9" x14ac:dyDescent="0.25">
      <c r="A107" s="8">
        <f t="shared" si="19"/>
        <v>39583</v>
      </c>
      <c r="B107">
        <v>354.4</v>
      </c>
      <c r="C107">
        <v>399.5</v>
      </c>
      <c r="D107">
        <v>3112.6</v>
      </c>
      <c r="E107">
        <v>3130.3</v>
      </c>
      <c r="F107" s="38">
        <f t="shared" si="38"/>
        <v>3467</v>
      </c>
      <c r="G107" s="38">
        <f t="shared" si="38"/>
        <v>3529.8</v>
      </c>
      <c r="H107" s="47">
        <f t="shared" si="39"/>
        <v>-1.7791376281942384</v>
      </c>
      <c r="I107">
        <v>216.3</v>
      </c>
    </row>
    <row r="108" spans="1:9" x14ac:dyDescent="0.25">
      <c r="A108" s="8">
        <f t="shared" si="19"/>
        <v>39590</v>
      </c>
      <c r="B108">
        <v>284.8</v>
      </c>
      <c r="C108">
        <v>250.8</v>
      </c>
      <c r="D108">
        <v>3180.3</v>
      </c>
      <c r="E108">
        <v>3181.3</v>
      </c>
      <c r="F108" s="38">
        <f t="shared" si="38"/>
        <v>3465.1000000000004</v>
      </c>
      <c r="G108" s="38">
        <f t="shared" si="38"/>
        <v>3432.1000000000004</v>
      </c>
      <c r="H108" s="47">
        <f t="shared" si="39"/>
        <v>0.96151044549983578</v>
      </c>
      <c r="I108">
        <v>242.9</v>
      </c>
    </row>
    <row r="109" spans="1:9" x14ac:dyDescent="0.25">
      <c r="A109" s="8">
        <f t="shared" si="19"/>
        <v>39597</v>
      </c>
      <c r="B109">
        <v>177.6</v>
      </c>
      <c r="C109">
        <v>205.2</v>
      </c>
      <c r="D109">
        <v>3319.4</v>
      </c>
      <c r="E109">
        <v>3227.7</v>
      </c>
      <c r="F109" s="38">
        <f t="shared" ref="F109:G111" si="40">+B109+D109</f>
        <v>3497</v>
      </c>
      <c r="G109" s="38">
        <f t="shared" si="40"/>
        <v>3432.8999999999996</v>
      </c>
      <c r="H109" s="47">
        <f t="shared" si="39"/>
        <v>1.8672259605581498</v>
      </c>
      <c r="I109">
        <v>262.8</v>
      </c>
    </row>
    <row r="110" spans="1:9" x14ac:dyDescent="0.25">
      <c r="A110" s="8">
        <f t="shared" si="19"/>
        <v>39604</v>
      </c>
      <c r="B110">
        <v>501.5</v>
      </c>
      <c r="C110">
        <v>449.2</v>
      </c>
      <c r="D110">
        <v>97.8</v>
      </c>
      <c r="E110">
        <v>57</v>
      </c>
      <c r="F110" s="38">
        <f t="shared" si="40"/>
        <v>599.29999999999995</v>
      </c>
      <c r="G110" s="38">
        <f t="shared" si="40"/>
        <v>506.2</v>
      </c>
      <c r="H110" s="47">
        <f t="shared" si="39"/>
        <v>18.391939944685888</v>
      </c>
    </row>
    <row r="111" spans="1:9" x14ac:dyDescent="0.25">
      <c r="A111" s="8">
        <f t="shared" si="19"/>
        <v>39611</v>
      </c>
      <c r="B111">
        <v>501.5</v>
      </c>
      <c r="C111">
        <v>449.2</v>
      </c>
      <c r="D111">
        <v>97.8</v>
      </c>
      <c r="E111">
        <v>57</v>
      </c>
      <c r="F111" s="38">
        <f t="shared" si="40"/>
        <v>599.29999999999995</v>
      </c>
      <c r="G111" s="38">
        <f t="shared" si="40"/>
        <v>506.2</v>
      </c>
      <c r="H111" s="47">
        <f t="shared" si="39"/>
        <v>18.391939944685888</v>
      </c>
    </row>
    <row r="112" spans="1:9" x14ac:dyDescent="0.25">
      <c r="A112" s="8">
        <f t="shared" si="19"/>
        <v>39618</v>
      </c>
      <c r="B112">
        <v>756.8</v>
      </c>
      <c r="C112">
        <v>424.9</v>
      </c>
      <c r="D112">
        <v>162.69999999999999</v>
      </c>
      <c r="E112">
        <v>153.5</v>
      </c>
      <c r="F112" s="38">
        <f t="shared" ref="F112:G114" si="41">+B112+D112</f>
        <v>919.5</v>
      </c>
      <c r="G112" s="38">
        <f t="shared" si="41"/>
        <v>578.4</v>
      </c>
      <c r="H112" s="47">
        <f t="shared" ref="H112:H117" si="42">+(F112/G112-1)*100</f>
        <v>58.973029045643166</v>
      </c>
    </row>
    <row r="113" spans="1:8" x14ac:dyDescent="0.25">
      <c r="A113" s="8">
        <f t="shared" si="19"/>
        <v>39625</v>
      </c>
      <c r="B113">
        <v>879.5</v>
      </c>
      <c r="C113">
        <v>393.1</v>
      </c>
      <c r="D113">
        <v>189.5</v>
      </c>
      <c r="E113">
        <v>214.6</v>
      </c>
      <c r="F113" s="38">
        <f t="shared" si="41"/>
        <v>1069</v>
      </c>
      <c r="G113" s="38">
        <f t="shared" si="41"/>
        <v>607.70000000000005</v>
      </c>
      <c r="H113" s="47">
        <f t="shared" si="42"/>
        <v>75.909165706763176</v>
      </c>
    </row>
    <row r="114" spans="1:8" x14ac:dyDescent="0.25">
      <c r="A114" s="8">
        <f t="shared" si="19"/>
        <v>39632</v>
      </c>
      <c r="B114">
        <v>942.1</v>
      </c>
      <c r="C114">
        <v>363</v>
      </c>
      <c r="D114">
        <v>211.1</v>
      </c>
      <c r="E114">
        <v>245.6</v>
      </c>
      <c r="F114" s="38">
        <f t="shared" si="41"/>
        <v>1153.2</v>
      </c>
      <c r="G114" s="38">
        <f t="shared" si="41"/>
        <v>608.6</v>
      </c>
      <c r="H114" s="47">
        <f t="shared" si="42"/>
        <v>89.484061781137029</v>
      </c>
    </row>
    <row r="115" spans="1:8" x14ac:dyDescent="0.25">
      <c r="A115" s="8">
        <f t="shared" si="19"/>
        <v>39639</v>
      </c>
      <c r="B115">
        <v>1078.2</v>
      </c>
      <c r="C115">
        <v>404.2</v>
      </c>
      <c r="D115">
        <v>211.1</v>
      </c>
      <c r="E115">
        <v>286.8</v>
      </c>
      <c r="F115" s="38">
        <f t="shared" ref="F115:G117" si="43">+B115+D115</f>
        <v>1289.3</v>
      </c>
      <c r="G115" s="38">
        <f t="shared" si="43"/>
        <v>691</v>
      </c>
      <c r="H115" s="47">
        <f t="shared" si="42"/>
        <v>86.584659913169304</v>
      </c>
    </row>
    <row r="116" spans="1:8" x14ac:dyDescent="0.25">
      <c r="A116" s="8">
        <f t="shared" si="19"/>
        <v>39646</v>
      </c>
      <c r="B116">
        <v>1057.7</v>
      </c>
      <c r="C116">
        <v>438.7</v>
      </c>
      <c r="D116">
        <v>239.9</v>
      </c>
      <c r="E116">
        <v>340.3</v>
      </c>
      <c r="F116" s="38">
        <f t="shared" si="43"/>
        <v>1297.6000000000001</v>
      </c>
      <c r="G116" s="38">
        <f t="shared" si="43"/>
        <v>779</v>
      </c>
      <c r="H116" s="47">
        <f t="shared" si="42"/>
        <v>66.572528883183594</v>
      </c>
    </row>
    <row r="117" spans="1:8" x14ac:dyDescent="0.25">
      <c r="A117" s="8">
        <f t="shared" si="19"/>
        <v>39653</v>
      </c>
      <c r="B117">
        <v>1048.5999999999999</v>
      </c>
      <c r="C117">
        <v>357.6</v>
      </c>
      <c r="D117">
        <v>280.7</v>
      </c>
      <c r="E117">
        <v>428.4</v>
      </c>
      <c r="F117" s="38">
        <f t="shared" si="43"/>
        <v>1329.3</v>
      </c>
      <c r="G117" s="38">
        <f t="shared" si="43"/>
        <v>786</v>
      </c>
      <c r="H117" s="47">
        <f t="shared" si="42"/>
        <v>69.122137404580158</v>
      </c>
    </row>
    <row r="118" spans="1:8" x14ac:dyDescent="0.25">
      <c r="A118" s="8">
        <f t="shared" si="19"/>
        <v>39660</v>
      </c>
      <c r="B118">
        <v>964.8</v>
      </c>
      <c r="C118">
        <v>387.6</v>
      </c>
      <c r="D118">
        <v>407.7</v>
      </c>
      <c r="E118">
        <v>495.3</v>
      </c>
      <c r="F118" s="38">
        <f t="shared" ref="F118:G120" si="44">+B118+D118</f>
        <v>1372.5</v>
      </c>
      <c r="G118" s="38">
        <f t="shared" si="44"/>
        <v>882.90000000000009</v>
      </c>
      <c r="H118" s="47">
        <f t="shared" ref="H118:H123" si="45">+(F118/G118-1)*100</f>
        <v>55.453618756371029</v>
      </c>
    </row>
    <row r="119" spans="1:8" x14ac:dyDescent="0.25">
      <c r="A119" s="8">
        <f t="shared" si="19"/>
        <v>39667</v>
      </c>
      <c r="B119">
        <v>989.8</v>
      </c>
      <c r="C119">
        <v>431.4</v>
      </c>
      <c r="D119">
        <v>450</v>
      </c>
      <c r="E119">
        <v>583.5</v>
      </c>
      <c r="F119" s="38">
        <f t="shared" si="44"/>
        <v>1439.8</v>
      </c>
      <c r="G119" s="38">
        <f t="shared" si="44"/>
        <v>1014.9</v>
      </c>
      <c r="H119" s="47">
        <f t="shared" si="45"/>
        <v>41.866193713666377</v>
      </c>
    </row>
    <row r="120" spans="1:8" x14ac:dyDescent="0.25">
      <c r="A120" s="8">
        <f t="shared" si="19"/>
        <v>39674</v>
      </c>
      <c r="B120">
        <v>891.6</v>
      </c>
      <c r="C120">
        <v>445.8</v>
      </c>
      <c r="D120">
        <v>549</v>
      </c>
      <c r="E120">
        <v>614.5</v>
      </c>
      <c r="F120" s="38">
        <f t="shared" si="44"/>
        <v>1440.6</v>
      </c>
      <c r="G120" s="38">
        <f t="shared" si="44"/>
        <v>1060.3</v>
      </c>
      <c r="H120" s="47">
        <f t="shared" si="45"/>
        <v>35.867207394133736</v>
      </c>
    </row>
    <row r="121" spans="1:8" x14ac:dyDescent="0.25">
      <c r="A121" s="8">
        <f t="shared" si="19"/>
        <v>39681</v>
      </c>
      <c r="B121">
        <v>817.6</v>
      </c>
      <c r="C121">
        <v>404.6</v>
      </c>
      <c r="D121">
        <v>644.20000000000005</v>
      </c>
      <c r="E121">
        <v>676.3</v>
      </c>
      <c r="F121" s="38">
        <f t="shared" ref="F121:G123" si="46">+B121+D121</f>
        <v>1461.8000000000002</v>
      </c>
      <c r="G121" s="38">
        <f t="shared" si="46"/>
        <v>1080.9000000000001</v>
      </c>
      <c r="H121" s="47">
        <f t="shared" si="45"/>
        <v>35.239152558053476</v>
      </c>
    </row>
    <row r="122" spans="1:8" x14ac:dyDescent="0.25">
      <c r="A122" s="8">
        <f t="shared" si="19"/>
        <v>39688</v>
      </c>
      <c r="B122">
        <v>879.7</v>
      </c>
      <c r="C122">
        <v>379.6</v>
      </c>
      <c r="D122">
        <v>669.5</v>
      </c>
      <c r="E122">
        <v>722.7</v>
      </c>
      <c r="F122" s="38">
        <f t="shared" si="46"/>
        <v>1549.2</v>
      </c>
      <c r="G122" s="38">
        <f t="shared" si="46"/>
        <v>1102.3000000000002</v>
      </c>
      <c r="H122" s="47">
        <f t="shared" si="45"/>
        <v>40.542502041186587</v>
      </c>
    </row>
    <row r="123" spans="1:8" x14ac:dyDescent="0.25">
      <c r="A123" s="8">
        <f t="shared" si="19"/>
        <v>39695</v>
      </c>
      <c r="B123">
        <v>810.1</v>
      </c>
      <c r="C123">
        <v>499.5</v>
      </c>
      <c r="D123">
        <v>846.5</v>
      </c>
      <c r="E123">
        <v>763.9</v>
      </c>
      <c r="F123" s="38">
        <f t="shared" si="46"/>
        <v>1656.6</v>
      </c>
      <c r="G123" s="38">
        <f t="shared" si="46"/>
        <v>1263.4000000000001</v>
      </c>
      <c r="H123" s="47">
        <f t="shared" si="45"/>
        <v>31.122368212759199</v>
      </c>
    </row>
    <row r="124" spans="1:8" x14ac:dyDescent="0.25">
      <c r="A124" s="8">
        <f t="shared" si="19"/>
        <v>39702</v>
      </c>
      <c r="B124">
        <v>841.2</v>
      </c>
      <c r="C124">
        <v>541.79999999999995</v>
      </c>
      <c r="D124">
        <v>931.1</v>
      </c>
      <c r="E124">
        <v>815.5</v>
      </c>
      <c r="F124" s="38">
        <f t="shared" ref="F124:G126" si="47">+B124+D124</f>
        <v>1772.3000000000002</v>
      </c>
      <c r="G124" s="38">
        <f t="shared" si="47"/>
        <v>1357.3</v>
      </c>
      <c r="H124" s="47">
        <f t="shared" ref="H124:H129" si="48">+(F124/G124-1)*100</f>
        <v>30.575407058130132</v>
      </c>
    </row>
    <row r="125" spans="1:8" x14ac:dyDescent="0.25">
      <c r="A125" s="8">
        <f t="shared" si="19"/>
        <v>39709</v>
      </c>
      <c r="B125">
        <v>727.3</v>
      </c>
      <c r="C125">
        <v>615.70000000000005</v>
      </c>
      <c r="D125">
        <v>1081.3</v>
      </c>
      <c r="E125">
        <v>856.6</v>
      </c>
      <c r="F125" s="38">
        <f t="shared" si="47"/>
        <v>1808.6</v>
      </c>
      <c r="G125" s="38">
        <f t="shared" si="47"/>
        <v>1472.3000000000002</v>
      </c>
      <c r="H125" s="47">
        <f t="shared" si="48"/>
        <v>22.841812130679862</v>
      </c>
    </row>
    <row r="126" spans="1:8" x14ac:dyDescent="0.25">
      <c r="A126" s="8">
        <f t="shared" si="19"/>
        <v>39716</v>
      </c>
      <c r="B126">
        <v>650.5</v>
      </c>
      <c r="C126">
        <v>538.29999999999995</v>
      </c>
      <c r="D126">
        <v>1206.9000000000001</v>
      </c>
      <c r="E126">
        <v>935.5</v>
      </c>
      <c r="F126" s="38">
        <f t="shared" si="47"/>
        <v>1857.4</v>
      </c>
      <c r="G126" s="38">
        <f t="shared" si="47"/>
        <v>1473.8</v>
      </c>
      <c r="H126" s="47">
        <f t="shared" si="48"/>
        <v>26.02795494639707</v>
      </c>
    </row>
    <row r="127" spans="1:8" x14ac:dyDescent="0.25">
      <c r="A127" s="8">
        <f t="shared" si="19"/>
        <v>39723</v>
      </c>
      <c r="B127">
        <v>626.70000000000005</v>
      </c>
      <c r="C127">
        <v>634</v>
      </c>
      <c r="D127">
        <v>1231.0999999999999</v>
      </c>
      <c r="E127">
        <v>956.2</v>
      </c>
      <c r="F127" s="38">
        <f t="shared" ref="F127:G129" si="49">+B127+D127</f>
        <v>1857.8</v>
      </c>
      <c r="G127" s="38">
        <f t="shared" si="49"/>
        <v>1590.2</v>
      </c>
      <c r="H127" s="47">
        <f t="shared" si="48"/>
        <v>16.828071940636402</v>
      </c>
    </row>
    <row r="128" spans="1:8" x14ac:dyDescent="0.25">
      <c r="A128" s="8">
        <f t="shared" si="19"/>
        <v>39730</v>
      </c>
      <c r="B128">
        <v>605.1</v>
      </c>
      <c r="C128">
        <v>684.5</v>
      </c>
      <c r="D128">
        <v>1273.4000000000001</v>
      </c>
      <c r="E128">
        <v>998.4</v>
      </c>
      <c r="F128" s="38">
        <f t="shared" si="49"/>
        <v>1878.5</v>
      </c>
      <c r="G128" s="38">
        <f t="shared" si="49"/>
        <v>1682.9</v>
      </c>
      <c r="H128" s="47">
        <f t="shared" si="48"/>
        <v>11.622793986570802</v>
      </c>
    </row>
    <row r="129" spans="1:8" x14ac:dyDescent="0.25">
      <c r="A129" s="8">
        <f t="shared" si="19"/>
        <v>39737</v>
      </c>
      <c r="B129">
        <v>491.7</v>
      </c>
      <c r="C129">
        <v>705.9</v>
      </c>
      <c r="D129">
        <v>1386.8</v>
      </c>
      <c r="E129">
        <v>1054.7</v>
      </c>
      <c r="F129" s="38">
        <f t="shared" si="49"/>
        <v>1878.5</v>
      </c>
      <c r="G129" s="38">
        <f t="shared" si="49"/>
        <v>1760.6</v>
      </c>
      <c r="H129" s="47">
        <f t="shared" si="48"/>
        <v>6.696580711121225</v>
      </c>
    </row>
    <row r="130" spans="1:8" x14ac:dyDescent="0.25">
      <c r="A130" s="8">
        <f t="shared" si="19"/>
        <v>39744</v>
      </c>
      <c r="B130">
        <v>446</v>
      </c>
      <c r="C130">
        <v>617.20000000000005</v>
      </c>
      <c r="D130">
        <v>1462.5</v>
      </c>
      <c r="E130">
        <v>1147.3</v>
      </c>
      <c r="F130" s="38">
        <f t="shared" ref="F130:G132" si="50">+B130+D130</f>
        <v>1908.5</v>
      </c>
      <c r="G130" s="38">
        <f t="shared" si="50"/>
        <v>1764.5</v>
      </c>
      <c r="H130" s="47">
        <f t="shared" ref="H130:H135" si="51">+(F130/G130-1)*100</f>
        <v>8.1609521110796344</v>
      </c>
    </row>
    <row r="131" spans="1:8" x14ac:dyDescent="0.25">
      <c r="A131" s="8">
        <f t="shared" si="19"/>
        <v>39751</v>
      </c>
      <c r="B131">
        <v>435.7</v>
      </c>
      <c r="C131">
        <v>556.79999999999995</v>
      </c>
      <c r="D131">
        <v>1483.1</v>
      </c>
      <c r="E131">
        <v>1209.2</v>
      </c>
      <c r="F131" s="38">
        <f t="shared" si="50"/>
        <v>1918.8</v>
      </c>
      <c r="G131" s="38">
        <f t="shared" si="50"/>
        <v>1766</v>
      </c>
      <c r="H131" s="47">
        <f t="shared" si="51"/>
        <v>8.6523216308040709</v>
      </c>
    </row>
    <row r="132" spans="1:8" x14ac:dyDescent="0.25">
      <c r="A132" s="8">
        <f t="shared" si="19"/>
        <v>39758</v>
      </c>
      <c r="B132">
        <v>394.9</v>
      </c>
      <c r="C132">
        <v>530.6</v>
      </c>
      <c r="D132">
        <v>1524.5</v>
      </c>
      <c r="E132">
        <v>1314.4</v>
      </c>
      <c r="F132" s="38">
        <f t="shared" si="50"/>
        <v>1919.4</v>
      </c>
      <c r="G132" s="38">
        <f t="shared" si="50"/>
        <v>1845</v>
      </c>
      <c r="H132" s="47">
        <f t="shared" si="51"/>
        <v>4.0325203252032482</v>
      </c>
    </row>
    <row r="133" spans="1:8" x14ac:dyDescent="0.25">
      <c r="A133" s="8">
        <f t="shared" si="19"/>
        <v>39765</v>
      </c>
      <c r="B133">
        <v>441.2</v>
      </c>
      <c r="C133">
        <v>585.29999999999995</v>
      </c>
      <c r="D133">
        <v>1581.6</v>
      </c>
      <c r="E133">
        <v>1340.2</v>
      </c>
      <c r="F133" s="38">
        <f t="shared" ref="F133:G135" si="52">+B133+D133</f>
        <v>2022.8</v>
      </c>
      <c r="G133" s="38">
        <f t="shared" si="52"/>
        <v>1925.5</v>
      </c>
      <c r="H133" s="47">
        <f t="shared" si="51"/>
        <v>5.0532329265125853</v>
      </c>
    </row>
    <row r="134" spans="1:8" x14ac:dyDescent="0.25">
      <c r="A134" s="8">
        <f t="shared" si="19"/>
        <v>39772</v>
      </c>
      <c r="B134">
        <v>461.6</v>
      </c>
      <c r="C134">
        <v>669.8</v>
      </c>
      <c r="D134">
        <v>1653.7</v>
      </c>
      <c r="E134">
        <v>1345.4</v>
      </c>
      <c r="F134" s="38">
        <f t="shared" si="52"/>
        <v>2115.3000000000002</v>
      </c>
      <c r="G134" s="38">
        <f t="shared" si="52"/>
        <v>2015.2</v>
      </c>
      <c r="H134" s="47">
        <f t="shared" si="51"/>
        <v>4.9672489082969395</v>
      </c>
    </row>
    <row r="135" spans="1:8" x14ac:dyDescent="0.25">
      <c r="A135" s="8">
        <f t="shared" si="19"/>
        <v>39779</v>
      </c>
      <c r="B135">
        <v>396.2</v>
      </c>
      <c r="C135">
        <v>638.9</v>
      </c>
      <c r="D135">
        <v>1720.9</v>
      </c>
      <c r="E135">
        <v>1396.9</v>
      </c>
      <c r="F135" s="38">
        <f t="shared" si="52"/>
        <v>2117.1</v>
      </c>
      <c r="G135" s="38">
        <f t="shared" si="52"/>
        <v>2035.8000000000002</v>
      </c>
      <c r="H135" s="47">
        <f t="shared" si="51"/>
        <v>3.9935160624815724</v>
      </c>
    </row>
    <row r="136" spans="1:8" x14ac:dyDescent="0.25">
      <c r="A136" s="8">
        <f t="shared" si="19"/>
        <v>39786</v>
      </c>
      <c r="B136">
        <v>480.4</v>
      </c>
      <c r="C136">
        <v>660.8</v>
      </c>
      <c r="D136">
        <v>1721.2</v>
      </c>
      <c r="E136">
        <v>1510</v>
      </c>
      <c r="F136" s="38">
        <f t="shared" ref="F136:G138" si="53">+B136+D136</f>
        <v>2201.6</v>
      </c>
      <c r="G136" s="38">
        <f t="shared" si="53"/>
        <v>2170.8000000000002</v>
      </c>
      <c r="H136" s="47">
        <f t="shared" ref="H136:H141" si="54">+(F136/G136-1)*100</f>
        <v>1.418831767090456</v>
      </c>
    </row>
    <row r="137" spans="1:8" x14ac:dyDescent="0.25">
      <c r="A137" s="8">
        <f t="shared" si="19"/>
        <v>39793</v>
      </c>
      <c r="B137">
        <v>459.9</v>
      </c>
      <c r="C137">
        <v>705.8</v>
      </c>
      <c r="D137">
        <v>1763.4</v>
      </c>
      <c r="E137">
        <v>1583.8</v>
      </c>
      <c r="F137" s="38">
        <f t="shared" si="53"/>
        <v>2223.3000000000002</v>
      </c>
      <c r="G137" s="38">
        <f t="shared" si="53"/>
        <v>2289.6</v>
      </c>
      <c r="H137" s="47">
        <f t="shared" si="54"/>
        <v>-2.8957023060796505</v>
      </c>
    </row>
    <row r="138" spans="1:8" x14ac:dyDescent="0.25">
      <c r="A138" s="8">
        <f t="shared" si="19"/>
        <v>39800</v>
      </c>
      <c r="B138">
        <v>467.1</v>
      </c>
      <c r="C138">
        <v>920.1</v>
      </c>
      <c r="D138">
        <v>1809.9</v>
      </c>
      <c r="E138">
        <v>1604.4</v>
      </c>
      <c r="F138" s="38">
        <f t="shared" si="53"/>
        <v>2277</v>
      </c>
      <c r="G138" s="38">
        <f t="shared" si="53"/>
        <v>2524.5</v>
      </c>
      <c r="H138" s="47">
        <f t="shared" si="54"/>
        <v>-9.8039215686274499</v>
      </c>
    </row>
    <row r="139" spans="1:8" x14ac:dyDescent="0.25">
      <c r="A139" s="8">
        <f t="shared" si="19"/>
        <v>39807</v>
      </c>
      <c r="B139">
        <v>467.4</v>
      </c>
      <c r="C139">
        <v>897.2</v>
      </c>
      <c r="D139">
        <v>1809.9</v>
      </c>
      <c r="E139">
        <v>1627.4</v>
      </c>
      <c r="F139" s="38">
        <f t="shared" ref="F139:G141" si="55">+B139+D139</f>
        <v>2277.3000000000002</v>
      </c>
      <c r="G139" s="38">
        <f t="shared" si="55"/>
        <v>2524.6000000000004</v>
      </c>
      <c r="H139" s="47">
        <f t="shared" si="54"/>
        <v>-9.7956111859304524</v>
      </c>
    </row>
    <row r="140" spans="1:8" x14ac:dyDescent="0.25">
      <c r="A140" s="8">
        <f t="shared" si="19"/>
        <v>39814</v>
      </c>
      <c r="B140">
        <v>447.9</v>
      </c>
      <c r="C140">
        <v>867.2</v>
      </c>
      <c r="D140">
        <v>1830.1</v>
      </c>
      <c r="E140">
        <v>1672.8</v>
      </c>
      <c r="F140" s="38">
        <f t="shared" si="55"/>
        <v>2278</v>
      </c>
      <c r="G140" s="38">
        <f t="shared" si="55"/>
        <v>2540</v>
      </c>
      <c r="H140" s="47">
        <f t="shared" si="54"/>
        <v>-10.314960629921256</v>
      </c>
    </row>
    <row r="141" spans="1:8" x14ac:dyDescent="0.25">
      <c r="A141" s="8">
        <f t="shared" si="19"/>
        <v>39821</v>
      </c>
      <c r="B141">
        <v>431.4</v>
      </c>
      <c r="C141">
        <v>802.8</v>
      </c>
      <c r="D141">
        <v>1908.4</v>
      </c>
      <c r="E141">
        <v>1672.8</v>
      </c>
      <c r="F141" s="38">
        <f t="shared" si="55"/>
        <v>2339.8000000000002</v>
      </c>
      <c r="G141" s="38">
        <f t="shared" si="55"/>
        <v>2475.6</v>
      </c>
      <c r="H141" s="47">
        <f t="shared" si="54"/>
        <v>-5.4855388592664251</v>
      </c>
    </row>
    <row r="142" spans="1:8" x14ac:dyDescent="0.25">
      <c r="A142" s="8">
        <f t="shared" si="19"/>
        <v>39828</v>
      </c>
      <c r="B142">
        <v>506.9</v>
      </c>
      <c r="C142">
        <v>837.3</v>
      </c>
      <c r="D142">
        <v>1930.2</v>
      </c>
      <c r="E142">
        <v>1922.9</v>
      </c>
      <c r="F142" s="38">
        <f t="shared" ref="F142:G144" si="56">+B142+D142</f>
        <v>2437.1</v>
      </c>
      <c r="G142" s="38">
        <f t="shared" si="56"/>
        <v>2760.2</v>
      </c>
      <c r="H142" s="47">
        <f t="shared" ref="H142:H147" si="57">+(F142/G142-1)*100</f>
        <v>-11.705673501920144</v>
      </c>
    </row>
    <row r="143" spans="1:8" x14ac:dyDescent="0.25">
      <c r="A143" s="8">
        <f t="shared" si="19"/>
        <v>39835</v>
      </c>
      <c r="B143">
        <v>430.3</v>
      </c>
      <c r="C143">
        <v>929.1</v>
      </c>
      <c r="D143">
        <v>2008.9</v>
      </c>
      <c r="E143">
        <v>1969.3</v>
      </c>
      <c r="F143" s="38">
        <f t="shared" si="56"/>
        <v>2439.2000000000003</v>
      </c>
      <c r="G143" s="38">
        <f t="shared" si="56"/>
        <v>2898.4</v>
      </c>
      <c r="H143" s="47">
        <f t="shared" si="57"/>
        <v>-15.843223847640076</v>
      </c>
    </row>
    <row r="144" spans="1:8" x14ac:dyDescent="0.25">
      <c r="A144" s="8">
        <f t="shared" si="19"/>
        <v>39842</v>
      </c>
      <c r="B144">
        <v>367.9</v>
      </c>
      <c r="C144">
        <v>853.4</v>
      </c>
      <c r="D144">
        <v>2072.9</v>
      </c>
      <c r="E144">
        <v>2046.4</v>
      </c>
      <c r="F144" s="38">
        <f t="shared" si="56"/>
        <v>2440.8000000000002</v>
      </c>
      <c r="G144" s="38">
        <f t="shared" si="56"/>
        <v>2899.8</v>
      </c>
      <c r="H144" s="47">
        <f t="shared" si="57"/>
        <v>-15.828677839851025</v>
      </c>
    </row>
    <row r="145" spans="1:9" x14ac:dyDescent="0.25">
      <c r="A145" s="8">
        <f t="shared" si="19"/>
        <v>39849</v>
      </c>
      <c r="B145">
        <v>331.5</v>
      </c>
      <c r="C145">
        <v>904.4</v>
      </c>
      <c r="D145">
        <v>2175</v>
      </c>
      <c r="E145">
        <v>2087.6</v>
      </c>
      <c r="F145" s="38">
        <f t="shared" ref="F145:G147" si="58">+B145+D145</f>
        <v>2506.5</v>
      </c>
      <c r="G145" s="38">
        <f t="shared" si="58"/>
        <v>2992</v>
      </c>
      <c r="H145" s="47">
        <f t="shared" si="57"/>
        <v>-16.226604278074863</v>
      </c>
    </row>
    <row r="146" spans="1:9" x14ac:dyDescent="0.25">
      <c r="A146" s="8">
        <f t="shared" si="19"/>
        <v>39856</v>
      </c>
      <c r="B146">
        <v>359.6</v>
      </c>
      <c r="C146">
        <v>865.5</v>
      </c>
      <c r="D146">
        <v>2236.5</v>
      </c>
      <c r="E146">
        <v>2190.6</v>
      </c>
      <c r="F146" s="38">
        <f t="shared" si="58"/>
        <v>2596.1</v>
      </c>
      <c r="G146" s="38">
        <f t="shared" si="58"/>
        <v>3056.1</v>
      </c>
      <c r="H146" s="47">
        <f t="shared" si="57"/>
        <v>-15.051863486142469</v>
      </c>
    </row>
    <row r="147" spans="1:9" x14ac:dyDescent="0.25">
      <c r="A147" s="8">
        <f t="shared" si="19"/>
        <v>39863</v>
      </c>
      <c r="B147">
        <v>363.3</v>
      </c>
      <c r="C147">
        <v>853.4</v>
      </c>
      <c r="D147">
        <v>2258.1</v>
      </c>
      <c r="E147">
        <v>2313.1999999999998</v>
      </c>
      <c r="F147" s="38">
        <f t="shared" si="58"/>
        <v>2621.4</v>
      </c>
      <c r="G147" s="38">
        <f t="shared" si="58"/>
        <v>3166.6</v>
      </c>
      <c r="H147" s="47">
        <f t="shared" si="57"/>
        <v>-17.217204572727841</v>
      </c>
    </row>
    <row r="148" spans="1:9" x14ac:dyDescent="0.25">
      <c r="A148" s="8">
        <f t="shared" si="19"/>
        <v>39870</v>
      </c>
      <c r="B148">
        <v>388.8</v>
      </c>
      <c r="C148">
        <v>782</v>
      </c>
      <c r="D148">
        <v>2258.1</v>
      </c>
      <c r="E148">
        <v>2384.9</v>
      </c>
      <c r="F148" s="38">
        <f t="shared" ref="F148:G150" si="59">+B148+D148</f>
        <v>2646.9</v>
      </c>
      <c r="G148" s="38">
        <f t="shared" si="59"/>
        <v>3166.9</v>
      </c>
      <c r="H148" s="47">
        <f t="shared" ref="H148:H153" si="60">+(F148/G148-1)*100</f>
        <v>-16.419842748429058</v>
      </c>
    </row>
    <row r="149" spans="1:9" x14ac:dyDescent="0.25">
      <c r="A149" s="8">
        <f t="shared" si="19"/>
        <v>39877</v>
      </c>
      <c r="B149">
        <v>482.4</v>
      </c>
      <c r="C149">
        <v>836.1</v>
      </c>
      <c r="D149">
        <v>2300.3000000000002</v>
      </c>
      <c r="E149">
        <v>2405.5</v>
      </c>
      <c r="F149" s="38">
        <f t="shared" si="59"/>
        <v>2782.7000000000003</v>
      </c>
      <c r="G149" s="38">
        <f t="shared" si="59"/>
        <v>3241.6</v>
      </c>
      <c r="H149" s="47">
        <f t="shared" si="60"/>
        <v>-14.156589338598213</v>
      </c>
    </row>
    <row r="150" spans="1:9" x14ac:dyDescent="0.25">
      <c r="A150" s="8">
        <f t="shared" si="19"/>
        <v>39884</v>
      </c>
      <c r="B150">
        <v>553.70000000000005</v>
      </c>
      <c r="C150">
        <v>879.3</v>
      </c>
      <c r="D150">
        <v>2300.3000000000002</v>
      </c>
      <c r="E150">
        <v>2405.6</v>
      </c>
      <c r="F150" s="38">
        <f t="shared" si="59"/>
        <v>2854</v>
      </c>
      <c r="G150" s="38">
        <f t="shared" si="59"/>
        <v>3284.8999999999996</v>
      </c>
      <c r="H150" s="47">
        <f t="shared" si="60"/>
        <v>-13.117598709245327</v>
      </c>
    </row>
    <row r="151" spans="1:9" x14ac:dyDescent="0.25">
      <c r="A151" s="8">
        <f t="shared" si="19"/>
        <v>39891</v>
      </c>
      <c r="B151">
        <v>598.79999999999995</v>
      </c>
      <c r="C151">
        <v>805.6</v>
      </c>
      <c r="D151">
        <v>2351.3000000000002</v>
      </c>
      <c r="E151">
        <v>2534.4</v>
      </c>
      <c r="F151" s="38">
        <f t="shared" ref="F151:G155" si="61">+B151+D151</f>
        <v>2950.1000000000004</v>
      </c>
      <c r="G151" s="38">
        <f t="shared" si="61"/>
        <v>3340</v>
      </c>
      <c r="H151" s="47">
        <f t="shared" si="60"/>
        <v>-11.673652694610769</v>
      </c>
    </row>
    <row r="152" spans="1:9" x14ac:dyDescent="0.25">
      <c r="A152" s="8">
        <f t="shared" si="19"/>
        <v>39898</v>
      </c>
      <c r="B152">
        <v>514.6</v>
      </c>
      <c r="C152">
        <v>687.7</v>
      </c>
      <c r="D152">
        <v>2469.3000000000002</v>
      </c>
      <c r="E152">
        <v>2652.8</v>
      </c>
      <c r="F152" s="38">
        <f t="shared" si="61"/>
        <v>2983.9</v>
      </c>
      <c r="G152" s="38">
        <f t="shared" si="61"/>
        <v>3340.5</v>
      </c>
      <c r="H152" s="47">
        <f t="shared" si="60"/>
        <v>-10.675048645412366</v>
      </c>
    </row>
    <row r="153" spans="1:9" x14ac:dyDescent="0.25">
      <c r="A153" s="8">
        <f t="shared" si="19"/>
        <v>39905</v>
      </c>
      <c r="B153">
        <v>432.9</v>
      </c>
      <c r="C153">
        <v>640.6</v>
      </c>
      <c r="D153">
        <v>2565.1999999999998</v>
      </c>
      <c r="E153">
        <v>2704.3</v>
      </c>
      <c r="F153" s="38">
        <f t="shared" si="61"/>
        <v>2998.1</v>
      </c>
      <c r="G153" s="38">
        <f t="shared" si="61"/>
        <v>3344.9</v>
      </c>
      <c r="H153" s="47">
        <f t="shared" si="60"/>
        <v>-10.368022960327671</v>
      </c>
    </row>
    <row r="154" spans="1:9" x14ac:dyDescent="0.25">
      <c r="A154" s="8">
        <f t="shared" si="19"/>
        <v>39912</v>
      </c>
      <c r="B154">
        <v>340.3</v>
      </c>
      <c r="C154">
        <v>595.1</v>
      </c>
      <c r="D154">
        <v>2658.9</v>
      </c>
      <c r="E154">
        <v>2750.7</v>
      </c>
      <c r="F154" s="38">
        <f t="shared" si="61"/>
        <v>2999.2000000000003</v>
      </c>
      <c r="G154" s="38">
        <f t="shared" si="61"/>
        <v>3345.7999999999997</v>
      </c>
      <c r="H154" s="47">
        <f t="shared" ref="H154:H159" si="62">+(F154/G154-1)*100</f>
        <v>-10.359256381134541</v>
      </c>
    </row>
    <row r="155" spans="1:9" x14ac:dyDescent="0.25">
      <c r="A155" s="8">
        <f t="shared" si="19"/>
        <v>39919</v>
      </c>
      <c r="B155">
        <v>311.39999999999998</v>
      </c>
      <c r="C155">
        <v>567.9</v>
      </c>
      <c r="D155">
        <v>2731.6</v>
      </c>
      <c r="E155">
        <v>2779.1</v>
      </c>
      <c r="F155" s="38">
        <f t="shared" si="61"/>
        <v>3043</v>
      </c>
      <c r="G155" s="38">
        <f t="shared" si="61"/>
        <v>3347</v>
      </c>
      <c r="H155" s="47">
        <f t="shared" si="62"/>
        <v>-9.0827606812070467</v>
      </c>
    </row>
    <row r="156" spans="1:9" x14ac:dyDescent="0.25">
      <c r="A156" s="8">
        <f t="shared" si="19"/>
        <v>39926</v>
      </c>
      <c r="B156">
        <v>298.10000000000002</v>
      </c>
      <c r="C156">
        <v>560.9</v>
      </c>
      <c r="D156">
        <v>2791.3</v>
      </c>
      <c r="E156">
        <v>2811.9</v>
      </c>
      <c r="F156" s="38">
        <f t="shared" ref="F156:F187" si="63">+B156+D156</f>
        <v>3089.4</v>
      </c>
      <c r="G156" s="38">
        <f t="shared" ref="G156:G187" si="64">+C156+E156</f>
        <v>3372.8</v>
      </c>
      <c r="H156" s="47">
        <f t="shared" si="62"/>
        <v>-8.4025142314990582</v>
      </c>
    </row>
    <row r="157" spans="1:9" x14ac:dyDescent="0.25">
      <c r="A157" s="8">
        <f t="shared" si="19"/>
        <v>39933</v>
      </c>
      <c r="B157">
        <v>339.3</v>
      </c>
      <c r="C157">
        <v>452.6</v>
      </c>
      <c r="D157">
        <v>2821.8</v>
      </c>
      <c r="E157">
        <v>2949.6</v>
      </c>
      <c r="F157" s="38">
        <f t="shared" si="63"/>
        <v>3161.1000000000004</v>
      </c>
      <c r="G157" s="38">
        <f t="shared" si="64"/>
        <v>3402.2</v>
      </c>
      <c r="H157" s="47">
        <f t="shared" si="62"/>
        <v>-7.0865910293339436</v>
      </c>
      <c r="I157">
        <v>0.3</v>
      </c>
    </row>
    <row r="158" spans="1:9" x14ac:dyDescent="0.25">
      <c r="A158" s="8">
        <f t="shared" si="19"/>
        <v>39940</v>
      </c>
      <c r="B158">
        <v>303.10000000000002</v>
      </c>
      <c r="C158">
        <v>383.4</v>
      </c>
      <c r="D158">
        <v>2916.3</v>
      </c>
      <c r="E158">
        <v>3040.7</v>
      </c>
      <c r="F158" s="38">
        <f t="shared" si="63"/>
        <v>3219.4</v>
      </c>
      <c r="G158" s="38">
        <f t="shared" si="64"/>
        <v>3424.1</v>
      </c>
      <c r="H158" s="47">
        <f t="shared" si="62"/>
        <v>-5.9782132531176035</v>
      </c>
      <c r="I158">
        <v>0.3</v>
      </c>
    </row>
    <row r="159" spans="1:9" x14ac:dyDescent="0.25">
      <c r="A159" s="8">
        <f t="shared" si="19"/>
        <v>39947</v>
      </c>
      <c r="B159">
        <v>211.7</v>
      </c>
      <c r="C159">
        <v>354.4</v>
      </c>
      <c r="D159">
        <v>2993</v>
      </c>
      <c r="E159">
        <v>3112.6</v>
      </c>
      <c r="F159" s="38">
        <f t="shared" si="63"/>
        <v>3204.7</v>
      </c>
      <c r="G159" s="38">
        <f t="shared" si="64"/>
        <v>3467</v>
      </c>
      <c r="H159" s="47">
        <f t="shared" si="62"/>
        <v>-7.5656186905105338</v>
      </c>
      <c r="I159">
        <v>41.5</v>
      </c>
    </row>
    <row r="160" spans="1:9" x14ac:dyDescent="0.25">
      <c r="A160" s="8">
        <f t="shared" si="19"/>
        <v>39954</v>
      </c>
      <c r="B160">
        <v>257.3</v>
      </c>
      <c r="C160">
        <v>284.8</v>
      </c>
      <c r="D160">
        <v>3013.6</v>
      </c>
      <c r="E160">
        <v>3180.3</v>
      </c>
      <c r="F160" s="38">
        <f t="shared" si="63"/>
        <v>3270.9</v>
      </c>
      <c r="G160" s="38">
        <f t="shared" si="64"/>
        <v>3465.1000000000004</v>
      </c>
      <c r="H160" s="47">
        <f t="shared" ref="H160:H191" si="65">+(F160/G160-1)*100</f>
        <v>-5.6044558598597476</v>
      </c>
      <c r="I160">
        <v>41.5</v>
      </c>
    </row>
    <row r="161" spans="1:9" x14ac:dyDescent="0.25">
      <c r="A161" s="8">
        <f t="shared" si="19"/>
        <v>39961</v>
      </c>
      <c r="B161">
        <v>231.5</v>
      </c>
      <c r="C161">
        <v>177.6</v>
      </c>
      <c r="D161">
        <v>3060</v>
      </c>
      <c r="E161">
        <v>3319.4</v>
      </c>
      <c r="F161" s="38">
        <f t="shared" si="63"/>
        <v>3291.5</v>
      </c>
      <c r="G161" s="38">
        <f t="shared" si="64"/>
        <v>3497</v>
      </c>
      <c r="H161" s="47">
        <f t="shared" si="65"/>
        <v>-5.87646554189305</v>
      </c>
      <c r="I161">
        <v>41.5</v>
      </c>
    </row>
    <row r="162" spans="1:9" x14ac:dyDescent="0.25">
      <c r="A162" s="8">
        <f t="shared" si="19"/>
        <v>39968</v>
      </c>
      <c r="B162">
        <v>227.9</v>
      </c>
      <c r="C162">
        <v>501.5</v>
      </c>
      <c r="D162">
        <v>8.1999999999999993</v>
      </c>
      <c r="E162">
        <v>97.8</v>
      </c>
      <c r="F162" s="38">
        <f t="shared" si="63"/>
        <v>236.1</v>
      </c>
      <c r="G162" s="38">
        <f t="shared" si="64"/>
        <v>599.29999999999995</v>
      </c>
      <c r="H162" s="47">
        <f t="shared" si="65"/>
        <v>-60.604038044385113</v>
      </c>
    </row>
    <row r="163" spans="1:9" x14ac:dyDescent="0.25">
      <c r="A163" s="8">
        <f t="shared" si="19"/>
        <v>39975</v>
      </c>
      <c r="B163">
        <v>289.60000000000002</v>
      </c>
      <c r="C163">
        <v>555.5</v>
      </c>
      <c r="D163">
        <v>8.1999999999999993</v>
      </c>
      <c r="E163">
        <v>141.1</v>
      </c>
      <c r="F163" s="38">
        <f t="shared" si="63"/>
        <v>297.8</v>
      </c>
      <c r="G163" s="38">
        <f t="shared" si="64"/>
        <v>696.6</v>
      </c>
      <c r="H163" s="47">
        <f t="shared" si="65"/>
        <v>-57.249497559575083</v>
      </c>
    </row>
    <row r="164" spans="1:9" x14ac:dyDescent="0.25">
      <c r="A164" s="8">
        <f t="shared" si="19"/>
        <v>39982</v>
      </c>
      <c r="B164">
        <v>310.39999999999998</v>
      </c>
      <c r="C164">
        <v>756.8</v>
      </c>
      <c r="D164">
        <v>70.2</v>
      </c>
      <c r="E164">
        <v>162.69999999999999</v>
      </c>
      <c r="F164" s="38">
        <f t="shared" si="63"/>
        <v>380.59999999999997</v>
      </c>
      <c r="G164" s="38">
        <f t="shared" si="64"/>
        <v>919.5</v>
      </c>
      <c r="H164" s="47">
        <f t="shared" si="65"/>
        <v>-58.607939097335503</v>
      </c>
    </row>
    <row r="165" spans="1:9" x14ac:dyDescent="0.25">
      <c r="A165" s="8">
        <f t="shared" si="19"/>
        <v>39989</v>
      </c>
      <c r="B165">
        <v>284.7</v>
      </c>
      <c r="C165">
        <v>879.5</v>
      </c>
      <c r="D165">
        <v>97.4</v>
      </c>
      <c r="E165">
        <v>189.5</v>
      </c>
      <c r="F165" s="38">
        <f t="shared" si="63"/>
        <v>382.1</v>
      </c>
      <c r="G165" s="38">
        <f t="shared" si="64"/>
        <v>1069</v>
      </c>
      <c r="H165" s="47">
        <f t="shared" si="65"/>
        <v>-64.256314312441532</v>
      </c>
    </row>
    <row r="166" spans="1:9" x14ac:dyDescent="0.25">
      <c r="A166" s="8">
        <f t="shared" si="19"/>
        <v>39996</v>
      </c>
      <c r="B166">
        <v>350.2</v>
      </c>
      <c r="C166">
        <v>942.1</v>
      </c>
      <c r="D166">
        <v>119.3</v>
      </c>
      <c r="E166">
        <v>211.1</v>
      </c>
      <c r="F166" s="38">
        <f t="shared" si="63"/>
        <v>469.5</v>
      </c>
      <c r="G166" s="38">
        <f t="shared" si="64"/>
        <v>1153.2</v>
      </c>
      <c r="H166" s="47">
        <f t="shared" si="65"/>
        <v>-59.287200832466183</v>
      </c>
    </row>
    <row r="167" spans="1:9" x14ac:dyDescent="0.25">
      <c r="A167" s="8">
        <f t="shared" si="19"/>
        <v>40003</v>
      </c>
      <c r="B167">
        <v>354.5</v>
      </c>
      <c r="C167">
        <v>1078.2</v>
      </c>
      <c r="D167">
        <v>119.7</v>
      </c>
      <c r="E167">
        <v>211.1</v>
      </c>
      <c r="F167" s="38">
        <f t="shared" si="63"/>
        <v>474.2</v>
      </c>
      <c r="G167" s="38">
        <f t="shared" si="64"/>
        <v>1289.3</v>
      </c>
      <c r="H167" s="47">
        <f t="shared" si="65"/>
        <v>-63.220352129062277</v>
      </c>
    </row>
    <row r="168" spans="1:9" x14ac:dyDescent="0.25">
      <c r="A168" s="8">
        <f t="shared" si="19"/>
        <v>40010</v>
      </c>
      <c r="B168">
        <v>407.3</v>
      </c>
      <c r="C168">
        <v>1057.7</v>
      </c>
      <c r="D168">
        <v>161.5</v>
      </c>
      <c r="E168">
        <v>239.9</v>
      </c>
      <c r="F168" s="38">
        <f t="shared" si="63"/>
        <v>568.79999999999995</v>
      </c>
      <c r="G168" s="38">
        <f t="shared" si="64"/>
        <v>1297.6000000000001</v>
      </c>
      <c r="H168" s="47">
        <f t="shared" si="65"/>
        <v>-56.1652281134402</v>
      </c>
    </row>
    <row r="169" spans="1:9" x14ac:dyDescent="0.25">
      <c r="A169" s="8">
        <f t="shared" si="19"/>
        <v>40017</v>
      </c>
      <c r="B169">
        <v>500.1</v>
      </c>
      <c r="C169">
        <v>1048.5999999999999</v>
      </c>
      <c r="D169">
        <v>161.5</v>
      </c>
      <c r="E169">
        <v>280.7</v>
      </c>
      <c r="F169" s="38">
        <f t="shared" si="63"/>
        <v>661.6</v>
      </c>
      <c r="G169" s="38">
        <f t="shared" si="64"/>
        <v>1329.3</v>
      </c>
      <c r="H169" s="47">
        <f t="shared" si="65"/>
        <v>-50.229444068306627</v>
      </c>
    </row>
    <row r="170" spans="1:9" x14ac:dyDescent="0.25">
      <c r="A170" s="8">
        <f t="shared" si="19"/>
        <v>40024</v>
      </c>
      <c r="B170">
        <v>546.70000000000005</v>
      </c>
      <c r="C170">
        <v>964.8</v>
      </c>
      <c r="D170">
        <v>202.7</v>
      </c>
      <c r="E170">
        <v>407.7</v>
      </c>
      <c r="F170" s="38">
        <f t="shared" si="63"/>
        <v>749.40000000000009</v>
      </c>
      <c r="G170" s="38">
        <f t="shared" si="64"/>
        <v>1372.5</v>
      </c>
      <c r="H170" s="47">
        <f t="shared" si="65"/>
        <v>-45.398907103825124</v>
      </c>
    </row>
    <row r="171" spans="1:9" x14ac:dyDescent="0.25">
      <c r="A171" s="8">
        <f t="shared" si="19"/>
        <v>40031</v>
      </c>
      <c r="B171">
        <v>562.70000000000005</v>
      </c>
      <c r="C171">
        <v>989.8</v>
      </c>
      <c r="D171">
        <v>270.3</v>
      </c>
      <c r="E171">
        <v>450</v>
      </c>
      <c r="F171" s="38">
        <f t="shared" si="63"/>
        <v>833</v>
      </c>
      <c r="G171" s="38">
        <f t="shared" si="64"/>
        <v>1439.8</v>
      </c>
      <c r="H171" s="47">
        <f t="shared" si="65"/>
        <v>-42.144742325322959</v>
      </c>
    </row>
    <row r="172" spans="1:9" x14ac:dyDescent="0.25">
      <c r="A172" s="8">
        <f t="shared" si="19"/>
        <v>40038</v>
      </c>
      <c r="B172">
        <v>581.5</v>
      </c>
      <c r="C172">
        <v>891.6</v>
      </c>
      <c r="D172">
        <v>301.3</v>
      </c>
      <c r="E172">
        <v>549</v>
      </c>
      <c r="F172" s="38">
        <f t="shared" si="63"/>
        <v>882.8</v>
      </c>
      <c r="G172" s="38">
        <f t="shared" si="64"/>
        <v>1440.6</v>
      </c>
      <c r="H172" s="47">
        <f t="shared" si="65"/>
        <v>-38.71997778703318</v>
      </c>
    </row>
    <row r="173" spans="1:9" x14ac:dyDescent="0.25">
      <c r="A173" s="8">
        <f t="shared" si="19"/>
        <v>40045</v>
      </c>
      <c r="B173">
        <v>624.6</v>
      </c>
      <c r="C173">
        <v>817.6</v>
      </c>
      <c r="D173">
        <v>347.6</v>
      </c>
      <c r="E173">
        <v>644.20000000000005</v>
      </c>
      <c r="F173" s="38">
        <f t="shared" si="63"/>
        <v>972.2</v>
      </c>
      <c r="G173" s="38">
        <f t="shared" si="64"/>
        <v>1461.8000000000002</v>
      </c>
      <c r="H173" s="47">
        <f t="shared" si="65"/>
        <v>-33.492953892461351</v>
      </c>
    </row>
    <row r="174" spans="1:9" x14ac:dyDescent="0.25">
      <c r="A174" s="8">
        <f t="shared" si="19"/>
        <v>40052</v>
      </c>
      <c r="B174">
        <v>646.6</v>
      </c>
      <c r="C174">
        <v>879.7</v>
      </c>
      <c r="D174">
        <v>408.1</v>
      </c>
      <c r="E174">
        <v>669.5</v>
      </c>
      <c r="F174" s="38">
        <f t="shared" si="63"/>
        <v>1054.7</v>
      </c>
      <c r="G174" s="38">
        <f t="shared" si="64"/>
        <v>1549.2</v>
      </c>
      <c r="H174" s="47">
        <f t="shared" si="65"/>
        <v>-31.919700490575774</v>
      </c>
    </row>
    <row r="175" spans="1:9" x14ac:dyDescent="0.25">
      <c r="A175" s="8">
        <f t="shared" si="19"/>
        <v>40059</v>
      </c>
      <c r="B175">
        <v>716.3</v>
      </c>
      <c r="C175">
        <v>810.1</v>
      </c>
      <c r="D175">
        <v>455.6</v>
      </c>
      <c r="E175">
        <v>846.5</v>
      </c>
      <c r="F175" s="38">
        <f t="shared" si="63"/>
        <v>1171.9000000000001</v>
      </c>
      <c r="G175" s="38">
        <f t="shared" si="64"/>
        <v>1656.6</v>
      </c>
      <c r="H175" s="47">
        <f t="shared" si="65"/>
        <v>-29.258722685017492</v>
      </c>
    </row>
    <row r="176" spans="1:9" x14ac:dyDescent="0.25">
      <c r="A176" s="8">
        <f t="shared" si="19"/>
        <v>40066</v>
      </c>
      <c r="B176">
        <v>637.5</v>
      </c>
      <c r="C176">
        <v>841.2</v>
      </c>
      <c r="D176">
        <v>564.70000000000005</v>
      </c>
      <c r="E176">
        <v>931.1</v>
      </c>
      <c r="F176" s="38">
        <f t="shared" si="63"/>
        <v>1202.2</v>
      </c>
      <c r="G176" s="38">
        <f t="shared" si="64"/>
        <v>1772.3000000000002</v>
      </c>
      <c r="H176" s="47">
        <f t="shared" si="65"/>
        <v>-32.167240309202739</v>
      </c>
    </row>
    <row r="177" spans="1:8" x14ac:dyDescent="0.25">
      <c r="A177" s="8">
        <f t="shared" si="19"/>
        <v>40073</v>
      </c>
      <c r="B177">
        <v>583.5</v>
      </c>
      <c r="C177">
        <v>727.3</v>
      </c>
      <c r="D177">
        <v>680.1</v>
      </c>
      <c r="E177">
        <v>1081.3</v>
      </c>
      <c r="F177" s="38">
        <f t="shared" si="63"/>
        <v>1263.5999999999999</v>
      </c>
      <c r="G177" s="38">
        <f t="shared" si="64"/>
        <v>1808.6</v>
      </c>
      <c r="H177" s="47">
        <f t="shared" si="65"/>
        <v>-30.133805153157144</v>
      </c>
    </row>
    <row r="178" spans="1:8" x14ac:dyDescent="0.25">
      <c r="A178" s="8">
        <f t="shared" si="19"/>
        <v>40080</v>
      </c>
      <c r="B178">
        <v>532</v>
      </c>
      <c r="C178">
        <v>650.5</v>
      </c>
      <c r="D178">
        <v>763.5</v>
      </c>
      <c r="E178">
        <v>1206.9000000000001</v>
      </c>
      <c r="F178" s="38">
        <f t="shared" si="63"/>
        <v>1295.5</v>
      </c>
      <c r="G178" s="38">
        <f t="shared" si="64"/>
        <v>1857.4</v>
      </c>
      <c r="H178" s="47">
        <f t="shared" si="65"/>
        <v>-30.251965112522882</v>
      </c>
    </row>
    <row r="179" spans="1:8" x14ac:dyDescent="0.25">
      <c r="A179" s="8">
        <f t="shared" si="19"/>
        <v>40087</v>
      </c>
      <c r="B179">
        <v>500.7</v>
      </c>
      <c r="C179">
        <v>626.70000000000005</v>
      </c>
      <c r="D179">
        <v>881.6</v>
      </c>
      <c r="E179">
        <v>1231.0999999999999</v>
      </c>
      <c r="F179" s="38">
        <f t="shared" si="63"/>
        <v>1382.3</v>
      </c>
      <c r="G179" s="38">
        <f t="shared" si="64"/>
        <v>1857.8</v>
      </c>
      <c r="H179" s="47">
        <f t="shared" si="65"/>
        <v>-25.594789536010332</v>
      </c>
    </row>
    <row r="180" spans="1:8" x14ac:dyDescent="0.25">
      <c r="A180" s="8">
        <f t="shared" si="19"/>
        <v>40094</v>
      </c>
      <c r="B180">
        <v>586.4</v>
      </c>
      <c r="C180">
        <v>605.1</v>
      </c>
      <c r="D180">
        <v>922.8</v>
      </c>
      <c r="E180">
        <v>1273.4000000000001</v>
      </c>
      <c r="F180" s="38">
        <f t="shared" si="63"/>
        <v>1509.1999999999998</v>
      </c>
      <c r="G180" s="38">
        <f t="shared" si="64"/>
        <v>1878.5</v>
      </c>
      <c r="H180" s="47">
        <f t="shared" si="65"/>
        <v>-19.65930263508119</v>
      </c>
    </row>
    <row r="181" spans="1:8" x14ac:dyDescent="0.25">
      <c r="A181" s="8">
        <f t="shared" si="19"/>
        <v>40101</v>
      </c>
      <c r="B181">
        <v>569.1</v>
      </c>
      <c r="C181">
        <v>491.7</v>
      </c>
      <c r="D181">
        <v>1011.3</v>
      </c>
      <c r="E181">
        <v>1386.8</v>
      </c>
      <c r="F181" s="38">
        <f t="shared" si="63"/>
        <v>1580.4</v>
      </c>
      <c r="G181" s="38">
        <f t="shared" si="64"/>
        <v>1878.5</v>
      </c>
      <c r="H181" s="47">
        <f t="shared" si="65"/>
        <v>-15.869044450359326</v>
      </c>
    </row>
    <row r="182" spans="1:8" x14ac:dyDescent="0.25">
      <c r="A182" s="8">
        <f t="shared" si="19"/>
        <v>40108</v>
      </c>
      <c r="B182">
        <v>531.70000000000005</v>
      </c>
      <c r="C182">
        <v>446</v>
      </c>
      <c r="D182">
        <v>1121.5999999999999</v>
      </c>
      <c r="E182">
        <v>1462.5</v>
      </c>
      <c r="F182" s="38">
        <f t="shared" si="63"/>
        <v>1653.3</v>
      </c>
      <c r="G182" s="38">
        <f t="shared" si="64"/>
        <v>1908.5</v>
      </c>
      <c r="H182" s="47">
        <f t="shared" si="65"/>
        <v>-13.371757925072048</v>
      </c>
    </row>
    <row r="183" spans="1:8" x14ac:dyDescent="0.25">
      <c r="A183" s="8">
        <f t="shared" si="19"/>
        <v>40115</v>
      </c>
      <c r="B183">
        <v>507.1</v>
      </c>
      <c r="C183">
        <v>435.7</v>
      </c>
      <c r="D183">
        <v>1168.9000000000001</v>
      </c>
      <c r="E183">
        <v>1483.1</v>
      </c>
      <c r="F183" s="38">
        <f t="shared" si="63"/>
        <v>1676</v>
      </c>
      <c r="G183" s="38">
        <f t="shared" si="64"/>
        <v>1918.8</v>
      </c>
      <c r="H183" s="47">
        <f t="shared" si="65"/>
        <v>-12.6537419220346</v>
      </c>
    </row>
    <row r="184" spans="1:8" x14ac:dyDescent="0.25">
      <c r="A184" s="8">
        <f t="shared" si="19"/>
        <v>40122</v>
      </c>
      <c r="B184">
        <v>456.5</v>
      </c>
      <c r="C184">
        <v>441.2</v>
      </c>
      <c r="D184">
        <v>1219.5999999999999</v>
      </c>
      <c r="E184">
        <v>1581.6</v>
      </c>
      <c r="F184" s="38">
        <f t="shared" si="63"/>
        <v>1676.1</v>
      </c>
      <c r="G184" s="38">
        <f t="shared" si="64"/>
        <v>2022.8</v>
      </c>
      <c r="H184" s="47">
        <f t="shared" si="65"/>
        <v>-17.13960846351592</v>
      </c>
    </row>
    <row r="185" spans="1:8" x14ac:dyDescent="0.25">
      <c r="A185" s="8">
        <f t="shared" si="19"/>
        <v>40129</v>
      </c>
      <c r="B185">
        <v>420</v>
      </c>
      <c r="C185">
        <v>441.2</v>
      </c>
      <c r="D185">
        <v>1291.2</v>
      </c>
      <c r="E185">
        <v>1581.6</v>
      </c>
      <c r="F185" s="38">
        <f t="shared" si="63"/>
        <v>1711.2</v>
      </c>
      <c r="G185" s="38">
        <f t="shared" si="64"/>
        <v>2022.8</v>
      </c>
      <c r="H185" s="47">
        <f t="shared" si="65"/>
        <v>-15.404389954518482</v>
      </c>
    </row>
    <row r="186" spans="1:8" x14ac:dyDescent="0.25">
      <c r="A186" s="8">
        <f t="shared" si="19"/>
        <v>40136</v>
      </c>
      <c r="B186">
        <v>494.4</v>
      </c>
      <c r="C186">
        <v>461.6</v>
      </c>
      <c r="D186">
        <v>1302.5999999999999</v>
      </c>
      <c r="E186">
        <v>1653.7</v>
      </c>
      <c r="F186" s="38">
        <f t="shared" si="63"/>
        <v>1797</v>
      </c>
      <c r="G186" s="38">
        <f t="shared" si="64"/>
        <v>2115.3000000000002</v>
      </c>
      <c r="H186" s="47">
        <f t="shared" si="65"/>
        <v>-15.047510991348755</v>
      </c>
    </row>
    <row r="187" spans="1:8" x14ac:dyDescent="0.25">
      <c r="A187" s="8">
        <f t="shared" si="19"/>
        <v>40143</v>
      </c>
      <c r="B187">
        <v>547.29999999999995</v>
      </c>
      <c r="C187">
        <v>396.2</v>
      </c>
      <c r="D187">
        <v>1363.3</v>
      </c>
      <c r="E187">
        <v>1720.9</v>
      </c>
      <c r="F187" s="38">
        <f t="shared" si="63"/>
        <v>1910.6</v>
      </c>
      <c r="G187" s="38">
        <f t="shared" si="64"/>
        <v>2117.1</v>
      </c>
      <c r="H187" s="47">
        <f t="shared" si="65"/>
        <v>-9.7539086486231223</v>
      </c>
    </row>
    <row r="188" spans="1:8" x14ac:dyDescent="0.25">
      <c r="A188" s="8">
        <f t="shared" si="19"/>
        <v>40150</v>
      </c>
      <c r="B188">
        <v>561.20000000000005</v>
      </c>
      <c r="C188">
        <v>480.4</v>
      </c>
      <c r="D188">
        <v>1407.3</v>
      </c>
      <c r="E188">
        <v>1721.2</v>
      </c>
      <c r="F188" s="38">
        <f t="shared" ref="F188:F219" si="66">+B188+D188</f>
        <v>1968.5</v>
      </c>
      <c r="G188" s="38">
        <f t="shared" ref="G188:G219" si="67">+C188+E188</f>
        <v>2201.6</v>
      </c>
      <c r="H188" s="47">
        <f t="shared" si="65"/>
        <v>-10.587754360465118</v>
      </c>
    </row>
    <row r="189" spans="1:8" x14ac:dyDescent="0.25">
      <c r="A189" s="8">
        <f t="shared" si="19"/>
        <v>40157</v>
      </c>
      <c r="B189">
        <v>670.7</v>
      </c>
      <c r="C189">
        <v>459.9</v>
      </c>
      <c r="D189">
        <v>1435.8</v>
      </c>
      <c r="E189">
        <v>1763.4</v>
      </c>
      <c r="F189" s="38">
        <f t="shared" si="66"/>
        <v>2106.5</v>
      </c>
      <c r="G189" s="38">
        <f t="shared" si="67"/>
        <v>2223.3000000000002</v>
      </c>
      <c r="H189" s="47">
        <f t="shared" si="65"/>
        <v>-5.2534520757432706</v>
      </c>
    </row>
    <row r="190" spans="1:8" x14ac:dyDescent="0.25">
      <c r="A190" s="8">
        <f t="shared" si="19"/>
        <v>40164</v>
      </c>
      <c r="B190">
        <v>672.3</v>
      </c>
      <c r="C190">
        <v>467.1</v>
      </c>
      <c r="D190">
        <v>1500.3</v>
      </c>
      <c r="E190">
        <v>1809.9</v>
      </c>
      <c r="F190" s="38">
        <f t="shared" si="66"/>
        <v>2172.6</v>
      </c>
      <c r="G190" s="38">
        <f t="shared" si="67"/>
        <v>2277</v>
      </c>
      <c r="H190" s="47">
        <f t="shared" si="65"/>
        <v>-4.5849802371541575</v>
      </c>
    </row>
    <row r="191" spans="1:8" x14ac:dyDescent="0.25">
      <c r="A191" s="8">
        <f t="shared" si="19"/>
        <v>40171</v>
      </c>
      <c r="B191">
        <v>560.70000000000005</v>
      </c>
      <c r="C191">
        <v>467.4</v>
      </c>
      <c r="D191">
        <v>1614.6</v>
      </c>
      <c r="E191">
        <v>1809.9</v>
      </c>
      <c r="F191" s="38">
        <f t="shared" si="66"/>
        <v>2175.3000000000002</v>
      </c>
      <c r="G191" s="38">
        <f t="shared" si="67"/>
        <v>2277.3000000000002</v>
      </c>
      <c r="H191" s="47">
        <f t="shared" si="65"/>
        <v>-4.4789882755895132</v>
      </c>
    </row>
    <row r="192" spans="1:8" x14ac:dyDescent="0.25">
      <c r="A192" s="8">
        <f t="shared" si="19"/>
        <v>40178</v>
      </c>
      <c r="B192">
        <v>540.70000000000005</v>
      </c>
      <c r="C192">
        <v>447.9</v>
      </c>
      <c r="D192">
        <v>1634.4</v>
      </c>
      <c r="E192">
        <v>1830.1</v>
      </c>
      <c r="F192" s="38">
        <f t="shared" si="66"/>
        <v>2175.1000000000004</v>
      </c>
      <c r="G192" s="38">
        <f t="shared" si="67"/>
        <v>2278</v>
      </c>
      <c r="H192" s="47">
        <f t="shared" ref="H192:H223" si="68">+(F192/G192-1)*100</f>
        <v>-4.5171202809481841</v>
      </c>
    </row>
    <row r="193" spans="1:9" x14ac:dyDescent="0.25">
      <c r="A193" s="8">
        <f t="shared" si="19"/>
        <v>40185</v>
      </c>
      <c r="B193">
        <v>493.3</v>
      </c>
      <c r="C193">
        <v>431.4</v>
      </c>
      <c r="D193">
        <v>1707.6</v>
      </c>
      <c r="E193">
        <v>1908.4</v>
      </c>
      <c r="F193" s="38">
        <f t="shared" si="66"/>
        <v>2200.9</v>
      </c>
      <c r="G193" s="38">
        <f t="shared" si="67"/>
        <v>2339.8000000000002</v>
      </c>
      <c r="H193" s="47">
        <f t="shared" si="68"/>
        <v>-5.9364048209248672</v>
      </c>
    </row>
    <row r="194" spans="1:9" x14ac:dyDescent="0.25">
      <c r="A194" s="8">
        <f t="shared" si="19"/>
        <v>40192</v>
      </c>
      <c r="B194">
        <v>483.7</v>
      </c>
      <c r="C194">
        <v>506.9</v>
      </c>
      <c r="D194">
        <v>1794.5</v>
      </c>
      <c r="E194">
        <v>1930.2</v>
      </c>
      <c r="F194" s="38">
        <f t="shared" si="66"/>
        <v>2278.1999999999998</v>
      </c>
      <c r="G194" s="38">
        <f t="shared" si="67"/>
        <v>2437.1</v>
      </c>
      <c r="H194" s="47">
        <f t="shared" si="68"/>
        <v>-6.5200443149645126</v>
      </c>
    </row>
    <row r="195" spans="1:9" x14ac:dyDescent="0.25">
      <c r="A195" s="8">
        <f t="shared" si="19"/>
        <v>40199</v>
      </c>
      <c r="B195">
        <v>502.8</v>
      </c>
      <c r="C195">
        <v>430.3</v>
      </c>
      <c r="D195">
        <v>1854.2</v>
      </c>
      <c r="E195">
        <v>2008.9</v>
      </c>
      <c r="F195" s="38">
        <f t="shared" si="66"/>
        <v>2357</v>
      </c>
      <c r="G195" s="38">
        <f t="shared" si="67"/>
        <v>2439.2000000000003</v>
      </c>
      <c r="H195" s="47">
        <f t="shared" si="68"/>
        <v>-3.3699573630698643</v>
      </c>
    </row>
    <row r="196" spans="1:9" x14ac:dyDescent="0.25">
      <c r="A196" s="8">
        <f t="shared" si="19"/>
        <v>40206</v>
      </c>
      <c r="B196">
        <v>481.4</v>
      </c>
      <c r="C196">
        <v>367.9</v>
      </c>
      <c r="D196">
        <v>1945.8</v>
      </c>
      <c r="E196">
        <v>2072.9</v>
      </c>
      <c r="F196" s="38">
        <f t="shared" si="66"/>
        <v>2427.1999999999998</v>
      </c>
      <c r="G196" s="38">
        <f t="shared" si="67"/>
        <v>2440.8000000000002</v>
      </c>
      <c r="H196" s="47">
        <f t="shared" si="68"/>
        <v>-0.55719436250410981</v>
      </c>
    </row>
    <row r="197" spans="1:9" x14ac:dyDescent="0.25">
      <c r="A197" s="8">
        <f t="shared" si="19"/>
        <v>40213</v>
      </c>
      <c r="B197">
        <v>521.29999999999995</v>
      </c>
      <c r="C197">
        <v>331.5</v>
      </c>
      <c r="D197">
        <v>1971.6</v>
      </c>
      <c r="E197">
        <v>2175</v>
      </c>
      <c r="F197" s="38">
        <f t="shared" si="66"/>
        <v>2492.8999999999996</v>
      </c>
      <c r="G197" s="38">
        <f t="shared" si="67"/>
        <v>2506.5</v>
      </c>
      <c r="H197" s="47">
        <f t="shared" si="68"/>
        <v>-0.54258926790347051</v>
      </c>
    </row>
    <row r="198" spans="1:9" x14ac:dyDescent="0.25">
      <c r="A198" s="8">
        <f t="shared" si="19"/>
        <v>40220</v>
      </c>
      <c r="B198">
        <v>515.4</v>
      </c>
      <c r="C198">
        <v>359.6</v>
      </c>
      <c r="D198">
        <v>2060.6</v>
      </c>
      <c r="E198">
        <v>2236.5</v>
      </c>
      <c r="F198" s="38">
        <f t="shared" si="66"/>
        <v>2576</v>
      </c>
      <c r="G198" s="38">
        <f t="shared" si="67"/>
        <v>2596.1</v>
      </c>
      <c r="H198" s="47">
        <f t="shared" si="68"/>
        <v>-0.7742382804976633</v>
      </c>
    </row>
    <row r="199" spans="1:9" x14ac:dyDescent="0.25">
      <c r="A199" s="8">
        <f t="shared" si="19"/>
        <v>40227</v>
      </c>
      <c r="B199">
        <v>492.4</v>
      </c>
      <c r="C199">
        <v>363.3</v>
      </c>
      <c r="D199">
        <v>2127.6</v>
      </c>
      <c r="E199">
        <v>2258.1</v>
      </c>
      <c r="F199" s="38">
        <f t="shared" si="66"/>
        <v>2620</v>
      </c>
      <c r="G199" s="38">
        <f t="shared" si="67"/>
        <v>2621.4</v>
      </c>
      <c r="H199" s="47">
        <f t="shared" si="68"/>
        <v>-5.3406576638437286E-2</v>
      </c>
      <c r="I199">
        <v>4</v>
      </c>
    </row>
    <row r="200" spans="1:9" x14ac:dyDescent="0.25">
      <c r="A200" s="8">
        <f t="shared" si="19"/>
        <v>40234</v>
      </c>
      <c r="B200">
        <v>409.7</v>
      </c>
      <c r="C200">
        <v>388.8</v>
      </c>
      <c r="D200">
        <v>2212.3000000000002</v>
      </c>
      <c r="E200">
        <v>2258.1</v>
      </c>
      <c r="F200" s="38">
        <f t="shared" si="66"/>
        <v>2622</v>
      </c>
      <c r="G200" s="38">
        <f t="shared" si="67"/>
        <v>2646.9</v>
      </c>
      <c r="H200" s="47">
        <f t="shared" si="68"/>
        <v>-0.94072311005327647</v>
      </c>
      <c r="I200">
        <v>4</v>
      </c>
    </row>
    <row r="201" spans="1:9" x14ac:dyDescent="0.25">
      <c r="A201" s="8">
        <f t="shared" si="19"/>
        <v>40241</v>
      </c>
      <c r="B201">
        <v>456</v>
      </c>
      <c r="C201">
        <v>482.4</v>
      </c>
      <c r="D201">
        <v>2212.3000000000002</v>
      </c>
      <c r="E201">
        <v>2300.3000000000002</v>
      </c>
      <c r="F201" s="38">
        <f t="shared" si="66"/>
        <v>2668.3</v>
      </c>
      <c r="G201" s="38">
        <f t="shared" si="67"/>
        <v>2782.7000000000003</v>
      </c>
      <c r="H201" s="47">
        <f t="shared" si="68"/>
        <v>-4.1111151040356564</v>
      </c>
      <c r="I201">
        <v>8.4</v>
      </c>
    </row>
    <row r="202" spans="1:9" x14ac:dyDescent="0.25">
      <c r="A202" s="8">
        <f t="shared" si="19"/>
        <v>40248</v>
      </c>
      <c r="B202">
        <v>537.79999999999995</v>
      </c>
      <c r="C202">
        <v>553.70000000000005</v>
      </c>
      <c r="D202">
        <v>2212.4</v>
      </c>
      <c r="E202">
        <v>2300.3000000000002</v>
      </c>
      <c r="F202" s="38">
        <f t="shared" si="66"/>
        <v>2750.2</v>
      </c>
      <c r="G202" s="38">
        <f t="shared" si="67"/>
        <v>2854</v>
      </c>
      <c r="H202" s="47">
        <f t="shared" si="68"/>
        <v>-3.6370007007708538</v>
      </c>
      <c r="I202">
        <v>8.4</v>
      </c>
    </row>
    <row r="203" spans="1:9" x14ac:dyDescent="0.25">
      <c r="A203" s="8">
        <f t="shared" si="19"/>
        <v>40255</v>
      </c>
      <c r="B203">
        <v>499.8</v>
      </c>
      <c r="C203">
        <v>598.79999999999995</v>
      </c>
      <c r="D203">
        <v>2301</v>
      </c>
      <c r="E203">
        <v>2351.3000000000002</v>
      </c>
      <c r="F203" s="38">
        <f t="shared" si="66"/>
        <v>2800.8</v>
      </c>
      <c r="G203" s="38">
        <f t="shared" si="67"/>
        <v>2950.1000000000004</v>
      </c>
      <c r="H203" s="47">
        <f t="shared" si="68"/>
        <v>-5.0608453950713557</v>
      </c>
      <c r="I203">
        <v>8.4</v>
      </c>
    </row>
    <row r="204" spans="1:9" x14ac:dyDescent="0.25">
      <c r="A204" s="8">
        <f t="shared" si="19"/>
        <v>40262</v>
      </c>
      <c r="B204">
        <v>467.1</v>
      </c>
      <c r="C204">
        <v>514.6</v>
      </c>
      <c r="D204">
        <v>2504.3000000000002</v>
      </c>
      <c r="E204">
        <v>2469.3000000000002</v>
      </c>
      <c r="F204" s="38">
        <f t="shared" si="66"/>
        <v>2971.4</v>
      </c>
      <c r="G204" s="38">
        <f t="shared" si="67"/>
        <v>2983.9</v>
      </c>
      <c r="H204" s="47">
        <f t="shared" si="68"/>
        <v>-0.41891484299071413</v>
      </c>
      <c r="I204">
        <v>10.4</v>
      </c>
    </row>
    <row r="205" spans="1:9" x14ac:dyDescent="0.25">
      <c r="A205" s="8">
        <f t="shared" si="19"/>
        <v>40269</v>
      </c>
      <c r="B205">
        <v>423.9</v>
      </c>
      <c r="C205">
        <v>432.9</v>
      </c>
      <c r="D205">
        <v>2592.9</v>
      </c>
      <c r="E205">
        <v>2565.1999999999998</v>
      </c>
      <c r="F205" s="38">
        <f t="shared" si="66"/>
        <v>3016.8</v>
      </c>
      <c r="G205" s="38">
        <f t="shared" si="67"/>
        <v>2998.1</v>
      </c>
      <c r="H205" s="47">
        <f t="shared" si="68"/>
        <v>0.62372836129549469</v>
      </c>
      <c r="I205">
        <v>10.4</v>
      </c>
    </row>
    <row r="206" spans="1:9" x14ac:dyDescent="0.25">
      <c r="A206" s="8">
        <f t="shared" si="19"/>
        <v>40276</v>
      </c>
      <c r="B206">
        <v>408.9</v>
      </c>
      <c r="C206">
        <v>340.3</v>
      </c>
      <c r="D206">
        <v>2634.1</v>
      </c>
      <c r="E206">
        <v>2658.9</v>
      </c>
      <c r="F206" s="38">
        <f t="shared" si="66"/>
        <v>3043</v>
      </c>
      <c r="G206" s="38">
        <f t="shared" si="67"/>
        <v>2999.2000000000003</v>
      </c>
      <c r="H206" s="47">
        <f t="shared" si="68"/>
        <v>1.4603894371832293</v>
      </c>
      <c r="I206">
        <v>60.2</v>
      </c>
    </row>
    <row r="207" spans="1:9" x14ac:dyDescent="0.25">
      <c r="A207" s="8">
        <f t="shared" si="19"/>
        <v>40283</v>
      </c>
      <c r="B207">
        <v>475.6</v>
      </c>
      <c r="C207">
        <v>311.39999999999998</v>
      </c>
      <c r="D207">
        <v>2659.9</v>
      </c>
      <c r="E207">
        <v>2731.6</v>
      </c>
      <c r="F207" s="38">
        <f t="shared" si="66"/>
        <v>3135.5</v>
      </c>
      <c r="G207" s="38">
        <f t="shared" si="67"/>
        <v>3043</v>
      </c>
      <c r="H207" s="47">
        <f t="shared" si="68"/>
        <v>3.0397633913900712</v>
      </c>
      <c r="I207">
        <v>60.2</v>
      </c>
    </row>
    <row r="208" spans="1:9" x14ac:dyDescent="0.25">
      <c r="A208" s="8">
        <f t="shared" si="19"/>
        <v>40290</v>
      </c>
      <c r="B208">
        <v>497.1</v>
      </c>
      <c r="C208">
        <v>298.10000000000002</v>
      </c>
      <c r="D208">
        <v>2685.6</v>
      </c>
      <c r="E208">
        <v>2791.3</v>
      </c>
      <c r="F208" s="38">
        <f t="shared" si="66"/>
        <v>3182.7</v>
      </c>
      <c r="G208" s="38">
        <f t="shared" si="67"/>
        <v>3089.4</v>
      </c>
      <c r="H208" s="47">
        <f t="shared" si="68"/>
        <v>3.0200038842493671</v>
      </c>
      <c r="I208">
        <v>131.69999999999999</v>
      </c>
    </row>
    <row r="209" spans="1:9" x14ac:dyDescent="0.25">
      <c r="A209" s="8">
        <f t="shared" si="19"/>
        <v>40297</v>
      </c>
      <c r="B209">
        <v>453.7</v>
      </c>
      <c r="C209">
        <v>339.3</v>
      </c>
      <c r="D209">
        <v>2811.2</v>
      </c>
      <c r="E209">
        <v>2821.8</v>
      </c>
      <c r="F209" s="38">
        <f t="shared" si="66"/>
        <v>3264.8999999999996</v>
      </c>
      <c r="G209" s="38">
        <f t="shared" si="67"/>
        <v>3161.1000000000004</v>
      </c>
      <c r="H209" s="47">
        <f t="shared" si="68"/>
        <v>3.2836670779158972</v>
      </c>
      <c r="I209">
        <v>133.69999999999999</v>
      </c>
    </row>
    <row r="210" spans="1:9" x14ac:dyDescent="0.25">
      <c r="A210" s="8">
        <f t="shared" si="19"/>
        <v>40304</v>
      </c>
      <c r="B210">
        <v>362.6</v>
      </c>
      <c r="C210">
        <v>303.10000000000002</v>
      </c>
      <c r="D210">
        <v>2881.7</v>
      </c>
      <c r="E210">
        <v>2916.3</v>
      </c>
      <c r="F210" s="38">
        <f t="shared" si="66"/>
        <v>3244.2999999999997</v>
      </c>
      <c r="G210" s="38">
        <f t="shared" si="67"/>
        <v>3219.4</v>
      </c>
      <c r="H210" s="47">
        <f t="shared" si="68"/>
        <v>0.77343604398334431</v>
      </c>
      <c r="I210">
        <v>163.6</v>
      </c>
    </row>
    <row r="211" spans="1:9" x14ac:dyDescent="0.25">
      <c r="A211" s="8">
        <f t="shared" si="19"/>
        <v>40311</v>
      </c>
      <c r="B211">
        <v>424.6</v>
      </c>
      <c r="C211">
        <v>211.7</v>
      </c>
      <c r="D211">
        <v>2969.2</v>
      </c>
      <c r="E211">
        <v>2993</v>
      </c>
      <c r="F211" s="38">
        <f t="shared" si="66"/>
        <v>3393.7999999999997</v>
      </c>
      <c r="G211" s="38">
        <f t="shared" si="67"/>
        <v>3204.7</v>
      </c>
      <c r="H211" s="47">
        <f t="shared" si="68"/>
        <v>5.9007083346334976</v>
      </c>
      <c r="I211">
        <v>163.6</v>
      </c>
    </row>
    <row r="212" spans="1:9" x14ac:dyDescent="0.25">
      <c r="A212" s="8">
        <f t="shared" si="19"/>
        <v>40318</v>
      </c>
      <c r="B212">
        <v>317.7</v>
      </c>
      <c r="C212">
        <v>257.3</v>
      </c>
      <c r="D212">
        <v>3029.7</v>
      </c>
      <c r="E212">
        <v>3013.6</v>
      </c>
      <c r="F212" s="38">
        <f t="shared" si="66"/>
        <v>3347.3999999999996</v>
      </c>
      <c r="G212" s="38">
        <f t="shared" si="67"/>
        <v>3270.9</v>
      </c>
      <c r="H212" s="47">
        <f t="shared" si="68"/>
        <v>2.3388058332568962</v>
      </c>
      <c r="I212">
        <v>249.1</v>
      </c>
    </row>
    <row r="213" spans="1:9" x14ac:dyDescent="0.25">
      <c r="A213" s="8">
        <f t="shared" si="19"/>
        <v>40325</v>
      </c>
      <c r="B213">
        <v>261.3</v>
      </c>
      <c r="C213">
        <v>231.5</v>
      </c>
      <c r="D213">
        <v>3101.8</v>
      </c>
      <c r="E213">
        <v>3060</v>
      </c>
      <c r="F213" s="38">
        <f t="shared" si="66"/>
        <v>3363.1000000000004</v>
      </c>
      <c r="G213" s="38">
        <f t="shared" si="67"/>
        <v>3291.5</v>
      </c>
      <c r="H213" s="47">
        <f t="shared" si="68"/>
        <v>2.1753000151906621</v>
      </c>
      <c r="I213">
        <v>250.9</v>
      </c>
    </row>
    <row r="214" spans="1:9" x14ac:dyDescent="0.25">
      <c r="A214" s="8">
        <f t="shared" si="19"/>
        <v>40332</v>
      </c>
      <c r="B214">
        <v>461</v>
      </c>
      <c r="C214">
        <v>227.9</v>
      </c>
      <c r="D214">
        <v>25.8</v>
      </c>
      <c r="E214">
        <v>8.1999999999999993</v>
      </c>
      <c r="F214" s="38">
        <f t="shared" si="66"/>
        <v>486.8</v>
      </c>
      <c r="G214" s="38">
        <f t="shared" si="67"/>
        <v>236.1</v>
      </c>
      <c r="H214" s="47">
        <f t="shared" si="68"/>
        <v>106.18382041507837</v>
      </c>
    </row>
    <row r="215" spans="1:9" x14ac:dyDescent="0.25">
      <c r="A215" s="8">
        <f t="shared" si="19"/>
        <v>40339</v>
      </c>
      <c r="B215">
        <v>492.7</v>
      </c>
      <c r="C215">
        <v>289.60000000000002</v>
      </c>
      <c r="D215">
        <v>92.7</v>
      </c>
      <c r="E215">
        <v>8.1999999999999993</v>
      </c>
      <c r="F215" s="38">
        <f t="shared" si="66"/>
        <v>585.4</v>
      </c>
      <c r="G215" s="38">
        <f t="shared" si="67"/>
        <v>297.8</v>
      </c>
      <c r="H215" s="47">
        <f t="shared" si="68"/>
        <v>96.574882471457329</v>
      </c>
    </row>
    <row r="216" spans="1:9" x14ac:dyDescent="0.25">
      <c r="A216" s="8">
        <f t="shared" si="19"/>
        <v>40346</v>
      </c>
      <c r="B216">
        <v>471.6</v>
      </c>
      <c r="C216">
        <v>310.39999999999998</v>
      </c>
      <c r="D216">
        <v>177.2</v>
      </c>
      <c r="E216">
        <v>70.2</v>
      </c>
      <c r="F216" s="38">
        <f t="shared" si="66"/>
        <v>648.79999999999995</v>
      </c>
      <c r="G216" s="38">
        <f t="shared" si="67"/>
        <v>380.59999999999997</v>
      </c>
      <c r="H216" s="47">
        <f t="shared" si="68"/>
        <v>70.467682606410946</v>
      </c>
    </row>
    <row r="217" spans="1:9" x14ac:dyDescent="0.25">
      <c r="A217" s="8">
        <f t="shared" si="19"/>
        <v>40353</v>
      </c>
      <c r="B217">
        <v>494.4</v>
      </c>
      <c r="C217">
        <v>284.7</v>
      </c>
      <c r="D217">
        <v>273</v>
      </c>
      <c r="E217">
        <v>97.4</v>
      </c>
      <c r="F217" s="38">
        <f t="shared" si="66"/>
        <v>767.4</v>
      </c>
      <c r="G217" s="38">
        <f t="shared" si="67"/>
        <v>382.1</v>
      </c>
      <c r="H217" s="47">
        <f t="shared" si="68"/>
        <v>100.83747710023552</v>
      </c>
    </row>
    <row r="218" spans="1:9" x14ac:dyDescent="0.25">
      <c r="A218" s="8">
        <f t="shared" si="19"/>
        <v>40360</v>
      </c>
      <c r="B218">
        <v>443.9</v>
      </c>
      <c r="C218">
        <v>350.2</v>
      </c>
      <c r="D218">
        <v>326</v>
      </c>
      <c r="E218">
        <v>119.3</v>
      </c>
      <c r="F218" s="38">
        <f t="shared" si="66"/>
        <v>769.9</v>
      </c>
      <c r="G218" s="38">
        <f t="shared" si="67"/>
        <v>469.5</v>
      </c>
      <c r="H218" s="47">
        <f t="shared" si="68"/>
        <v>63.982960596379115</v>
      </c>
    </row>
    <row r="219" spans="1:9" x14ac:dyDescent="0.25">
      <c r="A219" s="8">
        <f t="shared" si="19"/>
        <v>40367</v>
      </c>
      <c r="B219">
        <v>349.6</v>
      </c>
      <c r="C219">
        <v>354.5</v>
      </c>
      <c r="D219">
        <v>420.8</v>
      </c>
      <c r="E219">
        <v>119.7</v>
      </c>
      <c r="F219" s="38">
        <f t="shared" si="66"/>
        <v>770.40000000000009</v>
      </c>
      <c r="G219" s="38">
        <f t="shared" si="67"/>
        <v>474.2</v>
      </c>
      <c r="H219" s="47">
        <f t="shared" si="68"/>
        <v>62.463095740194042</v>
      </c>
    </row>
    <row r="220" spans="1:9" x14ac:dyDescent="0.25">
      <c r="A220" s="8">
        <f t="shared" si="19"/>
        <v>40374</v>
      </c>
      <c r="B220">
        <v>277.8</v>
      </c>
      <c r="C220">
        <v>407.3</v>
      </c>
      <c r="D220">
        <v>496.1</v>
      </c>
      <c r="E220">
        <v>161.5</v>
      </c>
      <c r="F220" s="38">
        <f t="shared" ref="F220:F251" si="69">+B220+D220</f>
        <v>773.90000000000009</v>
      </c>
      <c r="G220" s="38">
        <f t="shared" ref="G220:G251" si="70">+C220+E220</f>
        <v>568.79999999999995</v>
      </c>
      <c r="H220" s="47">
        <f t="shared" si="68"/>
        <v>36.058368495077374</v>
      </c>
    </row>
    <row r="221" spans="1:9" x14ac:dyDescent="0.25">
      <c r="A221" s="8">
        <f t="shared" si="19"/>
        <v>40381</v>
      </c>
      <c r="B221">
        <v>402.1</v>
      </c>
      <c r="C221">
        <v>500.1</v>
      </c>
      <c r="D221">
        <v>533.5</v>
      </c>
      <c r="E221">
        <v>161.5</v>
      </c>
      <c r="F221" s="38">
        <f t="shared" si="69"/>
        <v>935.6</v>
      </c>
      <c r="G221" s="38">
        <f t="shared" si="70"/>
        <v>661.6</v>
      </c>
      <c r="H221" s="47">
        <f t="shared" si="68"/>
        <v>41.414752116082234</v>
      </c>
    </row>
    <row r="222" spans="1:9" x14ac:dyDescent="0.25">
      <c r="A222" s="8">
        <f t="shared" si="19"/>
        <v>40388</v>
      </c>
      <c r="B222">
        <v>474</v>
      </c>
      <c r="C222">
        <v>546.70000000000005</v>
      </c>
      <c r="D222">
        <v>622.29999999999995</v>
      </c>
      <c r="E222">
        <v>202.7</v>
      </c>
      <c r="F222" s="38">
        <f t="shared" si="69"/>
        <v>1096.3</v>
      </c>
      <c r="G222" s="38">
        <f t="shared" si="70"/>
        <v>749.40000000000009</v>
      </c>
      <c r="H222" s="47">
        <f t="shared" si="68"/>
        <v>46.290365625833971</v>
      </c>
    </row>
    <row r="223" spans="1:9" x14ac:dyDescent="0.25">
      <c r="A223" s="8">
        <f t="shared" si="19"/>
        <v>40395</v>
      </c>
      <c r="B223">
        <v>577.6</v>
      </c>
      <c r="C223">
        <v>562.70000000000005</v>
      </c>
      <c r="D223">
        <v>685.4</v>
      </c>
      <c r="E223">
        <v>270.3</v>
      </c>
      <c r="F223" s="38">
        <f t="shared" si="69"/>
        <v>1263</v>
      </c>
      <c r="G223" s="38">
        <f t="shared" si="70"/>
        <v>833</v>
      </c>
      <c r="H223" s="47">
        <f t="shared" si="68"/>
        <v>51.620648259303728</v>
      </c>
    </row>
    <row r="224" spans="1:9" x14ac:dyDescent="0.25">
      <c r="A224" s="8">
        <f t="shared" si="19"/>
        <v>40402</v>
      </c>
      <c r="B224">
        <v>591.79999999999995</v>
      </c>
      <c r="C224">
        <v>581.5</v>
      </c>
      <c r="D224">
        <v>747.1</v>
      </c>
      <c r="E224">
        <v>301.3</v>
      </c>
      <c r="F224" s="38">
        <f t="shared" si="69"/>
        <v>1338.9</v>
      </c>
      <c r="G224" s="38">
        <f t="shared" si="70"/>
        <v>882.8</v>
      </c>
      <c r="H224" s="47">
        <f t="shared" ref="H224:H255" si="71">+(F224/G224-1)*100</f>
        <v>51.665156320797493</v>
      </c>
    </row>
    <row r="225" spans="1:8" x14ac:dyDescent="0.25">
      <c r="A225" s="8">
        <f t="shared" si="19"/>
        <v>40409</v>
      </c>
      <c r="B225">
        <v>550.29999999999995</v>
      </c>
      <c r="C225">
        <v>624.6</v>
      </c>
      <c r="D225">
        <v>793.7</v>
      </c>
      <c r="E225">
        <v>347.6</v>
      </c>
      <c r="F225" s="38">
        <f t="shared" si="69"/>
        <v>1344</v>
      </c>
      <c r="G225" s="38">
        <f t="shared" si="70"/>
        <v>972.2</v>
      </c>
      <c r="H225" s="47">
        <f t="shared" si="71"/>
        <v>38.243159843653565</v>
      </c>
    </row>
    <row r="226" spans="1:8" x14ac:dyDescent="0.25">
      <c r="A226" s="8">
        <f t="shared" si="19"/>
        <v>40416</v>
      </c>
      <c r="B226">
        <v>576.29999999999995</v>
      </c>
      <c r="C226">
        <v>646.6</v>
      </c>
      <c r="D226">
        <v>819.4</v>
      </c>
      <c r="E226">
        <v>408.1</v>
      </c>
      <c r="F226" s="38">
        <f t="shared" si="69"/>
        <v>1395.6999999999998</v>
      </c>
      <c r="G226" s="38">
        <f t="shared" si="70"/>
        <v>1054.7</v>
      </c>
      <c r="H226" s="47">
        <f t="shared" si="71"/>
        <v>32.331468664075082</v>
      </c>
    </row>
    <row r="227" spans="1:8" x14ac:dyDescent="0.25">
      <c r="A227" s="8">
        <f t="shared" si="19"/>
        <v>40423</v>
      </c>
      <c r="B227">
        <v>699.5</v>
      </c>
      <c r="C227">
        <v>716.3</v>
      </c>
      <c r="D227">
        <v>845.2</v>
      </c>
      <c r="E227">
        <v>455.6</v>
      </c>
      <c r="F227" s="38">
        <f t="shared" si="69"/>
        <v>1544.7</v>
      </c>
      <c r="G227" s="38">
        <f t="shared" si="70"/>
        <v>1171.9000000000001</v>
      </c>
      <c r="H227" s="47">
        <f t="shared" si="71"/>
        <v>31.811588019455584</v>
      </c>
    </row>
    <row r="228" spans="1:8" x14ac:dyDescent="0.25">
      <c r="A228" s="8">
        <f t="shared" si="19"/>
        <v>40430</v>
      </c>
      <c r="B228">
        <v>698.4</v>
      </c>
      <c r="C228">
        <v>637.5</v>
      </c>
      <c r="D228">
        <v>914.3</v>
      </c>
      <c r="E228">
        <v>564.70000000000005</v>
      </c>
      <c r="F228" s="38">
        <f t="shared" si="69"/>
        <v>1612.6999999999998</v>
      </c>
      <c r="G228" s="38">
        <f t="shared" si="70"/>
        <v>1202.2</v>
      </c>
      <c r="H228" s="47">
        <f t="shared" si="71"/>
        <v>34.145732823157516</v>
      </c>
    </row>
    <row r="229" spans="1:8" x14ac:dyDescent="0.25">
      <c r="A229" s="8">
        <f t="shared" si="19"/>
        <v>40437</v>
      </c>
      <c r="B229">
        <v>695</v>
      </c>
      <c r="C229">
        <v>583.5</v>
      </c>
      <c r="D229">
        <v>986.4</v>
      </c>
      <c r="E229">
        <v>680.1</v>
      </c>
      <c r="F229" s="38">
        <f t="shared" si="69"/>
        <v>1681.4</v>
      </c>
      <c r="G229" s="38">
        <f t="shared" si="70"/>
        <v>1263.5999999999999</v>
      </c>
      <c r="H229" s="47">
        <f t="shared" si="71"/>
        <v>33.064260842038642</v>
      </c>
    </row>
    <row r="230" spans="1:8" x14ac:dyDescent="0.25">
      <c r="A230" s="8">
        <f t="shared" si="19"/>
        <v>40444</v>
      </c>
      <c r="B230">
        <v>633.79999999999995</v>
      </c>
      <c r="C230">
        <v>532</v>
      </c>
      <c r="D230">
        <v>1056.7</v>
      </c>
      <c r="E230">
        <v>763.5</v>
      </c>
      <c r="F230" s="38">
        <f t="shared" si="69"/>
        <v>1690.5</v>
      </c>
      <c r="G230" s="38">
        <f t="shared" si="70"/>
        <v>1295.5</v>
      </c>
      <c r="H230" s="47">
        <f t="shared" si="71"/>
        <v>30.49015824006176</v>
      </c>
    </row>
    <row r="231" spans="1:8" x14ac:dyDescent="0.25">
      <c r="A231" s="8">
        <f t="shared" si="19"/>
        <v>40451</v>
      </c>
      <c r="B231">
        <v>566.70000000000005</v>
      </c>
      <c r="C231">
        <v>500.7</v>
      </c>
      <c r="D231">
        <v>1120.7</v>
      </c>
      <c r="E231">
        <v>881.6</v>
      </c>
      <c r="F231" s="38">
        <f t="shared" si="69"/>
        <v>1687.4</v>
      </c>
      <c r="G231" s="38">
        <f t="shared" si="70"/>
        <v>1382.3</v>
      </c>
      <c r="H231" s="47">
        <f t="shared" si="71"/>
        <v>22.071909136945678</v>
      </c>
    </row>
    <row r="232" spans="1:8" x14ac:dyDescent="0.25">
      <c r="A232" s="8">
        <f t="shared" si="19"/>
        <v>40458</v>
      </c>
      <c r="B232">
        <v>632.70000000000005</v>
      </c>
      <c r="C232">
        <v>586.4</v>
      </c>
      <c r="D232">
        <v>1196.3</v>
      </c>
      <c r="E232">
        <v>922.8</v>
      </c>
      <c r="F232" s="38">
        <f t="shared" si="69"/>
        <v>1829</v>
      </c>
      <c r="G232" s="38">
        <f t="shared" si="70"/>
        <v>1509.1999999999998</v>
      </c>
      <c r="H232" s="47">
        <f t="shared" si="71"/>
        <v>21.190034455340601</v>
      </c>
    </row>
    <row r="233" spans="1:8" x14ac:dyDescent="0.25">
      <c r="A233" s="8">
        <f t="shared" si="19"/>
        <v>40465</v>
      </c>
      <c r="B233">
        <v>608.79999999999995</v>
      </c>
      <c r="C233">
        <v>569.1</v>
      </c>
      <c r="D233">
        <v>1222.3</v>
      </c>
      <c r="E233">
        <v>1011.3</v>
      </c>
      <c r="F233" s="38">
        <f t="shared" si="69"/>
        <v>1831.1</v>
      </c>
      <c r="G233" s="38">
        <f t="shared" si="70"/>
        <v>1580.4</v>
      </c>
      <c r="H233" s="47">
        <f t="shared" si="71"/>
        <v>15.863072639837995</v>
      </c>
    </row>
    <row r="234" spans="1:8" x14ac:dyDescent="0.25">
      <c r="A234" s="8">
        <f t="shared" si="19"/>
        <v>40472</v>
      </c>
      <c r="B234">
        <v>631.70000000000005</v>
      </c>
      <c r="C234">
        <v>531.70000000000005</v>
      </c>
      <c r="D234">
        <v>1275.5</v>
      </c>
      <c r="E234">
        <v>1121.5999999999999</v>
      </c>
      <c r="F234" s="38">
        <f t="shared" si="69"/>
        <v>1907.2</v>
      </c>
      <c r="G234" s="38">
        <f t="shared" si="70"/>
        <v>1653.3</v>
      </c>
      <c r="H234" s="47">
        <f t="shared" si="71"/>
        <v>15.35716445896087</v>
      </c>
    </row>
    <row r="235" spans="1:8" x14ac:dyDescent="0.25">
      <c r="A235" s="8">
        <f t="shared" si="19"/>
        <v>40479</v>
      </c>
      <c r="B235">
        <v>671.9</v>
      </c>
      <c r="C235">
        <v>507.1</v>
      </c>
      <c r="D235">
        <v>1296.8</v>
      </c>
      <c r="E235">
        <v>1168.9000000000001</v>
      </c>
      <c r="F235" s="38">
        <f t="shared" si="69"/>
        <v>1968.6999999999998</v>
      </c>
      <c r="G235" s="38">
        <f t="shared" si="70"/>
        <v>1676</v>
      </c>
      <c r="H235" s="47">
        <f t="shared" si="71"/>
        <v>17.464200477326951</v>
      </c>
    </row>
    <row r="236" spans="1:8" x14ac:dyDescent="0.25">
      <c r="A236" s="8">
        <f t="shared" si="19"/>
        <v>40486</v>
      </c>
      <c r="B236">
        <v>661.7</v>
      </c>
      <c r="C236">
        <v>456.5</v>
      </c>
      <c r="D236">
        <v>1470.1</v>
      </c>
      <c r="E236">
        <v>1219.5999999999999</v>
      </c>
      <c r="F236" s="38">
        <f t="shared" si="69"/>
        <v>2131.8000000000002</v>
      </c>
      <c r="G236" s="38">
        <f t="shared" si="70"/>
        <v>1676.1</v>
      </c>
      <c r="H236" s="47">
        <f t="shared" si="71"/>
        <v>27.188115267585488</v>
      </c>
    </row>
    <row r="237" spans="1:8" x14ac:dyDescent="0.25">
      <c r="A237" s="8">
        <f t="shared" si="19"/>
        <v>40493</v>
      </c>
      <c r="B237">
        <v>709.5</v>
      </c>
      <c r="C237">
        <v>420</v>
      </c>
      <c r="D237">
        <v>1490.8</v>
      </c>
      <c r="E237">
        <v>1291.2</v>
      </c>
      <c r="F237" s="38">
        <f t="shared" si="69"/>
        <v>2200.3000000000002</v>
      </c>
      <c r="G237" s="38">
        <f t="shared" si="70"/>
        <v>1711.2</v>
      </c>
      <c r="H237" s="47">
        <f t="shared" si="71"/>
        <v>28.582281439925204</v>
      </c>
    </row>
    <row r="238" spans="1:8" x14ac:dyDescent="0.25">
      <c r="A238" s="8">
        <f t="shared" si="19"/>
        <v>40500</v>
      </c>
      <c r="B238">
        <v>693.4</v>
      </c>
      <c r="C238">
        <v>494.4</v>
      </c>
      <c r="D238">
        <v>1510</v>
      </c>
      <c r="E238">
        <v>1302.5999999999999</v>
      </c>
      <c r="F238" s="38">
        <f t="shared" si="69"/>
        <v>2203.4</v>
      </c>
      <c r="G238" s="38">
        <f t="shared" si="70"/>
        <v>1797</v>
      </c>
      <c r="H238" s="47">
        <f t="shared" si="71"/>
        <v>22.615470228158042</v>
      </c>
    </row>
    <row r="239" spans="1:8" x14ac:dyDescent="0.25">
      <c r="A239" s="8">
        <f t="shared" si="19"/>
        <v>40507</v>
      </c>
      <c r="B239">
        <v>735.2</v>
      </c>
      <c r="C239">
        <v>547.29999999999995</v>
      </c>
      <c r="D239">
        <v>1536.8</v>
      </c>
      <c r="E239">
        <v>1363.3</v>
      </c>
      <c r="F239" s="38">
        <f t="shared" si="69"/>
        <v>2272</v>
      </c>
      <c r="G239" s="38">
        <f t="shared" si="70"/>
        <v>1910.6</v>
      </c>
      <c r="H239" s="47">
        <f t="shared" si="71"/>
        <v>18.915523919187692</v>
      </c>
    </row>
    <row r="240" spans="1:8" x14ac:dyDescent="0.25">
      <c r="A240" s="8">
        <f t="shared" si="19"/>
        <v>40514</v>
      </c>
      <c r="B240">
        <v>859.7</v>
      </c>
      <c r="C240">
        <v>561.20000000000005</v>
      </c>
      <c r="D240">
        <v>1583.6</v>
      </c>
      <c r="E240">
        <v>1407.3</v>
      </c>
      <c r="F240" s="38">
        <f t="shared" si="69"/>
        <v>2443.3000000000002</v>
      </c>
      <c r="G240" s="38">
        <f t="shared" si="70"/>
        <v>1968.5</v>
      </c>
      <c r="H240" s="47">
        <f t="shared" si="71"/>
        <v>24.119888239776486</v>
      </c>
    </row>
    <row r="241" spans="1:9" x14ac:dyDescent="0.25">
      <c r="A241" s="8">
        <f t="shared" si="19"/>
        <v>40521</v>
      </c>
      <c r="B241">
        <v>946.6</v>
      </c>
      <c r="C241">
        <v>670.7</v>
      </c>
      <c r="D241">
        <v>1638</v>
      </c>
      <c r="E241">
        <v>1435.8</v>
      </c>
      <c r="F241" s="38">
        <f t="shared" si="69"/>
        <v>2584.6</v>
      </c>
      <c r="G241" s="38">
        <f t="shared" si="70"/>
        <v>2106.5</v>
      </c>
      <c r="H241" s="47">
        <f t="shared" si="71"/>
        <v>22.696415855684783</v>
      </c>
    </row>
    <row r="242" spans="1:9" x14ac:dyDescent="0.25">
      <c r="A242" s="8">
        <f t="shared" si="19"/>
        <v>40528</v>
      </c>
      <c r="B242">
        <v>898.6</v>
      </c>
      <c r="C242">
        <v>672.3</v>
      </c>
      <c r="D242">
        <v>1687.8</v>
      </c>
      <c r="E242">
        <v>1500.3</v>
      </c>
      <c r="F242" s="38">
        <f t="shared" si="69"/>
        <v>2586.4</v>
      </c>
      <c r="G242" s="38">
        <f t="shared" si="70"/>
        <v>2172.6</v>
      </c>
      <c r="H242" s="47">
        <f t="shared" si="71"/>
        <v>19.046303967596433</v>
      </c>
    </row>
    <row r="243" spans="1:9" x14ac:dyDescent="0.25">
      <c r="A243" s="8">
        <f t="shared" si="19"/>
        <v>40535</v>
      </c>
      <c r="B243">
        <v>802.3</v>
      </c>
      <c r="C243">
        <v>560.70000000000005</v>
      </c>
      <c r="D243">
        <v>1783.5</v>
      </c>
      <c r="E243">
        <v>1614.6</v>
      </c>
      <c r="F243" s="38">
        <f t="shared" si="69"/>
        <v>2585.8000000000002</v>
      </c>
      <c r="G243" s="38">
        <f t="shared" si="70"/>
        <v>2175.3000000000002</v>
      </c>
      <c r="H243" s="47">
        <f t="shared" si="71"/>
        <v>18.87096032731117</v>
      </c>
    </row>
    <row r="244" spans="1:9" x14ac:dyDescent="0.25">
      <c r="A244" s="8">
        <f t="shared" si="19"/>
        <v>40542</v>
      </c>
      <c r="B244">
        <v>802.3</v>
      </c>
      <c r="C244">
        <v>540.70000000000005</v>
      </c>
      <c r="D244">
        <v>1783.5</v>
      </c>
      <c r="E244">
        <v>1634.4</v>
      </c>
      <c r="F244" s="38">
        <f t="shared" si="69"/>
        <v>2585.8000000000002</v>
      </c>
      <c r="G244" s="38">
        <f t="shared" si="70"/>
        <v>2175.1000000000004</v>
      </c>
      <c r="H244" s="47">
        <f t="shared" si="71"/>
        <v>18.881890487793651</v>
      </c>
    </row>
    <row r="245" spans="1:9" x14ac:dyDescent="0.25">
      <c r="A245" s="8">
        <f t="shared" si="19"/>
        <v>40549</v>
      </c>
      <c r="B245">
        <v>744.7</v>
      </c>
      <c r="C245">
        <v>493.3</v>
      </c>
      <c r="D245">
        <v>1841.4</v>
      </c>
      <c r="E245">
        <v>1707.6</v>
      </c>
      <c r="F245" s="38">
        <f t="shared" si="69"/>
        <v>2586.1000000000004</v>
      </c>
      <c r="G245" s="38">
        <f t="shared" si="70"/>
        <v>2200.9</v>
      </c>
      <c r="H245" s="47">
        <f t="shared" si="71"/>
        <v>17.501931028215733</v>
      </c>
    </row>
    <row r="246" spans="1:9" x14ac:dyDescent="0.25">
      <c r="A246" s="8">
        <f t="shared" si="19"/>
        <v>40556</v>
      </c>
      <c r="B246">
        <v>722.7</v>
      </c>
      <c r="C246">
        <v>483.7</v>
      </c>
      <c r="D246">
        <v>2004.3</v>
      </c>
      <c r="E246">
        <v>1794.5</v>
      </c>
      <c r="F246" s="38">
        <f t="shared" si="69"/>
        <v>2727</v>
      </c>
      <c r="G246" s="38">
        <f t="shared" si="70"/>
        <v>2278.1999999999998</v>
      </c>
      <c r="H246" s="47">
        <f t="shared" si="71"/>
        <v>19.699762970766411</v>
      </c>
    </row>
    <row r="247" spans="1:9" x14ac:dyDescent="0.25">
      <c r="A247" s="8">
        <f t="shared" si="19"/>
        <v>40563</v>
      </c>
      <c r="B247">
        <v>843.2</v>
      </c>
      <c r="C247">
        <v>502.8</v>
      </c>
      <c r="D247">
        <v>2004.3</v>
      </c>
      <c r="E247">
        <v>1854.2</v>
      </c>
      <c r="F247" s="38">
        <f t="shared" si="69"/>
        <v>2847.5</v>
      </c>
      <c r="G247" s="38">
        <f t="shared" si="70"/>
        <v>2357</v>
      </c>
      <c r="H247" s="47">
        <f t="shared" si="71"/>
        <v>20.810352142554088</v>
      </c>
    </row>
    <row r="248" spans="1:9" x14ac:dyDescent="0.25">
      <c r="A248" s="8">
        <f t="shared" si="19"/>
        <v>40570</v>
      </c>
      <c r="B248">
        <v>755.6</v>
      </c>
      <c r="C248">
        <v>481.4</v>
      </c>
      <c r="D248">
        <v>2139.1</v>
      </c>
      <c r="E248">
        <v>1945.8</v>
      </c>
      <c r="F248" s="38">
        <f t="shared" si="69"/>
        <v>2894.7</v>
      </c>
      <c r="G248" s="38">
        <f t="shared" si="70"/>
        <v>2427.1999999999998</v>
      </c>
      <c r="H248" s="47">
        <f t="shared" si="71"/>
        <v>19.260876730388922</v>
      </c>
    </row>
    <row r="249" spans="1:9" x14ac:dyDescent="0.25">
      <c r="A249" s="8">
        <f t="shared" si="19"/>
        <v>40577</v>
      </c>
      <c r="B249">
        <v>783.5</v>
      </c>
      <c r="C249">
        <v>521.29999999999995</v>
      </c>
      <c r="D249">
        <v>2203.9</v>
      </c>
      <c r="E249">
        <v>1971.6</v>
      </c>
      <c r="F249" s="38">
        <f t="shared" si="69"/>
        <v>2987.4</v>
      </c>
      <c r="G249" s="38">
        <f t="shared" si="70"/>
        <v>2492.8999999999996</v>
      </c>
      <c r="H249" s="47">
        <f t="shared" si="71"/>
        <v>19.836335191945142</v>
      </c>
    </row>
    <row r="250" spans="1:9" x14ac:dyDescent="0.25">
      <c r="A250" s="8">
        <f t="shared" si="19"/>
        <v>40584</v>
      </c>
      <c r="B250">
        <v>896.3</v>
      </c>
      <c r="C250">
        <v>515.4</v>
      </c>
      <c r="D250">
        <v>2226.1</v>
      </c>
      <c r="E250">
        <v>2060.6</v>
      </c>
      <c r="F250" s="38">
        <f t="shared" si="69"/>
        <v>3122.3999999999996</v>
      </c>
      <c r="G250" s="38">
        <f t="shared" si="70"/>
        <v>2576</v>
      </c>
      <c r="H250" s="47">
        <f t="shared" si="71"/>
        <v>21.211180124223581</v>
      </c>
    </row>
    <row r="251" spans="1:9" x14ac:dyDescent="0.25">
      <c r="A251" s="8">
        <f t="shared" si="19"/>
        <v>40591</v>
      </c>
      <c r="B251">
        <v>965.2</v>
      </c>
      <c r="C251">
        <v>492.4</v>
      </c>
      <c r="D251">
        <v>2268.1999999999998</v>
      </c>
      <c r="E251">
        <v>2127.6</v>
      </c>
      <c r="F251" s="38">
        <f t="shared" si="69"/>
        <v>3233.3999999999996</v>
      </c>
      <c r="G251" s="38">
        <f t="shared" si="70"/>
        <v>2620</v>
      </c>
      <c r="H251" s="47">
        <f t="shared" si="71"/>
        <v>23.412213740458011</v>
      </c>
    </row>
    <row r="252" spans="1:9" x14ac:dyDescent="0.25">
      <c r="A252" s="8">
        <f t="shared" si="19"/>
        <v>40598</v>
      </c>
      <c r="B252">
        <v>917.3</v>
      </c>
      <c r="C252">
        <v>409.7</v>
      </c>
      <c r="D252">
        <v>2317.5</v>
      </c>
      <c r="E252">
        <v>2212.3000000000002</v>
      </c>
      <c r="F252" s="38">
        <f t="shared" ref="F252:F265" si="72">+B252+D252</f>
        <v>3234.8</v>
      </c>
      <c r="G252" s="38">
        <f t="shared" ref="G252:G265" si="73">+C252+E252</f>
        <v>2622</v>
      </c>
      <c r="H252" s="47">
        <f t="shared" si="71"/>
        <v>23.371472158657514</v>
      </c>
    </row>
    <row r="253" spans="1:9" x14ac:dyDescent="0.25">
      <c r="A253" s="8">
        <f t="shared" si="19"/>
        <v>40605</v>
      </c>
      <c r="B253">
        <v>988.8</v>
      </c>
      <c r="C253">
        <v>456</v>
      </c>
      <c r="D253">
        <v>2398.4</v>
      </c>
      <c r="E253">
        <v>2212.3000000000002</v>
      </c>
      <c r="F253" s="38">
        <f t="shared" si="72"/>
        <v>3387.2</v>
      </c>
      <c r="G253" s="38">
        <f t="shared" si="73"/>
        <v>2668.3</v>
      </c>
      <c r="H253" s="47">
        <f t="shared" si="71"/>
        <v>26.942247873177671</v>
      </c>
    </row>
    <row r="254" spans="1:9" x14ac:dyDescent="0.25">
      <c r="A254" s="8">
        <f t="shared" si="19"/>
        <v>40612</v>
      </c>
      <c r="B254">
        <v>1006.3</v>
      </c>
      <c r="C254">
        <v>537.79999999999995</v>
      </c>
      <c r="D254">
        <v>2444.6999999999998</v>
      </c>
      <c r="E254">
        <v>2212.5</v>
      </c>
      <c r="F254" s="38">
        <f t="shared" si="72"/>
        <v>3451</v>
      </c>
      <c r="G254" s="38">
        <f t="shared" si="73"/>
        <v>2750.3</v>
      </c>
      <c r="H254" s="47">
        <f t="shared" si="71"/>
        <v>25.477220666836331</v>
      </c>
    </row>
    <row r="255" spans="1:9" x14ac:dyDescent="0.25">
      <c r="A255" s="8">
        <f t="shared" si="19"/>
        <v>40619</v>
      </c>
      <c r="B255">
        <v>953.9</v>
      </c>
      <c r="C255">
        <v>499.8</v>
      </c>
      <c r="D255">
        <v>2502.6</v>
      </c>
      <c r="E255">
        <v>2301</v>
      </c>
      <c r="F255" s="38">
        <f t="shared" si="72"/>
        <v>3456.5</v>
      </c>
      <c r="G255" s="38">
        <f t="shared" si="73"/>
        <v>2800.8</v>
      </c>
      <c r="H255" s="47">
        <f t="shared" si="71"/>
        <v>23.411168237646372</v>
      </c>
      <c r="I255">
        <v>32</v>
      </c>
    </row>
    <row r="256" spans="1:9" x14ac:dyDescent="0.25">
      <c r="A256" s="8">
        <f t="shared" ref="A256:A319" si="74">+A255+7</f>
        <v>40626</v>
      </c>
      <c r="B256">
        <v>977.8</v>
      </c>
      <c r="C256">
        <v>467.1</v>
      </c>
      <c r="D256">
        <v>2545.1999999999998</v>
      </c>
      <c r="E256">
        <v>2504.3000000000002</v>
      </c>
      <c r="F256" s="38">
        <f t="shared" si="72"/>
        <v>3523</v>
      </c>
      <c r="G256" s="38">
        <f t="shared" si="73"/>
        <v>2971.4</v>
      </c>
      <c r="H256" s="47">
        <f t="shared" ref="H256:H265" si="75">+(F256/G256-1)*100</f>
        <v>18.563640035000329</v>
      </c>
      <c r="I256">
        <v>32</v>
      </c>
    </row>
    <row r="257" spans="1:9" x14ac:dyDescent="0.25">
      <c r="A257" s="8">
        <f t="shared" si="74"/>
        <v>40633</v>
      </c>
      <c r="B257">
        <v>925.9</v>
      </c>
      <c r="C257">
        <v>423.9</v>
      </c>
      <c r="D257">
        <v>2598.6999999999998</v>
      </c>
      <c r="E257">
        <v>2592.9</v>
      </c>
      <c r="F257" s="38">
        <f t="shared" si="72"/>
        <v>3524.6</v>
      </c>
      <c r="G257" s="38">
        <f t="shared" si="73"/>
        <v>3016.8</v>
      </c>
      <c r="H257" s="47">
        <f t="shared" si="75"/>
        <v>16.83240519756033</v>
      </c>
      <c r="I257">
        <v>32</v>
      </c>
    </row>
    <row r="258" spans="1:9" x14ac:dyDescent="0.25">
      <c r="A258" s="8">
        <f t="shared" si="74"/>
        <v>40640</v>
      </c>
      <c r="B258">
        <v>979.5</v>
      </c>
      <c r="C258">
        <v>408.9</v>
      </c>
      <c r="D258">
        <v>2625.3</v>
      </c>
      <c r="E258">
        <v>2634.1</v>
      </c>
      <c r="F258" s="38">
        <f t="shared" si="72"/>
        <v>3604.8</v>
      </c>
      <c r="G258" s="38">
        <f t="shared" si="73"/>
        <v>3043</v>
      </c>
      <c r="H258" s="47">
        <f t="shared" si="75"/>
        <v>18.462044035491299</v>
      </c>
      <c r="I258">
        <v>37</v>
      </c>
    </row>
    <row r="259" spans="1:9" x14ac:dyDescent="0.25">
      <c r="A259" s="8">
        <f t="shared" si="74"/>
        <v>40647</v>
      </c>
      <c r="B259">
        <v>868.3</v>
      </c>
      <c r="C259">
        <v>475.6</v>
      </c>
      <c r="D259">
        <v>2664.2</v>
      </c>
      <c r="E259">
        <v>2659.9</v>
      </c>
      <c r="F259" s="38">
        <f t="shared" si="72"/>
        <v>3532.5</v>
      </c>
      <c r="G259" s="38">
        <f t="shared" si="73"/>
        <v>3135.5</v>
      </c>
      <c r="H259" s="47">
        <f t="shared" si="75"/>
        <v>12.661457502790618</v>
      </c>
      <c r="I259">
        <v>51</v>
      </c>
    </row>
    <row r="260" spans="1:9" x14ac:dyDescent="0.25">
      <c r="A260" s="8">
        <f t="shared" si="74"/>
        <v>40654</v>
      </c>
      <c r="B260">
        <v>723.8</v>
      </c>
      <c r="C260">
        <v>497.2</v>
      </c>
      <c r="D260">
        <v>2809.5</v>
      </c>
      <c r="E260">
        <v>2685.6</v>
      </c>
      <c r="F260" s="38">
        <f t="shared" si="72"/>
        <v>3533.3</v>
      </c>
      <c r="G260" s="38">
        <f t="shared" si="73"/>
        <v>3182.7999999999997</v>
      </c>
      <c r="H260" s="47">
        <f t="shared" si="75"/>
        <v>11.012316199572725</v>
      </c>
      <c r="I260">
        <v>51</v>
      </c>
    </row>
    <row r="261" spans="1:9" x14ac:dyDescent="0.25">
      <c r="A261" s="8">
        <f t="shared" si="74"/>
        <v>40661</v>
      </c>
      <c r="B261">
        <v>751.2</v>
      </c>
      <c r="C261">
        <v>453.7</v>
      </c>
      <c r="D261">
        <v>2858.4</v>
      </c>
      <c r="E261">
        <v>2811.2</v>
      </c>
      <c r="F261" s="38">
        <f t="shared" si="72"/>
        <v>3609.6000000000004</v>
      </c>
      <c r="G261" s="38">
        <f t="shared" si="73"/>
        <v>3264.8999999999996</v>
      </c>
      <c r="H261" s="47">
        <f t="shared" si="75"/>
        <v>10.557750620233408</v>
      </c>
      <c r="I261">
        <v>145.69999999999999</v>
      </c>
    </row>
    <row r="262" spans="1:9" x14ac:dyDescent="0.25">
      <c r="A262" s="8">
        <f t="shared" si="74"/>
        <v>40668</v>
      </c>
      <c r="B262">
        <v>649.1</v>
      </c>
      <c r="C262">
        <v>362.6</v>
      </c>
      <c r="D262">
        <v>2961.5</v>
      </c>
      <c r="E262">
        <v>2881.7</v>
      </c>
      <c r="F262" s="38">
        <f t="shared" si="72"/>
        <v>3610.6</v>
      </c>
      <c r="G262" s="38">
        <f t="shared" si="73"/>
        <v>3244.2999999999997</v>
      </c>
      <c r="H262" s="47">
        <f t="shared" si="75"/>
        <v>11.290571155565154</v>
      </c>
      <c r="I262">
        <v>145.69999999999999</v>
      </c>
    </row>
    <row r="263" spans="1:9" x14ac:dyDescent="0.25">
      <c r="A263" s="8">
        <f t="shared" si="74"/>
        <v>40675</v>
      </c>
      <c r="B263">
        <v>531.5</v>
      </c>
      <c r="C263">
        <v>424.6</v>
      </c>
      <c r="D263">
        <v>3082.3</v>
      </c>
      <c r="E263">
        <v>2969.2</v>
      </c>
      <c r="F263" s="38">
        <f t="shared" si="72"/>
        <v>3613.8</v>
      </c>
      <c r="G263" s="38">
        <f t="shared" si="73"/>
        <v>3393.7999999999997</v>
      </c>
      <c r="H263" s="47">
        <f t="shared" si="75"/>
        <v>6.4824090989451522</v>
      </c>
      <c r="I263">
        <v>145.69999999999999</v>
      </c>
    </row>
    <row r="264" spans="1:9" x14ac:dyDescent="0.25">
      <c r="A264" s="8">
        <f t="shared" si="74"/>
        <v>40682</v>
      </c>
      <c r="B264">
        <v>531.5</v>
      </c>
      <c r="C264">
        <v>317.7</v>
      </c>
      <c r="D264">
        <v>3082.3</v>
      </c>
      <c r="E264">
        <v>3029.7</v>
      </c>
      <c r="F264" s="38">
        <f t="shared" si="72"/>
        <v>3613.8</v>
      </c>
      <c r="G264" s="38">
        <f t="shared" si="73"/>
        <v>3347.3999999999996</v>
      </c>
      <c r="H264" s="47">
        <f t="shared" si="75"/>
        <v>7.9584154866463752</v>
      </c>
      <c r="I264">
        <v>113.4</v>
      </c>
    </row>
    <row r="265" spans="1:9" x14ac:dyDescent="0.25">
      <c r="A265" s="8">
        <f t="shared" si="74"/>
        <v>40689</v>
      </c>
      <c r="B265">
        <v>459.3</v>
      </c>
      <c r="C265">
        <v>261.3</v>
      </c>
      <c r="D265">
        <v>3139.5</v>
      </c>
      <c r="E265">
        <v>3101.8</v>
      </c>
      <c r="F265" s="38">
        <f t="shared" si="72"/>
        <v>3598.8</v>
      </c>
      <c r="G265" s="38">
        <f t="shared" si="73"/>
        <v>3363.1000000000004</v>
      </c>
      <c r="H265" s="47">
        <f t="shared" si="75"/>
        <v>7.0084148553417824</v>
      </c>
      <c r="I265">
        <v>303.5</v>
      </c>
    </row>
    <row r="266" spans="1:9" x14ac:dyDescent="0.25">
      <c r="A266" s="8">
        <f t="shared" si="74"/>
        <v>40696</v>
      </c>
      <c r="B266">
        <v>814.5</v>
      </c>
      <c r="C266">
        <v>461</v>
      </c>
      <c r="D266">
        <v>0</v>
      </c>
      <c r="E266">
        <v>25.8</v>
      </c>
      <c r="F266" s="38">
        <f t="shared" ref="F266:F274" si="76">+B266+D266</f>
        <v>814.5</v>
      </c>
      <c r="G266" s="38">
        <f t="shared" ref="G266:G274" si="77">+C266+E266</f>
        <v>486.8</v>
      </c>
      <c r="H266" s="47">
        <f t="shared" ref="H266:H274" si="78">+(F266/G266-1)*100</f>
        <v>67.317173377156948</v>
      </c>
    </row>
    <row r="267" spans="1:9" x14ac:dyDescent="0.25">
      <c r="A267" s="8">
        <f t="shared" si="74"/>
        <v>40703</v>
      </c>
      <c r="B267">
        <v>867.9</v>
      </c>
      <c r="C267">
        <v>492.7</v>
      </c>
      <c r="D267">
        <v>106</v>
      </c>
      <c r="E267">
        <v>92.7</v>
      </c>
      <c r="F267" s="38">
        <f t="shared" si="76"/>
        <v>973.9</v>
      </c>
      <c r="G267" s="38">
        <f t="shared" si="77"/>
        <v>585.4</v>
      </c>
      <c r="H267" s="47">
        <f t="shared" si="78"/>
        <v>66.364878715408253</v>
      </c>
    </row>
    <row r="268" spans="1:9" x14ac:dyDescent="0.25">
      <c r="A268" s="8">
        <f t="shared" si="74"/>
        <v>40710</v>
      </c>
      <c r="B268">
        <v>913.9</v>
      </c>
      <c r="C268">
        <v>471.6</v>
      </c>
      <c r="D268">
        <v>227.6</v>
      </c>
      <c r="E268">
        <v>177.2</v>
      </c>
      <c r="F268" s="38">
        <f t="shared" si="76"/>
        <v>1141.5</v>
      </c>
      <c r="G268" s="38">
        <f t="shared" si="77"/>
        <v>648.79999999999995</v>
      </c>
      <c r="H268" s="47">
        <f t="shared" si="78"/>
        <v>75.94019728729964</v>
      </c>
    </row>
    <row r="269" spans="1:9" x14ac:dyDescent="0.25">
      <c r="A269" s="8">
        <f t="shared" si="74"/>
        <v>40717</v>
      </c>
      <c r="B269">
        <v>885.6</v>
      </c>
      <c r="C269">
        <v>494.4</v>
      </c>
      <c r="D269">
        <v>257.3</v>
      </c>
      <c r="E269">
        <v>273</v>
      </c>
      <c r="F269" s="38">
        <f t="shared" si="76"/>
        <v>1142.9000000000001</v>
      </c>
      <c r="G269" s="38">
        <f t="shared" si="77"/>
        <v>767.4</v>
      </c>
      <c r="H269" s="47">
        <f t="shared" si="78"/>
        <v>48.931456867344302</v>
      </c>
    </row>
    <row r="270" spans="1:9" x14ac:dyDescent="0.25">
      <c r="A270" s="8">
        <f t="shared" si="74"/>
        <v>40724</v>
      </c>
      <c r="B270">
        <v>720.3</v>
      </c>
      <c r="C270">
        <v>443.9</v>
      </c>
      <c r="D270">
        <v>423.3</v>
      </c>
      <c r="E270">
        <v>326</v>
      </c>
      <c r="F270" s="38">
        <f t="shared" si="76"/>
        <v>1143.5999999999999</v>
      </c>
      <c r="G270" s="38">
        <f t="shared" si="77"/>
        <v>769.9</v>
      </c>
      <c r="H270" s="47">
        <f t="shared" si="78"/>
        <v>48.538771268995973</v>
      </c>
    </row>
    <row r="271" spans="1:9" x14ac:dyDescent="0.25">
      <c r="A271" s="8">
        <f t="shared" si="74"/>
        <v>40731</v>
      </c>
      <c r="B271">
        <v>813.3</v>
      </c>
      <c r="C271">
        <v>349.6</v>
      </c>
      <c r="D271">
        <v>458.6</v>
      </c>
      <c r="E271">
        <v>420.8</v>
      </c>
      <c r="F271" s="38">
        <f t="shared" si="76"/>
        <v>1271.9000000000001</v>
      </c>
      <c r="G271" s="38">
        <f t="shared" si="77"/>
        <v>770.40000000000009</v>
      </c>
      <c r="H271" s="47">
        <f t="shared" si="78"/>
        <v>65.09605399792315</v>
      </c>
    </row>
    <row r="272" spans="1:9" x14ac:dyDescent="0.25">
      <c r="A272" s="8">
        <f t="shared" si="74"/>
        <v>40738</v>
      </c>
      <c r="B272">
        <v>822.8</v>
      </c>
      <c r="C272">
        <v>277.8</v>
      </c>
      <c r="D272">
        <v>458.6</v>
      </c>
      <c r="E272">
        <v>496.1</v>
      </c>
      <c r="F272" s="38">
        <f t="shared" si="76"/>
        <v>1281.4000000000001</v>
      </c>
      <c r="G272" s="38">
        <f t="shared" si="77"/>
        <v>773.90000000000009</v>
      </c>
      <c r="H272" s="47">
        <f t="shared" si="78"/>
        <v>65.576947926088636</v>
      </c>
    </row>
    <row r="273" spans="1:10" x14ac:dyDescent="0.25">
      <c r="A273" s="8">
        <f t="shared" si="74"/>
        <v>40745</v>
      </c>
      <c r="B273">
        <v>857.1</v>
      </c>
      <c r="C273">
        <v>402.1</v>
      </c>
      <c r="D273">
        <v>489.4</v>
      </c>
      <c r="E273">
        <v>533.5</v>
      </c>
      <c r="F273" s="38">
        <f t="shared" si="76"/>
        <v>1346.5</v>
      </c>
      <c r="G273" s="38">
        <f t="shared" si="77"/>
        <v>935.6</v>
      </c>
      <c r="H273" s="47">
        <f t="shared" si="78"/>
        <v>43.91834117144078</v>
      </c>
    </row>
    <row r="274" spans="1:10" x14ac:dyDescent="0.25">
      <c r="A274" s="8">
        <f t="shared" si="74"/>
        <v>40752</v>
      </c>
      <c r="B274">
        <v>886.7</v>
      </c>
      <c r="C274">
        <v>474</v>
      </c>
      <c r="D274">
        <v>577.1</v>
      </c>
      <c r="E274">
        <v>622.29999999999995</v>
      </c>
      <c r="F274" s="38">
        <f t="shared" si="76"/>
        <v>1463.8000000000002</v>
      </c>
      <c r="G274" s="38">
        <f t="shared" si="77"/>
        <v>1096.3</v>
      </c>
      <c r="H274" s="47">
        <f t="shared" si="78"/>
        <v>33.521846209979046</v>
      </c>
    </row>
    <row r="275" spans="1:10" x14ac:dyDescent="0.25">
      <c r="A275" s="8">
        <f t="shared" si="74"/>
        <v>40759</v>
      </c>
      <c r="B275">
        <v>890.9</v>
      </c>
      <c r="C275">
        <v>577.6</v>
      </c>
      <c r="D275">
        <v>608.20000000000005</v>
      </c>
      <c r="E275">
        <v>685.4</v>
      </c>
      <c r="F275" s="38">
        <f t="shared" ref="F275:F338" si="79">+B275+D275</f>
        <v>1499.1</v>
      </c>
      <c r="G275" s="38">
        <f t="shared" ref="G275:G338" si="80">+C275+E275</f>
        <v>1263</v>
      </c>
      <c r="H275" s="47">
        <f t="shared" ref="H275:H338" si="81">+(F275/G275-1)*100</f>
        <v>18.693586698337295</v>
      </c>
    </row>
    <row r="276" spans="1:10" x14ac:dyDescent="0.25">
      <c r="A276" s="8">
        <f t="shared" si="74"/>
        <v>40766</v>
      </c>
      <c r="B276">
        <v>823.1</v>
      </c>
      <c r="C276">
        <v>591.79999999999995</v>
      </c>
      <c r="D276">
        <v>814.5</v>
      </c>
      <c r="E276">
        <v>747.1</v>
      </c>
      <c r="F276" s="38">
        <f t="shared" si="79"/>
        <v>1637.6</v>
      </c>
      <c r="G276" s="38">
        <f t="shared" si="80"/>
        <v>1338.9</v>
      </c>
      <c r="H276" s="47">
        <f t="shared" si="81"/>
        <v>22.309358428560742</v>
      </c>
    </row>
    <row r="277" spans="1:10" x14ac:dyDescent="0.25">
      <c r="A277" s="8">
        <f t="shared" si="74"/>
        <v>40773</v>
      </c>
      <c r="B277">
        <v>865.3</v>
      </c>
      <c r="C277">
        <v>550.29999999999995</v>
      </c>
      <c r="D277">
        <v>859.4</v>
      </c>
      <c r="E277">
        <v>793.7</v>
      </c>
      <c r="F277" s="38">
        <f t="shared" si="79"/>
        <v>1724.6999999999998</v>
      </c>
      <c r="G277" s="38">
        <f t="shared" si="80"/>
        <v>1344</v>
      </c>
      <c r="H277" s="47">
        <f t="shared" si="81"/>
        <v>28.325892857142843</v>
      </c>
    </row>
    <row r="278" spans="1:10" x14ac:dyDescent="0.25">
      <c r="A278" s="8">
        <f t="shared" si="74"/>
        <v>40780</v>
      </c>
      <c r="B278">
        <v>684</v>
      </c>
      <c r="C278">
        <v>576.29999999999995</v>
      </c>
      <c r="D278">
        <v>1044.5999999999999</v>
      </c>
      <c r="E278">
        <v>819.4</v>
      </c>
      <c r="F278" s="38">
        <f t="shared" si="79"/>
        <v>1728.6</v>
      </c>
      <c r="G278" s="38">
        <f t="shared" si="80"/>
        <v>1395.6999999999998</v>
      </c>
      <c r="H278" s="47">
        <f t="shared" si="81"/>
        <v>23.851830622626657</v>
      </c>
    </row>
    <row r="279" spans="1:10" x14ac:dyDescent="0.25">
      <c r="A279" s="8">
        <f t="shared" si="74"/>
        <v>40787</v>
      </c>
      <c r="B279">
        <v>592.6</v>
      </c>
      <c r="C279">
        <v>699.5</v>
      </c>
      <c r="D279">
        <v>1138.7</v>
      </c>
      <c r="E279">
        <v>845.2</v>
      </c>
      <c r="F279" s="38">
        <f t="shared" si="79"/>
        <v>1731.3000000000002</v>
      </c>
      <c r="G279" s="38">
        <f t="shared" si="80"/>
        <v>1544.7</v>
      </c>
      <c r="H279" s="47">
        <f t="shared" si="81"/>
        <v>12.08001553699749</v>
      </c>
    </row>
    <row r="280" spans="1:10" x14ac:dyDescent="0.25">
      <c r="A280" s="8">
        <f t="shared" si="74"/>
        <v>40794</v>
      </c>
      <c r="B280">
        <v>538.70000000000005</v>
      </c>
      <c r="C280">
        <v>698.4</v>
      </c>
      <c r="D280">
        <v>1237.4000000000001</v>
      </c>
      <c r="E280">
        <v>914.3</v>
      </c>
      <c r="F280" s="38">
        <f t="shared" si="79"/>
        <v>1776.1000000000001</v>
      </c>
      <c r="G280" s="38">
        <f t="shared" si="80"/>
        <v>1612.6999999999998</v>
      </c>
      <c r="H280" s="47">
        <f t="shared" si="81"/>
        <v>10.132076641656873</v>
      </c>
    </row>
    <row r="281" spans="1:10" x14ac:dyDescent="0.25">
      <c r="A281" s="8">
        <f t="shared" si="74"/>
        <v>40801</v>
      </c>
      <c r="B281">
        <v>561.4</v>
      </c>
      <c r="C281">
        <v>695</v>
      </c>
      <c r="D281">
        <v>1281.7</v>
      </c>
      <c r="E281">
        <v>986.4</v>
      </c>
      <c r="F281" s="38">
        <f t="shared" si="79"/>
        <v>1843.1</v>
      </c>
      <c r="G281" s="38">
        <f t="shared" si="80"/>
        <v>1681.4</v>
      </c>
      <c r="H281" s="47">
        <f t="shared" si="81"/>
        <v>9.6169858451290438</v>
      </c>
    </row>
    <row r="282" spans="1:10" x14ac:dyDescent="0.25">
      <c r="A282" s="8">
        <f t="shared" si="74"/>
        <v>40808</v>
      </c>
      <c r="B282">
        <v>535.70000000000005</v>
      </c>
      <c r="C282">
        <v>633.79999999999995</v>
      </c>
      <c r="D282">
        <v>1341.8</v>
      </c>
      <c r="E282">
        <v>1056.7</v>
      </c>
      <c r="F282" s="38">
        <f t="shared" si="79"/>
        <v>1877.5</v>
      </c>
      <c r="G282" s="38">
        <f t="shared" si="80"/>
        <v>1690.5</v>
      </c>
      <c r="H282" s="47">
        <f t="shared" si="81"/>
        <v>11.061816030760131</v>
      </c>
      <c r="I282" s="103"/>
    </row>
    <row r="283" spans="1:10" x14ac:dyDescent="0.25">
      <c r="A283" s="8">
        <f t="shared" si="74"/>
        <v>40815</v>
      </c>
      <c r="B283">
        <v>486.8</v>
      </c>
      <c r="C283">
        <v>566.70000000000005</v>
      </c>
      <c r="D283">
        <v>1392.2</v>
      </c>
      <c r="E283">
        <v>1120.7</v>
      </c>
      <c r="F283" s="38">
        <f t="shared" si="79"/>
        <v>1879</v>
      </c>
      <c r="G283" s="38">
        <f t="shared" si="80"/>
        <v>1687.4</v>
      </c>
      <c r="H283" s="47">
        <f t="shared" si="81"/>
        <v>11.354746947967275</v>
      </c>
    </row>
    <row r="284" spans="1:10" x14ac:dyDescent="0.25">
      <c r="A284" s="8">
        <f t="shared" si="74"/>
        <v>40822</v>
      </c>
      <c r="B284">
        <v>630.4</v>
      </c>
      <c r="C284">
        <v>632.70000000000005</v>
      </c>
      <c r="D284">
        <v>1461.3</v>
      </c>
      <c r="E284">
        <v>1196.3</v>
      </c>
      <c r="F284" s="38">
        <f t="shared" si="79"/>
        <v>2091.6999999999998</v>
      </c>
      <c r="G284" s="38">
        <f t="shared" si="80"/>
        <v>1829</v>
      </c>
      <c r="H284" s="47">
        <f t="shared" si="81"/>
        <v>14.363039912520502</v>
      </c>
    </row>
    <row r="285" spans="1:10" x14ac:dyDescent="0.25">
      <c r="A285" s="8">
        <f t="shared" si="74"/>
        <v>40829</v>
      </c>
      <c r="B285">
        <v>576.1</v>
      </c>
      <c r="C285">
        <v>608.79999999999995</v>
      </c>
      <c r="D285">
        <v>1516.2</v>
      </c>
      <c r="E285">
        <v>122.3</v>
      </c>
      <c r="F285" s="38">
        <f t="shared" si="79"/>
        <v>2092.3000000000002</v>
      </c>
      <c r="G285" s="38">
        <f t="shared" si="80"/>
        <v>731.09999999999991</v>
      </c>
      <c r="H285" s="47">
        <f t="shared" si="81"/>
        <v>186.18520038298462</v>
      </c>
      <c r="J285" s="103"/>
    </row>
    <row r="286" spans="1:10" x14ac:dyDescent="0.25">
      <c r="A286" s="8">
        <f t="shared" si="74"/>
        <v>40836</v>
      </c>
      <c r="B286">
        <v>557.1</v>
      </c>
      <c r="C286">
        <v>631.70000000000005</v>
      </c>
      <c r="D286">
        <v>1556.6</v>
      </c>
      <c r="E286">
        <v>1275.5</v>
      </c>
      <c r="F286" s="38">
        <f t="shared" si="79"/>
        <v>2113.6999999999998</v>
      </c>
      <c r="G286" s="38">
        <f t="shared" si="80"/>
        <v>1907.2</v>
      </c>
      <c r="H286" s="47">
        <f t="shared" si="81"/>
        <v>10.827390939597304</v>
      </c>
    </row>
    <row r="287" spans="1:10" x14ac:dyDescent="0.25">
      <c r="A287" s="8">
        <f t="shared" si="74"/>
        <v>40843</v>
      </c>
      <c r="B287" s="26">
        <v>414</v>
      </c>
      <c r="C287">
        <v>671.9</v>
      </c>
      <c r="D287">
        <v>1728.6</v>
      </c>
      <c r="E287">
        <v>1296.8</v>
      </c>
      <c r="F287" s="38">
        <f t="shared" si="79"/>
        <v>2142.6</v>
      </c>
      <c r="G287" s="38">
        <f t="shared" si="80"/>
        <v>1968.6999999999998</v>
      </c>
      <c r="H287" s="47">
        <f t="shared" si="81"/>
        <v>8.8332402092751607</v>
      </c>
    </row>
    <row r="288" spans="1:10" x14ac:dyDescent="0.25">
      <c r="A288" s="8">
        <f t="shared" si="74"/>
        <v>40850</v>
      </c>
      <c r="B288">
        <v>398.6</v>
      </c>
      <c r="C288">
        <v>661.7</v>
      </c>
      <c r="D288">
        <v>1754.9</v>
      </c>
      <c r="E288">
        <v>1470.1</v>
      </c>
      <c r="F288" s="38">
        <f t="shared" si="79"/>
        <v>2153.5</v>
      </c>
      <c r="G288" s="38">
        <f t="shared" si="80"/>
        <v>2131.8000000000002</v>
      </c>
      <c r="H288" s="47">
        <f t="shared" si="81"/>
        <v>1.017919129374234</v>
      </c>
    </row>
    <row r="289" spans="1:8" x14ac:dyDescent="0.25">
      <c r="A289" s="8">
        <f t="shared" si="74"/>
        <v>40857</v>
      </c>
      <c r="B289">
        <v>455.4</v>
      </c>
      <c r="C289">
        <v>709.5</v>
      </c>
      <c r="D289">
        <v>1755.5</v>
      </c>
      <c r="E289">
        <v>1490.8</v>
      </c>
      <c r="F289" s="38">
        <f t="shared" si="79"/>
        <v>2210.9</v>
      </c>
      <c r="G289" s="38">
        <f t="shared" si="80"/>
        <v>2200.3000000000002</v>
      </c>
      <c r="H289" s="47">
        <f t="shared" si="81"/>
        <v>0.4817524882970492</v>
      </c>
    </row>
    <row r="290" spans="1:8" x14ac:dyDescent="0.25">
      <c r="A290" s="8">
        <f t="shared" si="74"/>
        <v>40864</v>
      </c>
      <c r="B290">
        <v>426.5</v>
      </c>
      <c r="C290">
        <v>693.4</v>
      </c>
      <c r="D290">
        <v>1815.1</v>
      </c>
      <c r="E290">
        <v>1510</v>
      </c>
      <c r="F290" s="38">
        <f t="shared" si="79"/>
        <v>2241.6</v>
      </c>
      <c r="G290" s="38">
        <f t="shared" si="80"/>
        <v>2203.4</v>
      </c>
      <c r="H290" s="47">
        <f t="shared" si="81"/>
        <v>1.7336843060724361</v>
      </c>
    </row>
    <row r="291" spans="1:8" x14ac:dyDescent="0.25">
      <c r="A291" s="8">
        <f t="shared" si="74"/>
        <v>40871</v>
      </c>
      <c r="B291">
        <v>423.8</v>
      </c>
      <c r="C291">
        <v>735.2</v>
      </c>
      <c r="D291">
        <v>1817.8</v>
      </c>
      <c r="E291">
        <v>1536.8</v>
      </c>
      <c r="F291" s="38">
        <f t="shared" si="79"/>
        <v>2241.6</v>
      </c>
      <c r="G291" s="38">
        <f t="shared" si="80"/>
        <v>2272</v>
      </c>
      <c r="H291" s="47">
        <f t="shared" si="81"/>
        <v>-1.3380281690140938</v>
      </c>
    </row>
    <row r="292" spans="1:8" x14ac:dyDescent="0.25">
      <c r="A292" s="8">
        <f t="shared" si="74"/>
        <v>40878</v>
      </c>
      <c r="B292">
        <v>383.9</v>
      </c>
      <c r="C292">
        <v>859.7</v>
      </c>
      <c r="D292">
        <v>1927.4</v>
      </c>
      <c r="E292">
        <v>1583.6</v>
      </c>
      <c r="F292" s="38">
        <f t="shared" si="79"/>
        <v>2311.3000000000002</v>
      </c>
      <c r="G292" s="38">
        <f t="shared" si="80"/>
        <v>2443.3000000000002</v>
      </c>
      <c r="H292" s="47">
        <f t="shared" si="81"/>
        <v>-5.4025293660213691</v>
      </c>
    </row>
    <row r="293" spans="1:8" x14ac:dyDescent="0.25">
      <c r="A293" s="8">
        <f t="shared" si="74"/>
        <v>40885</v>
      </c>
      <c r="B293">
        <v>436.4</v>
      </c>
      <c r="C293">
        <v>946.6</v>
      </c>
      <c r="D293">
        <v>1953.6</v>
      </c>
      <c r="E293" s="26">
        <v>1638</v>
      </c>
      <c r="F293" s="61">
        <f t="shared" si="79"/>
        <v>2390</v>
      </c>
      <c r="G293" s="38">
        <f t="shared" si="80"/>
        <v>2584.6</v>
      </c>
      <c r="H293" s="47">
        <f t="shared" si="81"/>
        <v>-7.5292114834016877</v>
      </c>
    </row>
    <row r="294" spans="1:8" x14ac:dyDescent="0.25">
      <c r="A294" s="8">
        <f t="shared" si="74"/>
        <v>40892</v>
      </c>
      <c r="B294">
        <v>490</v>
      </c>
      <c r="C294">
        <v>898.6</v>
      </c>
      <c r="D294">
        <v>1963.8</v>
      </c>
      <c r="E294">
        <v>1687.8</v>
      </c>
      <c r="F294" s="38">
        <f t="shared" si="79"/>
        <v>2453.8000000000002</v>
      </c>
      <c r="G294" s="38">
        <f t="shared" si="80"/>
        <v>2586.4</v>
      </c>
      <c r="H294" s="47">
        <f t="shared" si="81"/>
        <v>-5.1268171976492365</v>
      </c>
    </row>
    <row r="295" spans="1:8" x14ac:dyDescent="0.25">
      <c r="A295" s="8">
        <f t="shared" si="74"/>
        <v>40899</v>
      </c>
      <c r="B295">
        <v>416.8</v>
      </c>
      <c r="C295">
        <v>802.3</v>
      </c>
      <c r="D295">
        <v>2043.7</v>
      </c>
      <c r="E295">
        <v>1783.5</v>
      </c>
      <c r="F295" s="38">
        <f t="shared" si="79"/>
        <v>2460.5</v>
      </c>
      <c r="G295" s="38">
        <f t="shared" si="80"/>
        <v>2585.8000000000002</v>
      </c>
      <c r="H295" s="47">
        <f t="shared" si="81"/>
        <v>-4.8456957227937298</v>
      </c>
    </row>
    <row r="296" spans="1:8" x14ac:dyDescent="0.25">
      <c r="A296" s="8">
        <f t="shared" si="74"/>
        <v>40906</v>
      </c>
      <c r="B296">
        <v>412.5</v>
      </c>
      <c r="C296">
        <v>802.3</v>
      </c>
      <c r="D296">
        <v>2132.8000000000002</v>
      </c>
      <c r="E296">
        <v>1783.5</v>
      </c>
      <c r="F296" s="38">
        <f t="shared" si="79"/>
        <v>2545.3000000000002</v>
      </c>
      <c r="G296" s="38">
        <f t="shared" si="80"/>
        <v>2585.8000000000002</v>
      </c>
      <c r="H296" s="47">
        <f t="shared" si="81"/>
        <v>-1.566246422770512</v>
      </c>
    </row>
    <row r="297" spans="1:8" x14ac:dyDescent="0.25">
      <c r="A297" s="8">
        <f t="shared" si="74"/>
        <v>40913</v>
      </c>
      <c r="B297">
        <v>509.1</v>
      </c>
      <c r="C297">
        <v>744.7</v>
      </c>
      <c r="D297">
        <v>2190.5</v>
      </c>
      <c r="E297">
        <v>1841.4</v>
      </c>
      <c r="F297" s="38">
        <f t="shared" si="79"/>
        <v>2699.6</v>
      </c>
      <c r="G297" s="38">
        <f t="shared" si="80"/>
        <v>2586.1000000000004</v>
      </c>
      <c r="H297" s="47">
        <f t="shared" si="81"/>
        <v>4.3888480723869749</v>
      </c>
    </row>
    <row r="298" spans="1:8" x14ac:dyDescent="0.25">
      <c r="A298" s="8">
        <f t="shared" si="74"/>
        <v>40920</v>
      </c>
      <c r="B298">
        <v>577.1</v>
      </c>
      <c r="C298">
        <v>722.7</v>
      </c>
      <c r="D298">
        <v>2263.4</v>
      </c>
      <c r="E298">
        <v>2004.4</v>
      </c>
      <c r="F298" s="38">
        <f t="shared" si="79"/>
        <v>2840.5</v>
      </c>
      <c r="G298" s="38">
        <f t="shared" si="80"/>
        <v>2727.1000000000004</v>
      </c>
      <c r="H298" s="47">
        <f t="shared" si="81"/>
        <v>4.1582633566792371</v>
      </c>
    </row>
    <row r="299" spans="1:8" x14ac:dyDescent="0.25">
      <c r="A299" s="8">
        <f t="shared" si="74"/>
        <v>40927</v>
      </c>
      <c r="B299">
        <v>604.1</v>
      </c>
      <c r="C299">
        <v>843.2</v>
      </c>
      <c r="D299">
        <v>2322</v>
      </c>
      <c r="E299">
        <v>2004.4</v>
      </c>
      <c r="F299" s="38">
        <f t="shared" si="79"/>
        <v>2926.1</v>
      </c>
      <c r="G299" s="38">
        <f t="shared" si="80"/>
        <v>2847.6000000000004</v>
      </c>
      <c r="H299" s="47">
        <f t="shared" si="81"/>
        <v>2.7567074027250893</v>
      </c>
    </row>
    <row r="300" spans="1:8" x14ac:dyDescent="0.25">
      <c r="A300" s="8">
        <f t="shared" si="74"/>
        <v>40934</v>
      </c>
      <c r="B300">
        <v>609.5</v>
      </c>
      <c r="C300">
        <v>755.6</v>
      </c>
      <c r="D300">
        <v>2348.5</v>
      </c>
      <c r="E300">
        <v>2139.1</v>
      </c>
      <c r="F300" s="38">
        <f t="shared" si="79"/>
        <v>2958</v>
      </c>
      <c r="G300" s="38">
        <f t="shared" si="80"/>
        <v>2894.7</v>
      </c>
      <c r="H300" s="47">
        <f t="shared" si="81"/>
        <v>2.1867551041558686</v>
      </c>
    </row>
    <row r="301" spans="1:8" x14ac:dyDescent="0.25">
      <c r="A301" s="8">
        <f t="shared" si="74"/>
        <v>40941</v>
      </c>
      <c r="B301">
        <v>694.9</v>
      </c>
      <c r="C301">
        <v>783.5</v>
      </c>
      <c r="D301">
        <v>2437.4</v>
      </c>
      <c r="E301">
        <v>2204</v>
      </c>
      <c r="F301" s="38">
        <f t="shared" si="79"/>
        <v>3132.3</v>
      </c>
      <c r="G301" s="38">
        <f t="shared" si="80"/>
        <v>2987.5</v>
      </c>
      <c r="H301" s="47">
        <f t="shared" si="81"/>
        <v>4.8468619246861966</v>
      </c>
    </row>
    <row r="302" spans="1:8" x14ac:dyDescent="0.25">
      <c r="A302" s="8">
        <f t="shared" si="74"/>
        <v>40948</v>
      </c>
      <c r="B302">
        <v>680.2</v>
      </c>
      <c r="C302">
        <v>896.3</v>
      </c>
      <c r="D302">
        <v>2540</v>
      </c>
      <c r="E302">
        <v>2226.1999999999998</v>
      </c>
      <c r="F302" s="38">
        <f t="shared" si="79"/>
        <v>3220.2</v>
      </c>
      <c r="G302" s="38">
        <f t="shared" si="80"/>
        <v>3122.5</v>
      </c>
      <c r="H302" s="47">
        <f t="shared" si="81"/>
        <v>3.1289031224979835</v>
      </c>
    </row>
    <row r="303" spans="1:8" x14ac:dyDescent="0.25">
      <c r="A303" s="8">
        <f t="shared" si="74"/>
        <v>40955</v>
      </c>
      <c r="B303">
        <v>603.1</v>
      </c>
      <c r="C303">
        <v>965.2</v>
      </c>
      <c r="D303">
        <v>2690.4</v>
      </c>
      <c r="E303">
        <v>2268.1999999999998</v>
      </c>
      <c r="F303" s="38">
        <f t="shared" si="79"/>
        <v>3293.5</v>
      </c>
      <c r="G303" s="38">
        <f t="shared" si="80"/>
        <v>3233.3999999999996</v>
      </c>
      <c r="H303" s="47">
        <f t="shared" si="81"/>
        <v>1.8587245623801651</v>
      </c>
    </row>
    <row r="304" spans="1:8" x14ac:dyDescent="0.25">
      <c r="A304" s="8">
        <f t="shared" si="74"/>
        <v>40962</v>
      </c>
      <c r="B304">
        <v>619.79999999999995</v>
      </c>
      <c r="C304">
        <v>917.3</v>
      </c>
      <c r="D304">
        <v>2690.4</v>
      </c>
      <c r="E304">
        <v>2317.5</v>
      </c>
      <c r="F304" s="38">
        <f t="shared" si="79"/>
        <v>3310.2</v>
      </c>
      <c r="G304" s="38">
        <f t="shared" si="80"/>
        <v>3234.8</v>
      </c>
      <c r="H304" s="47">
        <f t="shared" si="81"/>
        <v>2.330901446766398</v>
      </c>
    </row>
    <row r="305" spans="1:9" x14ac:dyDescent="0.25">
      <c r="A305" s="8">
        <f t="shared" si="74"/>
        <v>40969</v>
      </c>
      <c r="B305">
        <v>592.79999999999995</v>
      </c>
      <c r="C305">
        <v>988.8</v>
      </c>
      <c r="D305">
        <v>2716.5</v>
      </c>
      <c r="E305">
        <v>2398.4</v>
      </c>
      <c r="F305" s="38">
        <f t="shared" si="79"/>
        <v>3309.3</v>
      </c>
      <c r="G305" s="38">
        <f t="shared" si="80"/>
        <v>3387.2</v>
      </c>
      <c r="H305" s="47">
        <f t="shared" si="81"/>
        <v>-2.2998346717052365</v>
      </c>
    </row>
    <row r="306" spans="1:9" x14ac:dyDescent="0.25">
      <c r="A306" s="8">
        <f t="shared" si="74"/>
        <v>40976</v>
      </c>
      <c r="B306">
        <v>602.79999999999995</v>
      </c>
      <c r="C306">
        <v>1006.3</v>
      </c>
      <c r="D306">
        <v>2750.1</v>
      </c>
      <c r="E306">
        <v>2444.6999999999998</v>
      </c>
      <c r="F306" s="38">
        <f t="shared" si="79"/>
        <v>3352.8999999999996</v>
      </c>
      <c r="G306" s="38">
        <f t="shared" si="80"/>
        <v>3451</v>
      </c>
      <c r="H306" s="47">
        <f t="shared" si="81"/>
        <v>-2.8426543031005558</v>
      </c>
    </row>
    <row r="307" spans="1:9" x14ac:dyDescent="0.25">
      <c r="A307" s="8">
        <f t="shared" si="74"/>
        <v>40983</v>
      </c>
      <c r="B307">
        <v>603.6</v>
      </c>
      <c r="C307">
        <v>953.9</v>
      </c>
      <c r="D307">
        <v>2848.9</v>
      </c>
      <c r="E307">
        <v>2502.6</v>
      </c>
      <c r="F307" s="38">
        <f t="shared" si="79"/>
        <v>3452.5</v>
      </c>
      <c r="G307" s="38">
        <f t="shared" si="80"/>
        <v>3456.5</v>
      </c>
      <c r="H307" s="47">
        <f t="shared" si="81"/>
        <v>-0.11572399826413893</v>
      </c>
    </row>
    <row r="308" spans="1:9" x14ac:dyDescent="0.25">
      <c r="A308" s="8">
        <f t="shared" si="74"/>
        <v>40990</v>
      </c>
      <c r="B308">
        <v>570.9</v>
      </c>
      <c r="C308">
        <v>977.8</v>
      </c>
      <c r="D308">
        <v>2881.9</v>
      </c>
      <c r="E308">
        <v>2545.1999999999998</v>
      </c>
      <c r="F308" s="38">
        <f t="shared" si="79"/>
        <v>3452.8</v>
      </c>
      <c r="G308" s="38">
        <f t="shared" si="80"/>
        <v>3523</v>
      </c>
      <c r="H308" s="47">
        <f t="shared" si="81"/>
        <v>-1.9926199261992572</v>
      </c>
    </row>
    <row r="309" spans="1:9" x14ac:dyDescent="0.25">
      <c r="A309" s="8">
        <f t="shared" si="74"/>
        <v>40997</v>
      </c>
      <c r="B309">
        <v>522.4</v>
      </c>
      <c r="C309">
        <v>925.9</v>
      </c>
      <c r="D309">
        <v>2964.5</v>
      </c>
      <c r="E309">
        <v>2598.6999999999998</v>
      </c>
      <c r="F309" s="38">
        <f t="shared" si="79"/>
        <v>3486.9</v>
      </c>
      <c r="G309" s="38">
        <f t="shared" si="80"/>
        <v>3524.6</v>
      </c>
      <c r="H309" s="47">
        <f t="shared" si="81"/>
        <v>-1.0696249219769527</v>
      </c>
    </row>
    <row r="310" spans="1:9" x14ac:dyDescent="0.25">
      <c r="A310" s="8">
        <f t="shared" si="74"/>
        <v>41004</v>
      </c>
      <c r="B310">
        <v>562.6</v>
      </c>
      <c r="C310">
        <v>979.5</v>
      </c>
      <c r="D310">
        <v>2964.5</v>
      </c>
      <c r="E310">
        <v>2625.3</v>
      </c>
      <c r="F310" s="38">
        <f t="shared" si="79"/>
        <v>3527.1</v>
      </c>
      <c r="G310" s="38">
        <f t="shared" si="80"/>
        <v>3604.8</v>
      </c>
      <c r="H310" s="47">
        <f t="shared" si="81"/>
        <v>-2.1554593874833605</v>
      </c>
    </row>
    <row r="311" spans="1:9" x14ac:dyDescent="0.25">
      <c r="A311" s="8">
        <f t="shared" si="74"/>
        <v>41011</v>
      </c>
      <c r="B311">
        <v>609.1</v>
      </c>
      <c r="C311">
        <v>868.3</v>
      </c>
      <c r="D311">
        <v>2998.1</v>
      </c>
      <c r="E311">
        <v>2664.2</v>
      </c>
      <c r="F311" s="38">
        <f t="shared" si="79"/>
        <v>3607.2</v>
      </c>
      <c r="G311" s="38">
        <f t="shared" si="80"/>
        <v>3532.5</v>
      </c>
      <c r="H311" s="47">
        <f t="shared" si="81"/>
        <v>2.1146496815286575</v>
      </c>
    </row>
    <row r="312" spans="1:9" x14ac:dyDescent="0.25">
      <c r="A312" s="8">
        <f t="shared" si="74"/>
        <v>41018</v>
      </c>
      <c r="B312">
        <v>631.9</v>
      </c>
      <c r="C312">
        <v>723.8</v>
      </c>
      <c r="D312">
        <v>3040.6</v>
      </c>
      <c r="E312">
        <v>2809.5</v>
      </c>
      <c r="F312" s="38">
        <f t="shared" si="79"/>
        <v>3672.5</v>
      </c>
      <c r="G312" s="38">
        <f t="shared" si="80"/>
        <v>3533.3</v>
      </c>
      <c r="H312" s="47">
        <f t="shared" si="81"/>
        <v>3.9396598081113954</v>
      </c>
    </row>
    <row r="313" spans="1:9" x14ac:dyDescent="0.25">
      <c r="A313" s="8">
        <f t="shared" si="74"/>
        <v>41025</v>
      </c>
      <c r="B313">
        <v>580.6</v>
      </c>
      <c r="C313">
        <v>751.2</v>
      </c>
      <c r="D313">
        <v>3128.8</v>
      </c>
      <c r="E313">
        <v>2858.4</v>
      </c>
      <c r="F313" s="38">
        <f t="shared" si="79"/>
        <v>3709.4</v>
      </c>
      <c r="G313" s="38">
        <f t="shared" si="80"/>
        <v>3609.6000000000004</v>
      </c>
      <c r="H313" s="47">
        <f t="shared" si="81"/>
        <v>2.7648492907801359</v>
      </c>
    </row>
    <row r="314" spans="1:9" x14ac:dyDescent="0.25">
      <c r="A314" s="8">
        <f t="shared" si="74"/>
        <v>41032</v>
      </c>
      <c r="B314">
        <v>455.7</v>
      </c>
      <c r="C314">
        <v>649.1</v>
      </c>
      <c r="D314">
        <v>3258</v>
      </c>
      <c r="E314">
        <v>2961.5</v>
      </c>
      <c r="F314" s="38">
        <f t="shared" si="79"/>
        <v>3713.7</v>
      </c>
      <c r="G314" s="38">
        <f t="shared" si="80"/>
        <v>3610.6</v>
      </c>
      <c r="H314" s="47">
        <f t="shared" si="81"/>
        <v>2.8554810834764188</v>
      </c>
      <c r="I314">
        <v>43.3</v>
      </c>
    </row>
    <row r="315" spans="1:9" x14ac:dyDescent="0.25">
      <c r="A315" s="8">
        <f t="shared" si="74"/>
        <v>41039</v>
      </c>
      <c r="B315">
        <v>422.5</v>
      </c>
      <c r="C315">
        <v>531.5</v>
      </c>
      <c r="D315">
        <v>3339.8</v>
      </c>
      <c r="E315">
        <v>3082.3</v>
      </c>
      <c r="F315" s="38">
        <f t="shared" si="79"/>
        <v>3762.3</v>
      </c>
      <c r="G315" s="38">
        <f t="shared" si="80"/>
        <v>3613.8</v>
      </c>
      <c r="H315" s="47">
        <f t="shared" si="81"/>
        <v>4.1092478831147305</v>
      </c>
      <c r="I315">
        <v>48.4</v>
      </c>
    </row>
    <row r="316" spans="1:9" x14ac:dyDescent="0.25">
      <c r="A316" s="8">
        <f t="shared" si="74"/>
        <v>41046</v>
      </c>
      <c r="B316">
        <v>443.7</v>
      </c>
      <c r="C316">
        <v>531.5</v>
      </c>
      <c r="D316">
        <v>3376.8</v>
      </c>
      <c r="E316">
        <v>3082.3</v>
      </c>
      <c r="F316" s="38">
        <f t="shared" si="79"/>
        <v>3820.5</v>
      </c>
      <c r="G316" s="38">
        <f t="shared" si="80"/>
        <v>3613.8</v>
      </c>
      <c r="H316" s="47">
        <f t="shared" si="81"/>
        <v>5.7197409928607001</v>
      </c>
      <c r="I316">
        <v>124.7</v>
      </c>
    </row>
    <row r="317" spans="1:9" x14ac:dyDescent="0.25">
      <c r="A317" s="8">
        <f t="shared" si="74"/>
        <v>41053</v>
      </c>
      <c r="B317">
        <v>384.1</v>
      </c>
      <c r="C317">
        <v>459.3</v>
      </c>
      <c r="D317">
        <v>3457.9</v>
      </c>
      <c r="E317">
        <v>3139.5</v>
      </c>
      <c r="F317" s="38">
        <f t="shared" si="79"/>
        <v>3842</v>
      </c>
      <c r="G317" s="38">
        <f t="shared" si="80"/>
        <v>3598.8</v>
      </c>
      <c r="H317" s="47">
        <f t="shared" si="81"/>
        <v>6.7578081582749805</v>
      </c>
      <c r="I317">
        <v>204.7</v>
      </c>
    </row>
    <row r="318" spans="1:9" x14ac:dyDescent="0.25">
      <c r="A318" s="8">
        <f t="shared" si="74"/>
        <v>41060</v>
      </c>
      <c r="B318">
        <v>332.6</v>
      </c>
      <c r="C318">
        <v>259.60000000000002</v>
      </c>
      <c r="D318">
        <v>3512.1</v>
      </c>
      <c r="E318">
        <v>3273</v>
      </c>
      <c r="F318" s="38">
        <f t="shared" si="79"/>
        <v>3844.7</v>
      </c>
      <c r="G318" s="38">
        <f t="shared" si="80"/>
        <v>3532.6</v>
      </c>
      <c r="H318" s="47">
        <f t="shared" si="81"/>
        <v>8.8348525165600442</v>
      </c>
    </row>
    <row r="319" spans="1:9" x14ac:dyDescent="0.25">
      <c r="A319" s="8">
        <f t="shared" si="74"/>
        <v>41067</v>
      </c>
      <c r="B319">
        <v>600</v>
      </c>
      <c r="C319">
        <v>867.9</v>
      </c>
      <c r="D319">
        <v>3.1</v>
      </c>
      <c r="E319">
        <v>106</v>
      </c>
      <c r="F319" s="38">
        <f t="shared" si="79"/>
        <v>603.1</v>
      </c>
      <c r="G319" s="38">
        <f t="shared" si="80"/>
        <v>973.9</v>
      </c>
      <c r="H319" s="47">
        <f t="shared" si="81"/>
        <v>-38.073724201663403</v>
      </c>
    </row>
    <row r="320" spans="1:9" x14ac:dyDescent="0.25">
      <c r="A320" s="8">
        <f t="shared" ref="A320:A383" si="82">+A319+7</f>
        <v>41074</v>
      </c>
      <c r="B320">
        <v>571.4</v>
      </c>
      <c r="C320">
        <v>913.9</v>
      </c>
      <c r="D320">
        <v>175.1</v>
      </c>
      <c r="E320">
        <v>227.6</v>
      </c>
      <c r="F320" s="38">
        <f t="shared" si="79"/>
        <v>746.5</v>
      </c>
      <c r="G320" s="38">
        <f t="shared" si="80"/>
        <v>1141.5</v>
      </c>
      <c r="H320" s="47">
        <f t="shared" si="81"/>
        <v>-34.603591765221196</v>
      </c>
    </row>
    <row r="321" spans="1:8" x14ac:dyDescent="0.25">
      <c r="A321" s="8">
        <f t="shared" si="82"/>
        <v>41081</v>
      </c>
      <c r="B321">
        <v>575.20000000000005</v>
      </c>
      <c r="C321">
        <v>885.6</v>
      </c>
      <c r="D321">
        <v>245.8</v>
      </c>
      <c r="E321">
        <v>257.3</v>
      </c>
      <c r="F321" s="38">
        <f t="shared" si="79"/>
        <v>821</v>
      </c>
      <c r="G321" s="38">
        <f t="shared" si="80"/>
        <v>1142.9000000000001</v>
      </c>
      <c r="H321" s="47">
        <f t="shared" si="81"/>
        <v>-28.165193805232313</v>
      </c>
    </row>
    <row r="322" spans="1:8" x14ac:dyDescent="0.25">
      <c r="A322" s="8">
        <f t="shared" si="82"/>
        <v>41088</v>
      </c>
      <c r="B322">
        <v>559</v>
      </c>
      <c r="C322">
        <v>720.3</v>
      </c>
      <c r="D322">
        <v>262.2</v>
      </c>
      <c r="E322">
        <v>423.3</v>
      </c>
      <c r="F322" s="38">
        <f t="shared" si="79"/>
        <v>821.2</v>
      </c>
      <c r="G322" s="38">
        <f t="shared" si="80"/>
        <v>1143.5999999999999</v>
      </c>
      <c r="H322" s="47">
        <f t="shared" si="81"/>
        <v>-28.191675410982853</v>
      </c>
    </row>
    <row r="323" spans="1:8" x14ac:dyDescent="0.25">
      <c r="A323" s="8">
        <f t="shared" si="82"/>
        <v>41095</v>
      </c>
      <c r="B323">
        <v>549.29999999999995</v>
      </c>
      <c r="C323">
        <v>813.3</v>
      </c>
      <c r="D323">
        <v>310.8</v>
      </c>
      <c r="E323">
        <v>458.6</v>
      </c>
      <c r="F323" s="38">
        <f t="shared" si="79"/>
        <v>860.09999999999991</v>
      </c>
      <c r="G323" s="38">
        <f t="shared" si="80"/>
        <v>1271.9000000000001</v>
      </c>
      <c r="H323" s="47">
        <f t="shared" si="81"/>
        <v>-32.376759179180766</v>
      </c>
    </row>
    <row r="324" spans="1:8" x14ac:dyDescent="0.25">
      <c r="A324" s="8">
        <f t="shared" si="82"/>
        <v>41102</v>
      </c>
      <c r="B324">
        <v>681.9</v>
      </c>
      <c r="C324">
        <v>822.8</v>
      </c>
      <c r="D324">
        <v>310.8</v>
      </c>
      <c r="E324">
        <v>458.6</v>
      </c>
      <c r="F324" s="38">
        <f t="shared" si="79"/>
        <v>992.7</v>
      </c>
      <c r="G324" s="38">
        <f t="shared" si="80"/>
        <v>1281.4000000000001</v>
      </c>
      <c r="H324" s="47">
        <f t="shared" si="81"/>
        <v>-22.530045262993603</v>
      </c>
    </row>
    <row r="325" spans="1:8" x14ac:dyDescent="0.25">
      <c r="A325" s="8">
        <f t="shared" si="82"/>
        <v>41109</v>
      </c>
      <c r="B325">
        <v>676.2</v>
      </c>
      <c r="C325">
        <v>857.1</v>
      </c>
      <c r="D325">
        <v>395</v>
      </c>
      <c r="E325">
        <v>489.4</v>
      </c>
      <c r="F325" s="38">
        <f t="shared" si="79"/>
        <v>1071.2</v>
      </c>
      <c r="G325" s="38">
        <f t="shared" si="80"/>
        <v>1346.5</v>
      </c>
      <c r="H325" s="47">
        <f t="shared" si="81"/>
        <v>-20.445599702933524</v>
      </c>
    </row>
    <row r="326" spans="1:8" x14ac:dyDescent="0.25">
      <c r="A326" s="8">
        <f t="shared" si="82"/>
        <v>41116</v>
      </c>
      <c r="B326">
        <v>645.4</v>
      </c>
      <c r="C326">
        <v>886.7</v>
      </c>
      <c r="D326">
        <v>477.5</v>
      </c>
      <c r="E326">
        <v>577.1</v>
      </c>
      <c r="F326" s="38">
        <f t="shared" si="79"/>
        <v>1122.9000000000001</v>
      </c>
      <c r="G326" s="38">
        <f t="shared" si="80"/>
        <v>1463.8000000000002</v>
      </c>
      <c r="H326" s="47">
        <f t="shared" si="81"/>
        <v>-23.28870064216423</v>
      </c>
    </row>
    <row r="327" spans="1:8" x14ac:dyDescent="0.25">
      <c r="A327" s="8">
        <f t="shared" si="82"/>
        <v>41123</v>
      </c>
      <c r="B327">
        <v>682.9</v>
      </c>
      <c r="C327">
        <v>890.9</v>
      </c>
      <c r="D327">
        <v>529.4</v>
      </c>
      <c r="E327">
        <v>608.20000000000005</v>
      </c>
      <c r="F327" s="38">
        <f t="shared" si="79"/>
        <v>1212.3</v>
      </c>
      <c r="G327" s="38">
        <f t="shared" si="80"/>
        <v>1499.1</v>
      </c>
      <c r="H327" s="47">
        <f t="shared" si="81"/>
        <v>-19.131478887332399</v>
      </c>
    </row>
    <row r="328" spans="1:8" x14ac:dyDescent="0.25">
      <c r="A328" s="8">
        <f t="shared" si="82"/>
        <v>41130</v>
      </c>
      <c r="B328">
        <v>779.6</v>
      </c>
      <c r="C328">
        <v>823.1</v>
      </c>
      <c r="D328">
        <v>555.20000000000005</v>
      </c>
      <c r="E328">
        <v>814.5</v>
      </c>
      <c r="F328" s="38">
        <f t="shared" si="79"/>
        <v>1334.8000000000002</v>
      </c>
      <c r="G328" s="38">
        <f t="shared" si="80"/>
        <v>1637.6</v>
      </c>
      <c r="H328" s="47">
        <f t="shared" si="81"/>
        <v>-18.490473864191483</v>
      </c>
    </row>
    <row r="329" spans="1:8" x14ac:dyDescent="0.25">
      <c r="A329" s="8">
        <f t="shared" si="82"/>
        <v>41137</v>
      </c>
      <c r="B329">
        <v>808.8</v>
      </c>
      <c r="C329">
        <v>865.3</v>
      </c>
      <c r="D329">
        <v>614.5</v>
      </c>
      <c r="E329">
        <v>859.4</v>
      </c>
      <c r="F329" s="38">
        <f t="shared" si="79"/>
        <v>1423.3</v>
      </c>
      <c r="G329" s="38">
        <f t="shared" si="80"/>
        <v>1724.6999999999998</v>
      </c>
      <c r="H329" s="47">
        <f t="shared" si="81"/>
        <v>-17.475502986026548</v>
      </c>
    </row>
    <row r="330" spans="1:8" x14ac:dyDescent="0.25">
      <c r="A330" s="8">
        <f t="shared" si="82"/>
        <v>41144</v>
      </c>
      <c r="B330">
        <v>642.1</v>
      </c>
      <c r="C330">
        <v>684</v>
      </c>
      <c r="D330">
        <v>787.5</v>
      </c>
      <c r="E330">
        <v>1044.5999999999999</v>
      </c>
      <c r="F330" s="38">
        <f t="shared" si="79"/>
        <v>1429.6</v>
      </c>
      <c r="G330" s="38">
        <f t="shared" si="80"/>
        <v>1728.6</v>
      </c>
      <c r="H330" s="47">
        <f t="shared" si="81"/>
        <v>-17.297234756450308</v>
      </c>
    </row>
    <row r="331" spans="1:8" x14ac:dyDescent="0.25">
      <c r="A331" s="8">
        <f t="shared" si="82"/>
        <v>41151</v>
      </c>
      <c r="B331">
        <v>491.7</v>
      </c>
      <c r="C331">
        <v>592.6</v>
      </c>
      <c r="D331">
        <v>964.8</v>
      </c>
      <c r="E331">
        <v>1138.7</v>
      </c>
      <c r="F331" s="38">
        <f t="shared" si="79"/>
        <v>1456.5</v>
      </c>
      <c r="G331" s="38">
        <f t="shared" si="80"/>
        <v>1731.3000000000002</v>
      </c>
      <c r="H331" s="47">
        <f t="shared" si="81"/>
        <v>-15.872465777161683</v>
      </c>
    </row>
    <row r="332" spans="1:8" x14ac:dyDescent="0.25">
      <c r="A332" s="8">
        <f t="shared" si="82"/>
        <v>41158</v>
      </c>
      <c r="B332">
        <v>464.4</v>
      </c>
      <c r="C332">
        <v>592.6</v>
      </c>
      <c r="D332">
        <v>1030.2</v>
      </c>
      <c r="E332">
        <v>1138.7</v>
      </c>
      <c r="F332" s="38">
        <f t="shared" si="79"/>
        <v>1494.6</v>
      </c>
      <c r="G332" s="38">
        <f t="shared" si="80"/>
        <v>1731.3000000000002</v>
      </c>
      <c r="H332" s="47">
        <f t="shared" si="81"/>
        <v>-13.6718073124242</v>
      </c>
    </row>
    <row r="333" spans="1:8" x14ac:dyDescent="0.25">
      <c r="A333" s="8">
        <f t="shared" si="82"/>
        <v>41165</v>
      </c>
      <c r="B333">
        <v>406.2</v>
      </c>
      <c r="C333">
        <v>561.4</v>
      </c>
      <c r="D333">
        <v>1175.5999999999999</v>
      </c>
      <c r="E333">
        <v>1281.7</v>
      </c>
      <c r="F333" s="38">
        <f t="shared" si="79"/>
        <v>1581.8</v>
      </c>
      <c r="G333" s="38">
        <f t="shared" si="80"/>
        <v>1843.1</v>
      </c>
      <c r="H333" s="47">
        <f t="shared" si="81"/>
        <v>-14.177201454071941</v>
      </c>
    </row>
    <row r="334" spans="1:8" x14ac:dyDescent="0.25">
      <c r="A334" s="8">
        <f t="shared" si="82"/>
        <v>41172</v>
      </c>
      <c r="B334">
        <v>432.1</v>
      </c>
      <c r="C334">
        <v>535.70000000000005</v>
      </c>
      <c r="D334">
        <v>1232.5</v>
      </c>
      <c r="E334">
        <v>1341.8</v>
      </c>
      <c r="F334" s="38">
        <f t="shared" si="79"/>
        <v>1664.6</v>
      </c>
      <c r="G334" s="38">
        <f t="shared" si="80"/>
        <v>1877.5</v>
      </c>
      <c r="H334" s="47">
        <f t="shared" si="81"/>
        <v>-11.339547270306261</v>
      </c>
    </row>
    <row r="335" spans="1:8" x14ac:dyDescent="0.25">
      <c r="A335" s="8">
        <f t="shared" si="82"/>
        <v>41179</v>
      </c>
      <c r="B335">
        <v>338</v>
      </c>
      <c r="C335">
        <v>486.8</v>
      </c>
      <c r="D335">
        <v>1365.2</v>
      </c>
      <c r="E335">
        <v>1392.2</v>
      </c>
      <c r="F335" s="38">
        <f t="shared" si="79"/>
        <v>1703.2</v>
      </c>
      <c r="G335" s="38">
        <f t="shared" si="80"/>
        <v>1879</v>
      </c>
      <c r="H335" s="47">
        <f t="shared" si="81"/>
        <v>-9.3560404470462988</v>
      </c>
    </row>
    <row r="336" spans="1:8" x14ac:dyDescent="0.25">
      <c r="A336" s="8">
        <f t="shared" si="82"/>
        <v>41186</v>
      </c>
      <c r="B336">
        <v>359.9</v>
      </c>
      <c r="C336">
        <v>630.4</v>
      </c>
      <c r="D336">
        <v>1408.4</v>
      </c>
      <c r="E336">
        <v>1461.3</v>
      </c>
      <c r="F336" s="38">
        <f t="shared" si="79"/>
        <v>1768.3000000000002</v>
      </c>
      <c r="G336" s="38">
        <f t="shared" si="80"/>
        <v>2091.6999999999998</v>
      </c>
      <c r="H336" s="47">
        <f t="shared" si="81"/>
        <v>-15.461108189510908</v>
      </c>
    </row>
    <row r="337" spans="1:8" x14ac:dyDescent="0.25">
      <c r="A337" s="8">
        <f t="shared" si="82"/>
        <v>41193</v>
      </c>
      <c r="B337">
        <v>405.9</v>
      </c>
      <c r="C337">
        <v>576.1</v>
      </c>
      <c r="D337">
        <v>1408.8</v>
      </c>
      <c r="E337">
        <v>1516.2</v>
      </c>
      <c r="F337" s="38">
        <f t="shared" si="79"/>
        <v>1814.6999999999998</v>
      </c>
      <c r="G337" s="38">
        <f t="shared" si="80"/>
        <v>2092.3000000000002</v>
      </c>
      <c r="H337" s="47">
        <f t="shared" si="81"/>
        <v>-13.267695837117067</v>
      </c>
    </row>
    <row r="338" spans="1:8" x14ac:dyDescent="0.25">
      <c r="A338" s="8">
        <f t="shared" si="82"/>
        <v>41200</v>
      </c>
      <c r="B338">
        <v>505.7</v>
      </c>
      <c r="C338">
        <v>557.1</v>
      </c>
      <c r="D338">
        <v>1409.1</v>
      </c>
      <c r="E338">
        <v>1556.6</v>
      </c>
      <c r="F338" s="38">
        <f t="shared" si="79"/>
        <v>1914.8</v>
      </c>
      <c r="G338" s="38">
        <f t="shared" si="80"/>
        <v>2113.6999999999998</v>
      </c>
      <c r="H338" s="47">
        <f t="shared" si="81"/>
        <v>-9.41003926763495</v>
      </c>
    </row>
    <row r="339" spans="1:8" x14ac:dyDescent="0.25">
      <c r="A339" s="8">
        <f t="shared" si="82"/>
        <v>41207</v>
      </c>
      <c r="B339">
        <v>508</v>
      </c>
      <c r="C339">
        <v>414</v>
      </c>
      <c r="D339">
        <v>1448.1</v>
      </c>
      <c r="E339">
        <v>1728.6</v>
      </c>
      <c r="F339" s="38">
        <f t="shared" ref="F339:F402" si="83">+B339+D339</f>
        <v>1956.1</v>
      </c>
      <c r="G339" s="38">
        <f t="shared" ref="G339:G402" si="84">+C339+E339</f>
        <v>2142.6</v>
      </c>
      <c r="H339" s="47">
        <f t="shared" ref="H339:H402" si="85">+(F339/G339-1)*100</f>
        <v>-8.70437785867637</v>
      </c>
    </row>
    <row r="340" spans="1:8" x14ac:dyDescent="0.25">
      <c r="A340" s="8">
        <f t="shared" si="82"/>
        <v>41214</v>
      </c>
      <c r="B340">
        <v>514.5</v>
      </c>
      <c r="C340">
        <v>398.6</v>
      </c>
      <c r="D340">
        <v>1448.1</v>
      </c>
      <c r="E340">
        <v>1754.9</v>
      </c>
      <c r="F340" s="38">
        <f t="shared" si="83"/>
        <v>1962.6</v>
      </c>
      <c r="G340" s="38">
        <f t="shared" si="84"/>
        <v>2153.5</v>
      </c>
      <c r="H340" s="47">
        <f t="shared" si="85"/>
        <v>-8.8646389598328383</v>
      </c>
    </row>
    <row r="341" spans="1:8" x14ac:dyDescent="0.25">
      <c r="A341" s="8">
        <f t="shared" si="82"/>
        <v>41221</v>
      </c>
      <c r="B341">
        <v>477.5</v>
      </c>
      <c r="C341">
        <v>455.4</v>
      </c>
      <c r="D341">
        <v>1485.3</v>
      </c>
      <c r="E341">
        <v>1755.5</v>
      </c>
      <c r="F341" s="38">
        <f t="shared" si="83"/>
        <v>1962.8</v>
      </c>
      <c r="G341" s="38">
        <f t="shared" si="84"/>
        <v>2210.9</v>
      </c>
      <c r="H341" s="47">
        <f t="shared" si="85"/>
        <v>-11.221674431227113</v>
      </c>
    </row>
    <row r="342" spans="1:8" x14ac:dyDescent="0.25">
      <c r="A342" s="8">
        <f t="shared" si="82"/>
        <v>41228</v>
      </c>
      <c r="B342">
        <v>596.4</v>
      </c>
      <c r="C342">
        <v>426.5</v>
      </c>
      <c r="D342">
        <v>1485.3</v>
      </c>
      <c r="E342">
        <v>1815.1</v>
      </c>
      <c r="F342" s="38">
        <f t="shared" si="83"/>
        <v>2081.6999999999998</v>
      </c>
      <c r="G342" s="38">
        <f t="shared" si="84"/>
        <v>2241.6</v>
      </c>
      <c r="H342" s="47">
        <f t="shared" si="85"/>
        <v>-7.1332976445396152</v>
      </c>
    </row>
    <row r="343" spans="1:8" x14ac:dyDescent="0.25">
      <c r="A343" s="8">
        <f t="shared" si="82"/>
        <v>41235</v>
      </c>
      <c r="B343">
        <v>565.6</v>
      </c>
      <c r="C343">
        <v>423.8</v>
      </c>
      <c r="D343">
        <v>1593.1</v>
      </c>
      <c r="E343">
        <v>1817.8</v>
      </c>
      <c r="F343" s="38">
        <f t="shared" si="83"/>
        <v>2158.6999999999998</v>
      </c>
      <c r="G343" s="38">
        <f t="shared" si="84"/>
        <v>2241.6</v>
      </c>
      <c r="H343" s="47">
        <f t="shared" si="85"/>
        <v>-3.6982512491077868</v>
      </c>
    </row>
    <row r="344" spans="1:8" x14ac:dyDescent="0.25">
      <c r="A344" s="8">
        <f t="shared" si="82"/>
        <v>41242</v>
      </c>
      <c r="B344">
        <v>604.70000000000005</v>
      </c>
      <c r="C344">
        <v>383.9</v>
      </c>
      <c r="D344">
        <v>1643.7</v>
      </c>
      <c r="E344">
        <v>1927.4</v>
      </c>
      <c r="F344" s="38">
        <f t="shared" si="83"/>
        <v>2248.4</v>
      </c>
      <c r="G344" s="38">
        <f t="shared" si="84"/>
        <v>2311.3000000000002</v>
      </c>
      <c r="H344" s="47">
        <f t="shared" si="85"/>
        <v>-2.7214121922727541</v>
      </c>
    </row>
    <row r="345" spans="1:8" x14ac:dyDescent="0.25">
      <c r="A345" s="8">
        <f t="shared" si="82"/>
        <v>41249</v>
      </c>
      <c r="B345">
        <v>748.6</v>
      </c>
      <c r="C345">
        <v>436.4</v>
      </c>
      <c r="D345">
        <v>1662.4</v>
      </c>
      <c r="E345">
        <v>1953.6</v>
      </c>
      <c r="F345" s="38">
        <f t="shared" si="83"/>
        <v>2411</v>
      </c>
      <c r="G345" s="38">
        <f t="shared" si="84"/>
        <v>2390</v>
      </c>
      <c r="H345" s="47">
        <f t="shared" si="85"/>
        <v>0.87866108786611719</v>
      </c>
    </row>
    <row r="346" spans="1:8" x14ac:dyDescent="0.25">
      <c r="A346" s="8">
        <f t="shared" si="82"/>
        <v>41256</v>
      </c>
      <c r="B346">
        <v>782.1</v>
      </c>
      <c r="C346">
        <v>490</v>
      </c>
      <c r="D346">
        <v>1752.3</v>
      </c>
      <c r="E346">
        <v>1963.8</v>
      </c>
      <c r="F346" s="38">
        <f t="shared" si="83"/>
        <v>2534.4</v>
      </c>
      <c r="G346" s="38">
        <f t="shared" si="84"/>
        <v>2453.8000000000002</v>
      </c>
      <c r="H346" s="47">
        <f t="shared" si="85"/>
        <v>3.2847012796478836</v>
      </c>
    </row>
    <row r="347" spans="1:8" x14ac:dyDescent="0.25">
      <c r="A347" s="8">
        <f t="shared" si="82"/>
        <v>41263</v>
      </c>
      <c r="B347">
        <v>760.6</v>
      </c>
      <c r="C347">
        <v>416.8</v>
      </c>
      <c r="D347">
        <v>1882.3</v>
      </c>
      <c r="E347">
        <v>2043.7</v>
      </c>
      <c r="F347" s="38">
        <f t="shared" si="83"/>
        <v>2642.9</v>
      </c>
      <c r="G347" s="38">
        <f t="shared" si="84"/>
        <v>2460.5</v>
      </c>
      <c r="H347" s="47">
        <f t="shared" si="85"/>
        <v>7.4131274131274072</v>
      </c>
    </row>
    <row r="348" spans="1:8" x14ac:dyDescent="0.25">
      <c r="A348" s="8">
        <f t="shared" si="82"/>
        <v>41270</v>
      </c>
      <c r="B348">
        <v>760.6</v>
      </c>
      <c r="C348">
        <v>412.5</v>
      </c>
      <c r="D348">
        <v>1882.3</v>
      </c>
      <c r="E348">
        <v>2132.8000000000002</v>
      </c>
      <c r="F348" s="38">
        <f t="shared" si="83"/>
        <v>2642.9</v>
      </c>
      <c r="G348" s="38">
        <f t="shared" si="84"/>
        <v>2545.3000000000002</v>
      </c>
      <c r="H348" s="47">
        <f t="shared" si="85"/>
        <v>3.8345185243389812</v>
      </c>
    </row>
    <row r="349" spans="1:8" x14ac:dyDescent="0.25">
      <c r="A349" s="8">
        <f t="shared" si="82"/>
        <v>41277</v>
      </c>
      <c r="B349">
        <v>728.5</v>
      </c>
      <c r="C349">
        <v>509.1</v>
      </c>
      <c r="D349">
        <v>1916.9</v>
      </c>
      <c r="E349">
        <v>2190.5</v>
      </c>
      <c r="F349" s="38">
        <f t="shared" si="83"/>
        <v>2645.4</v>
      </c>
      <c r="G349" s="38">
        <f t="shared" si="84"/>
        <v>2699.6</v>
      </c>
      <c r="H349" s="47">
        <f t="shared" si="85"/>
        <v>-2.0077048451622392</v>
      </c>
    </row>
    <row r="350" spans="1:8" x14ac:dyDescent="0.25">
      <c r="A350" s="8">
        <f t="shared" si="82"/>
        <v>41284</v>
      </c>
      <c r="B350">
        <v>730.2</v>
      </c>
      <c r="C350">
        <v>577.1</v>
      </c>
      <c r="D350">
        <v>1917.2</v>
      </c>
      <c r="E350">
        <v>2263.4</v>
      </c>
      <c r="F350" s="38">
        <f t="shared" si="83"/>
        <v>2647.4</v>
      </c>
      <c r="G350" s="38">
        <f t="shared" si="84"/>
        <v>2840.5</v>
      </c>
      <c r="H350" s="47">
        <f t="shared" si="85"/>
        <v>-6.7980989262453768</v>
      </c>
    </row>
    <row r="351" spans="1:8" x14ac:dyDescent="0.25">
      <c r="A351" s="8">
        <f t="shared" si="82"/>
        <v>41291</v>
      </c>
      <c r="B351">
        <v>622.79999999999995</v>
      </c>
      <c r="C351">
        <v>604.1</v>
      </c>
      <c r="D351">
        <v>2128.1999999999998</v>
      </c>
      <c r="E351">
        <v>2322</v>
      </c>
      <c r="F351" s="38">
        <f t="shared" si="83"/>
        <v>2751</v>
      </c>
      <c r="G351" s="38">
        <f t="shared" si="84"/>
        <v>2926.1</v>
      </c>
      <c r="H351" s="47">
        <f t="shared" si="85"/>
        <v>-5.9840743651959905</v>
      </c>
    </row>
    <row r="352" spans="1:8" x14ac:dyDescent="0.25">
      <c r="A352" s="8">
        <f t="shared" si="82"/>
        <v>41298</v>
      </c>
      <c r="B352">
        <v>549.1</v>
      </c>
      <c r="C352">
        <v>609.5</v>
      </c>
      <c r="D352">
        <v>2258.1</v>
      </c>
      <c r="E352">
        <v>2348.5</v>
      </c>
      <c r="F352" s="38">
        <f t="shared" si="83"/>
        <v>2807.2</v>
      </c>
      <c r="G352" s="38">
        <f t="shared" si="84"/>
        <v>2958</v>
      </c>
      <c r="H352" s="47">
        <f t="shared" si="85"/>
        <v>-5.0980392156862786</v>
      </c>
    </row>
    <row r="353" spans="1:9" x14ac:dyDescent="0.25">
      <c r="A353" s="8">
        <f t="shared" si="82"/>
        <v>41305</v>
      </c>
      <c r="B353">
        <v>569.79999999999995</v>
      </c>
      <c r="C353">
        <v>694.9</v>
      </c>
      <c r="D353">
        <v>2283.1</v>
      </c>
      <c r="E353">
        <v>2437.4</v>
      </c>
      <c r="F353" s="38">
        <f t="shared" si="83"/>
        <v>2852.8999999999996</v>
      </c>
      <c r="G353" s="38">
        <f t="shared" si="84"/>
        <v>3132.3</v>
      </c>
      <c r="H353" s="47">
        <f t="shared" si="85"/>
        <v>-8.9199629665102531</v>
      </c>
    </row>
    <row r="354" spans="1:9" x14ac:dyDescent="0.25">
      <c r="A354" s="8">
        <f t="shared" si="82"/>
        <v>41312</v>
      </c>
      <c r="B354">
        <v>540.1</v>
      </c>
      <c r="C354">
        <v>680.2</v>
      </c>
      <c r="D354">
        <v>2373.1999999999998</v>
      </c>
      <c r="E354">
        <v>2540</v>
      </c>
      <c r="F354" s="38">
        <f t="shared" si="83"/>
        <v>2913.2999999999997</v>
      </c>
      <c r="G354" s="38">
        <f t="shared" si="84"/>
        <v>3220.2</v>
      </c>
      <c r="H354" s="47">
        <f t="shared" si="85"/>
        <v>-9.5304639463387417</v>
      </c>
    </row>
    <row r="355" spans="1:9" x14ac:dyDescent="0.25">
      <c r="A355" s="8">
        <f t="shared" si="82"/>
        <v>41319</v>
      </c>
      <c r="B355">
        <v>600.6</v>
      </c>
      <c r="C355">
        <v>603.1</v>
      </c>
      <c r="D355">
        <v>2429.9</v>
      </c>
      <c r="E355">
        <v>2690.4</v>
      </c>
      <c r="F355" s="38">
        <f t="shared" si="83"/>
        <v>3030.5</v>
      </c>
      <c r="G355" s="38">
        <f t="shared" si="84"/>
        <v>3293.5</v>
      </c>
      <c r="H355" s="47">
        <f t="shared" si="85"/>
        <v>-7.9854258387733417</v>
      </c>
    </row>
    <row r="356" spans="1:9" x14ac:dyDescent="0.25">
      <c r="A356" s="8">
        <f t="shared" si="82"/>
        <v>41326</v>
      </c>
      <c r="B356">
        <v>460.4</v>
      </c>
      <c r="C356">
        <v>619.79999999999995</v>
      </c>
      <c r="D356">
        <v>2616.6</v>
      </c>
      <c r="E356">
        <v>2690.4</v>
      </c>
      <c r="F356" s="38">
        <f t="shared" si="83"/>
        <v>3077</v>
      </c>
      <c r="G356" s="38">
        <f t="shared" si="84"/>
        <v>3310.2</v>
      </c>
      <c r="H356" s="47">
        <f t="shared" si="85"/>
        <v>-7.0448915473385281</v>
      </c>
    </row>
    <row r="357" spans="1:9" x14ac:dyDescent="0.25">
      <c r="A357" s="8">
        <f t="shared" si="82"/>
        <v>41333</v>
      </c>
      <c r="B357">
        <v>534.6</v>
      </c>
      <c r="C357">
        <v>592.79999999999995</v>
      </c>
      <c r="D357">
        <v>2616.6999999999998</v>
      </c>
      <c r="E357">
        <v>2716.5</v>
      </c>
      <c r="F357" s="38">
        <f t="shared" si="83"/>
        <v>3151.2999999999997</v>
      </c>
      <c r="G357" s="38">
        <f t="shared" si="84"/>
        <v>3309.3</v>
      </c>
      <c r="H357" s="47">
        <f t="shared" si="85"/>
        <v>-4.7744235941135749</v>
      </c>
    </row>
    <row r="358" spans="1:9" x14ac:dyDescent="0.25">
      <c r="A358" s="8">
        <f t="shared" si="82"/>
        <v>41340</v>
      </c>
      <c r="B358">
        <v>537.9</v>
      </c>
      <c r="C358">
        <v>602.79999999999995</v>
      </c>
      <c r="D358">
        <v>2710</v>
      </c>
      <c r="E358">
        <v>2750.1</v>
      </c>
      <c r="F358" s="38">
        <f t="shared" si="83"/>
        <v>3247.9</v>
      </c>
      <c r="G358" s="38">
        <f t="shared" si="84"/>
        <v>3352.8999999999996</v>
      </c>
      <c r="H358" s="47">
        <f t="shared" si="85"/>
        <v>-3.1316174058277801</v>
      </c>
      <c r="I358">
        <v>4</v>
      </c>
    </row>
    <row r="359" spans="1:9" x14ac:dyDescent="0.25">
      <c r="A359" s="8">
        <f t="shared" si="82"/>
        <v>41347</v>
      </c>
      <c r="B359">
        <v>543.9</v>
      </c>
      <c r="C359">
        <v>603.6</v>
      </c>
      <c r="D359">
        <v>2769.4</v>
      </c>
      <c r="E359">
        <v>2848.9</v>
      </c>
      <c r="F359" s="38">
        <f t="shared" si="83"/>
        <v>3313.3</v>
      </c>
      <c r="G359" s="38">
        <f t="shared" si="84"/>
        <v>3452.5</v>
      </c>
      <c r="H359" s="47">
        <f t="shared" si="85"/>
        <v>-4.0318609703113628</v>
      </c>
    </row>
    <row r="360" spans="1:9" x14ac:dyDescent="0.25">
      <c r="A360" s="8">
        <f t="shared" si="82"/>
        <v>41354</v>
      </c>
      <c r="B360">
        <v>593.29999999999995</v>
      </c>
      <c r="C360">
        <v>570.9</v>
      </c>
      <c r="D360">
        <v>2869.5</v>
      </c>
      <c r="E360">
        <v>2881.9</v>
      </c>
      <c r="F360" s="38">
        <f t="shared" si="83"/>
        <v>3462.8</v>
      </c>
      <c r="G360" s="38">
        <f t="shared" si="84"/>
        <v>3452.8</v>
      </c>
      <c r="H360" s="47">
        <f t="shared" si="85"/>
        <v>0.28962001853567454</v>
      </c>
    </row>
    <row r="361" spans="1:9" x14ac:dyDescent="0.25">
      <c r="A361" s="8">
        <f t="shared" si="82"/>
        <v>41361</v>
      </c>
      <c r="B361">
        <v>593.29999999999995</v>
      </c>
      <c r="C361">
        <v>522.4</v>
      </c>
      <c r="D361">
        <v>2869.5</v>
      </c>
      <c r="E361">
        <v>2964.5</v>
      </c>
      <c r="F361" s="38">
        <f t="shared" si="83"/>
        <v>3462.8</v>
      </c>
      <c r="G361" s="38">
        <f t="shared" si="84"/>
        <v>3486.9</v>
      </c>
      <c r="H361" s="47">
        <f t="shared" si="85"/>
        <v>-0.69115833548424321</v>
      </c>
    </row>
    <row r="362" spans="1:9" x14ac:dyDescent="0.25">
      <c r="A362" s="8">
        <f t="shared" si="82"/>
        <v>41368</v>
      </c>
      <c r="B362">
        <v>476</v>
      </c>
      <c r="C362">
        <v>562.6</v>
      </c>
      <c r="D362">
        <v>3007</v>
      </c>
      <c r="E362">
        <v>2964.5</v>
      </c>
      <c r="F362" s="38">
        <f t="shared" si="83"/>
        <v>3483</v>
      </c>
      <c r="G362" s="38">
        <f t="shared" si="84"/>
        <v>3527.1</v>
      </c>
      <c r="H362" s="47">
        <f t="shared" si="85"/>
        <v>-1.2503189589180841</v>
      </c>
      <c r="I362">
        <v>24</v>
      </c>
    </row>
    <row r="363" spans="1:9" x14ac:dyDescent="0.25">
      <c r="A363" s="8">
        <f t="shared" si="82"/>
        <v>41375</v>
      </c>
      <c r="B363">
        <v>532.79999999999995</v>
      </c>
      <c r="C363">
        <v>609.1</v>
      </c>
      <c r="D363">
        <v>3039.8</v>
      </c>
      <c r="E363">
        <v>2998.1</v>
      </c>
      <c r="F363" s="38">
        <f t="shared" si="83"/>
        <v>3572.6000000000004</v>
      </c>
      <c r="G363" s="38">
        <f t="shared" si="84"/>
        <v>3607.2</v>
      </c>
      <c r="H363" s="47">
        <f t="shared" si="85"/>
        <v>-0.95919272565977431</v>
      </c>
      <c r="I363">
        <v>24</v>
      </c>
    </row>
    <row r="364" spans="1:9" x14ac:dyDescent="0.25">
      <c r="A364" s="8">
        <f t="shared" si="82"/>
        <v>41382</v>
      </c>
      <c r="B364">
        <v>540.20000000000005</v>
      </c>
      <c r="C364">
        <v>631.9</v>
      </c>
      <c r="D364">
        <v>3091.5</v>
      </c>
      <c r="E364">
        <v>3040.6</v>
      </c>
      <c r="F364" s="38">
        <f t="shared" si="83"/>
        <v>3631.7</v>
      </c>
      <c r="G364" s="38">
        <f t="shared" si="84"/>
        <v>3672.5</v>
      </c>
      <c r="H364" s="47">
        <f t="shared" si="85"/>
        <v>-1.1109598366235596</v>
      </c>
      <c r="I364">
        <v>24</v>
      </c>
    </row>
    <row r="365" spans="1:9" x14ac:dyDescent="0.25">
      <c r="A365" s="8">
        <f t="shared" si="82"/>
        <v>41389</v>
      </c>
      <c r="B365">
        <v>531.4</v>
      </c>
      <c r="C365">
        <v>580.6</v>
      </c>
      <c r="D365">
        <v>3145.7</v>
      </c>
      <c r="E365">
        <v>3128.8</v>
      </c>
      <c r="F365" s="38">
        <f t="shared" si="83"/>
        <v>3677.1</v>
      </c>
      <c r="G365" s="38">
        <f t="shared" si="84"/>
        <v>3709.4</v>
      </c>
      <c r="H365" s="47">
        <f t="shared" si="85"/>
        <v>-0.87076076993584106</v>
      </c>
      <c r="I365">
        <v>47.5</v>
      </c>
    </row>
    <row r="366" spans="1:9" x14ac:dyDescent="0.25">
      <c r="A366" s="8">
        <f t="shared" si="82"/>
        <v>41396</v>
      </c>
      <c r="B366">
        <v>479.7</v>
      </c>
      <c r="C366">
        <v>455.7</v>
      </c>
      <c r="D366">
        <v>3209</v>
      </c>
      <c r="E366">
        <v>3258</v>
      </c>
      <c r="F366" s="38">
        <f t="shared" si="83"/>
        <v>3688.7</v>
      </c>
      <c r="G366" s="38">
        <f t="shared" si="84"/>
        <v>3713.7</v>
      </c>
      <c r="H366" s="47">
        <f t="shared" si="85"/>
        <v>-0.67318307887013207</v>
      </c>
      <c r="I366">
        <v>69.900000000000006</v>
      </c>
    </row>
    <row r="367" spans="1:9" x14ac:dyDescent="0.25">
      <c r="A367" s="8">
        <f t="shared" si="82"/>
        <v>41403</v>
      </c>
      <c r="B367">
        <v>271.60000000000002</v>
      </c>
      <c r="C367">
        <v>422.5</v>
      </c>
      <c r="D367">
        <v>3357.1</v>
      </c>
      <c r="E367">
        <v>3339.8</v>
      </c>
      <c r="F367" s="38">
        <f t="shared" si="83"/>
        <v>3628.7</v>
      </c>
      <c r="G367" s="38">
        <f t="shared" si="84"/>
        <v>3762.3</v>
      </c>
      <c r="H367" s="47">
        <f t="shared" si="85"/>
        <v>-3.5510193232862974</v>
      </c>
      <c r="I367">
        <v>134.69999999999999</v>
      </c>
    </row>
    <row r="368" spans="1:9" x14ac:dyDescent="0.25">
      <c r="A368" s="8">
        <f t="shared" si="82"/>
        <v>41410</v>
      </c>
      <c r="B368">
        <v>241.5</v>
      </c>
      <c r="C368">
        <v>443.7</v>
      </c>
      <c r="D368">
        <v>3388.2</v>
      </c>
      <c r="E368">
        <v>3376.8</v>
      </c>
      <c r="F368" s="38">
        <f t="shared" si="83"/>
        <v>3629.7</v>
      </c>
      <c r="G368" s="38">
        <f t="shared" si="84"/>
        <v>3820.5</v>
      </c>
      <c r="H368" s="47">
        <f t="shared" si="85"/>
        <v>-4.994110718492351</v>
      </c>
      <c r="I368">
        <v>188.4</v>
      </c>
    </row>
    <row r="369" spans="1:9" x14ac:dyDescent="0.25">
      <c r="A369" s="8">
        <f t="shared" si="82"/>
        <v>41417</v>
      </c>
      <c r="B369">
        <v>171.4</v>
      </c>
      <c r="C369">
        <v>384.1</v>
      </c>
      <c r="D369">
        <v>3476.8</v>
      </c>
      <c r="E369">
        <v>3457.9</v>
      </c>
      <c r="F369" s="38">
        <f t="shared" si="83"/>
        <v>3648.2000000000003</v>
      </c>
      <c r="G369" s="38">
        <f t="shared" si="84"/>
        <v>3842</v>
      </c>
      <c r="H369" s="47">
        <f t="shared" si="85"/>
        <v>-5.0442477876106118</v>
      </c>
      <c r="I369">
        <v>292.3</v>
      </c>
    </row>
    <row r="370" spans="1:9" x14ac:dyDescent="0.25">
      <c r="A370" s="8">
        <f t="shared" si="82"/>
        <v>41424</v>
      </c>
      <c r="B370">
        <v>105.2</v>
      </c>
      <c r="C370">
        <v>332.6</v>
      </c>
      <c r="D370">
        <v>3544</v>
      </c>
      <c r="E370">
        <v>3512.1</v>
      </c>
      <c r="F370" s="38">
        <f t="shared" si="83"/>
        <v>3649.2</v>
      </c>
      <c r="G370" s="38">
        <f t="shared" si="84"/>
        <v>3844.7</v>
      </c>
      <c r="H370" s="47">
        <f t="shared" si="85"/>
        <v>-5.0849221005540119</v>
      </c>
      <c r="I370">
        <v>370.7</v>
      </c>
    </row>
    <row r="371" spans="1:9" x14ac:dyDescent="0.25">
      <c r="A371" s="8">
        <f t="shared" si="82"/>
        <v>41431</v>
      </c>
      <c r="B371">
        <v>570.6</v>
      </c>
      <c r="C371">
        <v>600</v>
      </c>
      <c r="D371">
        <v>0</v>
      </c>
      <c r="E371">
        <v>3.1</v>
      </c>
      <c r="F371" s="38">
        <f t="shared" si="83"/>
        <v>570.6</v>
      </c>
      <c r="G371" s="38">
        <f t="shared" si="84"/>
        <v>603.1</v>
      </c>
      <c r="H371" s="47">
        <f t="shared" si="85"/>
        <v>-5.3888244072293201</v>
      </c>
    </row>
    <row r="372" spans="1:9" x14ac:dyDescent="0.25">
      <c r="A372" s="8">
        <f t="shared" si="82"/>
        <v>41438</v>
      </c>
      <c r="B372">
        <v>585.70000000000005</v>
      </c>
      <c r="C372">
        <v>571.4</v>
      </c>
      <c r="D372">
        <v>56.9</v>
      </c>
      <c r="E372">
        <v>175.1</v>
      </c>
      <c r="F372" s="38">
        <f t="shared" si="83"/>
        <v>642.6</v>
      </c>
      <c r="G372" s="38">
        <f t="shared" si="84"/>
        <v>746.5</v>
      </c>
      <c r="H372" s="47">
        <f t="shared" si="85"/>
        <v>-13.918285331547221</v>
      </c>
    </row>
    <row r="373" spans="1:9" x14ac:dyDescent="0.25">
      <c r="A373" s="8">
        <f t="shared" si="82"/>
        <v>41445</v>
      </c>
      <c r="B373">
        <v>649.5</v>
      </c>
      <c r="C373">
        <v>575.20000000000005</v>
      </c>
      <c r="D373">
        <v>82.6</v>
      </c>
      <c r="E373">
        <v>245.8</v>
      </c>
      <c r="F373" s="38">
        <f t="shared" si="83"/>
        <v>732.1</v>
      </c>
      <c r="G373" s="38">
        <f t="shared" si="84"/>
        <v>821</v>
      </c>
      <c r="H373" s="47">
        <f t="shared" si="85"/>
        <v>-10.828258221680876</v>
      </c>
    </row>
    <row r="374" spans="1:9" x14ac:dyDescent="0.25">
      <c r="A374" s="8">
        <f t="shared" si="82"/>
        <v>41452</v>
      </c>
      <c r="B374">
        <v>582.9</v>
      </c>
      <c r="C374">
        <v>559</v>
      </c>
      <c r="D374">
        <v>149.6</v>
      </c>
      <c r="E374">
        <v>262.2</v>
      </c>
      <c r="F374" s="38">
        <f>+B374+D374</f>
        <v>732.5</v>
      </c>
      <c r="G374" s="38">
        <f>+C374+E374</f>
        <v>821.2</v>
      </c>
      <c r="H374" s="47">
        <f>+(F374/G374-1)*100</f>
        <v>-10.801266439357038</v>
      </c>
    </row>
    <row r="375" spans="1:9" x14ac:dyDescent="0.25">
      <c r="A375" s="8">
        <f t="shared" si="82"/>
        <v>41459</v>
      </c>
      <c r="B375">
        <v>554.4</v>
      </c>
      <c r="C375">
        <v>549.29999999999995</v>
      </c>
      <c r="D375">
        <v>159.6</v>
      </c>
      <c r="E375">
        <v>310.8</v>
      </c>
      <c r="F375" s="38">
        <f>+B375+D375</f>
        <v>714</v>
      </c>
      <c r="G375" s="38">
        <f>+C375+E375</f>
        <v>860.09999999999991</v>
      </c>
      <c r="H375" s="47">
        <f>+(F375/G375-1)*100</f>
        <v>-16.986396930589454</v>
      </c>
    </row>
    <row r="376" spans="1:9" x14ac:dyDescent="0.25">
      <c r="A376" s="8">
        <f t="shared" si="82"/>
        <v>41466</v>
      </c>
      <c r="B376">
        <v>522.79999999999995</v>
      </c>
      <c r="C376">
        <v>681.9</v>
      </c>
      <c r="D376">
        <v>207.6</v>
      </c>
      <c r="E376">
        <v>310.8</v>
      </c>
      <c r="F376" s="38">
        <f t="shared" si="83"/>
        <v>730.4</v>
      </c>
      <c r="G376" s="38">
        <f t="shared" si="84"/>
        <v>992.7</v>
      </c>
      <c r="H376" s="47">
        <f t="shared" si="85"/>
        <v>-26.42288707565227</v>
      </c>
    </row>
    <row r="377" spans="1:9" x14ac:dyDescent="0.25">
      <c r="A377" s="8">
        <f t="shared" si="82"/>
        <v>41473</v>
      </c>
      <c r="B377">
        <v>505.3</v>
      </c>
      <c r="C377">
        <v>676.2</v>
      </c>
      <c r="D377">
        <v>256.3</v>
      </c>
      <c r="E377">
        <v>395</v>
      </c>
      <c r="F377" s="38">
        <f t="shared" si="83"/>
        <v>761.6</v>
      </c>
      <c r="G377" s="38">
        <f t="shared" si="84"/>
        <v>1071.2</v>
      </c>
      <c r="H377" s="47">
        <f t="shared" si="85"/>
        <v>-28.902165795369683</v>
      </c>
    </row>
    <row r="378" spans="1:9" x14ac:dyDescent="0.25">
      <c r="A378" s="8">
        <f t="shared" si="82"/>
        <v>41480</v>
      </c>
      <c r="B378">
        <v>522.1</v>
      </c>
      <c r="C378">
        <v>645.4</v>
      </c>
      <c r="D378">
        <v>302.2</v>
      </c>
      <c r="E378">
        <v>477.5</v>
      </c>
      <c r="F378" s="38">
        <f t="shared" si="83"/>
        <v>824.3</v>
      </c>
      <c r="G378" s="38">
        <f t="shared" si="84"/>
        <v>1122.9000000000001</v>
      </c>
      <c r="H378" s="47">
        <f t="shared" si="85"/>
        <v>-26.591860361563814</v>
      </c>
    </row>
    <row r="379" spans="1:9" x14ac:dyDescent="0.25">
      <c r="A379" s="8">
        <f t="shared" si="82"/>
        <v>41487</v>
      </c>
      <c r="B379" s="80">
        <v>590.29999999999995</v>
      </c>
      <c r="C379">
        <v>682.9</v>
      </c>
      <c r="D379">
        <v>356.5</v>
      </c>
      <c r="E379">
        <v>529.4</v>
      </c>
      <c r="F379" s="38">
        <f t="shared" si="83"/>
        <v>946.8</v>
      </c>
      <c r="G379" s="38">
        <f t="shared" si="84"/>
        <v>1212.3</v>
      </c>
      <c r="H379" s="47">
        <f t="shared" si="85"/>
        <v>-21.900519673348185</v>
      </c>
    </row>
    <row r="380" spans="1:9" x14ac:dyDescent="0.25">
      <c r="A380" s="8">
        <f t="shared" si="82"/>
        <v>41494</v>
      </c>
      <c r="B380" s="80">
        <v>649.9</v>
      </c>
      <c r="C380">
        <v>779.6</v>
      </c>
      <c r="D380">
        <v>356.5</v>
      </c>
      <c r="E380">
        <v>555.20000000000005</v>
      </c>
      <c r="F380" s="38">
        <f t="shared" si="83"/>
        <v>1006.4</v>
      </c>
      <c r="G380" s="38">
        <f t="shared" si="84"/>
        <v>1334.8000000000002</v>
      </c>
      <c r="H380" s="47">
        <f t="shared" si="85"/>
        <v>-24.602936769553509</v>
      </c>
    </row>
    <row r="381" spans="1:9" x14ac:dyDescent="0.25">
      <c r="A381" s="8">
        <f t="shared" si="82"/>
        <v>41501</v>
      </c>
      <c r="B381" s="80">
        <v>601</v>
      </c>
      <c r="C381">
        <v>808.8</v>
      </c>
      <c r="D381">
        <v>431.4</v>
      </c>
      <c r="E381">
        <v>614.5</v>
      </c>
      <c r="F381" s="38">
        <f t="shared" si="83"/>
        <v>1032.4000000000001</v>
      </c>
      <c r="G381" s="38">
        <f t="shared" si="84"/>
        <v>1423.3</v>
      </c>
      <c r="H381" s="47">
        <f t="shared" si="85"/>
        <v>-27.464343427246529</v>
      </c>
    </row>
    <row r="382" spans="1:9" x14ac:dyDescent="0.25">
      <c r="A382" s="8">
        <f t="shared" si="82"/>
        <v>41508</v>
      </c>
      <c r="B382" s="80">
        <v>633.9</v>
      </c>
      <c r="C382">
        <v>642.1</v>
      </c>
      <c r="D382">
        <v>529.5</v>
      </c>
      <c r="E382">
        <v>787.5</v>
      </c>
      <c r="F382" s="38">
        <f t="shared" si="83"/>
        <v>1163.4000000000001</v>
      </c>
      <c r="G382" s="38">
        <f t="shared" si="84"/>
        <v>1429.6</v>
      </c>
      <c r="H382" s="47">
        <f t="shared" si="85"/>
        <v>-18.620593172915491</v>
      </c>
    </row>
    <row r="383" spans="1:9" x14ac:dyDescent="0.25">
      <c r="A383" s="8">
        <f t="shared" si="82"/>
        <v>41515</v>
      </c>
      <c r="B383" s="80">
        <v>533</v>
      </c>
      <c r="C383">
        <v>491.7</v>
      </c>
      <c r="D383">
        <v>631.9</v>
      </c>
      <c r="E383">
        <v>964.8</v>
      </c>
      <c r="F383" s="38">
        <f t="shared" si="83"/>
        <v>1164.9000000000001</v>
      </c>
      <c r="G383" s="38">
        <f t="shared" si="84"/>
        <v>1456.5</v>
      </c>
      <c r="H383" s="47">
        <f t="shared" si="85"/>
        <v>-20.020597322348088</v>
      </c>
    </row>
    <row r="384" spans="1:9" x14ac:dyDescent="0.25">
      <c r="A384" s="8">
        <f t="shared" ref="A384:A447" si="86">+A383+7</f>
        <v>41522</v>
      </c>
      <c r="B384" s="80">
        <v>517.29999999999995</v>
      </c>
      <c r="C384">
        <v>464.4</v>
      </c>
      <c r="D384">
        <v>674</v>
      </c>
      <c r="E384">
        <v>1030.2</v>
      </c>
      <c r="F384" s="38">
        <f t="shared" si="83"/>
        <v>1191.3</v>
      </c>
      <c r="G384" s="38">
        <f t="shared" si="84"/>
        <v>1494.6</v>
      </c>
      <c r="H384" s="47">
        <f t="shared" si="85"/>
        <v>-20.293054997992776</v>
      </c>
    </row>
    <row r="385" spans="1:11" x14ac:dyDescent="0.25">
      <c r="A385" s="8">
        <f t="shared" si="86"/>
        <v>41529</v>
      </c>
      <c r="B385" s="80">
        <v>433</v>
      </c>
      <c r="C385">
        <v>406.2</v>
      </c>
      <c r="D385">
        <v>802.8</v>
      </c>
      <c r="E385">
        <v>1175.5999999999999</v>
      </c>
      <c r="F385" s="38">
        <f t="shared" si="83"/>
        <v>1235.8</v>
      </c>
      <c r="G385" s="38">
        <f t="shared" si="84"/>
        <v>1581.8</v>
      </c>
      <c r="H385" s="47">
        <f t="shared" si="85"/>
        <v>-21.873814641547607</v>
      </c>
    </row>
    <row r="386" spans="1:11" x14ac:dyDescent="0.25">
      <c r="A386" s="8">
        <f t="shared" si="86"/>
        <v>41536</v>
      </c>
      <c r="B386" s="80">
        <v>504.9</v>
      </c>
      <c r="C386">
        <v>432.1</v>
      </c>
      <c r="D386">
        <v>802.8</v>
      </c>
      <c r="E386">
        <v>1232.5</v>
      </c>
      <c r="F386" s="38">
        <f t="shared" si="83"/>
        <v>1307.6999999999998</v>
      </c>
      <c r="G386" s="38">
        <f t="shared" si="84"/>
        <v>1664.6</v>
      </c>
      <c r="H386" s="47">
        <f t="shared" si="85"/>
        <v>-21.440586327045541</v>
      </c>
    </row>
    <row r="387" spans="1:11" ht="15" x14ac:dyDescent="0.25">
      <c r="A387" s="8">
        <f t="shared" si="86"/>
        <v>41543</v>
      </c>
      <c r="B387" s="80">
        <v>382.4</v>
      </c>
      <c r="C387">
        <v>338</v>
      </c>
      <c r="D387">
        <v>949.2</v>
      </c>
      <c r="E387">
        <v>1365.2</v>
      </c>
      <c r="F387" s="38">
        <f t="shared" si="83"/>
        <v>1331.6</v>
      </c>
      <c r="G387" s="38">
        <f t="shared" si="84"/>
        <v>1703.2</v>
      </c>
      <c r="H387" s="47">
        <f t="shared" si="85"/>
        <v>-21.817754814466895</v>
      </c>
      <c r="K387" s="101"/>
    </row>
    <row r="388" spans="1:11" x14ac:dyDescent="0.25">
      <c r="A388" s="8">
        <f t="shared" si="86"/>
        <v>41550</v>
      </c>
      <c r="B388" s="80">
        <v>376.9</v>
      </c>
      <c r="C388">
        <v>359.9</v>
      </c>
      <c r="D388">
        <v>979.7</v>
      </c>
      <c r="E388">
        <v>1408.4</v>
      </c>
      <c r="F388" s="38">
        <v>304.60000000000002</v>
      </c>
      <c r="G388" s="38">
        <f t="shared" si="84"/>
        <v>1768.3000000000002</v>
      </c>
      <c r="H388" s="47">
        <f t="shared" si="85"/>
        <v>-82.77441610586439</v>
      </c>
    </row>
    <row r="389" spans="1:11" x14ac:dyDescent="0.25">
      <c r="A389" s="8">
        <f t="shared" si="86"/>
        <v>41557</v>
      </c>
      <c r="F389" s="38">
        <f t="shared" si="83"/>
        <v>0</v>
      </c>
      <c r="G389" s="38">
        <f t="shared" si="84"/>
        <v>0</v>
      </c>
      <c r="H389" s="47" t="e">
        <f t="shared" si="85"/>
        <v>#DIV/0!</v>
      </c>
    </row>
    <row r="390" spans="1:11" x14ac:dyDescent="0.25">
      <c r="A390" s="8">
        <f t="shared" si="86"/>
        <v>41564</v>
      </c>
      <c r="F390" s="38">
        <f t="shared" si="83"/>
        <v>0</v>
      </c>
      <c r="G390" s="38">
        <f t="shared" si="84"/>
        <v>0</v>
      </c>
      <c r="H390" s="47" t="e">
        <f t="shared" si="85"/>
        <v>#DIV/0!</v>
      </c>
    </row>
    <row r="391" spans="1:11" x14ac:dyDescent="0.25">
      <c r="A391" s="8">
        <f t="shared" si="86"/>
        <v>41571</v>
      </c>
      <c r="B391">
        <v>304.60000000000002</v>
      </c>
      <c r="C391">
        <v>508</v>
      </c>
      <c r="D391">
        <v>1149.4000000000001</v>
      </c>
      <c r="E391">
        <v>1448.1</v>
      </c>
      <c r="F391" s="38">
        <f t="shared" si="83"/>
        <v>1454</v>
      </c>
      <c r="G391" s="38">
        <f t="shared" si="84"/>
        <v>1956.1</v>
      </c>
      <c r="H391" s="47">
        <f t="shared" si="85"/>
        <v>-25.668421859823109</v>
      </c>
    </row>
    <row r="392" spans="1:11" ht="15" x14ac:dyDescent="0.25">
      <c r="A392" s="8">
        <f t="shared" si="86"/>
        <v>41578</v>
      </c>
      <c r="B392">
        <v>238.3</v>
      </c>
      <c r="C392">
        <v>514.5</v>
      </c>
      <c r="D392">
        <v>1195.7</v>
      </c>
      <c r="E392">
        <v>1448.1</v>
      </c>
      <c r="F392" s="38">
        <f t="shared" si="83"/>
        <v>1434</v>
      </c>
      <c r="G392" s="38">
        <f t="shared" si="84"/>
        <v>1962.6</v>
      </c>
      <c r="H392" s="47">
        <f t="shared" si="85"/>
        <v>-26.933659431366554</v>
      </c>
      <c r="K392" s="101"/>
    </row>
    <row r="393" spans="1:11" x14ac:dyDescent="0.25">
      <c r="A393" s="8">
        <f t="shared" si="86"/>
        <v>41585</v>
      </c>
      <c r="B393">
        <v>238.3</v>
      </c>
      <c r="C393">
        <v>477.5</v>
      </c>
      <c r="D393">
        <v>1195.7</v>
      </c>
      <c r="E393">
        <v>1485.3</v>
      </c>
      <c r="F393" s="38">
        <f t="shared" si="83"/>
        <v>1434</v>
      </c>
      <c r="G393" s="38">
        <f t="shared" si="84"/>
        <v>1962.8</v>
      </c>
      <c r="H393" s="47">
        <f t="shared" si="85"/>
        <v>-26.941104544528226</v>
      </c>
    </row>
    <row r="394" spans="1:11" x14ac:dyDescent="0.25">
      <c r="A394" s="8">
        <f t="shared" si="86"/>
        <v>41592</v>
      </c>
      <c r="B394">
        <v>364.6</v>
      </c>
      <c r="C394">
        <v>596.4</v>
      </c>
      <c r="D394">
        <v>1242.3</v>
      </c>
      <c r="E394">
        <v>1485.3</v>
      </c>
      <c r="F394" s="38">
        <f t="shared" si="83"/>
        <v>1606.9</v>
      </c>
      <c r="G394" s="38">
        <f t="shared" si="84"/>
        <v>2081.6999999999998</v>
      </c>
      <c r="H394" s="47">
        <f t="shared" si="85"/>
        <v>-22.808281692847178</v>
      </c>
    </row>
    <row r="395" spans="1:11" x14ac:dyDescent="0.25">
      <c r="A395" s="8">
        <f t="shared" si="86"/>
        <v>41599</v>
      </c>
      <c r="B395">
        <v>331.8</v>
      </c>
      <c r="C395">
        <v>565.6</v>
      </c>
      <c r="D395">
        <v>1286.0999999999999</v>
      </c>
      <c r="E395">
        <v>1593.1</v>
      </c>
      <c r="F395" s="38">
        <f t="shared" si="83"/>
        <v>1617.8999999999999</v>
      </c>
      <c r="G395" s="38">
        <f t="shared" si="84"/>
        <v>2158.6999999999998</v>
      </c>
      <c r="H395" s="47">
        <f t="shared" si="85"/>
        <v>-25.052114698661232</v>
      </c>
    </row>
    <row r="396" spans="1:11" x14ac:dyDescent="0.25">
      <c r="A396" s="8">
        <f t="shared" si="86"/>
        <v>41606</v>
      </c>
      <c r="B396">
        <v>376</v>
      </c>
      <c r="C396">
        <v>604.70000000000005</v>
      </c>
      <c r="D396">
        <v>1286.0999999999999</v>
      </c>
      <c r="E396">
        <v>1643.7</v>
      </c>
      <c r="F396" s="38">
        <f t="shared" si="83"/>
        <v>1662.1</v>
      </c>
      <c r="G396" s="38">
        <f t="shared" si="84"/>
        <v>2248.4</v>
      </c>
      <c r="H396" s="47">
        <f t="shared" si="85"/>
        <v>-26.076320939334639</v>
      </c>
    </row>
    <row r="397" spans="1:11" x14ac:dyDescent="0.25">
      <c r="A397" s="8">
        <f t="shared" si="86"/>
        <v>41613</v>
      </c>
      <c r="B397">
        <v>357.9</v>
      </c>
      <c r="C397">
        <v>748.6</v>
      </c>
      <c r="D397">
        <v>1351.4</v>
      </c>
      <c r="E397">
        <v>1662.4</v>
      </c>
      <c r="F397" s="38">
        <f t="shared" si="83"/>
        <v>1709.3000000000002</v>
      </c>
      <c r="G397" s="38">
        <f t="shared" si="84"/>
        <v>2411</v>
      </c>
      <c r="H397" s="47">
        <f t="shared" si="85"/>
        <v>-29.104106180008284</v>
      </c>
    </row>
    <row r="398" spans="1:11" x14ac:dyDescent="0.25">
      <c r="A398" s="8">
        <f t="shared" si="86"/>
        <v>41620</v>
      </c>
      <c r="B398">
        <v>413.3</v>
      </c>
      <c r="C398">
        <v>782.1</v>
      </c>
      <c r="D398">
        <v>1425.5</v>
      </c>
      <c r="E398">
        <v>1752.3</v>
      </c>
      <c r="F398" s="38">
        <f t="shared" si="83"/>
        <v>1838.8</v>
      </c>
      <c r="G398" s="38">
        <f t="shared" si="84"/>
        <v>2534.4</v>
      </c>
      <c r="H398" s="47">
        <f t="shared" si="85"/>
        <v>-27.446338383838388</v>
      </c>
    </row>
    <row r="399" spans="1:11" x14ac:dyDescent="0.25">
      <c r="A399" s="8">
        <f t="shared" si="86"/>
        <v>41627</v>
      </c>
      <c r="B399">
        <v>434.2</v>
      </c>
      <c r="C399">
        <v>760.6</v>
      </c>
      <c r="D399">
        <v>1425.6</v>
      </c>
      <c r="E399">
        <v>1882.3</v>
      </c>
      <c r="F399" s="38">
        <f t="shared" si="83"/>
        <v>1859.8</v>
      </c>
      <c r="G399" s="38">
        <f t="shared" si="84"/>
        <v>2642.9</v>
      </c>
      <c r="H399" s="47">
        <f t="shared" si="85"/>
        <v>-29.6303303189678</v>
      </c>
    </row>
    <row r="400" spans="1:11" x14ac:dyDescent="0.25">
      <c r="A400" s="8">
        <f t="shared" si="86"/>
        <v>41634</v>
      </c>
      <c r="B400">
        <v>369.1</v>
      </c>
      <c r="C400">
        <v>760.6</v>
      </c>
      <c r="D400">
        <v>1504.7</v>
      </c>
      <c r="E400">
        <v>1882.3</v>
      </c>
      <c r="F400" s="38">
        <f t="shared" si="83"/>
        <v>1873.8000000000002</v>
      </c>
      <c r="G400" s="38">
        <f t="shared" si="84"/>
        <v>2642.9</v>
      </c>
      <c r="H400" s="47">
        <f t="shared" si="85"/>
        <v>-29.100609179310599</v>
      </c>
    </row>
    <row r="401" spans="1:16" x14ac:dyDescent="0.25">
      <c r="A401" s="8">
        <f t="shared" si="86"/>
        <v>41641</v>
      </c>
      <c r="B401" s="26">
        <v>292</v>
      </c>
      <c r="C401">
        <v>728.5</v>
      </c>
      <c r="D401">
        <v>1603.5</v>
      </c>
      <c r="E401">
        <v>1912.7</v>
      </c>
      <c r="F401" s="38">
        <f t="shared" si="83"/>
        <v>1895.5</v>
      </c>
      <c r="G401" s="38">
        <f t="shared" si="84"/>
        <v>2641.2</v>
      </c>
      <c r="H401" s="47">
        <f t="shared" si="85"/>
        <v>-28.233378767227013</v>
      </c>
    </row>
    <row r="402" spans="1:16" x14ac:dyDescent="0.25">
      <c r="A402" s="8">
        <f t="shared" si="86"/>
        <v>41648</v>
      </c>
      <c r="B402">
        <v>260.8</v>
      </c>
      <c r="C402">
        <v>730.2</v>
      </c>
      <c r="D402">
        <v>1635.5</v>
      </c>
      <c r="E402">
        <v>1912.9</v>
      </c>
      <c r="F402" s="38">
        <f t="shared" si="83"/>
        <v>1896.3</v>
      </c>
      <c r="G402" s="38">
        <f t="shared" si="84"/>
        <v>2643.1000000000004</v>
      </c>
      <c r="H402" s="47">
        <f t="shared" si="85"/>
        <v>-28.254700919374987</v>
      </c>
    </row>
    <row r="403" spans="1:16" ht="15" x14ac:dyDescent="0.25">
      <c r="A403" s="8">
        <f t="shared" si="86"/>
        <v>41655</v>
      </c>
      <c r="B403">
        <v>303.2</v>
      </c>
      <c r="C403">
        <v>622.79999999999995</v>
      </c>
      <c r="D403">
        <v>1676.6</v>
      </c>
      <c r="E403">
        <v>2128.1999999999998</v>
      </c>
      <c r="F403" s="38">
        <f t="shared" ref="F403:F466" si="87">+B403+D403</f>
        <v>1979.8</v>
      </c>
      <c r="G403" s="38">
        <f t="shared" ref="G403:G466" si="88">+C403+E403</f>
        <v>2751</v>
      </c>
      <c r="H403" s="47">
        <f t="shared" ref="H403:H466" si="89">+(F403/G403-1)*100</f>
        <v>-28.033442384587424</v>
      </c>
      <c r="K403" s="101"/>
    </row>
    <row r="404" spans="1:16" x14ac:dyDescent="0.25">
      <c r="A404" s="8">
        <f t="shared" si="86"/>
        <v>41662</v>
      </c>
      <c r="B404">
        <v>429.3</v>
      </c>
      <c r="C404">
        <v>549.1</v>
      </c>
      <c r="D404">
        <v>1725.4</v>
      </c>
      <c r="E404">
        <v>2258.1</v>
      </c>
      <c r="F404" s="38">
        <f t="shared" si="87"/>
        <v>2154.7000000000003</v>
      </c>
      <c r="G404" s="38">
        <f t="shared" si="88"/>
        <v>2807.2</v>
      </c>
      <c r="H404" s="47">
        <f t="shared" si="89"/>
        <v>-23.24380165289255</v>
      </c>
    </row>
    <row r="405" spans="1:16" ht="15" x14ac:dyDescent="0.25">
      <c r="A405" s="8">
        <f t="shared" si="86"/>
        <v>41669</v>
      </c>
      <c r="B405">
        <v>524.29999999999995</v>
      </c>
      <c r="C405">
        <v>569.79999999999995</v>
      </c>
      <c r="D405">
        <v>1706.5</v>
      </c>
      <c r="E405">
        <v>2283.1</v>
      </c>
      <c r="F405" s="38">
        <f t="shared" si="87"/>
        <v>2230.8000000000002</v>
      </c>
      <c r="G405" s="38">
        <f t="shared" si="88"/>
        <v>2852.8999999999996</v>
      </c>
      <c r="H405" s="47">
        <f t="shared" si="89"/>
        <v>-21.805881734375532</v>
      </c>
      <c r="J405" s="101"/>
      <c r="L405" s="145"/>
      <c r="M405" s="144"/>
      <c r="N405" s="145"/>
      <c r="O405" s="145"/>
      <c r="P405" s="145"/>
    </row>
    <row r="406" spans="1:16" ht="15" x14ac:dyDescent="0.25">
      <c r="A406" s="8">
        <f t="shared" si="86"/>
        <v>41676</v>
      </c>
      <c r="B406">
        <v>673.6</v>
      </c>
      <c r="C406">
        <v>540.1</v>
      </c>
      <c r="D406">
        <v>1751.7</v>
      </c>
      <c r="E406">
        <v>2373.1999999999998</v>
      </c>
      <c r="F406" s="38">
        <f t="shared" si="87"/>
        <v>2425.3000000000002</v>
      </c>
      <c r="G406" s="38">
        <f t="shared" si="88"/>
        <v>2913.2999999999997</v>
      </c>
      <c r="H406" s="47">
        <f t="shared" si="89"/>
        <v>-16.750763738715534</v>
      </c>
      <c r="J406" s="101"/>
    </row>
    <row r="407" spans="1:16" x14ac:dyDescent="0.25">
      <c r="A407" s="8">
        <f t="shared" si="86"/>
        <v>41683</v>
      </c>
      <c r="B407">
        <v>766.2</v>
      </c>
      <c r="C407">
        <v>606.6</v>
      </c>
      <c r="D407">
        <v>1807.5</v>
      </c>
      <c r="E407">
        <v>2429.9</v>
      </c>
      <c r="F407" s="38">
        <f t="shared" si="87"/>
        <v>2573.6999999999998</v>
      </c>
      <c r="G407" s="38">
        <f t="shared" si="88"/>
        <v>3036.5</v>
      </c>
      <c r="H407" s="47">
        <f t="shared" si="89"/>
        <v>-15.24123168121193</v>
      </c>
    </row>
    <row r="408" spans="1:16" x14ac:dyDescent="0.25">
      <c r="A408" s="8">
        <f t="shared" si="86"/>
        <v>41690</v>
      </c>
      <c r="B408">
        <v>779.3</v>
      </c>
      <c r="C408">
        <v>460.4</v>
      </c>
      <c r="D408" s="26">
        <v>1831</v>
      </c>
      <c r="E408" s="26">
        <v>2616.6</v>
      </c>
      <c r="F408" s="38">
        <f t="shared" si="87"/>
        <v>2610.3000000000002</v>
      </c>
      <c r="G408" s="61">
        <f t="shared" si="88"/>
        <v>3077</v>
      </c>
      <c r="H408" s="47">
        <f t="shared" si="89"/>
        <v>-15.167370815729598</v>
      </c>
    </row>
    <row r="409" spans="1:16" x14ac:dyDescent="0.25">
      <c r="A409" s="8">
        <f t="shared" si="86"/>
        <v>41697</v>
      </c>
      <c r="B409">
        <v>739.1</v>
      </c>
      <c r="C409">
        <v>534.6</v>
      </c>
      <c r="D409">
        <v>1873.5</v>
      </c>
      <c r="E409">
        <v>2616.6999999999998</v>
      </c>
      <c r="F409" s="38">
        <f t="shared" si="87"/>
        <v>2612.6</v>
      </c>
      <c r="G409" s="38">
        <f t="shared" si="88"/>
        <v>3151.2999999999997</v>
      </c>
      <c r="H409" s="47">
        <f t="shared" si="89"/>
        <v>-17.094532415193729</v>
      </c>
    </row>
    <row r="410" spans="1:16" ht="15" x14ac:dyDescent="0.25">
      <c r="A410" s="8">
        <f t="shared" si="86"/>
        <v>41704</v>
      </c>
      <c r="B410">
        <v>701.9</v>
      </c>
      <c r="C410">
        <v>537.9</v>
      </c>
      <c r="D410">
        <v>1935.8</v>
      </c>
      <c r="E410">
        <v>2710</v>
      </c>
      <c r="F410" s="38">
        <f t="shared" si="87"/>
        <v>2637.7</v>
      </c>
      <c r="G410" s="38">
        <f t="shared" si="88"/>
        <v>3247.9</v>
      </c>
      <c r="H410" s="47">
        <f t="shared" si="89"/>
        <v>-18.78752424643617</v>
      </c>
      <c r="J410" s="101"/>
      <c r="K410" s="145"/>
      <c r="L410" s="145"/>
      <c r="M410" s="145"/>
      <c r="N410" s="145"/>
      <c r="O410" s="145"/>
      <c r="P410" s="145"/>
    </row>
    <row r="411" spans="1:16" x14ac:dyDescent="0.25">
      <c r="A411" s="8">
        <f t="shared" si="86"/>
        <v>41711</v>
      </c>
      <c r="B411">
        <v>679.2</v>
      </c>
      <c r="C411">
        <v>543.9</v>
      </c>
      <c r="D411">
        <v>2002.9</v>
      </c>
      <c r="E411">
        <v>2769.4</v>
      </c>
      <c r="F411" s="38">
        <f t="shared" si="87"/>
        <v>2682.1000000000004</v>
      </c>
      <c r="G411" s="38">
        <f t="shared" si="88"/>
        <v>3313.3</v>
      </c>
      <c r="H411" s="47">
        <f t="shared" si="89"/>
        <v>-19.050493465729023</v>
      </c>
    </row>
    <row r="412" spans="1:16" x14ac:dyDescent="0.25">
      <c r="A412" s="8">
        <f t="shared" si="86"/>
        <v>41718</v>
      </c>
      <c r="B412">
        <v>761.6</v>
      </c>
      <c r="C412">
        <v>593.29999999999995</v>
      </c>
      <c r="D412">
        <v>2049.1999999999998</v>
      </c>
      <c r="E412">
        <v>2869.5</v>
      </c>
      <c r="F412" s="38">
        <f t="shared" si="87"/>
        <v>2810.7999999999997</v>
      </c>
      <c r="G412" s="38">
        <f t="shared" si="88"/>
        <v>3462.8</v>
      </c>
      <c r="H412" s="47">
        <f t="shared" si="89"/>
        <v>-18.828693542797748</v>
      </c>
    </row>
    <row r="413" spans="1:16" x14ac:dyDescent="0.25">
      <c r="A413" s="8">
        <f t="shared" si="86"/>
        <v>41725</v>
      </c>
      <c r="B413">
        <v>662.4</v>
      </c>
      <c r="C413">
        <v>593.29999999999995</v>
      </c>
      <c r="D413">
        <v>2154.4</v>
      </c>
      <c r="E413">
        <v>2869.5</v>
      </c>
      <c r="F413" s="38">
        <f t="shared" si="87"/>
        <v>2816.8</v>
      </c>
      <c r="G413" s="38">
        <f t="shared" si="88"/>
        <v>3462.8</v>
      </c>
      <c r="H413" s="47">
        <f t="shared" si="89"/>
        <v>-18.655423356821068</v>
      </c>
    </row>
    <row r="414" spans="1:16" x14ac:dyDescent="0.25">
      <c r="A414" s="8">
        <f t="shared" si="86"/>
        <v>41732</v>
      </c>
      <c r="B414">
        <v>662.4</v>
      </c>
      <c r="C414" s="26">
        <v>476</v>
      </c>
      <c r="D414" s="26">
        <v>2154.4</v>
      </c>
      <c r="E414" s="26">
        <v>3007</v>
      </c>
      <c r="F414" s="38">
        <f t="shared" si="87"/>
        <v>2816.8</v>
      </c>
      <c r="G414" s="38">
        <f t="shared" si="88"/>
        <v>3483</v>
      </c>
      <c r="H414" s="47">
        <f t="shared" si="89"/>
        <v>-19.127189204708582</v>
      </c>
    </row>
    <row r="415" spans="1:16" x14ac:dyDescent="0.25">
      <c r="A415" s="8">
        <f t="shared" si="86"/>
        <v>41739</v>
      </c>
      <c r="B415">
        <v>594.9</v>
      </c>
      <c r="C415">
        <v>532.79999999999995</v>
      </c>
      <c r="D415">
        <v>2251.3000000000002</v>
      </c>
      <c r="E415">
        <v>3039.8</v>
      </c>
      <c r="F415" s="38">
        <f t="shared" si="87"/>
        <v>2846.2000000000003</v>
      </c>
      <c r="G415" s="38">
        <f t="shared" si="88"/>
        <v>3572.6000000000004</v>
      </c>
      <c r="H415" s="47">
        <f t="shared" si="89"/>
        <v>-20.332530929855007</v>
      </c>
    </row>
    <row r="416" spans="1:16" x14ac:dyDescent="0.25">
      <c r="A416" s="8">
        <f t="shared" si="86"/>
        <v>41746</v>
      </c>
      <c r="B416">
        <v>637.79999999999995</v>
      </c>
      <c r="C416">
        <v>540.20000000000005</v>
      </c>
      <c r="D416">
        <v>2355.6999999999998</v>
      </c>
      <c r="E416">
        <v>3091.5</v>
      </c>
      <c r="F416" s="38">
        <f t="shared" si="87"/>
        <v>2993.5</v>
      </c>
      <c r="G416" s="38">
        <f t="shared" si="88"/>
        <v>3631.7</v>
      </c>
      <c r="H416" s="47">
        <f t="shared" si="89"/>
        <v>-17.573037420491776</v>
      </c>
    </row>
    <row r="417" spans="1:9" x14ac:dyDescent="0.25">
      <c r="A417" s="8">
        <f t="shared" si="86"/>
        <v>41753</v>
      </c>
      <c r="B417">
        <v>632.6</v>
      </c>
      <c r="C417">
        <v>531.4</v>
      </c>
      <c r="D417">
        <v>2421.6</v>
      </c>
      <c r="E417">
        <v>3145.7</v>
      </c>
      <c r="F417" s="38">
        <f t="shared" si="87"/>
        <v>3054.2</v>
      </c>
      <c r="G417" s="38">
        <f t="shared" si="88"/>
        <v>3677.1</v>
      </c>
      <c r="H417" s="47">
        <f t="shared" si="89"/>
        <v>-16.939979875445321</v>
      </c>
    </row>
    <row r="418" spans="1:9" x14ac:dyDescent="0.25">
      <c r="A418" s="8">
        <f t="shared" si="86"/>
        <v>41760</v>
      </c>
      <c r="B418">
        <v>573.5</v>
      </c>
      <c r="C418">
        <v>479.7</v>
      </c>
      <c r="D418">
        <v>2502.4</v>
      </c>
      <c r="E418">
        <v>3209</v>
      </c>
      <c r="F418" s="38">
        <f t="shared" si="87"/>
        <v>3075.9</v>
      </c>
      <c r="G418" s="38">
        <f t="shared" si="88"/>
        <v>3688.7</v>
      </c>
      <c r="H418" s="47">
        <f t="shared" si="89"/>
        <v>-16.612898853254531</v>
      </c>
      <c r="I418">
        <v>79.900000000000006</v>
      </c>
    </row>
    <row r="419" spans="1:9" x14ac:dyDescent="0.25">
      <c r="A419" s="8">
        <f t="shared" si="86"/>
        <v>41767</v>
      </c>
      <c r="B419" s="145">
        <v>531.5</v>
      </c>
      <c r="C419" s="145">
        <v>271.60000000000002</v>
      </c>
      <c r="D419" s="145">
        <v>2545.4</v>
      </c>
      <c r="E419" s="145">
        <v>3357.1</v>
      </c>
      <c r="F419" s="38">
        <f t="shared" si="87"/>
        <v>3076.9</v>
      </c>
      <c r="G419" s="38">
        <f t="shared" si="88"/>
        <v>3628.7</v>
      </c>
      <c r="H419" s="47">
        <f t="shared" si="89"/>
        <v>-15.206547799487414</v>
      </c>
      <c r="I419">
        <v>79.900000000000006</v>
      </c>
    </row>
    <row r="420" spans="1:9" x14ac:dyDescent="0.25">
      <c r="A420" s="8">
        <f t="shared" si="86"/>
        <v>41774</v>
      </c>
      <c r="B420" s="145">
        <v>501.9</v>
      </c>
      <c r="C420" s="145">
        <v>241.5</v>
      </c>
      <c r="D420" s="145">
        <v>2575.9</v>
      </c>
      <c r="E420" s="145">
        <v>3388.2</v>
      </c>
      <c r="F420" s="38">
        <f t="shared" si="87"/>
        <v>3077.8</v>
      </c>
      <c r="G420" s="38">
        <f t="shared" si="88"/>
        <v>3629.7</v>
      </c>
      <c r="H420" s="47">
        <f t="shared" si="89"/>
        <v>-15.205113370250977</v>
      </c>
      <c r="I420">
        <v>79.900000000000006</v>
      </c>
    </row>
    <row r="421" spans="1:9" x14ac:dyDescent="0.25">
      <c r="A421" s="8">
        <f t="shared" si="86"/>
        <v>41781</v>
      </c>
      <c r="B421" s="84">
        <v>405</v>
      </c>
      <c r="C421" s="84">
        <v>171.4</v>
      </c>
      <c r="D421" s="84">
        <v>2674.3</v>
      </c>
      <c r="E421" s="84">
        <v>3476.8</v>
      </c>
      <c r="F421" s="38">
        <f t="shared" si="87"/>
        <v>3079.3</v>
      </c>
      <c r="G421" s="38">
        <f t="shared" si="88"/>
        <v>3648.2000000000003</v>
      </c>
      <c r="H421" s="47">
        <f t="shared" si="89"/>
        <v>-15.593991557480402</v>
      </c>
      <c r="I421">
        <v>163.9</v>
      </c>
    </row>
    <row r="422" spans="1:9" x14ac:dyDescent="0.25">
      <c r="A422" s="8">
        <f t="shared" si="86"/>
        <v>41788</v>
      </c>
      <c r="B422" s="84">
        <v>405</v>
      </c>
      <c r="C422" s="84">
        <v>105.2</v>
      </c>
      <c r="D422" s="84">
        <v>2674.3</v>
      </c>
      <c r="E422" s="84">
        <v>3544</v>
      </c>
      <c r="F422" s="38">
        <f t="shared" si="87"/>
        <v>3079.3</v>
      </c>
      <c r="G422" s="38">
        <f t="shared" si="88"/>
        <v>3649.2</v>
      </c>
      <c r="H422" s="47">
        <f t="shared" si="89"/>
        <v>-15.617121560890046</v>
      </c>
      <c r="I422">
        <v>212.8</v>
      </c>
    </row>
    <row r="423" spans="1:9" x14ac:dyDescent="0.25">
      <c r="A423" s="8">
        <f t="shared" si="86"/>
        <v>41795</v>
      </c>
      <c r="B423">
        <v>616.6</v>
      </c>
      <c r="C423">
        <v>570.6</v>
      </c>
      <c r="D423">
        <v>55.1</v>
      </c>
      <c r="E423">
        <v>0</v>
      </c>
      <c r="F423" s="38">
        <f t="shared" si="87"/>
        <v>671.7</v>
      </c>
      <c r="G423" s="38">
        <f t="shared" si="88"/>
        <v>570.6</v>
      </c>
      <c r="H423" s="47">
        <f t="shared" si="89"/>
        <v>17.718191377497373</v>
      </c>
    </row>
    <row r="424" spans="1:9" x14ac:dyDescent="0.25">
      <c r="A424" s="8">
        <f t="shared" si="86"/>
        <v>41802</v>
      </c>
      <c r="B424">
        <v>621.6</v>
      </c>
      <c r="C424">
        <v>585.70000000000005</v>
      </c>
      <c r="D424">
        <v>83</v>
      </c>
      <c r="E424">
        <v>56.9</v>
      </c>
      <c r="F424" s="38">
        <f t="shared" si="87"/>
        <v>704.6</v>
      </c>
      <c r="G424" s="38">
        <f t="shared" si="88"/>
        <v>642.6</v>
      </c>
      <c r="H424" s="47">
        <f t="shared" si="89"/>
        <v>9.6483037659508284</v>
      </c>
    </row>
    <row r="425" spans="1:9" x14ac:dyDescent="0.25">
      <c r="A425" s="8">
        <f t="shared" si="86"/>
        <v>41809</v>
      </c>
      <c r="B425">
        <v>544.20000000000005</v>
      </c>
      <c r="C425">
        <v>649.5</v>
      </c>
      <c r="D425">
        <v>189.5</v>
      </c>
      <c r="E425">
        <v>82.6</v>
      </c>
      <c r="F425" s="38">
        <f t="shared" si="87"/>
        <v>733.7</v>
      </c>
      <c r="G425" s="38">
        <f t="shared" si="88"/>
        <v>732.1</v>
      </c>
      <c r="H425" s="47">
        <f t="shared" si="89"/>
        <v>0.21854937850021017</v>
      </c>
    </row>
    <row r="426" spans="1:9" x14ac:dyDescent="0.25">
      <c r="A426" s="8">
        <f t="shared" si="86"/>
        <v>41816</v>
      </c>
      <c r="B426">
        <v>535</v>
      </c>
      <c r="C426">
        <v>582.9</v>
      </c>
      <c r="D426">
        <v>247.6</v>
      </c>
      <c r="E426">
        <v>149.6</v>
      </c>
      <c r="F426" s="38">
        <f t="shared" si="87"/>
        <v>782.6</v>
      </c>
      <c r="G426" s="38">
        <f t="shared" si="88"/>
        <v>732.5</v>
      </c>
      <c r="H426" s="47">
        <f t="shared" si="89"/>
        <v>6.8395904436860055</v>
      </c>
    </row>
    <row r="427" spans="1:9" x14ac:dyDescent="0.25">
      <c r="A427" s="8">
        <f t="shared" si="86"/>
        <v>41823</v>
      </c>
      <c r="B427">
        <v>496.6</v>
      </c>
      <c r="C427">
        <v>554.4</v>
      </c>
      <c r="D427">
        <v>288</v>
      </c>
      <c r="E427">
        <v>159.6</v>
      </c>
      <c r="F427" s="38">
        <f t="shared" si="87"/>
        <v>784.6</v>
      </c>
      <c r="G427" s="38">
        <f t="shared" si="88"/>
        <v>714</v>
      </c>
      <c r="H427" s="47">
        <f t="shared" si="89"/>
        <v>9.8879551820728384</v>
      </c>
    </row>
    <row r="428" spans="1:9" x14ac:dyDescent="0.25">
      <c r="A428" s="8">
        <f t="shared" si="86"/>
        <v>41830</v>
      </c>
      <c r="B428">
        <v>553.6</v>
      </c>
      <c r="C428">
        <v>522.79999999999995</v>
      </c>
      <c r="D428">
        <v>346.2</v>
      </c>
      <c r="E428">
        <v>207.6</v>
      </c>
      <c r="F428" s="38">
        <f t="shared" si="87"/>
        <v>899.8</v>
      </c>
      <c r="G428" s="38">
        <f t="shared" si="88"/>
        <v>730.4</v>
      </c>
      <c r="H428" s="47">
        <f t="shared" si="89"/>
        <v>23.192771084337348</v>
      </c>
    </row>
    <row r="429" spans="1:9" x14ac:dyDescent="0.25">
      <c r="A429" s="8">
        <f t="shared" si="86"/>
        <v>41837</v>
      </c>
      <c r="B429">
        <v>609.1</v>
      </c>
      <c r="C429">
        <v>505.3</v>
      </c>
      <c r="D429">
        <v>383.4</v>
      </c>
      <c r="E429">
        <v>256.3</v>
      </c>
      <c r="F429" s="38">
        <f t="shared" si="87"/>
        <v>992.5</v>
      </c>
      <c r="G429" s="38">
        <f t="shared" si="88"/>
        <v>761.6</v>
      </c>
      <c r="H429" s="47">
        <f t="shared" si="89"/>
        <v>30.317752100840334</v>
      </c>
    </row>
    <row r="430" spans="1:9" x14ac:dyDescent="0.25">
      <c r="A430" s="8">
        <f t="shared" si="86"/>
        <v>41844</v>
      </c>
      <c r="B430">
        <v>613.20000000000005</v>
      </c>
      <c r="C430">
        <v>522.1</v>
      </c>
      <c r="D430">
        <v>453.9</v>
      </c>
      <c r="E430">
        <v>302.2</v>
      </c>
      <c r="F430" s="38">
        <f t="shared" si="87"/>
        <v>1067.0999999999999</v>
      </c>
      <c r="G430" s="38">
        <f t="shared" si="88"/>
        <v>824.3</v>
      </c>
      <c r="H430" s="47">
        <f t="shared" si="89"/>
        <v>29.455295402159408</v>
      </c>
    </row>
    <row r="431" spans="1:9" x14ac:dyDescent="0.25">
      <c r="A431" s="8">
        <f t="shared" si="86"/>
        <v>41851</v>
      </c>
      <c r="B431">
        <v>565.20000000000005</v>
      </c>
      <c r="C431">
        <v>590.29999999999995</v>
      </c>
      <c r="D431">
        <v>504.6</v>
      </c>
      <c r="E431">
        <v>356.5</v>
      </c>
      <c r="F431" s="38">
        <f t="shared" si="87"/>
        <v>1069.8000000000002</v>
      </c>
      <c r="G431" s="38">
        <f t="shared" si="88"/>
        <v>946.8</v>
      </c>
      <c r="H431" s="47">
        <f t="shared" si="89"/>
        <v>12.991128010139441</v>
      </c>
    </row>
    <row r="432" spans="1:9" x14ac:dyDescent="0.25">
      <c r="A432" s="8">
        <f t="shared" si="86"/>
        <v>41858</v>
      </c>
      <c r="B432">
        <v>572.29999999999995</v>
      </c>
      <c r="C432">
        <v>649.9</v>
      </c>
      <c r="D432">
        <v>529.6</v>
      </c>
      <c r="E432">
        <v>356.5</v>
      </c>
      <c r="F432" s="38">
        <f t="shared" si="87"/>
        <v>1101.9000000000001</v>
      </c>
      <c r="G432" s="38">
        <f t="shared" si="88"/>
        <v>1006.4</v>
      </c>
      <c r="H432" s="47">
        <f t="shared" si="89"/>
        <v>9.4892686804451731</v>
      </c>
    </row>
    <row r="433" spans="1:8" x14ac:dyDescent="0.25">
      <c r="A433" s="8">
        <f t="shared" si="86"/>
        <v>41865</v>
      </c>
      <c r="B433">
        <v>543.1</v>
      </c>
      <c r="C433">
        <v>601</v>
      </c>
      <c r="D433">
        <v>593.4</v>
      </c>
      <c r="E433">
        <v>431.4</v>
      </c>
      <c r="F433" s="38">
        <f t="shared" si="87"/>
        <v>1136.5</v>
      </c>
      <c r="G433" s="38">
        <f t="shared" si="88"/>
        <v>1032.4000000000001</v>
      </c>
      <c r="H433" s="47">
        <f t="shared" si="89"/>
        <v>10.083301046106152</v>
      </c>
    </row>
    <row r="434" spans="1:8" x14ac:dyDescent="0.25">
      <c r="A434" s="8">
        <f t="shared" si="86"/>
        <v>41872</v>
      </c>
      <c r="B434">
        <v>632.79999999999995</v>
      </c>
      <c r="C434">
        <v>633.9</v>
      </c>
      <c r="D434">
        <v>593.5</v>
      </c>
      <c r="E434">
        <v>529.5</v>
      </c>
      <c r="F434" s="38">
        <f t="shared" si="87"/>
        <v>1226.3</v>
      </c>
      <c r="G434" s="38">
        <f t="shared" si="88"/>
        <v>1163.4000000000001</v>
      </c>
      <c r="H434" s="47">
        <f t="shared" si="89"/>
        <v>5.4065669589135279</v>
      </c>
    </row>
    <row r="435" spans="1:8" x14ac:dyDescent="0.25">
      <c r="A435" s="8">
        <f t="shared" si="86"/>
        <v>41879</v>
      </c>
      <c r="B435">
        <v>584.70000000000005</v>
      </c>
      <c r="C435">
        <v>533</v>
      </c>
      <c r="D435">
        <v>643.1</v>
      </c>
      <c r="E435">
        <v>631.9</v>
      </c>
      <c r="F435" s="38">
        <f t="shared" si="87"/>
        <v>1227.8000000000002</v>
      </c>
      <c r="G435" s="38">
        <f t="shared" si="88"/>
        <v>1164.9000000000001</v>
      </c>
      <c r="H435" s="47">
        <f t="shared" si="89"/>
        <v>5.3996051163190062</v>
      </c>
    </row>
    <row r="436" spans="1:8" x14ac:dyDescent="0.25">
      <c r="A436" s="8">
        <f t="shared" si="86"/>
        <v>41886</v>
      </c>
      <c r="B436">
        <v>570.29999999999995</v>
      </c>
      <c r="C436">
        <v>517.29999999999995</v>
      </c>
      <c r="D436">
        <v>694.7</v>
      </c>
      <c r="E436">
        <v>674</v>
      </c>
      <c r="F436" s="38">
        <f t="shared" si="87"/>
        <v>1265</v>
      </c>
      <c r="G436" s="38">
        <f t="shared" si="88"/>
        <v>1191.3</v>
      </c>
      <c r="H436" s="47">
        <f t="shared" si="89"/>
        <v>6.1865189289012079</v>
      </c>
    </row>
    <row r="437" spans="1:8" x14ac:dyDescent="0.25">
      <c r="A437" s="8">
        <f t="shared" si="86"/>
        <v>41893</v>
      </c>
      <c r="B437">
        <v>525.70000000000005</v>
      </c>
      <c r="C437">
        <v>433</v>
      </c>
      <c r="D437">
        <v>858.7</v>
      </c>
      <c r="E437">
        <v>802.8</v>
      </c>
      <c r="F437" s="38">
        <f t="shared" si="87"/>
        <v>1384.4</v>
      </c>
      <c r="G437" s="38">
        <f t="shared" si="88"/>
        <v>1235.8</v>
      </c>
      <c r="H437" s="47">
        <f t="shared" si="89"/>
        <v>12.024599449749163</v>
      </c>
    </row>
    <row r="438" spans="1:8" x14ac:dyDescent="0.25">
      <c r="A438" s="8">
        <f t="shared" si="86"/>
        <v>41900</v>
      </c>
      <c r="B438">
        <v>581.79999999999995</v>
      </c>
      <c r="C438">
        <v>504.9</v>
      </c>
      <c r="D438">
        <v>858.7</v>
      </c>
      <c r="E438">
        <v>802.8</v>
      </c>
      <c r="F438" s="38">
        <f t="shared" si="87"/>
        <v>1440.5</v>
      </c>
      <c r="G438" s="38">
        <f t="shared" si="88"/>
        <v>1307.6999999999998</v>
      </c>
      <c r="H438" s="47">
        <f t="shared" si="89"/>
        <v>10.155234380974253</v>
      </c>
    </row>
    <row r="439" spans="1:8" x14ac:dyDescent="0.25">
      <c r="A439" s="8">
        <f t="shared" si="86"/>
        <v>41907</v>
      </c>
      <c r="B439">
        <v>517.9</v>
      </c>
      <c r="C439">
        <v>382.4</v>
      </c>
      <c r="D439">
        <v>925.3</v>
      </c>
      <c r="E439">
        <v>949.2</v>
      </c>
      <c r="F439" s="38">
        <f t="shared" si="87"/>
        <v>1443.1999999999998</v>
      </c>
      <c r="G439" s="38">
        <f t="shared" si="88"/>
        <v>1331.6</v>
      </c>
      <c r="H439" s="47">
        <f t="shared" si="89"/>
        <v>8.3808951637128324</v>
      </c>
    </row>
    <row r="440" spans="1:8" x14ac:dyDescent="0.25">
      <c r="A440" s="8">
        <f t="shared" si="86"/>
        <v>41914</v>
      </c>
      <c r="B440">
        <v>389.5</v>
      </c>
      <c r="C440">
        <v>376.9</v>
      </c>
      <c r="D440">
        <v>1045.4000000000001</v>
      </c>
      <c r="E440">
        <v>979.7</v>
      </c>
      <c r="F440" s="38">
        <f t="shared" si="87"/>
        <v>1434.9</v>
      </c>
      <c r="G440" s="38">
        <f t="shared" si="88"/>
        <v>1356.6</v>
      </c>
      <c r="H440" s="47">
        <f t="shared" si="89"/>
        <v>5.7717823971694004</v>
      </c>
    </row>
    <row r="441" spans="1:8" x14ac:dyDescent="0.25">
      <c r="A441" s="8">
        <f t="shared" si="86"/>
        <v>41921</v>
      </c>
      <c r="B441">
        <v>451.5</v>
      </c>
      <c r="C441">
        <v>376.9</v>
      </c>
      <c r="D441">
        <v>1068.5</v>
      </c>
      <c r="E441">
        <v>979.7</v>
      </c>
      <c r="F441" s="38">
        <f t="shared" si="87"/>
        <v>1520</v>
      </c>
      <c r="G441" s="38">
        <f t="shared" si="88"/>
        <v>1356.6</v>
      </c>
      <c r="H441" s="47">
        <f t="shared" si="89"/>
        <v>12.04481792717087</v>
      </c>
    </row>
    <row r="442" spans="1:8" x14ac:dyDescent="0.25">
      <c r="A442" s="8">
        <f t="shared" si="86"/>
        <v>41928</v>
      </c>
      <c r="B442">
        <v>435.8</v>
      </c>
      <c r="C442">
        <v>376.9</v>
      </c>
      <c r="D442">
        <v>1176.5</v>
      </c>
      <c r="E442">
        <v>979.7</v>
      </c>
      <c r="F442" s="38">
        <f t="shared" si="87"/>
        <v>1612.3</v>
      </c>
      <c r="G442" s="38">
        <f t="shared" si="88"/>
        <v>1356.6</v>
      </c>
      <c r="H442" s="47">
        <f t="shared" si="89"/>
        <v>18.848592068406322</v>
      </c>
    </row>
    <row r="443" spans="1:8" x14ac:dyDescent="0.25">
      <c r="A443" s="8">
        <f t="shared" si="86"/>
        <v>41935</v>
      </c>
      <c r="B443">
        <v>498.8</v>
      </c>
      <c r="C443">
        <v>304.60000000000002</v>
      </c>
      <c r="D443">
        <v>1201.7</v>
      </c>
      <c r="E443">
        <v>1149.4000000000001</v>
      </c>
      <c r="F443" s="38">
        <f t="shared" si="87"/>
        <v>1700.5</v>
      </c>
      <c r="G443" s="38">
        <f t="shared" si="88"/>
        <v>1454</v>
      </c>
      <c r="H443" s="47">
        <f t="shared" si="89"/>
        <v>16.953232462173307</v>
      </c>
    </row>
    <row r="444" spans="1:8" x14ac:dyDescent="0.25">
      <c r="A444" s="8">
        <f t="shared" si="86"/>
        <v>41942</v>
      </c>
      <c r="B444">
        <v>524</v>
      </c>
      <c r="C444">
        <v>238.3</v>
      </c>
      <c r="D444">
        <v>1201.7</v>
      </c>
      <c r="E444">
        <v>1195.7</v>
      </c>
      <c r="F444" s="38">
        <f t="shared" si="87"/>
        <v>1725.7</v>
      </c>
      <c r="G444" s="38">
        <f t="shared" si="88"/>
        <v>1434</v>
      </c>
      <c r="H444" s="47">
        <f t="shared" si="89"/>
        <v>20.341701534170163</v>
      </c>
    </row>
    <row r="445" spans="1:8" x14ac:dyDescent="0.25">
      <c r="A445" s="8">
        <f t="shared" si="86"/>
        <v>41949</v>
      </c>
      <c r="B445">
        <v>548.9</v>
      </c>
      <c r="C445">
        <v>238.3</v>
      </c>
      <c r="D445">
        <v>1201.7</v>
      </c>
      <c r="E445">
        <v>1195.7</v>
      </c>
      <c r="F445" s="38">
        <f t="shared" si="87"/>
        <v>1750.6</v>
      </c>
      <c r="G445" s="38">
        <f t="shared" si="88"/>
        <v>1434</v>
      </c>
      <c r="H445" s="47">
        <f t="shared" si="89"/>
        <v>22.078103207810319</v>
      </c>
    </row>
    <row r="446" spans="1:8" x14ac:dyDescent="0.25">
      <c r="A446" s="8">
        <f t="shared" si="86"/>
        <v>41956</v>
      </c>
      <c r="B446">
        <v>601</v>
      </c>
      <c r="C446">
        <v>364.6</v>
      </c>
      <c r="D446">
        <v>1201.7</v>
      </c>
      <c r="E446">
        <v>1242.3</v>
      </c>
      <c r="F446" s="38">
        <f t="shared" si="87"/>
        <v>1802.7</v>
      </c>
      <c r="G446" s="38">
        <f t="shared" si="88"/>
        <v>1606.9</v>
      </c>
      <c r="H446" s="47">
        <f t="shared" si="89"/>
        <v>12.184952392806014</v>
      </c>
    </row>
    <row r="447" spans="1:8" x14ac:dyDescent="0.25">
      <c r="A447" s="8">
        <f t="shared" si="86"/>
        <v>41963</v>
      </c>
      <c r="B447">
        <v>643</v>
      </c>
      <c r="C447">
        <v>331.8</v>
      </c>
      <c r="D447">
        <v>1291.5</v>
      </c>
      <c r="E447">
        <v>1286.0999999999999</v>
      </c>
      <c r="F447" s="38">
        <f t="shared" si="87"/>
        <v>1934.5</v>
      </c>
      <c r="G447" s="38">
        <f t="shared" si="88"/>
        <v>1617.8999999999999</v>
      </c>
      <c r="H447" s="47">
        <f t="shared" si="89"/>
        <v>19.568576549848583</v>
      </c>
    </row>
    <row r="448" spans="1:8" x14ac:dyDescent="0.25">
      <c r="A448" s="8">
        <f t="shared" ref="A448:A511" si="90">+A447+7</f>
        <v>41970</v>
      </c>
      <c r="B448">
        <v>607.29999999999995</v>
      </c>
      <c r="C448">
        <v>376</v>
      </c>
      <c r="D448">
        <v>1550.3</v>
      </c>
      <c r="E448">
        <v>1286.0999999999999</v>
      </c>
      <c r="F448" s="38">
        <f t="shared" si="87"/>
        <v>2157.6</v>
      </c>
      <c r="G448" s="38">
        <f t="shared" si="88"/>
        <v>1662.1</v>
      </c>
      <c r="H448" s="47">
        <f t="shared" si="89"/>
        <v>29.811684014198914</v>
      </c>
    </row>
    <row r="449" spans="1:8" x14ac:dyDescent="0.25">
      <c r="A449" s="8">
        <f t="shared" si="90"/>
        <v>41977</v>
      </c>
      <c r="B449">
        <v>673.2</v>
      </c>
      <c r="C449">
        <v>357.9</v>
      </c>
      <c r="D449">
        <v>1606.7</v>
      </c>
      <c r="E449">
        <v>1351.4</v>
      </c>
      <c r="F449" s="38">
        <f t="shared" si="87"/>
        <v>2279.9</v>
      </c>
      <c r="G449" s="38">
        <f t="shared" si="88"/>
        <v>1709.3000000000002</v>
      </c>
      <c r="H449" s="47">
        <f t="shared" si="89"/>
        <v>33.382086234130924</v>
      </c>
    </row>
    <row r="450" spans="1:8" x14ac:dyDescent="0.25">
      <c r="A450" s="8">
        <f t="shared" si="90"/>
        <v>41984</v>
      </c>
      <c r="B450">
        <v>691.4</v>
      </c>
      <c r="C450">
        <v>413.3</v>
      </c>
      <c r="D450">
        <v>1700.8</v>
      </c>
      <c r="E450">
        <v>1425.5</v>
      </c>
      <c r="F450" s="38">
        <f t="shared" si="87"/>
        <v>2392.1999999999998</v>
      </c>
      <c r="G450" s="38">
        <f t="shared" si="88"/>
        <v>1838.8</v>
      </c>
      <c r="H450" s="47">
        <f t="shared" si="89"/>
        <v>30.095714596475954</v>
      </c>
    </row>
    <row r="451" spans="1:8" x14ac:dyDescent="0.25">
      <c r="A451" s="8">
        <f t="shared" si="90"/>
        <v>41991</v>
      </c>
      <c r="B451">
        <v>673.3</v>
      </c>
      <c r="C451">
        <v>434.2</v>
      </c>
      <c r="D451">
        <v>1757.5</v>
      </c>
      <c r="E451">
        <v>1425.6</v>
      </c>
      <c r="F451" s="38">
        <f t="shared" si="87"/>
        <v>2430.8000000000002</v>
      </c>
      <c r="G451" s="38">
        <f t="shared" si="88"/>
        <v>1859.8</v>
      </c>
      <c r="H451" s="47">
        <f t="shared" si="89"/>
        <v>30.702226045811386</v>
      </c>
    </row>
    <row r="452" spans="1:8" x14ac:dyDescent="0.25">
      <c r="A452" s="8">
        <f t="shared" si="90"/>
        <v>41998</v>
      </c>
      <c r="B452">
        <v>673.3</v>
      </c>
      <c r="C452">
        <v>369.1</v>
      </c>
      <c r="D452">
        <v>1757.5</v>
      </c>
      <c r="E452">
        <v>1504.7</v>
      </c>
      <c r="F452" s="38">
        <f t="shared" si="87"/>
        <v>2430.8000000000002</v>
      </c>
      <c r="G452" s="38">
        <f t="shared" si="88"/>
        <v>1873.8000000000002</v>
      </c>
      <c r="H452" s="47">
        <f t="shared" si="89"/>
        <v>29.725691108976406</v>
      </c>
    </row>
    <row r="453" spans="1:8" x14ac:dyDescent="0.25">
      <c r="A453" s="8">
        <f t="shared" si="90"/>
        <v>42005</v>
      </c>
      <c r="B453">
        <v>670.8</v>
      </c>
      <c r="C453">
        <v>292</v>
      </c>
      <c r="D453">
        <v>1788.3</v>
      </c>
      <c r="E453">
        <v>1582.9</v>
      </c>
      <c r="F453" s="38">
        <f t="shared" si="87"/>
        <v>2459.1</v>
      </c>
      <c r="G453" s="38">
        <f t="shared" si="88"/>
        <v>1874.9</v>
      </c>
      <c r="H453" s="47">
        <f t="shared" si="89"/>
        <v>31.158995146407786</v>
      </c>
    </row>
    <row r="454" spans="1:8" x14ac:dyDescent="0.25">
      <c r="A454" s="8">
        <f t="shared" si="90"/>
        <v>42012</v>
      </c>
      <c r="B454">
        <v>705.7</v>
      </c>
      <c r="C454">
        <v>260.8</v>
      </c>
      <c r="D454">
        <v>1849.6</v>
      </c>
      <c r="E454">
        <v>1635.5</v>
      </c>
      <c r="F454" s="38">
        <f t="shared" si="87"/>
        <v>2555.3000000000002</v>
      </c>
      <c r="G454" s="38">
        <f t="shared" si="88"/>
        <v>1896.3</v>
      </c>
      <c r="H454" s="47">
        <f t="shared" si="89"/>
        <v>34.75188525022412</v>
      </c>
    </row>
    <row r="455" spans="1:8" x14ac:dyDescent="0.25">
      <c r="A455" s="8">
        <f t="shared" si="90"/>
        <v>42019</v>
      </c>
      <c r="B455">
        <v>698.3</v>
      </c>
      <c r="C455">
        <v>303.2</v>
      </c>
      <c r="D455">
        <v>1887.1</v>
      </c>
      <c r="E455">
        <v>1676.6</v>
      </c>
      <c r="F455" s="38">
        <f t="shared" si="87"/>
        <v>2585.3999999999996</v>
      </c>
      <c r="G455" s="38">
        <f t="shared" si="88"/>
        <v>1979.8</v>
      </c>
      <c r="H455" s="47">
        <f t="shared" si="89"/>
        <v>30.588948378624092</v>
      </c>
    </row>
    <row r="456" spans="1:8" x14ac:dyDescent="0.25">
      <c r="A456" s="8">
        <f t="shared" si="90"/>
        <v>42026</v>
      </c>
      <c r="B456">
        <v>637.70000000000005</v>
      </c>
      <c r="C456">
        <v>429.3</v>
      </c>
      <c r="D456">
        <v>1977.4</v>
      </c>
      <c r="E456">
        <v>1704.8</v>
      </c>
      <c r="F456" s="38">
        <f t="shared" si="87"/>
        <v>2615.1000000000004</v>
      </c>
      <c r="G456" s="38">
        <f t="shared" si="88"/>
        <v>2134.1</v>
      </c>
      <c r="H456" s="47">
        <f t="shared" si="89"/>
        <v>22.538775127688517</v>
      </c>
    </row>
    <row r="457" spans="1:8" x14ac:dyDescent="0.25">
      <c r="A457" s="8">
        <f t="shared" si="90"/>
        <v>42033</v>
      </c>
      <c r="B457">
        <v>538.9</v>
      </c>
      <c r="C457">
        <v>524.29999999999995</v>
      </c>
      <c r="D457">
        <v>2127.9</v>
      </c>
      <c r="E457">
        <v>1706.5</v>
      </c>
      <c r="F457" s="38">
        <f t="shared" si="87"/>
        <v>2666.8</v>
      </c>
      <c r="G457" s="38">
        <f t="shared" si="88"/>
        <v>2230.8000000000002</v>
      </c>
      <c r="H457" s="47">
        <f t="shared" si="89"/>
        <v>19.544558006096469</v>
      </c>
    </row>
    <row r="458" spans="1:8" x14ac:dyDescent="0.25">
      <c r="A458" s="8">
        <f t="shared" si="90"/>
        <v>42040</v>
      </c>
      <c r="B458">
        <v>556.1</v>
      </c>
      <c r="C458">
        <v>673.6</v>
      </c>
      <c r="D458">
        <v>2161.8000000000002</v>
      </c>
      <c r="E458">
        <v>1751.7</v>
      </c>
      <c r="F458" s="38">
        <f t="shared" si="87"/>
        <v>2717.9</v>
      </c>
      <c r="G458" s="38">
        <f t="shared" si="88"/>
        <v>2425.3000000000002</v>
      </c>
      <c r="H458" s="47">
        <f t="shared" si="89"/>
        <v>12.064486867603996</v>
      </c>
    </row>
    <row r="459" spans="1:8" x14ac:dyDescent="0.25">
      <c r="A459" s="8">
        <f t="shared" si="90"/>
        <v>42047</v>
      </c>
      <c r="B459">
        <v>564.79999999999995</v>
      </c>
      <c r="C459">
        <v>766.2</v>
      </c>
      <c r="D459">
        <v>2196.1</v>
      </c>
      <c r="E459">
        <v>1807.5</v>
      </c>
      <c r="F459" s="38">
        <f t="shared" si="87"/>
        <v>2760.8999999999996</v>
      </c>
      <c r="G459" s="38">
        <f t="shared" si="88"/>
        <v>2573.6999999999998</v>
      </c>
      <c r="H459" s="47">
        <f t="shared" si="89"/>
        <v>7.2735750087422613</v>
      </c>
    </row>
    <row r="460" spans="1:8" x14ac:dyDescent="0.25">
      <c r="A460" s="8">
        <f t="shared" si="90"/>
        <v>42054</v>
      </c>
      <c r="B460">
        <v>458.9</v>
      </c>
      <c r="C460">
        <v>779.3</v>
      </c>
      <c r="D460">
        <v>2370.1</v>
      </c>
      <c r="E460">
        <v>1831</v>
      </c>
      <c r="F460" s="38">
        <f t="shared" si="87"/>
        <v>2829</v>
      </c>
      <c r="G460" s="38">
        <f t="shared" si="88"/>
        <v>2610.3000000000002</v>
      </c>
      <c r="H460" s="47">
        <f t="shared" si="89"/>
        <v>8.378347316400415</v>
      </c>
    </row>
    <row r="461" spans="1:8" x14ac:dyDescent="0.25">
      <c r="A461" s="8">
        <f t="shared" si="90"/>
        <v>42061</v>
      </c>
      <c r="B461">
        <v>384.3</v>
      </c>
      <c r="C461">
        <v>739.1</v>
      </c>
      <c r="D461">
        <v>2487.4</v>
      </c>
      <c r="E461">
        <v>1873.5</v>
      </c>
      <c r="F461" s="38">
        <f t="shared" si="87"/>
        <v>2871.7000000000003</v>
      </c>
      <c r="G461" s="38">
        <f t="shared" si="88"/>
        <v>2612.6</v>
      </c>
      <c r="H461" s="47">
        <f t="shared" si="89"/>
        <v>9.9173237388042743</v>
      </c>
    </row>
    <row r="462" spans="1:8" x14ac:dyDescent="0.25">
      <c r="A462" s="8">
        <f t="shared" si="90"/>
        <v>42068</v>
      </c>
      <c r="B462">
        <v>315.60000000000002</v>
      </c>
      <c r="C462">
        <v>701.9</v>
      </c>
      <c r="D462">
        <v>2592.1</v>
      </c>
      <c r="E462">
        <v>1935.8</v>
      </c>
      <c r="F462" s="38">
        <f t="shared" si="87"/>
        <v>2907.7</v>
      </c>
      <c r="G462" s="38">
        <f t="shared" si="88"/>
        <v>2637.7</v>
      </c>
      <c r="H462" s="47">
        <f t="shared" si="89"/>
        <v>10.236190620616448</v>
      </c>
    </row>
    <row r="463" spans="1:8" x14ac:dyDescent="0.25">
      <c r="A463" s="8">
        <f t="shared" si="90"/>
        <v>42075</v>
      </c>
      <c r="B463">
        <v>329.1</v>
      </c>
      <c r="C463">
        <v>679.2</v>
      </c>
      <c r="D463">
        <v>2610.6999999999998</v>
      </c>
      <c r="E463">
        <v>2002.9</v>
      </c>
      <c r="F463" s="38">
        <f t="shared" si="87"/>
        <v>2939.7999999999997</v>
      </c>
      <c r="G463" s="38">
        <f t="shared" si="88"/>
        <v>2682.1000000000004</v>
      </c>
      <c r="H463" s="47">
        <f t="shared" si="89"/>
        <v>9.6081428731217713</v>
      </c>
    </row>
    <row r="464" spans="1:8" x14ac:dyDescent="0.25">
      <c r="A464" s="8">
        <f t="shared" si="90"/>
        <v>42082</v>
      </c>
      <c r="B464">
        <v>309.8</v>
      </c>
      <c r="C464">
        <v>761.6</v>
      </c>
      <c r="D464">
        <v>2653.1</v>
      </c>
      <c r="E464">
        <v>2049.1999999999998</v>
      </c>
      <c r="F464" s="38">
        <f t="shared" si="87"/>
        <v>2962.9</v>
      </c>
      <c r="G464" s="38">
        <f t="shared" si="88"/>
        <v>2810.7999999999997</v>
      </c>
      <c r="H464" s="47">
        <f t="shared" si="89"/>
        <v>5.4112708125800602</v>
      </c>
    </row>
    <row r="465" spans="1:9" x14ac:dyDescent="0.25">
      <c r="A465" s="8">
        <f t="shared" si="90"/>
        <v>42089</v>
      </c>
      <c r="B465">
        <v>281.2</v>
      </c>
      <c r="C465">
        <v>662.4</v>
      </c>
      <c r="D465">
        <v>2682.6</v>
      </c>
      <c r="E465">
        <v>2154.4</v>
      </c>
      <c r="F465" s="38">
        <f t="shared" si="87"/>
        <v>2963.7999999999997</v>
      </c>
      <c r="G465" s="38">
        <f t="shared" si="88"/>
        <v>2816.8</v>
      </c>
      <c r="H465" s="47">
        <f t="shared" si="89"/>
        <v>5.2186878727634056</v>
      </c>
    </row>
    <row r="466" spans="1:9" x14ac:dyDescent="0.25">
      <c r="A466" s="8">
        <f t="shared" si="90"/>
        <v>42096</v>
      </c>
      <c r="B466">
        <v>280.8</v>
      </c>
      <c r="C466">
        <v>662.4</v>
      </c>
      <c r="D466">
        <v>2682.9</v>
      </c>
      <c r="E466">
        <v>2154.4</v>
      </c>
      <c r="F466" s="38">
        <f t="shared" si="87"/>
        <v>2963.7000000000003</v>
      </c>
      <c r="G466" s="38">
        <f t="shared" si="88"/>
        <v>2816.8</v>
      </c>
      <c r="H466" s="47">
        <f t="shared" si="89"/>
        <v>5.215137744958831</v>
      </c>
    </row>
    <row r="467" spans="1:9" x14ac:dyDescent="0.25">
      <c r="A467" s="8">
        <f t="shared" si="90"/>
        <v>42103</v>
      </c>
      <c r="B467">
        <v>255.9</v>
      </c>
      <c r="C467">
        <v>594.9</v>
      </c>
      <c r="D467">
        <v>2708.2</v>
      </c>
      <c r="E467">
        <v>2251.3000000000002</v>
      </c>
      <c r="F467" s="38">
        <f t="shared" ref="F467:F478" si="91">+B467+D467</f>
        <v>2964.1</v>
      </c>
      <c r="G467" s="38">
        <f t="shared" ref="G467:G478" si="92">+C467+E467</f>
        <v>2846.2000000000003</v>
      </c>
      <c r="H467" s="47">
        <f t="shared" ref="H467:H478" si="93">+(F467/G467-1)*100</f>
        <v>4.1423652589417381</v>
      </c>
      <c r="I467">
        <v>25.1</v>
      </c>
    </row>
    <row r="468" spans="1:9" x14ac:dyDescent="0.25">
      <c r="A468" s="8">
        <f t="shared" si="90"/>
        <v>42110</v>
      </c>
      <c r="B468">
        <v>227.2</v>
      </c>
      <c r="C468">
        <v>637.79999999999995</v>
      </c>
      <c r="D468">
        <v>2809.5</v>
      </c>
      <c r="E468">
        <v>2355.6999999999998</v>
      </c>
      <c r="F468" s="38">
        <f t="shared" si="91"/>
        <v>3036.7</v>
      </c>
      <c r="G468" s="38">
        <f t="shared" si="92"/>
        <v>2993.5</v>
      </c>
      <c r="H468" s="47">
        <f t="shared" si="93"/>
        <v>1.4431267746784604</v>
      </c>
      <c r="I468">
        <v>25.1</v>
      </c>
    </row>
    <row r="469" spans="1:9" x14ac:dyDescent="0.25">
      <c r="A469" s="8">
        <f t="shared" si="90"/>
        <v>42117</v>
      </c>
      <c r="B469">
        <v>184.3</v>
      </c>
      <c r="C469">
        <v>632.6</v>
      </c>
      <c r="D469">
        <v>2887.2</v>
      </c>
      <c r="E469">
        <v>2421.6</v>
      </c>
      <c r="F469" s="38">
        <f t="shared" si="91"/>
        <v>3071.5</v>
      </c>
      <c r="G469" s="38">
        <f t="shared" si="92"/>
        <v>3054.2</v>
      </c>
      <c r="H469" s="47">
        <f t="shared" si="93"/>
        <v>0.56643310850632567</v>
      </c>
      <c r="I469">
        <v>25.4</v>
      </c>
    </row>
    <row r="470" spans="1:9" x14ac:dyDescent="0.25">
      <c r="A470" s="8">
        <f t="shared" si="90"/>
        <v>42124</v>
      </c>
      <c r="B470">
        <v>149.30000000000001</v>
      </c>
      <c r="C470">
        <v>573.5</v>
      </c>
      <c r="D470">
        <v>2935.9</v>
      </c>
      <c r="E470">
        <v>2502.4</v>
      </c>
      <c r="F470" s="38">
        <f t="shared" si="91"/>
        <v>3085.2000000000003</v>
      </c>
      <c r="G470" s="38">
        <f t="shared" si="92"/>
        <v>3075.9</v>
      </c>
      <c r="H470" s="47">
        <f t="shared" si="93"/>
        <v>0.30235053155174274</v>
      </c>
      <c r="I470">
        <v>50.4</v>
      </c>
    </row>
    <row r="471" spans="1:9" x14ac:dyDescent="0.25">
      <c r="A471" s="8">
        <f t="shared" si="90"/>
        <v>42131</v>
      </c>
      <c r="B471">
        <v>121.5</v>
      </c>
      <c r="C471">
        <v>531.5</v>
      </c>
      <c r="D471">
        <v>2996.8</v>
      </c>
      <c r="E471">
        <v>2545.4</v>
      </c>
      <c r="F471" s="38">
        <f t="shared" si="91"/>
        <v>3118.3</v>
      </c>
      <c r="G471" s="38">
        <f t="shared" si="92"/>
        <v>3076.9</v>
      </c>
      <c r="H471" s="47">
        <f t="shared" si="93"/>
        <v>1.3455100913256857</v>
      </c>
      <c r="I471">
        <v>50.4</v>
      </c>
    </row>
    <row r="472" spans="1:9" x14ac:dyDescent="0.25">
      <c r="A472" s="8">
        <f t="shared" si="90"/>
        <v>42138</v>
      </c>
      <c r="B472">
        <v>121</v>
      </c>
      <c r="C472">
        <v>501.9</v>
      </c>
      <c r="D472">
        <v>3019.7</v>
      </c>
      <c r="E472">
        <v>2575.9</v>
      </c>
      <c r="F472" s="38">
        <f t="shared" si="91"/>
        <v>3140.7</v>
      </c>
      <c r="G472" s="38">
        <f t="shared" si="92"/>
        <v>3077.8</v>
      </c>
      <c r="H472" s="47">
        <f t="shared" si="93"/>
        <v>2.0436675547468752</v>
      </c>
      <c r="I472">
        <v>50.4</v>
      </c>
    </row>
    <row r="473" spans="1:9" x14ac:dyDescent="0.25">
      <c r="A473" s="8">
        <f t="shared" si="90"/>
        <v>42145</v>
      </c>
      <c r="B473" s="26">
        <v>76</v>
      </c>
      <c r="C473">
        <v>405</v>
      </c>
      <c r="D473">
        <v>3066.5</v>
      </c>
      <c r="E473">
        <v>2674.3</v>
      </c>
      <c r="F473" s="38">
        <f t="shared" si="91"/>
        <v>3142.5</v>
      </c>
      <c r="G473" s="38">
        <f t="shared" si="92"/>
        <v>3079.3</v>
      </c>
      <c r="H473" s="47">
        <f t="shared" si="93"/>
        <v>2.0524145097911894</v>
      </c>
      <c r="I473">
        <v>105.3</v>
      </c>
    </row>
    <row r="474" spans="1:9" x14ac:dyDescent="0.25">
      <c r="A474" s="8">
        <f t="shared" si="90"/>
        <v>42152</v>
      </c>
      <c r="B474">
        <v>63.6</v>
      </c>
      <c r="C474">
        <v>405</v>
      </c>
      <c r="D474">
        <v>3079.1</v>
      </c>
      <c r="E474">
        <v>2674.3</v>
      </c>
      <c r="F474" s="38">
        <f t="shared" si="91"/>
        <v>3142.7</v>
      </c>
      <c r="G474" s="38">
        <f t="shared" si="92"/>
        <v>3079.3</v>
      </c>
      <c r="H474" s="47">
        <f t="shared" si="93"/>
        <v>2.0589094924170936</v>
      </c>
      <c r="I474">
        <v>140.6</v>
      </c>
    </row>
    <row r="475" spans="1:9" x14ac:dyDescent="0.25">
      <c r="A475" s="8">
        <f t="shared" si="90"/>
        <v>42159</v>
      </c>
      <c r="B475">
        <v>163.9</v>
      </c>
      <c r="C475">
        <v>616.6</v>
      </c>
      <c r="D475">
        <v>0</v>
      </c>
      <c r="E475">
        <v>55.1</v>
      </c>
      <c r="F475" s="38">
        <f t="shared" si="91"/>
        <v>163.9</v>
      </c>
      <c r="G475" s="38">
        <f t="shared" si="92"/>
        <v>671.7</v>
      </c>
      <c r="H475" s="47">
        <f t="shared" si="93"/>
        <v>-75.599225844871228</v>
      </c>
    </row>
    <row r="476" spans="1:9" x14ac:dyDescent="0.25">
      <c r="A476" s="8">
        <f t="shared" si="90"/>
        <v>42166</v>
      </c>
      <c r="B476">
        <v>178.5</v>
      </c>
      <c r="C476">
        <v>621.6</v>
      </c>
      <c r="D476">
        <v>83.1</v>
      </c>
      <c r="E476" s="26">
        <v>83</v>
      </c>
      <c r="F476" s="38">
        <f t="shared" si="91"/>
        <v>261.60000000000002</v>
      </c>
      <c r="G476" s="38">
        <f t="shared" si="92"/>
        <v>704.6</v>
      </c>
      <c r="H476" s="47">
        <f t="shared" si="93"/>
        <v>-62.872551802441102</v>
      </c>
    </row>
    <row r="477" spans="1:9" x14ac:dyDescent="0.25">
      <c r="A477" s="8">
        <f t="shared" si="90"/>
        <v>42173</v>
      </c>
      <c r="B477">
        <v>239.9</v>
      </c>
      <c r="C477">
        <v>544.20000000000005</v>
      </c>
      <c r="D477">
        <v>108.8</v>
      </c>
      <c r="E477">
        <v>189.5</v>
      </c>
      <c r="F477" s="38">
        <f t="shared" si="91"/>
        <v>348.7</v>
      </c>
      <c r="G477" s="38">
        <f t="shared" si="92"/>
        <v>733.7</v>
      </c>
      <c r="H477" s="47">
        <f t="shared" si="93"/>
        <v>-52.473763118440786</v>
      </c>
    </row>
    <row r="478" spans="1:9" x14ac:dyDescent="0.25">
      <c r="A478" s="8">
        <f t="shared" si="90"/>
        <v>42180</v>
      </c>
      <c r="B478">
        <v>327.3</v>
      </c>
      <c r="C478" s="26">
        <v>535</v>
      </c>
      <c r="D478">
        <v>108.8</v>
      </c>
      <c r="E478">
        <v>247.6</v>
      </c>
      <c r="F478" s="38">
        <f t="shared" si="91"/>
        <v>436.1</v>
      </c>
      <c r="G478" s="38">
        <f t="shared" si="92"/>
        <v>782.6</v>
      </c>
      <c r="H478" s="47">
        <f t="shared" si="93"/>
        <v>-44.275491949910553</v>
      </c>
    </row>
    <row r="479" spans="1:9" x14ac:dyDescent="0.25">
      <c r="A479" s="8">
        <f t="shared" si="90"/>
        <v>42187</v>
      </c>
      <c r="B479">
        <v>318.89999999999998</v>
      </c>
      <c r="C479">
        <v>496.6</v>
      </c>
      <c r="D479">
        <v>139.19999999999999</v>
      </c>
      <c r="E479" s="26">
        <v>288</v>
      </c>
      <c r="F479" s="38">
        <f t="shared" ref="F479:G481" si="94">+B479+D479</f>
        <v>458.09999999999997</v>
      </c>
      <c r="G479" s="38">
        <f t="shared" si="94"/>
        <v>784.6</v>
      </c>
      <c r="H479" s="47">
        <f t="shared" ref="H479:H487" si="95">+(F479/G479-1)*100</f>
        <v>-41.613561050216674</v>
      </c>
    </row>
    <row r="480" spans="1:9" x14ac:dyDescent="0.25">
      <c r="A480" s="8">
        <f t="shared" si="90"/>
        <v>42194</v>
      </c>
      <c r="B480">
        <v>370.6</v>
      </c>
      <c r="C480">
        <v>553.6</v>
      </c>
      <c r="D480">
        <v>144.4</v>
      </c>
      <c r="E480">
        <v>346.2</v>
      </c>
      <c r="F480" s="61">
        <f t="shared" si="94"/>
        <v>515</v>
      </c>
      <c r="G480" s="38">
        <f t="shared" si="94"/>
        <v>899.8</v>
      </c>
      <c r="H480" s="47">
        <f t="shared" si="95"/>
        <v>-42.765058901978215</v>
      </c>
    </row>
    <row r="481" spans="1:8" x14ac:dyDescent="0.25">
      <c r="A481" s="8">
        <f t="shared" si="90"/>
        <v>42201</v>
      </c>
      <c r="B481">
        <v>393.8</v>
      </c>
      <c r="C481">
        <v>609.1</v>
      </c>
      <c r="D481">
        <v>170.5</v>
      </c>
      <c r="E481">
        <v>383.4</v>
      </c>
      <c r="F481" s="38">
        <f t="shared" si="94"/>
        <v>564.29999999999995</v>
      </c>
      <c r="G481" s="38">
        <f t="shared" si="94"/>
        <v>992.5</v>
      </c>
      <c r="H481" s="47">
        <f t="shared" si="95"/>
        <v>-43.143576826196487</v>
      </c>
    </row>
    <row r="482" spans="1:8" x14ac:dyDescent="0.25">
      <c r="A482" s="8">
        <f t="shared" si="90"/>
        <v>42208</v>
      </c>
      <c r="B482">
        <v>389.5</v>
      </c>
      <c r="C482">
        <v>613.20000000000005</v>
      </c>
      <c r="D482">
        <v>231.6</v>
      </c>
      <c r="E482">
        <v>453.9</v>
      </c>
      <c r="F482" s="38">
        <f t="shared" ref="F482:G487" si="96">+B482+D482</f>
        <v>621.1</v>
      </c>
      <c r="G482" s="38">
        <f t="shared" si="96"/>
        <v>1067.0999999999999</v>
      </c>
      <c r="H482" s="47">
        <f t="shared" si="95"/>
        <v>-41.795520569768527</v>
      </c>
    </row>
    <row r="483" spans="1:8" x14ac:dyDescent="0.25">
      <c r="A483" s="8">
        <f t="shared" si="90"/>
        <v>42215</v>
      </c>
      <c r="B483">
        <v>390.3</v>
      </c>
      <c r="C483">
        <v>565.20000000000005</v>
      </c>
      <c r="D483">
        <v>301.7</v>
      </c>
      <c r="E483">
        <v>504.6</v>
      </c>
      <c r="F483" s="61">
        <f t="shared" si="96"/>
        <v>692</v>
      </c>
      <c r="G483" s="38">
        <f t="shared" si="96"/>
        <v>1069.8000000000002</v>
      </c>
      <c r="H483" s="47">
        <f t="shared" si="95"/>
        <v>-35.315012151804083</v>
      </c>
    </row>
    <row r="484" spans="1:8" x14ac:dyDescent="0.25">
      <c r="A484" s="8">
        <f t="shared" si="90"/>
        <v>42222</v>
      </c>
      <c r="B484">
        <v>385.4</v>
      </c>
      <c r="C484">
        <v>572.29999999999995</v>
      </c>
      <c r="D484">
        <v>330.4</v>
      </c>
      <c r="E484">
        <v>529.6</v>
      </c>
      <c r="F484" s="38">
        <f t="shared" si="96"/>
        <v>715.8</v>
      </c>
      <c r="G484" s="38">
        <f t="shared" si="96"/>
        <v>1101.9000000000001</v>
      </c>
      <c r="H484" s="47">
        <f t="shared" si="95"/>
        <v>-35.03947726653962</v>
      </c>
    </row>
    <row r="485" spans="1:8" x14ac:dyDescent="0.25">
      <c r="A485" s="8">
        <f t="shared" si="90"/>
        <v>42229</v>
      </c>
      <c r="B485">
        <v>413.9</v>
      </c>
      <c r="C485">
        <v>543.1</v>
      </c>
      <c r="D485">
        <v>424.8</v>
      </c>
      <c r="E485">
        <v>593.4</v>
      </c>
      <c r="F485" s="38">
        <f t="shared" si="96"/>
        <v>838.7</v>
      </c>
      <c r="G485" s="38">
        <f t="shared" si="96"/>
        <v>1136.5</v>
      </c>
      <c r="H485" s="47">
        <f t="shared" si="95"/>
        <v>-26.203255609326881</v>
      </c>
    </row>
    <row r="486" spans="1:8" x14ac:dyDescent="0.25">
      <c r="A486" s="8">
        <f t="shared" si="90"/>
        <v>42236</v>
      </c>
      <c r="B486">
        <v>461.7</v>
      </c>
      <c r="C486">
        <v>632.79999999999995</v>
      </c>
      <c r="D486">
        <v>460.4</v>
      </c>
      <c r="E486">
        <v>593.5</v>
      </c>
      <c r="F486" s="38">
        <f t="shared" si="96"/>
        <v>922.09999999999991</v>
      </c>
      <c r="G486" s="38">
        <f t="shared" si="96"/>
        <v>1226.3</v>
      </c>
      <c r="H486" s="47">
        <f t="shared" si="95"/>
        <v>-24.806327978471831</v>
      </c>
    </row>
    <row r="487" spans="1:8" x14ac:dyDescent="0.25">
      <c r="A487" s="8">
        <f t="shared" si="90"/>
        <v>42243</v>
      </c>
      <c r="B487">
        <v>356.4</v>
      </c>
      <c r="C487">
        <v>584.70000000000005</v>
      </c>
      <c r="D487">
        <v>593.20000000000005</v>
      </c>
      <c r="E487">
        <v>643.1</v>
      </c>
      <c r="F487" s="38">
        <f t="shared" si="96"/>
        <v>949.6</v>
      </c>
      <c r="G487" s="38">
        <f t="shared" si="96"/>
        <v>1227.8000000000002</v>
      </c>
      <c r="H487" s="47">
        <f t="shared" si="95"/>
        <v>-22.658413422381507</v>
      </c>
    </row>
    <row r="488" spans="1:8" x14ac:dyDescent="0.25">
      <c r="A488" s="8">
        <f t="shared" si="90"/>
        <v>42250</v>
      </c>
      <c r="B488">
        <v>361.9</v>
      </c>
      <c r="C488">
        <v>570.29999999999995</v>
      </c>
      <c r="D488">
        <v>623.70000000000005</v>
      </c>
      <c r="E488">
        <v>694.7</v>
      </c>
      <c r="F488" s="38">
        <f t="shared" ref="F488:G490" si="97">+B488+D488</f>
        <v>985.6</v>
      </c>
      <c r="G488" s="38">
        <f t="shared" si="97"/>
        <v>1265</v>
      </c>
      <c r="H488" s="47">
        <f t="shared" ref="H488:H496" si="98">+(F488/G488-1)*100</f>
        <v>-22.086956521739133</v>
      </c>
    </row>
    <row r="489" spans="1:8" x14ac:dyDescent="0.25">
      <c r="A489" s="8">
        <f t="shared" si="90"/>
        <v>42257</v>
      </c>
      <c r="B489">
        <v>361.9</v>
      </c>
      <c r="C489">
        <v>525.70000000000005</v>
      </c>
      <c r="D489" s="26">
        <v>651</v>
      </c>
      <c r="E489">
        <v>858.47</v>
      </c>
      <c r="F489" s="38">
        <f t="shared" si="97"/>
        <v>1012.9</v>
      </c>
      <c r="G489" s="38">
        <f t="shared" si="97"/>
        <v>1384.17</v>
      </c>
      <c r="H489" s="47">
        <f t="shared" si="98"/>
        <v>-26.82257237189074</v>
      </c>
    </row>
    <row r="490" spans="1:8" x14ac:dyDescent="0.25">
      <c r="A490" s="8">
        <f t="shared" si="90"/>
        <v>42264</v>
      </c>
      <c r="B490">
        <v>421.4</v>
      </c>
      <c r="C490">
        <v>581.79999999999995</v>
      </c>
      <c r="D490">
        <v>686.4</v>
      </c>
      <c r="E490">
        <v>858.7</v>
      </c>
      <c r="F490" s="38">
        <f t="shared" si="97"/>
        <v>1107.8</v>
      </c>
      <c r="G490" s="38">
        <f t="shared" si="97"/>
        <v>1440.5</v>
      </c>
      <c r="H490" s="47">
        <f t="shared" si="98"/>
        <v>-23.096147171121139</v>
      </c>
    </row>
    <row r="491" spans="1:8" x14ac:dyDescent="0.25">
      <c r="A491" s="8">
        <f t="shared" si="90"/>
        <v>42271</v>
      </c>
      <c r="B491">
        <v>370.2</v>
      </c>
      <c r="C491">
        <v>517.9</v>
      </c>
      <c r="D491">
        <v>739.1</v>
      </c>
      <c r="E491">
        <v>925.3</v>
      </c>
      <c r="F491" s="38">
        <f t="shared" ref="F491:G496" si="99">+B491+D491</f>
        <v>1109.3</v>
      </c>
      <c r="G491" s="38">
        <f t="shared" si="99"/>
        <v>1443.1999999999998</v>
      </c>
      <c r="H491" s="47">
        <f t="shared" si="98"/>
        <v>-23.136086474501106</v>
      </c>
    </row>
    <row r="492" spans="1:8" x14ac:dyDescent="0.25">
      <c r="A492" s="8">
        <f t="shared" si="90"/>
        <v>42278</v>
      </c>
      <c r="B492" s="26">
        <v>301</v>
      </c>
      <c r="C492">
        <v>389.5</v>
      </c>
      <c r="D492">
        <v>837.3</v>
      </c>
      <c r="E492">
        <v>1045.4000000000001</v>
      </c>
      <c r="F492" s="38">
        <f t="shared" si="99"/>
        <v>1138.3</v>
      </c>
      <c r="G492" s="38">
        <f t="shared" si="99"/>
        <v>1434.9</v>
      </c>
      <c r="H492" s="47">
        <f t="shared" si="98"/>
        <v>-20.670429995121619</v>
      </c>
    </row>
    <row r="493" spans="1:8" x14ac:dyDescent="0.25">
      <c r="A493" s="8">
        <f t="shared" si="90"/>
        <v>42285</v>
      </c>
      <c r="B493">
        <v>264.7</v>
      </c>
      <c r="C493">
        <v>451.5</v>
      </c>
      <c r="D493">
        <v>930.8</v>
      </c>
      <c r="E493">
        <v>1068.5</v>
      </c>
      <c r="F493" s="38">
        <f t="shared" si="99"/>
        <v>1195.5</v>
      </c>
      <c r="G493" s="38">
        <f t="shared" si="99"/>
        <v>1520</v>
      </c>
      <c r="H493" s="47">
        <f t="shared" si="98"/>
        <v>-21.348684210526315</v>
      </c>
    </row>
    <row r="494" spans="1:8" x14ac:dyDescent="0.25">
      <c r="A494" s="8">
        <f t="shared" si="90"/>
        <v>42292</v>
      </c>
      <c r="B494">
        <v>264.8</v>
      </c>
      <c r="C494">
        <v>435.8</v>
      </c>
      <c r="D494">
        <v>956.3</v>
      </c>
      <c r="E494">
        <v>1176.5</v>
      </c>
      <c r="F494" s="38">
        <f t="shared" si="99"/>
        <v>1221.0999999999999</v>
      </c>
      <c r="G494" s="38">
        <f t="shared" si="99"/>
        <v>1612.3</v>
      </c>
      <c r="H494" s="47">
        <f t="shared" si="98"/>
        <v>-24.26347453947777</v>
      </c>
    </row>
    <row r="495" spans="1:8" x14ac:dyDescent="0.25">
      <c r="A495" s="8">
        <f t="shared" si="90"/>
        <v>42299</v>
      </c>
      <c r="B495">
        <v>277.89999999999998</v>
      </c>
      <c r="C495">
        <v>498.8</v>
      </c>
      <c r="D495">
        <v>980.3</v>
      </c>
      <c r="E495">
        <v>1201.7</v>
      </c>
      <c r="F495" s="38">
        <f t="shared" si="99"/>
        <v>1258.1999999999998</v>
      </c>
      <c r="G495" s="38">
        <f t="shared" si="99"/>
        <v>1700.5</v>
      </c>
      <c r="H495" s="47">
        <f t="shared" si="98"/>
        <v>-26.009997059688338</v>
      </c>
    </row>
    <row r="496" spans="1:8" x14ac:dyDescent="0.25">
      <c r="A496" s="8">
        <f t="shared" si="90"/>
        <v>42306</v>
      </c>
      <c r="B496">
        <v>239.4</v>
      </c>
      <c r="C496" s="26">
        <v>524</v>
      </c>
      <c r="D496">
        <v>1020.3</v>
      </c>
      <c r="E496">
        <v>1201.7</v>
      </c>
      <c r="F496" s="38">
        <f t="shared" si="99"/>
        <v>1259.7</v>
      </c>
      <c r="G496" s="38">
        <f t="shared" si="99"/>
        <v>1725.7</v>
      </c>
      <c r="H496" s="47">
        <f t="shared" si="98"/>
        <v>-27.003534797473485</v>
      </c>
    </row>
    <row r="497" spans="1:8" x14ac:dyDescent="0.25">
      <c r="A497" s="8">
        <f t="shared" si="90"/>
        <v>42313</v>
      </c>
      <c r="B497">
        <v>239.4</v>
      </c>
      <c r="C497">
        <v>548.9</v>
      </c>
      <c r="D497">
        <v>1020.3</v>
      </c>
      <c r="E497">
        <v>1201.7</v>
      </c>
      <c r="F497" s="38">
        <f t="shared" ref="F497:G506" si="100">+B497+D497</f>
        <v>1259.7</v>
      </c>
      <c r="G497" s="38">
        <f t="shared" si="100"/>
        <v>1750.6</v>
      </c>
      <c r="H497" s="47">
        <f t="shared" ref="H497:H506" si="101">+(F497/G497-1)*100</f>
        <v>-28.041814235119379</v>
      </c>
    </row>
    <row r="498" spans="1:8" x14ac:dyDescent="0.25">
      <c r="A498" s="8">
        <f t="shared" si="90"/>
        <v>42320</v>
      </c>
      <c r="B498">
        <v>290.5</v>
      </c>
      <c r="C498" s="26">
        <v>601</v>
      </c>
      <c r="D498">
        <v>1059.8</v>
      </c>
      <c r="E498">
        <v>1201.7</v>
      </c>
      <c r="F498" s="38">
        <f t="shared" si="100"/>
        <v>1350.3</v>
      </c>
      <c r="G498" s="38">
        <f t="shared" si="100"/>
        <v>1802.7</v>
      </c>
      <c r="H498" s="47">
        <f t="shared" si="101"/>
        <v>-25.095689798635391</v>
      </c>
    </row>
    <row r="499" spans="1:8" x14ac:dyDescent="0.25">
      <c r="A499" s="8">
        <f t="shared" si="90"/>
        <v>42327</v>
      </c>
      <c r="B499">
        <v>297.39999999999998</v>
      </c>
      <c r="C499" s="26">
        <v>643</v>
      </c>
      <c r="D499">
        <v>1103.2</v>
      </c>
      <c r="E499">
        <v>1291.5</v>
      </c>
      <c r="F499" s="38">
        <f t="shared" si="100"/>
        <v>1400.6</v>
      </c>
      <c r="G499" s="38">
        <f t="shared" si="100"/>
        <v>1934.5</v>
      </c>
      <c r="H499" s="47">
        <f t="shared" si="101"/>
        <v>-27.59886275523391</v>
      </c>
    </row>
    <row r="500" spans="1:8" x14ac:dyDescent="0.25">
      <c r="A500" s="8">
        <f t="shared" si="90"/>
        <v>42334</v>
      </c>
      <c r="B500">
        <v>286.10000000000002</v>
      </c>
      <c r="C500">
        <v>607.29999999999995</v>
      </c>
      <c r="D500">
        <v>1114.4000000000001</v>
      </c>
      <c r="E500">
        <v>1550.3</v>
      </c>
      <c r="F500" s="38">
        <f t="shared" si="100"/>
        <v>1400.5</v>
      </c>
      <c r="G500" s="38">
        <f t="shared" si="100"/>
        <v>2157.6</v>
      </c>
      <c r="H500" s="47">
        <f t="shared" si="101"/>
        <v>-35.089914720059326</v>
      </c>
    </row>
    <row r="501" spans="1:8" x14ac:dyDescent="0.25">
      <c r="A501" s="8">
        <f t="shared" si="90"/>
        <v>42341</v>
      </c>
      <c r="B501">
        <v>330.7</v>
      </c>
      <c r="C501" s="26">
        <v>673.2</v>
      </c>
      <c r="D501">
        <v>1138.4000000000001</v>
      </c>
      <c r="E501">
        <v>1606.7</v>
      </c>
      <c r="F501" s="38">
        <f t="shared" si="100"/>
        <v>1469.1000000000001</v>
      </c>
      <c r="G501" s="38">
        <f t="shared" si="100"/>
        <v>2279.9</v>
      </c>
      <c r="H501" s="47">
        <f t="shared" si="101"/>
        <v>-35.562963287863504</v>
      </c>
    </row>
    <row r="502" spans="1:8" x14ac:dyDescent="0.25">
      <c r="A502" s="8">
        <f t="shared" si="90"/>
        <v>42348</v>
      </c>
      <c r="B502">
        <v>379.7</v>
      </c>
      <c r="C502" s="26">
        <v>691.4</v>
      </c>
      <c r="D502">
        <v>1174.2</v>
      </c>
      <c r="E502">
        <v>1700.8</v>
      </c>
      <c r="F502" s="38">
        <f t="shared" si="100"/>
        <v>1553.9</v>
      </c>
      <c r="G502" s="38">
        <f t="shared" si="100"/>
        <v>2392.1999999999998</v>
      </c>
      <c r="H502" s="47">
        <f t="shared" si="101"/>
        <v>-35.043056600618669</v>
      </c>
    </row>
    <row r="503" spans="1:8" x14ac:dyDescent="0.25">
      <c r="A503" s="8">
        <f t="shared" si="90"/>
        <v>42355</v>
      </c>
      <c r="B503">
        <v>446.1</v>
      </c>
      <c r="C503" s="26">
        <v>673.3</v>
      </c>
      <c r="D503">
        <v>1202.5</v>
      </c>
      <c r="E503">
        <v>1757.5</v>
      </c>
      <c r="F503" s="38">
        <f t="shared" si="100"/>
        <v>1648.6</v>
      </c>
      <c r="G503" s="38">
        <f t="shared" si="100"/>
        <v>2430.8000000000002</v>
      </c>
      <c r="H503" s="47">
        <f t="shared" si="101"/>
        <v>-32.178706598650663</v>
      </c>
    </row>
    <row r="504" spans="1:8" x14ac:dyDescent="0.25">
      <c r="A504" s="8">
        <f t="shared" si="90"/>
        <v>42362</v>
      </c>
      <c r="B504">
        <v>441.1</v>
      </c>
      <c r="C504" s="26">
        <v>673.3</v>
      </c>
      <c r="D504">
        <v>1234.5</v>
      </c>
      <c r="E504">
        <v>1757.5</v>
      </c>
      <c r="F504" s="38">
        <f t="shared" si="100"/>
        <v>1675.6</v>
      </c>
      <c r="G504" s="38">
        <f t="shared" si="100"/>
        <v>2430.8000000000002</v>
      </c>
      <c r="H504" s="47">
        <f t="shared" si="101"/>
        <v>-31.067961165048551</v>
      </c>
    </row>
    <row r="505" spans="1:8" x14ac:dyDescent="0.25">
      <c r="A505" s="8">
        <f t="shared" si="90"/>
        <v>42369</v>
      </c>
      <c r="B505">
        <v>404.9</v>
      </c>
      <c r="C505" s="26">
        <v>670.8</v>
      </c>
      <c r="D505">
        <v>1335.9</v>
      </c>
      <c r="E505">
        <v>1788.3</v>
      </c>
      <c r="F505" s="38">
        <f t="shared" si="100"/>
        <v>1740.8000000000002</v>
      </c>
      <c r="G505" s="38">
        <f t="shared" si="100"/>
        <v>2459.1</v>
      </c>
      <c r="H505" s="47">
        <f t="shared" si="101"/>
        <v>-29.2098735309666</v>
      </c>
    </row>
    <row r="506" spans="1:8" x14ac:dyDescent="0.25">
      <c r="A506" s="8">
        <f>+A505+7</f>
        <v>42376</v>
      </c>
      <c r="B506">
        <v>378.8</v>
      </c>
      <c r="C506" s="26">
        <v>705.7</v>
      </c>
      <c r="D506">
        <v>1362.2</v>
      </c>
      <c r="E506">
        <v>1849.6</v>
      </c>
      <c r="F506" s="61">
        <f t="shared" si="100"/>
        <v>1741</v>
      </c>
      <c r="G506" s="38">
        <f t="shared" si="100"/>
        <v>2555.3000000000002</v>
      </c>
      <c r="H506" s="47">
        <f t="shared" si="101"/>
        <v>-31.867099753453608</v>
      </c>
    </row>
    <row r="507" spans="1:8" x14ac:dyDescent="0.25">
      <c r="A507" s="8">
        <f t="shared" si="90"/>
        <v>42383</v>
      </c>
      <c r="B507">
        <v>313.3</v>
      </c>
      <c r="C507">
        <v>698.3</v>
      </c>
      <c r="D507">
        <v>1480.2</v>
      </c>
      <c r="E507">
        <v>1887.1</v>
      </c>
      <c r="F507" s="61">
        <f t="shared" ref="F507:G510" si="102">+B507+D507</f>
        <v>1793.5</v>
      </c>
      <c r="G507" s="38">
        <f t="shared" si="102"/>
        <v>2585.3999999999996</v>
      </c>
      <c r="H507" s="47">
        <f t="shared" ref="H507:H512" si="103">+(F507/G507-1)*100</f>
        <v>-30.62968979654984</v>
      </c>
    </row>
    <row r="508" spans="1:8" x14ac:dyDescent="0.25">
      <c r="A508" s="8">
        <f t="shared" si="90"/>
        <v>42390</v>
      </c>
      <c r="B508">
        <v>376.6</v>
      </c>
      <c r="C508">
        <v>637.70000000000005</v>
      </c>
      <c r="D508">
        <v>1570.6</v>
      </c>
      <c r="E508">
        <v>1977.4</v>
      </c>
      <c r="F508" s="61">
        <f t="shared" si="102"/>
        <v>1947.1999999999998</v>
      </c>
      <c r="G508" s="38">
        <f t="shared" si="102"/>
        <v>2615.1000000000004</v>
      </c>
      <c r="H508" s="47">
        <f t="shared" si="103"/>
        <v>-25.54013230851594</v>
      </c>
    </row>
    <row r="509" spans="1:8" x14ac:dyDescent="0.25">
      <c r="A509" s="8">
        <f t="shared" si="90"/>
        <v>42397</v>
      </c>
      <c r="B509">
        <v>344.5</v>
      </c>
      <c r="C509" s="26">
        <v>538.9</v>
      </c>
      <c r="D509">
        <v>1603.6</v>
      </c>
      <c r="E509">
        <v>2127.9</v>
      </c>
      <c r="F509" s="61">
        <f t="shared" si="102"/>
        <v>1948.1</v>
      </c>
      <c r="G509" s="38">
        <f t="shared" si="102"/>
        <v>2666.8</v>
      </c>
      <c r="H509" s="47">
        <f t="shared" si="103"/>
        <v>-26.949902504874768</v>
      </c>
    </row>
    <row r="510" spans="1:8" x14ac:dyDescent="0.25">
      <c r="A510" s="8">
        <f>+A509+7</f>
        <v>42404</v>
      </c>
      <c r="B510">
        <v>313.89999999999998</v>
      </c>
      <c r="C510" s="26">
        <v>556.1</v>
      </c>
      <c r="D510">
        <v>1674.6</v>
      </c>
      <c r="E510">
        <v>2161.8000000000002</v>
      </c>
      <c r="F510" s="61">
        <f t="shared" si="102"/>
        <v>1988.5</v>
      </c>
      <c r="G510" s="38">
        <f t="shared" si="102"/>
        <v>2717.9</v>
      </c>
      <c r="H510" s="47">
        <f t="shared" si="103"/>
        <v>-26.836896133043897</v>
      </c>
    </row>
    <row r="511" spans="1:8" x14ac:dyDescent="0.25">
      <c r="A511" s="8">
        <f t="shared" si="90"/>
        <v>42411</v>
      </c>
      <c r="B511">
        <v>342.1</v>
      </c>
      <c r="C511">
        <v>564.79999999999995</v>
      </c>
      <c r="D511">
        <v>1703.1</v>
      </c>
      <c r="E511">
        <v>2196.1</v>
      </c>
      <c r="F511" s="61">
        <f t="shared" ref="F511:G513" si="104">+B511+D511</f>
        <v>2045.1999999999998</v>
      </c>
      <c r="G511" s="38">
        <f t="shared" si="104"/>
        <v>2760.8999999999996</v>
      </c>
      <c r="H511" s="47">
        <f t="shared" si="103"/>
        <v>-25.922706363866855</v>
      </c>
    </row>
    <row r="512" spans="1:8" x14ac:dyDescent="0.25">
      <c r="A512" s="8">
        <f t="shared" ref="A512:A575" si="105">+A511+7</f>
        <v>42418</v>
      </c>
      <c r="B512">
        <v>350.4</v>
      </c>
      <c r="C512">
        <v>458.9</v>
      </c>
      <c r="D512">
        <v>1792.9</v>
      </c>
      <c r="E512">
        <v>2370.1</v>
      </c>
      <c r="F512" s="61">
        <f t="shared" si="104"/>
        <v>2143.3000000000002</v>
      </c>
      <c r="G512" s="61">
        <f t="shared" si="104"/>
        <v>2829</v>
      </c>
      <c r="H512" s="47">
        <f t="shared" si="103"/>
        <v>-24.238246730293376</v>
      </c>
    </row>
    <row r="513" spans="1:9" x14ac:dyDescent="0.25">
      <c r="A513" s="8">
        <f t="shared" si="105"/>
        <v>42425</v>
      </c>
      <c r="B513">
        <v>350.3</v>
      </c>
      <c r="C513">
        <v>384.3</v>
      </c>
      <c r="D513">
        <v>1792.9</v>
      </c>
      <c r="E513">
        <v>2487.4</v>
      </c>
      <c r="F513" s="61">
        <f t="shared" si="104"/>
        <v>2143.2000000000003</v>
      </c>
      <c r="G513" s="61">
        <f t="shared" si="104"/>
        <v>2871.7000000000003</v>
      </c>
      <c r="H513" s="47">
        <f t="shared" ref="H513:H518" si="106">+(F513/G513-1)*100</f>
        <v>-25.368248772504089</v>
      </c>
      <c r="I513" s="26">
        <v>25</v>
      </c>
    </row>
    <row r="514" spans="1:9" x14ac:dyDescent="0.25">
      <c r="A514" s="8">
        <f t="shared" si="105"/>
        <v>42432</v>
      </c>
      <c r="B514">
        <v>409.6</v>
      </c>
      <c r="C514">
        <v>315.60000000000002</v>
      </c>
      <c r="D514">
        <v>1860.9</v>
      </c>
      <c r="E514">
        <v>2592.1</v>
      </c>
      <c r="F514" s="61">
        <f t="shared" ref="F514:G516" si="107">+B514+D514</f>
        <v>2270.5</v>
      </c>
      <c r="G514" s="61">
        <f t="shared" si="107"/>
        <v>2907.7</v>
      </c>
      <c r="H514" s="47">
        <f t="shared" si="106"/>
        <v>-21.914227740138248</v>
      </c>
      <c r="I514" s="26">
        <v>25</v>
      </c>
    </row>
    <row r="515" spans="1:9" x14ac:dyDescent="0.25">
      <c r="A515" s="8">
        <f t="shared" si="105"/>
        <v>42439</v>
      </c>
      <c r="B515">
        <v>354.6</v>
      </c>
      <c r="C515">
        <v>329.1</v>
      </c>
      <c r="D515">
        <v>1916.6</v>
      </c>
      <c r="E515">
        <v>2610.6999999999998</v>
      </c>
      <c r="F515" s="61">
        <f t="shared" si="107"/>
        <v>2271.1999999999998</v>
      </c>
      <c r="G515" s="61">
        <f t="shared" si="107"/>
        <v>2939.7999999999997</v>
      </c>
      <c r="H515" s="47">
        <f t="shared" si="106"/>
        <v>-22.743043744472413</v>
      </c>
      <c r="I515" s="26">
        <v>25</v>
      </c>
    </row>
    <row r="516" spans="1:9" x14ac:dyDescent="0.25">
      <c r="A516" s="8">
        <f t="shared" si="105"/>
        <v>42446</v>
      </c>
      <c r="B516">
        <v>360.9</v>
      </c>
      <c r="C516">
        <v>309.8</v>
      </c>
      <c r="D516">
        <v>1949.1</v>
      </c>
      <c r="E516">
        <v>2653.1</v>
      </c>
      <c r="F516" s="61">
        <f t="shared" si="107"/>
        <v>2310</v>
      </c>
      <c r="G516" s="61">
        <f t="shared" si="107"/>
        <v>2962.9</v>
      </c>
      <c r="H516" s="47">
        <f t="shared" si="106"/>
        <v>-22.035843261669307</v>
      </c>
      <c r="I516" s="26">
        <v>26</v>
      </c>
    </row>
    <row r="517" spans="1:9" x14ac:dyDescent="0.25">
      <c r="A517" s="8">
        <f t="shared" si="105"/>
        <v>42453</v>
      </c>
      <c r="B517">
        <v>318.10000000000002</v>
      </c>
      <c r="C517">
        <v>281.2</v>
      </c>
      <c r="D517">
        <v>2032.6</v>
      </c>
      <c r="E517">
        <v>2682.6</v>
      </c>
      <c r="F517" s="61">
        <f t="shared" ref="F517:G519" si="108">+B517+D517</f>
        <v>2350.6999999999998</v>
      </c>
      <c r="G517" s="61">
        <f t="shared" si="108"/>
        <v>2963.7999999999997</v>
      </c>
      <c r="H517" s="47">
        <f t="shared" si="106"/>
        <v>-20.686281125582017</v>
      </c>
      <c r="I517" s="26">
        <v>27</v>
      </c>
    </row>
    <row r="518" spans="1:9" x14ac:dyDescent="0.25">
      <c r="A518" s="8">
        <f t="shared" si="105"/>
        <v>42460</v>
      </c>
      <c r="B518">
        <v>288.2</v>
      </c>
      <c r="C518">
        <v>280.8</v>
      </c>
      <c r="D518">
        <v>2033.2</v>
      </c>
      <c r="E518">
        <v>2682.9</v>
      </c>
      <c r="F518" s="61">
        <f t="shared" si="108"/>
        <v>2321.4</v>
      </c>
      <c r="G518" s="61">
        <f t="shared" si="108"/>
        <v>2963.7000000000003</v>
      </c>
      <c r="H518" s="47">
        <f t="shared" si="106"/>
        <v>-21.672234031784598</v>
      </c>
      <c r="I518" s="26">
        <v>26</v>
      </c>
    </row>
    <row r="519" spans="1:9" x14ac:dyDescent="0.25">
      <c r="A519" s="8">
        <f t="shared" si="105"/>
        <v>42467</v>
      </c>
      <c r="B519">
        <v>288.3</v>
      </c>
      <c r="C519">
        <v>255.9</v>
      </c>
      <c r="D519">
        <v>2034.8</v>
      </c>
      <c r="E519">
        <v>2708.2</v>
      </c>
      <c r="F519" s="61">
        <f t="shared" si="108"/>
        <v>2323.1</v>
      </c>
      <c r="G519" s="61">
        <f t="shared" si="108"/>
        <v>2964.1</v>
      </c>
      <c r="H519" s="47">
        <f t="shared" ref="H519:H524" si="109">+(F519/G519-1)*100</f>
        <v>-21.625451233089301</v>
      </c>
      <c r="I519" s="26">
        <v>27</v>
      </c>
    </row>
    <row r="520" spans="1:9" x14ac:dyDescent="0.25">
      <c r="A520" s="8">
        <f t="shared" si="105"/>
        <v>42474</v>
      </c>
      <c r="B520">
        <v>351.6</v>
      </c>
      <c r="C520">
        <v>227.2</v>
      </c>
      <c r="D520">
        <v>2069.3000000000002</v>
      </c>
      <c r="E520">
        <v>2809.5</v>
      </c>
      <c r="F520" s="61">
        <f t="shared" ref="F520:G522" si="110">+B520+D520</f>
        <v>2420.9</v>
      </c>
      <c r="G520" s="61">
        <f t="shared" si="110"/>
        <v>3036.7</v>
      </c>
      <c r="H520" s="47">
        <f t="shared" si="109"/>
        <v>-20.278591892514896</v>
      </c>
      <c r="I520">
        <v>57.1</v>
      </c>
    </row>
    <row r="521" spans="1:9" x14ac:dyDescent="0.25">
      <c r="A521" s="8">
        <f t="shared" si="105"/>
        <v>42481</v>
      </c>
      <c r="B521">
        <v>298.60000000000002</v>
      </c>
      <c r="C521">
        <v>184.3</v>
      </c>
      <c r="D521">
        <v>2159.5</v>
      </c>
      <c r="E521">
        <v>2887.2</v>
      </c>
      <c r="F521" s="61">
        <f t="shared" si="110"/>
        <v>2458.1</v>
      </c>
      <c r="G521" s="61">
        <f t="shared" si="110"/>
        <v>3071.5</v>
      </c>
      <c r="H521" s="47">
        <f t="shared" si="109"/>
        <v>-19.970698355852189</v>
      </c>
      <c r="I521">
        <v>57.1</v>
      </c>
    </row>
    <row r="522" spans="1:9" x14ac:dyDescent="0.25">
      <c r="A522" s="8">
        <f t="shared" si="105"/>
        <v>42488</v>
      </c>
      <c r="B522">
        <v>262.60000000000002</v>
      </c>
      <c r="C522">
        <v>149.30000000000001</v>
      </c>
      <c r="D522">
        <v>2222.1</v>
      </c>
      <c r="E522">
        <v>2935.9</v>
      </c>
      <c r="F522" s="61">
        <f t="shared" si="110"/>
        <v>2484.6999999999998</v>
      </c>
      <c r="G522" s="61">
        <f t="shared" si="110"/>
        <v>3085.2000000000003</v>
      </c>
      <c r="H522" s="47">
        <f t="shared" si="109"/>
        <v>-19.463892130169857</v>
      </c>
      <c r="I522" s="93">
        <v>77.099999999999994</v>
      </c>
    </row>
    <row r="523" spans="1:9" x14ac:dyDescent="0.25">
      <c r="A523" s="8">
        <f t="shared" si="105"/>
        <v>42495</v>
      </c>
      <c r="B523">
        <v>196.4</v>
      </c>
      <c r="C523">
        <v>121.5</v>
      </c>
      <c r="D523">
        <v>2253.1999999999998</v>
      </c>
      <c r="E523">
        <v>2996.8</v>
      </c>
      <c r="F523" s="61">
        <f t="shared" ref="F523:G525" si="111">+B523+D523</f>
        <v>2449.6</v>
      </c>
      <c r="G523" s="61">
        <f t="shared" si="111"/>
        <v>3118.3</v>
      </c>
      <c r="H523" s="47">
        <f t="shared" si="109"/>
        <v>-21.44437674373858</v>
      </c>
      <c r="I523" s="187">
        <v>114</v>
      </c>
    </row>
    <row r="524" spans="1:9" x14ac:dyDescent="0.25">
      <c r="A524" s="8">
        <f t="shared" si="105"/>
        <v>42502</v>
      </c>
      <c r="B524">
        <v>128.80000000000001</v>
      </c>
      <c r="C524" s="26">
        <v>121</v>
      </c>
      <c r="D524">
        <v>2355.3000000000002</v>
      </c>
      <c r="E524">
        <v>3019.7</v>
      </c>
      <c r="F524" s="61">
        <f t="shared" si="111"/>
        <v>2484.1000000000004</v>
      </c>
      <c r="G524" s="61">
        <f t="shared" si="111"/>
        <v>3140.7</v>
      </c>
      <c r="H524" s="47">
        <f t="shared" si="109"/>
        <v>-20.906167414907483</v>
      </c>
      <c r="I524" s="93">
        <v>148.30000000000001</v>
      </c>
    </row>
    <row r="525" spans="1:9" x14ac:dyDescent="0.25">
      <c r="A525" s="8">
        <f t="shared" si="105"/>
        <v>42509</v>
      </c>
      <c r="B525">
        <v>128.80000000000001</v>
      </c>
      <c r="C525" s="213">
        <v>76</v>
      </c>
      <c r="D525">
        <v>2390.1999999999998</v>
      </c>
      <c r="E525">
        <v>3066.5</v>
      </c>
      <c r="F525" s="61">
        <f t="shared" si="111"/>
        <v>2519</v>
      </c>
      <c r="G525" s="61">
        <f t="shared" si="111"/>
        <v>3142.5</v>
      </c>
      <c r="H525" s="47">
        <f t="shared" ref="H525:H530" si="112">+(F525/G525-1)*100</f>
        <v>-19.840891010342087</v>
      </c>
      <c r="I525" s="93">
        <v>188.1</v>
      </c>
    </row>
    <row r="526" spans="1:9" x14ac:dyDescent="0.25">
      <c r="A526" s="8">
        <f t="shared" si="105"/>
        <v>42516</v>
      </c>
      <c r="B526" s="26">
        <v>128</v>
      </c>
      <c r="C526">
        <v>63.6</v>
      </c>
      <c r="D526">
        <v>2424.6</v>
      </c>
      <c r="E526">
        <v>3079.1</v>
      </c>
      <c r="F526" s="61">
        <f t="shared" ref="F526:G528" si="113">+B526+D526</f>
        <v>2552.6</v>
      </c>
      <c r="G526" s="61">
        <f t="shared" si="113"/>
        <v>3142.7</v>
      </c>
      <c r="H526" s="47">
        <f t="shared" si="112"/>
        <v>-18.776847933305753</v>
      </c>
      <c r="I526" s="93">
        <v>188.1</v>
      </c>
    </row>
    <row r="527" spans="1:9" x14ac:dyDescent="0.25">
      <c r="A527" s="8">
        <f t="shared" si="105"/>
        <v>42523</v>
      </c>
      <c r="B527">
        <v>307.2</v>
      </c>
      <c r="C527">
        <v>163.9</v>
      </c>
      <c r="D527">
        <v>0</v>
      </c>
      <c r="E527">
        <v>0</v>
      </c>
      <c r="F527" s="61">
        <f t="shared" si="113"/>
        <v>307.2</v>
      </c>
      <c r="G527" s="61">
        <f t="shared" si="113"/>
        <v>163.9</v>
      </c>
      <c r="H527" s="47">
        <f t="shared" si="112"/>
        <v>87.431360585722985</v>
      </c>
      <c r="I527" s="93"/>
    </row>
    <row r="528" spans="1:9" x14ac:dyDescent="0.25">
      <c r="A528" s="8">
        <f t="shared" si="105"/>
        <v>42530</v>
      </c>
      <c r="B528">
        <v>299.5</v>
      </c>
      <c r="C528">
        <v>178.5</v>
      </c>
      <c r="D528">
        <v>74.3</v>
      </c>
      <c r="E528">
        <v>83.1</v>
      </c>
      <c r="F528" s="61">
        <f t="shared" si="113"/>
        <v>373.8</v>
      </c>
      <c r="G528" s="61">
        <f t="shared" si="113"/>
        <v>261.60000000000002</v>
      </c>
      <c r="H528" s="47">
        <f t="shared" si="112"/>
        <v>42.88990825688073</v>
      </c>
      <c r="I528" s="93"/>
    </row>
    <row r="529" spans="1:8" x14ac:dyDescent="0.25">
      <c r="A529" s="8">
        <f t="shared" si="105"/>
        <v>42537</v>
      </c>
      <c r="B529">
        <v>261.3</v>
      </c>
      <c r="C529">
        <v>239.9</v>
      </c>
      <c r="D529">
        <v>167.1</v>
      </c>
      <c r="E529">
        <v>108.8</v>
      </c>
      <c r="F529" s="61">
        <f t="shared" ref="F529:G531" si="114">+B529+D529</f>
        <v>428.4</v>
      </c>
      <c r="G529" s="61">
        <f t="shared" si="114"/>
        <v>348.7</v>
      </c>
      <c r="H529" s="47">
        <f t="shared" si="112"/>
        <v>22.856323487238317</v>
      </c>
    </row>
    <row r="530" spans="1:8" x14ac:dyDescent="0.25">
      <c r="A530" s="8">
        <f t="shared" si="105"/>
        <v>42544</v>
      </c>
      <c r="B530">
        <v>285.8</v>
      </c>
      <c r="C530">
        <v>327.3</v>
      </c>
      <c r="D530">
        <v>201.8</v>
      </c>
      <c r="E530">
        <v>108.8</v>
      </c>
      <c r="F530" s="61">
        <f t="shared" si="114"/>
        <v>487.6</v>
      </c>
      <c r="G530" s="61">
        <f t="shared" si="114"/>
        <v>436.1</v>
      </c>
      <c r="H530" s="47">
        <f t="shared" si="112"/>
        <v>11.809218069250171</v>
      </c>
    </row>
    <row r="531" spans="1:8" x14ac:dyDescent="0.25">
      <c r="A531" s="8">
        <f t="shared" si="105"/>
        <v>42551</v>
      </c>
      <c r="B531" s="26">
        <v>352</v>
      </c>
      <c r="C531">
        <v>318.89999999999998</v>
      </c>
      <c r="D531">
        <v>201.9</v>
      </c>
      <c r="E531">
        <v>139.19999999999999</v>
      </c>
      <c r="F531" s="61">
        <f t="shared" si="114"/>
        <v>553.9</v>
      </c>
      <c r="G531" s="61">
        <f t="shared" si="114"/>
        <v>458.09999999999997</v>
      </c>
      <c r="H531" s="47">
        <f t="shared" ref="H531:H536" si="115">+(F531/G531-1)*100</f>
        <v>20.91246452739577</v>
      </c>
    </row>
    <row r="532" spans="1:8" x14ac:dyDescent="0.25">
      <c r="A532" s="8">
        <f t="shared" si="105"/>
        <v>42558</v>
      </c>
      <c r="B532">
        <v>358.9</v>
      </c>
      <c r="C532">
        <v>370.6</v>
      </c>
      <c r="D532">
        <v>227.9</v>
      </c>
      <c r="E532">
        <v>144.4</v>
      </c>
      <c r="F532" s="61">
        <f t="shared" ref="F532:G534" si="116">+B532+D532</f>
        <v>586.79999999999995</v>
      </c>
      <c r="G532" s="61">
        <f t="shared" si="116"/>
        <v>515</v>
      </c>
      <c r="H532" s="47">
        <f t="shared" si="115"/>
        <v>13.941747572815522</v>
      </c>
    </row>
    <row r="533" spans="1:8" x14ac:dyDescent="0.25">
      <c r="A533" s="8">
        <f t="shared" si="105"/>
        <v>42565</v>
      </c>
      <c r="B533">
        <v>408.8</v>
      </c>
      <c r="C533">
        <v>393.8</v>
      </c>
      <c r="D533">
        <v>261.89999999999998</v>
      </c>
      <c r="E533">
        <v>170.5</v>
      </c>
      <c r="F533" s="61">
        <f t="shared" si="116"/>
        <v>670.7</v>
      </c>
      <c r="G533" s="61">
        <f t="shared" si="116"/>
        <v>564.29999999999995</v>
      </c>
      <c r="H533" s="47">
        <f t="shared" si="115"/>
        <v>18.85521885521888</v>
      </c>
    </row>
    <row r="534" spans="1:8" x14ac:dyDescent="0.25">
      <c r="A534" s="8">
        <f t="shared" si="105"/>
        <v>42572</v>
      </c>
      <c r="B534">
        <v>388.8</v>
      </c>
      <c r="C534">
        <v>389.5</v>
      </c>
      <c r="D534">
        <v>440.1</v>
      </c>
      <c r="E534">
        <v>231.6</v>
      </c>
      <c r="F534" s="61">
        <f t="shared" si="116"/>
        <v>828.90000000000009</v>
      </c>
      <c r="G534" s="61">
        <f t="shared" si="116"/>
        <v>621.1</v>
      </c>
      <c r="H534" s="47">
        <f t="shared" si="115"/>
        <v>33.45677024633715</v>
      </c>
    </row>
    <row r="535" spans="1:8" x14ac:dyDescent="0.25">
      <c r="A535" s="8">
        <f t="shared" si="105"/>
        <v>42579</v>
      </c>
      <c r="B535">
        <v>389.7</v>
      </c>
      <c r="C535">
        <v>390.3</v>
      </c>
      <c r="D535">
        <v>440.4</v>
      </c>
      <c r="E535">
        <v>301.7</v>
      </c>
      <c r="F535" s="61">
        <f t="shared" ref="F535:G537" si="117">+B535+D535</f>
        <v>830.09999999999991</v>
      </c>
      <c r="G535" s="61">
        <f t="shared" si="117"/>
        <v>692</v>
      </c>
      <c r="H535" s="47">
        <f t="shared" si="115"/>
        <v>19.956647398843906</v>
      </c>
    </row>
    <row r="536" spans="1:8" x14ac:dyDescent="0.25">
      <c r="A536" s="8">
        <f t="shared" si="105"/>
        <v>42586</v>
      </c>
      <c r="B536">
        <v>385.4</v>
      </c>
      <c r="C536">
        <v>440.4</v>
      </c>
      <c r="D536">
        <v>330.4</v>
      </c>
      <c r="E536">
        <v>302.7</v>
      </c>
      <c r="F536" s="61">
        <f t="shared" si="117"/>
        <v>715.8</v>
      </c>
      <c r="G536" s="61">
        <f t="shared" si="117"/>
        <v>743.09999999999991</v>
      </c>
      <c r="H536" s="47">
        <f t="shared" si="115"/>
        <v>-3.6737989503431545</v>
      </c>
    </row>
    <row r="537" spans="1:8" x14ac:dyDescent="0.25">
      <c r="A537" s="8">
        <f t="shared" si="105"/>
        <v>42593</v>
      </c>
      <c r="B537">
        <v>354.7</v>
      </c>
      <c r="C537">
        <v>413.9</v>
      </c>
      <c r="D537">
        <v>567.9</v>
      </c>
      <c r="E537">
        <v>424.8</v>
      </c>
      <c r="F537" s="61">
        <f t="shared" si="117"/>
        <v>922.59999999999991</v>
      </c>
      <c r="G537" s="61">
        <f t="shared" si="117"/>
        <v>838.7</v>
      </c>
      <c r="H537" s="47">
        <f t="shared" ref="H537:H542" si="118">+(F537/G537-1)*100</f>
        <v>10.00357696434957</v>
      </c>
    </row>
    <row r="538" spans="1:8" x14ac:dyDescent="0.25">
      <c r="A538" s="8">
        <f t="shared" si="105"/>
        <v>42600</v>
      </c>
      <c r="B538" s="26">
        <v>398</v>
      </c>
      <c r="C538">
        <v>461.7</v>
      </c>
      <c r="D538">
        <v>598.9</v>
      </c>
      <c r="E538">
        <v>460.4</v>
      </c>
      <c r="F538" s="61">
        <f t="shared" ref="F538:G540" si="119">+B538+D538</f>
        <v>996.9</v>
      </c>
      <c r="G538" s="61">
        <f t="shared" si="119"/>
        <v>922.09999999999991</v>
      </c>
      <c r="H538" s="47">
        <f t="shared" si="118"/>
        <v>8.1119184470231041</v>
      </c>
    </row>
    <row r="539" spans="1:8" x14ac:dyDescent="0.25">
      <c r="A539" s="8">
        <f t="shared" si="105"/>
        <v>42607</v>
      </c>
      <c r="B539" s="26">
        <v>398</v>
      </c>
      <c r="C539">
        <v>356.4</v>
      </c>
      <c r="D539">
        <v>598.9</v>
      </c>
      <c r="E539">
        <v>593.20000000000005</v>
      </c>
      <c r="F539" s="61">
        <f t="shared" si="119"/>
        <v>996.9</v>
      </c>
      <c r="G539" s="61">
        <f t="shared" si="119"/>
        <v>949.6</v>
      </c>
      <c r="H539" s="47">
        <f t="shared" si="118"/>
        <v>4.9810446503790962</v>
      </c>
    </row>
    <row r="540" spans="1:8" x14ac:dyDescent="0.25">
      <c r="A540" s="8">
        <f t="shared" si="105"/>
        <v>42614</v>
      </c>
      <c r="B540">
        <v>422.6</v>
      </c>
      <c r="C540">
        <v>361.9</v>
      </c>
      <c r="D540">
        <v>599.5</v>
      </c>
      <c r="E540">
        <v>623.70000000000005</v>
      </c>
      <c r="F540" s="61">
        <f t="shared" si="119"/>
        <v>1022.1</v>
      </c>
      <c r="G540" s="61">
        <f t="shared" si="119"/>
        <v>985.6</v>
      </c>
      <c r="H540" s="47">
        <f t="shared" si="118"/>
        <v>3.7033279220779258</v>
      </c>
    </row>
    <row r="541" spans="1:8" x14ac:dyDescent="0.25">
      <c r="A541" s="8">
        <f t="shared" si="105"/>
        <v>42621</v>
      </c>
      <c r="B541">
        <v>481.5</v>
      </c>
      <c r="C541">
        <v>361.9</v>
      </c>
      <c r="D541">
        <v>631.9</v>
      </c>
      <c r="E541">
        <v>651</v>
      </c>
      <c r="F541" s="61">
        <f t="shared" ref="F541:G543" si="120">+B541+D541</f>
        <v>1113.4000000000001</v>
      </c>
      <c r="G541" s="61">
        <f t="shared" si="120"/>
        <v>1012.9</v>
      </c>
      <c r="H541" s="47">
        <f t="shared" si="118"/>
        <v>9.922006121038617</v>
      </c>
    </row>
    <row r="542" spans="1:8" x14ac:dyDescent="0.25">
      <c r="A542" s="8">
        <f t="shared" si="105"/>
        <v>42628</v>
      </c>
      <c r="B542" s="26">
        <v>493</v>
      </c>
      <c r="C542">
        <v>421.4</v>
      </c>
      <c r="D542">
        <v>684.4</v>
      </c>
      <c r="E542">
        <v>686.4</v>
      </c>
      <c r="F542" s="61">
        <f t="shared" si="120"/>
        <v>1177.4000000000001</v>
      </c>
      <c r="G542" s="61">
        <f t="shared" si="120"/>
        <v>1107.8</v>
      </c>
      <c r="H542" s="47">
        <f t="shared" si="118"/>
        <v>6.2827225130890119</v>
      </c>
    </row>
    <row r="543" spans="1:8" x14ac:dyDescent="0.25">
      <c r="A543" s="8">
        <f t="shared" si="105"/>
        <v>42635</v>
      </c>
      <c r="B543">
        <v>434.7</v>
      </c>
      <c r="C543">
        <v>370.2</v>
      </c>
      <c r="D543">
        <v>744.5</v>
      </c>
      <c r="E543">
        <v>739.1</v>
      </c>
      <c r="F543" s="61">
        <f t="shared" si="120"/>
        <v>1179.2</v>
      </c>
      <c r="G543" s="61">
        <f t="shared" si="120"/>
        <v>1109.3</v>
      </c>
      <c r="H543" s="47">
        <f t="shared" ref="H543:H548" si="121">+(F543/G543-1)*100</f>
        <v>6.3012710718471254</v>
      </c>
    </row>
    <row r="544" spans="1:8" x14ac:dyDescent="0.25">
      <c r="A544" s="8">
        <f t="shared" si="105"/>
        <v>42642</v>
      </c>
      <c r="B544">
        <v>462.5</v>
      </c>
      <c r="C544" s="26">
        <v>301</v>
      </c>
      <c r="D544">
        <v>814.5</v>
      </c>
      <c r="E544">
        <v>837.3</v>
      </c>
      <c r="F544" s="61">
        <f t="shared" ref="F544:G546" si="122">+B544+D544</f>
        <v>1277</v>
      </c>
      <c r="G544" s="61">
        <f t="shared" si="122"/>
        <v>1138.3</v>
      </c>
      <c r="H544" s="47">
        <f t="shared" si="121"/>
        <v>12.184837037687778</v>
      </c>
    </row>
    <row r="545" spans="1:8" x14ac:dyDescent="0.25">
      <c r="A545" s="8">
        <f t="shared" si="105"/>
        <v>42649</v>
      </c>
      <c r="B545">
        <v>380.6</v>
      </c>
      <c r="C545" s="192">
        <v>265</v>
      </c>
      <c r="D545">
        <v>935.7</v>
      </c>
      <c r="E545" s="192">
        <v>931</v>
      </c>
      <c r="F545" s="61">
        <f t="shared" si="122"/>
        <v>1316.3000000000002</v>
      </c>
      <c r="G545" s="61">
        <f t="shared" si="122"/>
        <v>1196</v>
      </c>
      <c r="H545" s="47">
        <f t="shared" si="121"/>
        <v>10.058528428093672</v>
      </c>
    </row>
    <row r="546" spans="1:8" x14ac:dyDescent="0.25">
      <c r="A546" s="8">
        <f t="shared" si="105"/>
        <v>42656</v>
      </c>
      <c r="B546">
        <v>398.7</v>
      </c>
      <c r="C546">
        <v>264.8</v>
      </c>
      <c r="D546">
        <v>998.1</v>
      </c>
      <c r="E546">
        <v>956.3</v>
      </c>
      <c r="F546" s="61">
        <f t="shared" si="122"/>
        <v>1396.8</v>
      </c>
      <c r="G546" s="61">
        <f t="shared" si="122"/>
        <v>1221.0999999999999</v>
      </c>
      <c r="H546" s="47">
        <f t="shared" si="121"/>
        <v>14.388665956924097</v>
      </c>
    </row>
    <row r="547" spans="1:8" x14ac:dyDescent="0.25">
      <c r="A547" s="8">
        <f t="shared" si="105"/>
        <v>42663</v>
      </c>
      <c r="B547">
        <v>440.1</v>
      </c>
      <c r="C547">
        <v>277.89999999999998</v>
      </c>
      <c r="D547">
        <v>1031.9000000000001</v>
      </c>
      <c r="E547">
        <v>980.3</v>
      </c>
      <c r="F547" s="61">
        <f t="shared" ref="F547:G549" si="123">+B547+D547</f>
        <v>1472</v>
      </c>
      <c r="G547" s="61">
        <f t="shared" si="123"/>
        <v>1258.1999999999998</v>
      </c>
      <c r="H547" s="47">
        <f t="shared" si="121"/>
        <v>16.992529009696412</v>
      </c>
    </row>
    <row r="548" spans="1:8" x14ac:dyDescent="0.25">
      <c r="A548" s="8">
        <f t="shared" si="105"/>
        <v>42670</v>
      </c>
      <c r="B548">
        <v>407.6</v>
      </c>
      <c r="C548">
        <v>239.4</v>
      </c>
      <c r="D548">
        <v>1063.5999999999999</v>
      </c>
      <c r="E548">
        <v>1020.3</v>
      </c>
      <c r="F548" s="61">
        <f t="shared" si="123"/>
        <v>1471.1999999999998</v>
      </c>
      <c r="G548" s="61">
        <f t="shared" si="123"/>
        <v>1259.7</v>
      </c>
      <c r="H548" s="47">
        <f t="shared" si="121"/>
        <v>16.789711836151454</v>
      </c>
    </row>
    <row r="549" spans="1:8" x14ac:dyDescent="0.25">
      <c r="A549" s="8">
        <f t="shared" si="105"/>
        <v>42677</v>
      </c>
      <c r="B549">
        <v>338.5</v>
      </c>
      <c r="C549">
        <v>239.4</v>
      </c>
      <c r="D549">
        <v>1161.9000000000001</v>
      </c>
      <c r="E549">
        <v>1020.3</v>
      </c>
      <c r="F549" s="61">
        <f t="shared" si="123"/>
        <v>1500.4</v>
      </c>
      <c r="G549" s="61">
        <f t="shared" si="123"/>
        <v>1259.7</v>
      </c>
      <c r="H549" s="47">
        <f t="shared" ref="H549:H554" si="124">+(F549/G549-1)*100</f>
        <v>19.107724061284426</v>
      </c>
    </row>
    <row r="550" spans="1:8" x14ac:dyDescent="0.25">
      <c r="A550" s="8">
        <f t="shared" si="105"/>
        <v>42684</v>
      </c>
      <c r="B550">
        <v>387.6</v>
      </c>
      <c r="C550">
        <v>290.5</v>
      </c>
      <c r="D550">
        <v>1161.9000000000001</v>
      </c>
      <c r="E550">
        <v>1059.8</v>
      </c>
      <c r="F550" s="61">
        <f t="shared" ref="F550:G552" si="125">+B550+D550</f>
        <v>1549.5</v>
      </c>
      <c r="G550" s="61">
        <f t="shared" si="125"/>
        <v>1350.3</v>
      </c>
      <c r="H550" s="47">
        <f t="shared" si="124"/>
        <v>14.752277271717396</v>
      </c>
    </row>
    <row r="551" spans="1:8" x14ac:dyDescent="0.25">
      <c r="A551" s="8">
        <f t="shared" si="105"/>
        <v>42691</v>
      </c>
      <c r="B551">
        <v>489.8</v>
      </c>
      <c r="C551">
        <v>297.39999999999998</v>
      </c>
      <c r="D551">
        <v>1195.8</v>
      </c>
      <c r="E551">
        <v>1103.2</v>
      </c>
      <c r="F551" s="61">
        <f t="shared" si="125"/>
        <v>1685.6</v>
      </c>
      <c r="G551" s="61">
        <f t="shared" si="125"/>
        <v>1400.6</v>
      </c>
      <c r="H551" s="47">
        <f t="shared" si="124"/>
        <v>20.348422104812226</v>
      </c>
    </row>
    <row r="552" spans="1:8" x14ac:dyDescent="0.25">
      <c r="A552" s="8">
        <f t="shared" si="105"/>
        <v>42698</v>
      </c>
      <c r="B552">
        <v>509.8</v>
      </c>
      <c r="C552">
        <v>286.10000000000002</v>
      </c>
      <c r="D552">
        <v>1195.8</v>
      </c>
      <c r="E552">
        <v>1114.4000000000001</v>
      </c>
      <c r="F552" s="61">
        <f t="shared" si="125"/>
        <v>1705.6</v>
      </c>
      <c r="G552" s="61">
        <f t="shared" si="125"/>
        <v>1400.5</v>
      </c>
      <c r="H552" s="47">
        <f t="shared" si="124"/>
        <v>21.78507675830059</v>
      </c>
    </row>
    <row r="553" spans="1:8" x14ac:dyDescent="0.25">
      <c r="A553" s="8">
        <f t="shared" si="105"/>
        <v>42705</v>
      </c>
      <c r="B553">
        <v>523.4</v>
      </c>
      <c r="C553">
        <v>330.7</v>
      </c>
      <c r="D553">
        <v>1285.5</v>
      </c>
      <c r="E553">
        <v>1138.4000000000001</v>
      </c>
      <c r="F553" s="61">
        <f t="shared" ref="F553:G555" si="126">+B553+D553</f>
        <v>1808.9</v>
      </c>
      <c r="G553" s="61">
        <f t="shared" si="126"/>
        <v>1469.1000000000001</v>
      </c>
      <c r="H553" s="47">
        <f t="shared" si="124"/>
        <v>23.129807365053434</v>
      </c>
    </row>
    <row r="554" spans="1:8" x14ac:dyDescent="0.25">
      <c r="A554" s="8">
        <f t="shared" si="105"/>
        <v>42712</v>
      </c>
      <c r="B554">
        <v>561.6</v>
      </c>
      <c r="C554">
        <v>379.7</v>
      </c>
      <c r="D554">
        <v>1285.5</v>
      </c>
      <c r="E554">
        <v>1174.2</v>
      </c>
      <c r="F554" s="61">
        <f t="shared" si="126"/>
        <v>1847.1</v>
      </c>
      <c r="G554" s="61">
        <f t="shared" si="126"/>
        <v>1553.9</v>
      </c>
      <c r="H554" s="47">
        <f t="shared" si="124"/>
        <v>18.86865306647789</v>
      </c>
    </row>
    <row r="555" spans="1:8" x14ac:dyDescent="0.25">
      <c r="A555" s="8">
        <f t="shared" si="105"/>
        <v>42719</v>
      </c>
      <c r="B555">
        <v>447.5</v>
      </c>
      <c r="C555">
        <v>446.1</v>
      </c>
      <c r="D555">
        <v>1441.4</v>
      </c>
      <c r="E555">
        <v>1202.5</v>
      </c>
      <c r="F555" s="61">
        <f t="shared" si="126"/>
        <v>1888.9</v>
      </c>
      <c r="G555" s="61">
        <f t="shared" si="126"/>
        <v>1648.6</v>
      </c>
      <c r="H555" s="47">
        <f t="shared" ref="H555:H560" si="127">+(F555/G555-1)*100</f>
        <v>14.576003882081778</v>
      </c>
    </row>
    <row r="556" spans="1:8" x14ac:dyDescent="0.25">
      <c r="A556" s="8">
        <f t="shared" si="105"/>
        <v>42726</v>
      </c>
      <c r="B556">
        <v>457.5</v>
      </c>
      <c r="C556">
        <v>441.1</v>
      </c>
      <c r="D556">
        <v>1488.4</v>
      </c>
      <c r="E556">
        <v>1234.5</v>
      </c>
      <c r="F556" s="61">
        <f t="shared" ref="F556:G558" si="128">+B556+D556</f>
        <v>1945.9</v>
      </c>
      <c r="G556" s="61">
        <f t="shared" si="128"/>
        <v>1675.6</v>
      </c>
      <c r="H556" s="47">
        <f t="shared" si="127"/>
        <v>16.131534972547158</v>
      </c>
    </row>
    <row r="557" spans="1:8" x14ac:dyDescent="0.25">
      <c r="A557" s="8">
        <f t="shared" si="105"/>
        <v>42733</v>
      </c>
      <c r="B557">
        <v>431.4</v>
      </c>
      <c r="C557">
        <v>404.9</v>
      </c>
      <c r="D557">
        <v>1552.6</v>
      </c>
      <c r="E557">
        <v>1335.9</v>
      </c>
      <c r="F557" s="61">
        <f t="shared" si="128"/>
        <v>1984</v>
      </c>
      <c r="G557" s="61">
        <f t="shared" si="128"/>
        <v>1740.8000000000002</v>
      </c>
      <c r="H557" s="47">
        <f t="shared" si="127"/>
        <v>13.970588235294112</v>
      </c>
    </row>
    <row r="558" spans="1:8" x14ac:dyDescent="0.25">
      <c r="A558" s="8">
        <f t="shared" si="105"/>
        <v>42740</v>
      </c>
      <c r="B558">
        <v>431.4</v>
      </c>
      <c r="C558">
        <v>404.9</v>
      </c>
      <c r="D558">
        <v>1552.6</v>
      </c>
      <c r="E558">
        <v>1335.9</v>
      </c>
      <c r="F558" s="61">
        <f t="shared" si="128"/>
        <v>1984</v>
      </c>
      <c r="G558" s="61">
        <f t="shared" si="128"/>
        <v>1740.8000000000002</v>
      </c>
      <c r="H558" s="47">
        <f t="shared" si="127"/>
        <v>13.970588235294112</v>
      </c>
    </row>
    <row r="559" spans="1:8" x14ac:dyDescent="0.25">
      <c r="A559" s="8">
        <f t="shared" si="105"/>
        <v>42747</v>
      </c>
      <c r="B559">
        <v>481.4</v>
      </c>
      <c r="C559">
        <v>313.3</v>
      </c>
      <c r="D559">
        <v>1552.6</v>
      </c>
      <c r="E559">
        <v>1480.2</v>
      </c>
      <c r="F559" s="61">
        <f t="shared" ref="F559:G561" si="129">+B559+D559</f>
        <v>2034</v>
      </c>
      <c r="G559" s="61">
        <f t="shared" si="129"/>
        <v>1793.5</v>
      </c>
      <c r="H559" s="47">
        <f t="shared" si="127"/>
        <v>13.409534429885706</v>
      </c>
    </row>
    <row r="560" spans="1:8" x14ac:dyDescent="0.25">
      <c r="A560" s="8">
        <f t="shared" si="105"/>
        <v>42754</v>
      </c>
      <c r="B560">
        <v>481.3</v>
      </c>
      <c r="C560">
        <v>376.6</v>
      </c>
      <c r="D560">
        <v>1552.7</v>
      </c>
      <c r="E560">
        <v>1570.6</v>
      </c>
      <c r="F560" s="61">
        <f t="shared" si="129"/>
        <v>2034</v>
      </c>
      <c r="G560" s="61">
        <f t="shared" si="129"/>
        <v>1947.1999999999998</v>
      </c>
      <c r="H560" s="47">
        <f t="shared" si="127"/>
        <v>4.4576828266228441</v>
      </c>
    </row>
    <row r="561" spans="1:9" x14ac:dyDescent="0.25">
      <c r="A561" s="8">
        <f t="shared" si="105"/>
        <v>42761</v>
      </c>
      <c r="B561">
        <v>420.7</v>
      </c>
      <c r="C561">
        <v>344.5</v>
      </c>
      <c r="D561">
        <v>1615.1</v>
      </c>
      <c r="E561">
        <v>1603.6</v>
      </c>
      <c r="F561" s="61">
        <f t="shared" si="129"/>
        <v>2035.8</v>
      </c>
      <c r="G561" s="61">
        <f t="shared" si="129"/>
        <v>1948.1</v>
      </c>
      <c r="H561" s="47">
        <f>+(F561/G561-1)*100</f>
        <v>4.5018222883835612</v>
      </c>
    </row>
    <row r="562" spans="1:9" x14ac:dyDescent="0.25">
      <c r="A562" s="8">
        <f t="shared" si="105"/>
        <v>42768</v>
      </c>
      <c r="B562">
        <v>511.3</v>
      </c>
      <c r="C562">
        <v>313.89999999999998</v>
      </c>
      <c r="D562">
        <v>1615.1</v>
      </c>
      <c r="E562">
        <v>1674.6</v>
      </c>
      <c r="F562" s="61">
        <f>+B562+D562</f>
        <v>2126.4</v>
      </c>
      <c r="G562" s="61">
        <f>+C562+E562</f>
        <v>1988.5</v>
      </c>
      <c r="H562" s="47">
        <f>+(F562/G562-1)*100</f>
        <v>6.9348755343223489</v>
      </c>
    </row>
    <row r="563" spans="1:9" x14ac:dyDescent="0.25">
      <c r="A563" s="8">
        <f t="shared" si="105"/>
        <v>42775</v>
      </c>
      <c r="B563">
        <v>511.3</v>
      </c>
      <c r="C563">
        <v>342.1</v>
      </c>
      <c r="D563">
        <v>1655.4</v>
      </c>
      <c r="E563">
        <v>1703.1</v>
      </c>
      <c r="F563" s="61">
        <f t="shared" ref="F563:F626" si="130">+B563+D563</f>
        <v>2166.7000000000003</v>
      </c>
      <c r="G563" s="61">
        <f t="shared" ref="G563:G626" si="131">+C563+E563</f>
        <v>2045.1999999999998</v>
      </c>
      <c r="H563" s="47">
        <f t="shared" ref="H563:H626" si="132">+(F563/G563-1)*100</f>
        <v>5.9407392920008073</v>
      </c>
    </row>
    <row r="564" spans="1:9" x14ac:dyDescent="0.25">
      <c r="A564" s="8">
        <f t="shared" si="105"/>
        <v>42782</v>
      </c>
      <c r="B564">
        <v>514.79999999999995</v>
      </c>
      <c r="C564">
        <v>350.4</v>
      </c>
      <c r="D564">
        <v>1750.8</v>
      </c>
      <c r="E564">
        <v>1792.9</v>
      </c>
      <c r="F564" s="61">
        <f t="shared" si="130"/>
        <v>2265.6</v>
      </c>
      <c r="G564" s="61">
        <f t="shared" si="131"/>
        <v>2143.3000000000002</v>
      </c>
      <c r="H564" s="47">
        <f t="shared" si="132"/>
        <v>5.706154061493951</v>
      </c>
    </row>
    <row r="565" spans="1:9" x14ac:dyDescent="0.25">
      <c r="A565" s="8">
        <f t="shared" si="105"/>
        <v>42789</v>
      </c>
      <c r="B565">
        <v>503.3</v>
      </c>
      <c r="C565">
        <v>350.3</v>
      </c>
      <c r="D565">
        <v>1818.2</v>
      </c>
      <c r="E565">
        <v>1792.9</v>
      </c>
      <c r="F565" s="61">
        <f t="shared" si="130"/>
        <v>2321.5</v>
      </c>
      <c r="G565" s="61">
        <f t="shared" si="131"/>
        <v>2143.2000000000003</v>
      </c>
      <c r="H565" s="47">
        <f t="shared" si="132"/>
        <v>8.3193355729749729</v>
      </c>
    </row>
    <row r="566" spans="1:9" x14ac:dyDescent="0.25">
      <c r="A566" s="8">
        <f t="shared" si="105"/>
        <v>42796</v>
      </c>
      <c r="B566">
        <v>559.70000000000005</v>
      </c>
      <c r="C566">
        <v>409.6</v>
      </c>
      <c r="D566">
        <v>1818.2</v>
      </c>
      <c r="E566">
        <v>1860.9</v>
      </c>
      <c r="F566" s="61">
        <f t="shared" si="130"/>
        <v>2377.9</v>
      </c>
      <c r="G566" s="61">
        <f t="shared" si="131"/>
        <v>2270.5</v>
      </c>
      <c r="H566" s="47">
        <f t="shared" si="132"/>
        <v>4.7302356309183002</v>
      </c>
    </row>
    <row r="567" spans="1:9" x14ac:dyDescent="0.25">
      <c r="A567" s="8">
        <f t="shared" si="105"/>
        <v>42803</v>
      </c>
      <c r="B567">
        <v>521.29999999999995</v>
      </c>
      <c r="C567">
        <v>354.6</v>
      </c>
      <c r="D567">
        <v>1852.4</v>
      </c>
      <c r="E567">
        <v>1916.6</v>
      </c>
      <c r="F567" s="61">
        <f t="shared" si="130"/>
        <v>2373.6999999999998</v>
      </c>
      <c r="G567" s="61">
        <f t="shared" si="131"/>
        <v>2271.1999999999998</v>
      </c>
      <c r="H567" s="47">
        <f t="shared" si="132"/>
        <v>4.51303275801338</v>
      </c>
    </row>
    <row r="568" spans="1:9" x14ac:dyDescent="0.25">
      <c r="A568" s="8">
        <f t="shared" si="105"/>
        <v>42810</v>
      </c>
      <c r="B568">
        <v>496.5</v>
      </c>
      <c r="C568">
        <v>360.9</v>
      </c>
      <c r="D568">
        <v>1999.5</v>
      </c>
      <c r="E568">
        <v>1949.1</v>
      </c>
      <c r="F568" s="61">
        <f t="shared" si="130"/>
        <v>2496</v>
      </c>
      <c r="G568" s="61">
        <f t="shared" si="131"/>
        <v>2310</v>
      </c>
      <c r="H568" s="47">
        <f t="shared" si="132"/>
        <v>8.0519480519480435</v>
      </c>
    </row>
    <row r="569" spans="1:9" x14ac:dyDescent="0.25">
      <c r="A569" s="8">
        <f t="shared" si="105"/>
        <v>42817</v>
      </c>
      <c r="B569">
        <v>473.1</v>
      </c>
      <c r="C569">
        <v>318.10000000000002</v>
      </c>
      <c r="D569">
        <v>2024</v>
      </c>
      <c r="E569">
        <v>2032.6</v>
      </c>
      <c r="F569" s="61">
        <f t="shared" si="130"/>
        <v>2497.1</v>
      </c>
      <c r="G569" s="61">
        <f t="shared" si="131"/>
        <v>2350.6999999999998</v>
      </c>
      <c r="H569" s="47">
        <f t="shared" si="132"/>
        <v>6.2279321053303249</v>
      </c>
    </row>
    <row r="570" spans="1:9" x14ac:dyDescent="0.25">
      <c r="A570" s="8">
        <f t="shared" si="105"/>
        <v>42824</v>
      </c>
      <c r="B570">
        <v>404.9</v>
      </c>
      <c r="C570">
        <v>288.2</v>
      </c>
      <c r="D570">
        <v>2138.4</v>
      </c>
      <c r="E570">
        <v>2033.2</v>
      </c>
      <c r="F570" s="61">
        <f t="shared" si="130"/>
        <v>2543.3000000000002</v>
      </c>
      <c r="G570" s="61">
        <f t="shared" si="131"/>
        <v>2321.4</v>
      </c>
      <c r="H570" s="47">
        <f t="shared" si="132"/>
        <v>9.5588868786077299</v>
      </c>
    </row>
    <row r="571" spans="1:9" x14ac:dyDescent="0.25">
      <c r="A571" s="8">
        <f t="shared" si="105"/>
        <v>42831</v>
      </c>
      <c r="B571">
        <v>408.4</v>
      </c>
      <c r="C571">
        <v>288.3</v>
      </c>
      <c r="D571">
        <v>2198.8000000000002</v>
      </c>
      <c r="E571">
        <v>2033.2</v>
      </c>
      <c r="F571" s="61">
        <f t="shared" si="130"/>
        <v>2607.2000000000003</v>
      </c>
      <c r="G571" s="61">
        <f t="shared" si="131"/>
        <v>2321.5</v>
      </c>
      <c r="H571" s="47">
        <f t="shared" si="132"/>
        <v>12.30669825543831</v>
      </c>
    </row>
    <row r="572" spans="1:9" x14ac:dyDescent="0.25">
      <c r="A572" s="8">
        <f t="shared" si="105"/>
        <v>42838</v>
      </c>
      <c r="B572" s="26">
        <v>411</v>
      </c>
      <c r="C572">
        <v>351.6</v>
      </c>
      <c r="D572">
        <v>2268.1</v>
      </c>
      <c r="E572">
        <v>2067.8000000000002</v>
      </c>
      <c r="F572" s="61">
        <f t="shared" si="130"/>
        <v>2679.1</v>
      </c>
      <c r="G572" s="61">
        <f t="shared" si="131"/>
        <v>2419.4</v>
      </c>
      <c r="H572" s="47">
        <f t="shared" si="132"/>
        <v>10.734066297429102</v>
      </c>
    </row>
    <row r="573" spans="1:9" x14ac:dyDescent="0.25">
      <c r="A573" s="8">
        <f t="shared" si="105"/>
        <v>42845</v>
      </c>
      <c r="B573">
        <v>425.8</v>
      </c>
      <c r="C573">
        <v>298.60000000000002</v>
      </c>
      <c r="D573">
        <v>2335.4</v>
      </c>
      <c r="E573">
        <v>2158</v>
      </c>
      <c r="F573" s="61">
        <f t="shared" si="130"/>
        <v>2761.2000000000003</v>
      </c>
      <c r="G573" s="61">
        <f t="shared" si="131"/>
        <v>2456.6</v>
      </c>
      <c r="H573" s="47">
        <f t="shared" si="132"/>
        <v>12.399250997313382</v>
      </c>
    </row>
    <row r="574" spans="1:9" x14ac:dyDescent="0.25">
      <c r="A574" s="8">
        <f t="shared" si="105"/>
        <v>42852</v>
      </c>
      <c r="B574">
        <v>311.10000000000002</v>
      </c>
      <c r="C574">
        <v>262.60000000000002</v>
      </c>
      <c r="D574">
        <v>2451.1</v>
      </c>
      <c r="E574">
        <v>2222.1</v>
      </c>
      <c r="F574" s="61">
        <f t="shared" si="130"/>
        <v>2762.2</v>
      </c>
      <c r="G574" s="61">
        <f t="shared" si="131"/>
        <v>2484.6999999999998</v>
      </c>
      <c r="H574" s="47">
        <f t="shared" si="132"/>
        <v>11.168350303859631</v>
      </c>
      <c r="I574">
        <v>130.9</v>
      </c>
    </row>
    <row r="575" spans="1:9" x14ac:dyDescent="0.25">
      <c r="A575" s="8">
        <f t="shared" si="105"/>
        <v>42859</v>
      </c>
      <c r="B575">
        <v>239.6</v>
      </c>
      <c r="C575">
        <v>196.4</v>
      </c>
      <c r="D575">
        <v>2487.9</v>
      </c>
      <c r="E575">
        <v>2253.1999999999998</v>
      </c>
      <c r="F575" s="61">
        <f t="shared" si="130"/>
        <v>2727.5</v>
      </c>
      <c r="G575" s="61">
        <f t="shared" si="131"/>
        <v>2449.6</v>
      </c>
      <c r="H575" s="47">
        <f t="shared" si="132"/>
        <v>11.344709340300451</v>
      </c>
      <c r="I575">
        <v>166.3</v>
      </c>
    </row>
    <row r="576" spans="1:9" x14ac:dyDescent="0.25">
      <c r="A576" s="8">
        <f t="shared" ref="A576:A639" si="133">+A575+7</f>
        <v>42866</v>
      </c>
      <c r="B576">
        <v>239.6</v>
      </c>
      <c r="C576">
        <v>128.80000000000001</v>
      </c>
      <c r="D576">
        <v>2535.5</v>
      </c>
      <c r="E576">
        <v>2355.3000000000002</v>
      </c>
      <c r="F576" s="61">
        <f t="shared" si="130"/>
        <v>2775.1</v>
      </c>
      <c r="G576" s="61">
        <f t="shared" si="131"/>
        <v>2484.1000000000004</v>
      </c>
      <c r="H576" s="47">
        <f t="shared" si="132"/>
        <v>11.714504247010971</v>
      </c>
      <c r="I576">
        <v>242.6</v>
      </c>
    </row>
    <row r="577" spans="1:9" x14ac:dyDescent="0.25">
      <c r="A577" s="8">
        <f t="shared" si="133"/>
        <v>42873</v>
      </c>
      <c r="B577">
        <v>203.1</v>
      </c>
      <c r="C577">
        <v>128.80000000000001</v>
      </c>
      <c r="D577">
        <v>2628.3</v>
      </c>
      <c r="E577">
        <v>2390.1999999999998</v>
      </c>
      <c r="F577" s="61">
        <f t="shared" si="130"/>
        <v>2831.4</v>
      </c>
      <c r="G577" s="61">
        <f t="shared" si="131"/>
        <v>2519</v>
      </c>
      <c r="H577" s="47">
        <f t="shared" si="132"/>
        <v>12.401746724890828</v>
      </c>
      <c r="I577">
        <v>256.7</v>
      </c>
    </row>
    <row r="578" spans="1:9" x14ac:dyDescent="0.25">
      <c r="A578" s="8">
        <f t="shared" si="133"/>
        <v>42880</v>
      </c>
      <c r="B578">
        <v>127.3</v>
      </c>
      <c r="C578" s="26">
        <v>128</v>
      </c>
      <c r="D578">
        <v>2704.7</v>
      </c>
      <c r="E578">
        <v>2424.6</v>
      </c>
      <c r="F578" s="61">
        <f t="shared" si="130"/>
        <v>2832</v>
      </c>
      <c r="G578" s="61">
        <f t="shared" si="131"/>
        <v>2552.6</v>
      </c>
      <c r="H578" s="47">
        <f t="shared" si="132"/>
        <v>10.945702421060876</v>
      </c>
      <c r="I578">
        <v>360.8</v>
      </c>
    </row>
    <row r="579" spans="1:9" x14ac:dyDescent="0.25">
      <c r="A579" s="8">
        <f t="shared" si="133"/>
        <v>42887</v>
      </c>
      <c r="B579">
        <v>460.4</v>
      </c>
      <c r="C579">
        <v>307.2</v>
      </c>
      <c r="D579">
        <v>0</v>
      </c>
      <c r="E579">
        <v>0</v>
      </c>
      <c r="F579" s="61">
        <f t="shared" si="130"/>
        <v>460.4</v>
      </c>
      <c r="G579" s="61">
        <f t="shared" si="131"/>
        <v>307.2</v>
      </c>
      <c r="H579" s="47">
        <f t="shared" si="132"/>
        <v>49.869791666666671</v>
      </c>
      <c r="I579">
        <v>0</v>
      </c>
    </row>
    <row r="580" spans="1:9" x14ac:dyDescent="0.25">
      <c r="A580" s="8">
        <f t="shared" si="133"/>
        <v>42894</v>
      </c>
      <c r="B580">
        <v>430.4</v>
      </c>
      <c r="C580">
        <v>299.5</v>
      </c>
      <c r="D580">
        <v>30.9</v>
      </c>
      <c r="E580">
        <v>74.3</v>
      </c>
      <c r="F580" s="61">
        <f t="shared" si="130"/>
        <v>461.29999999999995</v>
      </c>
      <c r="G580" s="61">
        <f t="shared" si="131"/>
        <v>373.8</v>
      </c>
      <c r="H580" s="47">
        <f t="shared" si="132"/>
        <v>23.408239700374512</v>
      </c>
    </row>
    <row r="581" spans="1:9" x14ac:dyDescent="0.25">
      <c r="A581" s="8">
        <f t="shared" si="133"/>
        <v>42901</v>
      </c>
      <c r="B581">
        <v>553.79999999999995</v>
      </c>
      <c r="C581">
        <v>261.3</v>
      </c>
      <c r="D581">
        <v>104</v>
      </c>
      <c r="E581">
        <v>167.1</v>
      </c>
      <c r="F581" s="61">
        <f t="shared" si="130"/>
        <v>657.8</v>
      </c>
      <c r="G581" s="61">
        <f t="shared" si="131"/>
        <v>428.4</v>
      </c>
      <c r="H581" s="47">
        <f t="shared" si="132"/>
        <v>53.548085901027065</v>
      </c>
    </row>
    <row r="582" spans="1:9" x14ac:dyDescent="0.25">
      <c r="A582" s="8">
        <f t="shared" si="133"/>
        <v>42908</v>
      </c>
      <c r="B582">
        <v>553.4</v>
      </c>
      <c r="C582">
        <v>352</v>
      </c>
      <c r="D582">
        <v>175.8</v>
      </c>
      <c r="E582">
        <v>201.9</v>
      </c>
      <c r="F582" s="61">
        <f t="shared" si="130"/>
        <v>729.2</v>
      </c>
      <c r="G582" s="61">
        <f t="shared" si="131"/>
        <v>553.9</v>
      </c>
      <c r="H582" s="47">
        <f t="shared" si="132"/>
        <v>31.648311969669617</v>
      </c>
    </row>
    <row r="583" spans="1:9" x14ac:dyDescent="0.25">
      <c r="A583" s="8">
        <f t="shared" si="133"/>
        <v>42915</v>
      </c>
      <c r="B583">
        <v>554.6</v>
      </c>
      <c r="C583">
        <v>352</v>
      </c>
      <c r="D583">
        <v>188.2</v>
      </c>
      <c r="E583">
        <v>201.9</v>
      </c>
      <c r="F583" s="61">
        <f t="shared" si="130"/>
        <v>742.8</v>
      </c>
      <c r="G583" s="61">
        <f t="shared" si="131"/>
        <v>553.9</v>
      </c>
      <c r="H583" s="47">
        <f t="shared" si="132"/>
        <v>34.103628813865306</v>
      </c>
    </row>
    <row r="584" spans="1:9" x14ac:dyDescent="0.25">
      <c r="A584" s="8">
        <f t="shared" si="133"/>
        <v>42922</v>
      </c>
      <c r="B584">
        <v>666.3</v>
      </c>
      <c r="C584">
        <v>358.9</v>
      </c>
      <c r="D584">
        <v>188.2</v>
      </c>
      <c r="E584">
        <v>227.9</v>
      </c>
      <c r="F584" s="61">
        <f t="shared" si="130"/>
        <v>854.5</v>
      </c>
      <c r="G584" s="61">
        <f t="shared" si="131"/>
        <v>586.79999999999995</v>
      </c>
      <c r="H584" s="47">
        <f t="shared" si="132"/>
        <v>45.620313565098854</v>
      </c>
    </row>
    <row r="585" spans="1:9" x14ac:dyDescent="0.25">
      <c r="A585" s="8">
        <f t="shared" si="133"/>
        <v>42929</v>
      </c>
      <c r="B585">
        <v>640.1</v>
      </c>
      <c r="C585">
        <v>408.8</v>
      </c>
      <c r="D585">
        <v>261.5</v>
      </c>
      <c r="E585">
        <v>261.89999999999998</v>
      </c>
      <c r="F585" s="61">
        <f t="shared" si="130"/>
        <v>901.6</v>
      </c>
      <c r="G585" s="61">
        <f t="shared" si="131"/>
        <v>670.7</v>
      </c>
      <c r="H585" s="47">
        <f t="shared" si="132"/>
        <v>34.426718353958542</v>
      </c>
    </row>
    <row r="586" spans="1:9" x14ac:dyDescent="0.25">
      <c r="A586" s="8">
        <f t="shared" si="133"/>
        <v>42936</v>
      </c>
      <c r="B586">
        <v>580.70000000000005</v>
      </c>
      <c r="C586">
        <v>388.8</v>
      </c>
      <c r="D586">
        <v>347.9</v>
      </c>
      <c r="E586">
        <v>440.1</v>
      </c>
      <c r="F586" s="61">
        <f t="shared" si="130"/>
        <v>928.6</v>
      </c>
      <c r="G586" s="61">
        <f t="shared" si="131"/>
        <v>828.90000000000009</v>
      </c>
      <c r="H586" s="47">
        <f t="shared" si="132"/>
        <v>12.027988900953069</v>
      </c>
    </row>
    <row r="587" spans="1:9" x14ac:dyDescent="0.25">
      <c r="A587" s="8">
        <f t="shared" si="133"/>
        <v>42943</v>
      </c>
      <c r="B587">
        <v>516.1</v>
      </c>
      <c r="C587">
        <v>389.7</v>
      </c>
      <c r="D587">
        <v>394.3</v>
      </c>
      <c r="E587">
        <v>440.4</v>
      </c>
      <c r="F587" s="61">
        <f t="shared" si="130"/>
        <v>910.40000000000009</v>
      </c>
      <c r="G587" s="61">
        <f t="shared" si="131"/>
        <v>830.09999999999991</v>
      </c>
      <c r="H587" s="47">
        <f t="shared" si="132"/>
        <v>9.673533309239879</v>
      </c>
    </row>
    <row r="588" spans="1:9" x14ac:dyDescent="0.25">
      <c r="A588" s="8">
        <f t="shared" si="133"/>
        <v>42950</v>
      </c>
      <c r="B588">
        <v>362.7</v>
      </c>
      <c r="C588">
        <v>452.9</v>
      </c>
      <c r="D588">
        <v>549.6</v>
      </c>
      <c r="E588">
        <v>440.4</v>
      </c>
      <c r="F588" s="61">
        <f t="shared" si="130"/>
        <v>912.3</v>
      </c>
      <c r="G588" s="61">
        <f t="shared" si="131"/>
        <v>893.3</v>
      </c>
      <c r="H588" s="47">
        <f t="shared" si="132"/>
        <v>2.1269450352625174</v>
      </c>
    </row>
    <row r="589" spans="1:9" x14ac:dyDescent="0.25">
      <c r="A589" s="8">
        <f t="shared" si="133"/>
        <v>42957</v>
      </c>
      <c r="B589">
        <v>271.8</v>
      </c>
      <c r="C589">
        <v>354.7</v>
      </c>
      <c r="D589">
        <v>713.2</v>
      </c>
      <c r="E589">
        <v>567.9</v>
      </c>
      <c r="F589" s="61">
        <f t="shared" si="130"/>
        <v>985</v>
      </c>
      <c r="G589" s="61">
        <f t="shared" si="131"/>
        <v>922.59999999999991</v>
      </c>
      <c r="H589" s="47">
        <f t="shared" si="132"/>
        <v>6.7634944721439494</v>
      </c>
    </row>
    <row r="590" spans="1:9" x14ac:dyDescent="0.25">
      <c r="A590" s="8">
        <f t="shared" si="133"/>
        <v>42964</v>
      </c>
      <c r="B590" s="26">
        <v>307.39999999999998</v>
      </c>
      <c r="C590" s="26">
        <v>398</v>
      </c>
      <c r="D590">
        <v>713.9</v>
      </c>
      <c r="E590">
        <v>598.9</v>
      </c>
      <c r="F590" s="61">
        <f t="shared" si="130"/>
        <v>1021.3</v>
      </c>
      <c r="G590" s="61">
        <f t="shared" si="131"/>
        <v>996.9</v>
      </c>
      <c r="H590" s="47">
        <f t="shared" si="132"/>
        <v>2.4475875213160858</v>
      </c>
    </row>
    <row r="591" spans="1:9" x14ac:dyDescent="0.25">
      <c r="A591" s="8">
        <f t="shared" si="133"/>
        <v>42971</v>
      </c>
      <c r="B591" s="26">
        <v>382</v>
      </c>
      <c r="C591" s="26">
        <v>398</v>
      </c>
      <c r="D591">
        <v>738.9</v>
      </c>
      <c r="E591">
        <v>598.9</v>
      </c>
      <c r="F591" s="61">
        <f t="shared" si="130"/>
        <v>1120.9000000000001</v>
      </c>
      <c r="G591" s="61">
        <f t="shared" si="131"/>
        <v>996.9</v>
      </c>
      <c r="H591" s="47">
        <f t="shared" si="132"/>
        <v>12.438559534557147</v>
      </c>
    </row>
    <row r="592" spans="1:9" x14ac:dyDescent="0.25">
      <c r="A592" s="8">
        <f t="shared" si="133"/>
        <v>42978</v>
      </c>
      <c r="B592">
        <v>386.3</v>
      </c>
      <c r="C592">
        <v>422.6</v>
      </c>
      <c r="D592">
        <v>804</v>
      </c>
      <c r="E592">
        <v>599.5</v>
      </c>
      <c r="F592" s="61">
        <f t="shared" si="130"/>
        <v>1190.3</v>
      </c>
      <c r="G592" s="61">
        <f t="shared" si="131"/>
        <v>1022.1</v>
      </c>
      <c r="H592" s="47">
        <f t="shared" si="132"/>
        <v>16.456315429018687</v>
      </c>
    </row>
    <row r="593" spans="1:8" x14ac:dyDescent="0.25">
      <c r="A593" s="8">
        <f t="shared" si="133"/>
        <v>42985</v>
      </c>
      <c r="B593">
        <v>233.8</v>
      </c>
      <c r="C593">
        <v>481.5</v>
      </c>
      <c r="D593">
        <v>958</v>
      </c>
      <c r="E593">
        <v>631.9</v>
      </c>
      <c r="F593" s="61">
        <f t="shared" si="130"/>
        <v>1191.8</v>
      </c>
      <c r="G593" s="61">
        <f t="shared" si="131"/>
        <v>1113.4000000000001</v>
      </c>
      <c r="H593" s="47">
        <f t="shared" si="132"/>
        <v>7.0414945212861291</v>
      </c>
    </row>
    <row r="594" spans="1:8" x14ac:dyDescent="0.25">
      <c r="A594" s="8">
        <f t="shared" si="133"/>
        <v>42992</v>
      </c>
      <c r="B594">
        <v>266.3</v>
      </c>
      <c r="C594" s="26">
        <v>493</v>
      </c>
      <c r="D594">
        <v>958.2</v>
      </c>
      <c r="E594">
        <v>684.4</v>
      </c>
      <c r="F594" s="61">
        <f t="shared" si="130"/>
        <v>1224.5</v>
      </c>
      <c r="G594" s="61">
        <f t="shared" si="131"/>
        <v>1177.4000000000001</v>
      </c>
      <c r="H594" s="47">
        <f t="shared" si="132"/>
        <v>4.0003397316120237</v>
      </c>
    </row>
    <row r="595" spans="1:8" x14ac:dyDescent="0.25">
      <c r="A595" s="8">
        <f t="shared" si="133"/>
        <v>42999</v>
      </c>
      <c r="B595">
        <v>293.3</v>
      </c>
      <c r="C595">
        <v>434.7</v>
      </c>
      <c r="D595">
        <v>991.6</v>
      </c>
      <c r="E595">
        <v>744.5</v>
      </c>
      <c r="F595" s="61">
        <f t="shared" si="130"/>
        <v>1284.9000000000001</v>
      </c>
      <c r="G595" s="61">
        <f t="shared" si="131"/>
        <v>1179.2</v>
      </c>
      <c r="H595" s="47">
        <f t="shared" si="132"/>
        <v>8.9637042062415304</v>
      </c>
    </row>
    <row r="596" spans="1:8" x14ac:dyDescent="0.25">
      <c r="A596" s="8">
        <f t="shared" si="133"/>
        <v>43006</v>
      </c>
      <c r="B596">
        <v>287.89999999999998</v>
      </c>
      <c r="C596">
        <v>462.5</v>
      </c>
      <c r="D596">
        <v>1058.7</v>
      </c>
      <c r="E596">
        <v>814.5</v>
      </c>
      <c r="F596" s="61">
        <f t="shared" si="130"/>
        <v>1346.6</v>
      </c>
      <c r="G596" s="61">
        <f t="shared" si="131"/>
        <v>1277</v>
      </c>
      <c r="H596" s="47">
        <f t="shared" si="132"/>
        <v>5.4502740798747062</v>
      </c>
    </row>
    <row r="597" spans="1:8" x14ac:dyDescent="0.25">
      <c r="A597" s="8">
        <f t="shared" si="133"/>
        <v>43013</v>
      </c>
      <c r="B597">
        <v>281.2</v>
      </c>
      <c r="C597">
        <v>380.6</v>
      </c>
      <c r="D597">
        <v>1153.5</v>
      </c>
      <c r="E597">
        <v>935.7</v>
      </c>
      <c r="F597" s="61">
        <f t="shared" si="130"/>
        <v>1434.7</v>
      </c>
      <c r="G597" s="61">
        <f t="shared" si="131"/>
        <v>1316.3000000000002</v>
      </c>
      <c r="H597" s="47">
        <f t="shared" si="132"/>
        <v>8.9949099749297101</v>
      </c>
    </row>
    <row r="598" spans="1:8" x14ac:dyDescent="0.25">
      <c r="A598" s="8">
        <f t="shared" si="133"/>
        <v>43020</v>
      </c>
      <c r="B598">
        <v>312.10000000000002</v>
      </c>
      <c r="C598">
        <v>398.7</v>
      </c>
      <c r="D598">
        <v>1187.7</v>
      </c>
      <c r="E598">
        <v>998.1</v>
      </c>
      <c r="F598" s="61">
        <f t="shared" si="130"/>
        <v>1499.8000000000002</v>
      </c>
      <c r="G598" s="61">
        <f t="shared" si="131"/>
        <v>1396.8</v>
      </c>
      <c r="H598" s="47">
        <f t="shared" si="132"/>
        <v>7.3739977090492737</v>
      </c>
    </row>
    <row r="599" spans="1:8" x14ac:dyDescent="0.25">
      <c r="A599" s="8">
        <f t="shared" si="133"/>
        <v>43027</v>
      </c>
      <c r="B599">
        <v>449.5</v>
      </c>
      <c r="C599">
        <v>440.1</v>
      </c>
      <c r="D599">
        <v>1187.7</v>
      </c>
      <c r="E599">
        <v>1031.9000000000001</v>
      </c>
      <c r="F599" s="61">
        <f t="shared" si="130"/>
        <v>1637.2</v>
      </c>
      <c r="G599" s="61">
        <f t="shared" si="131"/>
        <v>1472</v>
      </c>
      <c r="H599" s="47">
        <f t="shared" si="132"/>
        <v>11.222826086956527</v>
      </c>
    </row>
    <row r="600" spans="1:8" x14ac:dyDescent="0.25">
      <c r="A600" s="8">
        <f t="shared" si="133"/>
        <v>43034</v>
      </c>
      <c r="B600">
        <v>449.5</v>
      </c>
      <c r="C600">
        <v>407.6</v>
      </c>
      <c r="D600">
        <v>1187.7</v>
      </c>
      <c r="E600">
        <v>1063.5999999999999</v>
      </c>
      <c r="F600" s="61">
        <f t="shared" si="130"/>
        <v>1637.2</v>
      </c>
      <c r="G600" s="61">
        <f t="shared" si="131"/>
        <v>1471.1999999999998</v>
      </c>
      <c r="H600" s="47">
        <f t="shared" si="132"/>
        <v>11.283306144643834</v>
      </c>
    </row>
    <row r="601" spans="1:8" x14ac:dyDescent="0.25">
      <c r="A601" s="8">
        <f t="shared" si="133"/>
        <v>43041</v>
      </c>
      <c r="B601">
        <v>450.2</v>
      </c>
      <c r="C601">
        <v>338.5</v>
      </c>
      <c r="D601">
        <v>1212.9000000000001</v>
      </c>
      <c r="E601">
        <v>1161.9000000000001</v>
      </c>
      <c r="F601" s="61">
        <f t="shared" si="130"/>
        <v>1663.1000000000001</v>
      </c>
      <c r="G601" s="61">
        <f t="shared" si="131"/>
        <v>1500.4</v>
      </c>
      <c r="H601" s="47">
        <f t="shared" si="132"/>
        <v>10.84377499333511</v>
      </c>
    </row>
    <row r="602" spans="1:8" x14ac:dyDescent="0.25">
      <c r="A602" s="8">
        <f t="shared" si="133"/>
        <v>43048</v>
      </c>
      <c r="B602">
        <v>551.9</v>
      </c>
      <c r="C602">
        <v>387.6</v>
      </c>
      <c r="D602">
        <v>1248</v>
      </c>
      <c r="E602">
        <v>1161.9000000000001</v>
      </c>
      <c r="F602" s="61">
        <f t="shared" si="130"/>
        <v>1799.9</v>
      </c>
      <c r="G602" s="61">
        <f t="shared" si="131"/>
        <v>1549.5</v>
      </c>
      <c r="H602" s="47">
        <f t="shared" si="132"/>
        <v>16.160051629557938</v>
      </c>
    </row>
    <row r="603" spans="1:8" x14ac:dyDescent="0.25">
      <c r="A603" s="8">
        <f t="shared" si="133"/>
        <v>43055</v>
      </c>
      <c r="B603">
        <v>620.20000000000005</v>
      </c>
      <c r="C603">
        <v>489.8</v>
      </c>
      <c r="D603">
        <v>1248</v>
      </c>
      <c r="E603">
        <v>1195.8</v>
      </c>
      <c r="F603" s="61">
        <f t="shared" si="130"/>
        <v>1868.2</v>
      </c>
      <c r="G603" s="61">
        <f t="shared" si="131"/>
        <v>1685.6</v>
      </c>
      <c r="H603" s="47">
        <f t="shared" si="132"/>
        <v>10.83293782629331</v>
      </c>
    </row>
    <row r="604" spans="1:8" x14ac:dyDescent="0.25">
      <c r="A604" s="8">
        <f t="shared" si="133"/>
        <v>43062</v>
      </c>
      <c r="B604">
        <v>591.4</v>
      </c>
      <c r="C604">
        <v>509.8</v>
      </c>
      <c r="D604">
        <v>1321.4</v>
      </c>
      <c r="E604">
        <v>1195.8</v>
      </c>
      <c r="F604" s="61">
        <f t="shared" si="130"/>
        <v>1912.8000000000002</v>
      </c>
      <c r="G604" s="61">
        <f t="shared" si="131"/>
        <v>1705.6</v>
      </c>
      <c r="H604" s="47">
        <f t="shared" si="132"/>
        <v>12.14821763602254</v>
      </c>
    </row>
    <row r="605" spans="1:8" x14ac:dyDescent="0.25">
      <c r="A605" s="8">
        <f t="shared" si="133"/>
        <v>43069</v>
      </c>
      <c r="B605">
        <v>618.4</v>
      </c>
      <c r="C605">
        <v>523.4</v>
      </c>
      <c r="D605">
        <v>1357.5</v>
      </c>
      <c r="E605">
        <v>1285.5</v>
      </c>
      <c r="F605" s="61">
        <f t="shared" si="130"/>
        <v>1975.9</v>
      </c>
      <c r="G605" s="61">
        <f t="shared" si="131"/>
        <v>1808.9</v>
      </c>
      <c r="H605" s="47">
        <f t="shared" si="132"/>
        <v>9.2321300237713455</v>
      </c>
    </row>
    <row r="606" spans="1:8" x14ac:dyDescent="0.25">
      <c r="A606" s="8">
        <f t="shared" si="133"/>
        <v>43076</v>
      </c>
      <c r="B606">
        <v>648.6</v>
      </c>
      <c r="C606">
        <v>561.6</v>
      </c>
      <c r="D606">
        <v>1357.5</v>
      </c>
      <c r="E606">
        <v>1285.5</v>
      </c>
      <c r="F606" s="61">
        <f t="shared" si="130"/>
        <v>2006.1</v>
      </c>
      <c r="G606" s="61">
        <f t="shared" si="131"/>
        <v>1847.1</v>
      </c>
      <c r="H606" s="47">
        <f t="shared" si="132"/>
        <v>8.6080883547182019</v>
      </c>
    </row>
    <row r="607" spans="1:8" x14ac:dyDescent="0.25">
      <c r="A607" s="8">
        <f t="shared" si="133"/>
        <v>43083</v>
      </c>
      <c r="B607">
        <v>749.5</v>
      </c>
      <c r="C607">
        <v>447.5</v>
      </c>
      <c r="D607">
        <v>1388.6</v>
      </c>
      <c r="E607">
        <v>1441.4</v>
      </c>
      <c r="F607" s="61">
        <f t="shared" si="130"/>
        <v>2138.1</v>
      </c>
      <c r="G607" s="61">
        <f t="shared" si="131"/>
        <v>1888.9</v>
      </c>
      <c r="H607" s="47">
        <f t="shared" si="132"/>
        <v>13.192863571390756</v>
      </c>
    </row>
    <row r="608" spans="1:8" x14ac:dyDescent="0.25">
      <c r="A608" s="8">
        <f t="shared" si="133"/>
        <v>43090</v>
      </c>
      <c r="B608">
        <v>648.79999999999995</v>
      </c>
      <c r="C608">
        <v>457.5</v>
      </c>
      <c r="D608">
        <v>1491</v>
      </c>
      <c r="E608">
        <v>1488.4</v>
      </c>
      <c r="F608" s="61">
        <f>+B608+D608</f>
        <v>2139.8000000000002</v>
      </c>
      <c r="G608" s="61">
        <f t="shared" si="131"/>
        <v>1945.9</v>
      </c>
      <c r="H608" s="47">
        <f t="shared" si="132"/>
        <v>9.9645408294362525</v>
      </c>
    </row>
    <row r="609" spans="1:8" x14ac:dyDescent="0.25">
      <c r="A609" s="8">
        <f t="shared" si="133"/>
        <v>43097</v>
      </c>
      <c r="B609" s="26">
        <v>616</v>
      </c>
      <c r="C609">
        <v>431.4</v>
      </c>
      <c r="D609">
        <v>1525.1</v>
      </c>
      <c r="E609">
        <v>1552.6</v>
      </c>
      <c r="F609" s="61">
        <f t="shared" si="130"/>
        <v>2141.1</v>
      </c>
      <c r="G609" s="61">
        <f t="shared" si="131"/>
        <v>1984</v>
      </c>
      <c r="H609" s="47">
        <f t="shared" si="132"/>
        <v>7.9183467741935409</v>
      </c>
    </row>
    <row r="610" spans="1:8" x14ac:dyDescent="0.25">
      <c r="A610" s="8">
        <f t="shared" si="133"/>
        <v>43104</v>
      </c>
      <c r="B610">
        <v>584.6</v>
      </c>
      <c r="C610">
        <v>431.4</v>
      </c>
      <c r="D610">
        <v>1557.5</v>
      </c>
      <c r="E610">
        <v>1552.6</v>
      </c>
      <c r="F610" s="61">
        <f t="shared" si="130"/>
        <v>2142.1</v>
      </c>
      <c r="G610" s="61">
        <f t="shared" si="131"/>
        <v>1984</v>
      </c>
      <c r="H610" s="47">
        <f t="shared" si="132"/>
        <v>7.9687499999999911</v>
      </c>
    </row>
    <row r="611" spans="1:8" x14ac:dyDescent="0.25">
      <c r="A611" s="8">
        <f t="shared" si="133"/>
        <v>43111</v>
      </c>
      <c r="B611">
        <v>617.1</v>
      </c>
      <c r="C611">
        <v>481.4</v>
      </c>
      <c r="D611">
        <v>1622.2</v>
      </c>
      <c r="E611">
        <v>1552.6</v>
      </c>
      <c r="F611" s="61">
        <f t="shared" si="130"/>
        <v>2239.3000000000002</v>
      </c>
      <c r="G611" s="61">
        <f t="shared" si="131"/>
        <v>2034</v>
      </c>
      <c r="H611" s="47">
        <f t="shared" si="132"/>
        <v>10.09341199606688</v>
      </c>
    </row>
    <row r="612" spans="1:8" x14ac:dyDescent="0.25">
      <c r="A612" s="8">
        <f t="shared" si="133"/>
        <v>43118</v>
      </c>
      <c r="B612">
        <v>662.1</v>
      </c>
      <c r="C612">
        <v>481.3</v>
      </c>
      <c r="D612">
        <v>1622.2</v>
      </c>
      <c r="E612">
        <v>1552.7</v>
      </c>
      <c r="F612" s="61">
        <f t="shared" si="130"/>
        <v>2284.3000000000002</v>
      </c>
      <c r="G612" s="61">
        <f t="shared" si="131"/>
        <v>2034</v>
      </c>
      <c r="H612" s="47">
        <f t="shared" si="132"/>
        <v>12.305801376597847</v>
      </c>
    </row>
    <row r="613" spans="1:8" x14ac:dyDescent="0.25">
      <c r="A613" s="8">
        <f t="shared" si="133"/>
        <v>43125</v>
      </c>
      <c r="B613">
        <v>652.20000000000005</v>
      </c>
      <c r="C613">
        <v>420.7</v>
      </c>
      <c r="D613">
        <v>1723.3</v>
      </c>
      <c r="E613">
        <v>1615.1</v>
      </c>
      <c r="F613" s="61">
        <f t="shared" si="130"/>
        <v>2375.5</v>
      </c>
      <c r="G613" s="61">
        <f t="shared" si="131"/>
        <v>2035.8</v>
      </c>
      <c r="H613" s="47">
        <f t="shared" si="132"/>
        <v>16.686314962177029</v>
      </c>
    </row>
    <row r="614" spans="1:8" x14ac:dyDescent="0.25">
      <c r="A614" s="8">
        <f t="shared" si="133"/>
        <v>43132</v>
      </c>
      <c r="B614">
        <v>577.6</v>
      </c>
      <c r="C614">
        <v>511.3</v>
      </c>
      <c r="D614">
        <v>1831.4</v>
      </c>
      <c r="E614">
        <v>1615.1</v>
      </c>
      <c r="F614" s="61">
        <f t="shared" si="130"/>
        <v>2409</v>
      </c>
      <c r="G614" s="61">
        <f t="shared" si="131"/>
        <v>2126.4</v>
      </c>
      <c r="H614" s="47">
        <f t="shared" si="132"/>
        <v>13.290067720090292</v>
      </c>
    </row>
    <row r="615" spans="1:8" x14ac:dyDescent="0.25">
      <c r="A615" s="8">
        <f t="shared" si="133"/>
        <v>43139</v>
      </c>
      <c r="B615">
        <v>557.9</v>
      </c>
      <c r="C615">
        <v>511.3</v>
      </c>
      <c r="D615">
        <v>1936</v>
      </c>
      <c r="E615">
        <v>1655.4</v>
      </c>
      <c r="F615" s="61">
        <f t="shared" si="130"/>
        <v>2493.9</v>
      </c>
      <c r="G615" s="61">
        <f t="shared" si="131"/>
        <v>2166.7000000000003</v>
      </c>
      <c r="H615" s="47">
        <f t="shared" si="132"/>
        <v>15.10130613375178</v>
      </c>
    </row>
    <row r="616" spans="1:8" x14ac:dyDescent="0.25">
      <c r="A616" s="8">
        <f t="shared" si="133"/>
        <v>43146</v>
      </c>
      <c r="B616">
        <v>545.5</v>
      </c>
      <c r="C616">
        <v>514.79999999999995</v>
      </c>
      <c r="D616">
        <v>2017</v>
      </c>
      <c r="E616">
        <v>1750.8</v>
      </c>
      <c r="F616" s="61">
        <f t="shared" si="130"/>
        <v>2562.5</v>
      </c>
      <c r="G616" s="61">
        <f t="shared" si="131"/>
        <v>2265.6</v>
      </c>
      <c r="H616" s="47">
        <f t="shared" si="132"/>
        <v>13.10469632768363</v>
      </c>
    </row>
    <row r="617" spans="1:8" x14ac:dyDescent="0.25">
      <c r="A617" s="8">
        <f t="shared" si="133"/>
        <v>43153</v>
      </c>
      <c r="B617">
        <v>540.5</v>
      </c>
      <c r="C617">
        <v>503.3</v>
      </c>
      <c r="D617">
        <v>2024.2</v>
      </c>
      <c r="E617">
        <v>1818.2</v>
      </c>
      <c r="F617" s="61">
        <f t="shared" si="130"/>
        <v>2564.6999999999998</v>
      </c>
      <c r="G617" s="61">
        <f t="shared" si="131"/>
        <v>2321.5</v>
      </c>
      <c r="H617" s="47">
        <f t="shared" si="132"/>
        <v>10.475985354296791</v>
      </c>
    </row>
    <row r="618" spans="1:8" x14ac:dyDescent="0.25">
      <c r="A618" s="8">
        <f t="shared" si="133"/>
        <v>43160</v>
      </c>
      <c r="B618">
        <v>540.5</v>
      </c>
      <c r="C618">
        <v>503.3</v>
      </c>
      <c r="D618">
        <v>2024.2</v>
      </c>
      <c r="E618">
        <v>1818.2</v>
      </c>
      <c r="F618" s="61">
        <f t="shared" si="130"/>
        <v>2564.6999999999998</v>
      </c>
      <c r="G618" s="61">
        <f t="shared" si="131"/>
        <v>2321.5</v>
      </c>
      <c r="H618" s="47">
        <f t="shared" si="132"/>
        <v>10.475985354296791</v>
      </c>
    </row>
    <row r="619" spans="1:8" x14ac:dyDescent="0.25">
      <c r="A619" s="8">
        <f t="shared" si="133"/>
        <v>43167</v>
      </c>
      <c r="B619">
        <v>565.29999999999995</v>
      </c>
      <c r="C619">
        <v>521.29999999999995</v>
      </c>
      <c r="D619">
        <v>2065.8000000000002</v>
      </c>
      <c r="E619">
        <v>1852.4</v>
      </c>
      <c r="F619" s="61">
        <f t="shared" si="130"/>
        <v>2631.1000000000004</v>
      </c>
      <c r="G619" s="61">
        <f t="shared" si="131"/>
        <v>2373.6999999999998</v>
      </c>
      <c r="H619" s="47">
        <f t="shared" si="132"/>
        <v>10.843830307115487</v>
      </c>
    </row>
    <row r="620" spans="1:8" x14ac:dyDescent="0.25">
      <c r="A620" s="8">
        <f t="shared" si="133"/>
        <v>43174</v>
      </c>
      <c r="B620">
        <v>550.29999999999995</v>
      </c>
      <c r="C620">
        <v>496.5</v>
      </c>
      <c r="D620">
        <v>2114.4</v>
      </c>
      <c r="E620">
        <v>1999.5</v>
      </c>
      <c r="F620" s="61">
        <f t="shared" si="130"/>
        <v>2664.7</v>
      </c>
      <c r="G620" s="61">
        <f t="shared" si="131"/>
        <v>2496</v>
      </c>
      <c r="H620" s="47">
        <f t="shared" si="132"/>
        <v>6.7588141025640924</v>
      </c>
    </row>
    <row r="621" spans="1:8" x14ac:dyDescent="0.25">
      <c r="A621" s="8">
        <f t="shared" si="133"/>
        <v>43181</v>
      </c>
      <c r="B621">
        <v>596.20000000000005</v>
      </c>
      <c r="C621">
        <v>473.1</v>
      </c>
      <c r="D621">
        <v>2174.3000000000002</v>
      </c>
      <c r="E621">
        <v>2024</v>
      </c>
      <c r="F621" s="61">
        <f t="shared" si="130"/>
        <v>2770.5</v>
      </c>
      <c r="G621" s="61">
        <f t="shared" si="131"/>
        <v>2497.1</v>
      </c>
      <c r="H621" s="47">
        <f t="shared" si="132"/>
        <v>10.948700492571394</v>
      </c>
    </row>
    <row r="622" spans="1:8" x14ac:dyDescent="0.25">
      <c r="A622" s="8">
        <f t="shared" si="133"/>
        <v>43188</v>
      </c>
      <c r="B622">
        <v>537.9</v>
      </c>
      <c r="C622">
        <v>404.9</v>
      </c>
      <c r="D622">
        <v>2233.9</v>
      </c>
      <c r="E622">
        <v>2138.4</v>
      </c>
      <c r="F622" s="61">
        <f t="shared" si="130"/>
        <v>2771.8</v>
      </c>
      <c r="G622" s="61">
        <f t="shared" si="131"/>
        <v>2543.3000000000002</v>
      </c>
      <c r="H622" s="47">
        <f t="shared" si="132"/>
        <v>8.9843903589824201</v>
      </c>
    </row>
    <row r="623" spans="1:8" x14ac:dyDescent="0.25">
      <c r="A623" s="8">
        <f t="shared" si="133"/>
        <v>43195</v>
      </c>
      <c r="B623">
        <v>556.79999999999995</v>
      </c>
      <c r="C623">
        <v>408.4</v>
      </c>
      <c r="D623">
        <v>2250.6</v>
      </c>
      <c r="E623">
        <v>2198.8000000000002</v>
      </c>
      <c r="F623" s="61">
        <f t="shared" si="130"/>
        <v>2807.3999999999996</v>
      </c>
      <c r="G623" s="61">
        <f t="shared" si="131"/>
        <v>2607.2000000000003</v>
      </c>
      <c r="H623" s="47">
        <f t="shared" si="132"/>
        <v>7.6787358085302015</v>
      </c>
    </row>
    <row r="624" spans="1:8" x14ac:dyDescent="0.25">
      <c r="A624" s="8">
        <f t="shared" si="133"/>
        <v>43202</v>
      </c>
      <c r="B624">
        <v>432.8</v>
      </c>
      <c r="C624" s="26">
        <v>411</v>
      </c>
      <c r="D624">
        <v>2309.6</v>
      </c>
      <c r="E624">
        <v>2268.1</v>
      </c>
      <c r="F624" s="61">
        <f t="shared" si="130"/>
        <v>2742.4</v>
      </c>
      <c r="G624" s="61">
        <f t="shared" si="131"/>
        <v>2679.1</v>
      </c>
      <c r="H624" s="47">
        <f t="shared" si="132"/>
        <v>2.3627337538725701</v>
      </c>
    </row>
    <row r="625" spans="1:9" x14ac:dyDescent="0.25">
      <c r="A625" s="8">
        <f t="shared" si="133"/>
        <v>43209</v>
      </c>
      <c r="B625">
        <v>537.5</v>
      </c>
      <c r="C625">
        <v>425.8</v>
      </c>
      <c r="D625">
        <v>2360.6</v>
      </c>
      <c r="E625">
        <v>2335.4</v>
      </c>
      <c r="F625" s="61">
        <f t="shared" si="130"/>
        <v>2898.1</v>
      </c>
      <c r="G625" s="61">
        <f t="shared" si="131"/>
        <v>2761.2000000000003</v>
      </c>
      <c r="H625" s="47">
        <f t="shared" si="132"/>
        <v>4.9579892800231562</v>
      </c>
    </row>
    <row r="626" spans="1:9" x14ac:dyDescent="0.25">
      <c r="A626" s="8">
        <f t="shared" si="133"/>
        <v>43216</v>
      </c>
      <c r="B626">
        <v>538.1</v>
      </c>
      <c r="C626">
        <v>311.10000000000002</v>
      </c>
      <c r="D626">
        <v>2360.6</v>
      </c>
      <c r="E626">
        <v>2451.1</v>
      </c>
      <c r="F626" s="61">
        <f t="shared" si="130"/>
        <v>2898.7</v>
      </c>
      <c r="G626" s="61">
        <f t="shared" si="131"/>
        <v>2762.2</v>
      </c>
      <c r="H626" s="47">
        <f t="shared" si="132"/>
        <v>4.9417131272174286</v>
      </c>
    </row>
    <row r="627" spans="1:9" x14ac:dyDescent="0.25">
      <c r="A627" s="8">
        <f t="shared" si="133"/>
        <v>43223</v>
      </c>
      <c r="B627">
        <v>449.1</v>
      </c>
      <c r="C627">
        <v>239.6</v>
      </c>
      <c r="D627">
        <v>2450.1</v>
      </c>
      <c r="E627">
        <v>2487.9</v>
      </c>
      <c r="F627" s="61">
        <f t="shared" ref="F627:F635" si="134">+B627+D627</f>
        <v>2899.2</v>
      </c>
      <c r="G627" s="61">
        <f t="shared" ref="G627:G635" si="135">+C627+E627</f>
        <v>2727.5</v>
      </c>
      <c r="H627" s="47">
        <f t="shared" ref="H627:H635" si="136">+(F627/G627-1)*100</f>
        <v>6.295142071494042</v>
      </c>
      <c r="I627">
        <v>176.6</v>
      </c>
    </row>
    <row r="628" spans="1:9" x14ac:dyDescent="0.25">
      <c r="A628" s="8">
        <f t="shared" si="133"/>
        <v>43230</v>
      </c>
      <c r="B628">
        <v>382.3</v>
      </c>
      <c r="C628">
        <v>239.6</v>
      </c>
      <c r="D628">
        <v>2545.6999999999998</v>
      </c>
      <c r="E628">
        <v>2535.5</v>
      </c>
      <c r="F628" s="61">
        <f t="shared" si="134"/>
        <v>2928</v>
      </c>
      <c r="G628" s="61">
        <f t="shared" si="135"/>
        <v>2775.1</v>
      </c>
      <c r="H628" s="47">
        <f t="shared" si="136"/>
        <v>5.5097113617527338</v>
      </c>
      <c r="I628">
        <v>224.6</v>
      </c>
    </row>
    <row r="629" spans="1:9" x14ac:dyDescent="0.25">
      <c r="A629" s="8">
        <f t="shared" si="133"/>
        <v>43237</v>
      </c>
      <c r="B629">
        <v>380.3</v>
      </c>
      <c r="C629">
        <v>203.1</v>
      </c>
      <c r="D629">
        <v>2547.8000000000002</v>
      </c>
      <c r="E629">
        <v>2628.3</v>
      </c>
      <c r="F629" s="61">
        <f t="shared" si="134"/>
        <v>2928.1000000000004</v>
      </c>
      <c r="G629" s="61">
        <f t="shared" si="135"/>
        <v>2831.4</v>
      </c>
      <c r="H629" s="47">
        <f t="shared" si="136"/>
        <v>3.4152715970897862</v>
      </c>
      <c r="I629" s="26">
        <v>280</v>
      </c>
    </row>
    <row r="630" spans="1:9" x14ac:dyDescent="0.25">
      <c r="A630" s="8">
        <f t="shared" si="133"/>
        <v>43244</v>
      </c>
      <c r="B630">
        <v>269.8</v>
      </c>
      <c r="C630">
        <v>127.3</v>
      </c>
      <c r="D630">
        <v>2660.8</v>
      </c>
      <c r="E630">
        <v>2704.7</v>
      </c>
      <c r="F630" s="61">
        <f t="shared" si="134"/>
        <v>2930.6000000000004</v>
      </c>
      <c r="G630" s="61">
        <f t="shared" si="135"/>
        <v>2832</v>
      </c>
      <c r="H630" s="47">
        <f t="shared" si="136"/>
        <v>3.4816384180791138</v>
      </c>
      <c r="I630">
        <v>360.4</v>
      </c>
    </row>
    <row r="631" spans="1:9" x14ac:dyDescent="0.25">
      <c r="A631" s="8">
        <f t="shared" si="133"/>
        <v>43251</v>
      </c>
      <c r="B631">
        <v>237.9</v>
      </c>
      <c r="C631">
        <v>44.2</v>
      </c>
      <c r="D631">
        <v>2692.7</v>
      </c>
      <c r="E631">
        <v>2819.7</v>
      </c>
      <c r="F631" s="61">
        <f t="shared" si="134"/>
        <v>2930.6</v>
      </c>
      <c r="G631" s="61">
        <f t="shared" si="135"/>
        <v>2863.8999999999996</v>
      </c>
      <c r="H631" s="47">
        <f t="shared" si="136"/>
        <v>2.3289919340759191</v>
      </c>
      <c r="I631">
        <v>602.79999999999995</v>
      </c>
    </row>
    <row r="632" spans="1:9" x14ac:dyDescent="0.25">
      <c r="A632" s="8">
        <f t="shared" si="133"/>
        <v>43258</v>
      </c>
      <c r="B632">
        <v>619.79999999999995</v>
      </c>
      <c r="C632">
        <v>430.4</v>
      </c>
      <c r="D632">
        <v>31.8</v>
      </c>
      <c r="E632">
        <v>30.9</v>
      </c>
      <c r="F632" s="61">
        <f t="shared" si="134"/>
        <v>651.59999999999991</v>
      </c>
      <c r="G632" s="61">
        <f t="shared" si="135"/>
        <v>461.29999999999995</v>
      </c>
      <c r="H632" s="47">
        <f t="shared" si="136"/>
        <v>41.252980706698452</v>
      </c>
    </row>
    <row r="633" spans="1:9" x14ac:dyDescent="0.25">
      <c r="A633" s="8">
        <f t="shared" si="133"/>
        <v>43265</v>
      </c>
      <c r="B633">
        <v>659.1</v>
      </c>
      <c r="C633">
        <v>553.79999999999995</v>
      </c>
      <c r="D633">
        <v>110.8</v>
      </c>
      <c r="E633">
        <v>104</v>
      </c>
      <c r="F633" s="61">
        <f t="shared" si="134"/>
        <v>769.9</v>
      </c>
      <c r="G633" s="61">
        <f t="shared" si="135"/>
        <v>657.8</v>
      </c>
      <c r="H633" s="47">
        <f t="shared" si="136"/>
        <v>17.041653998175743</v>
      </c>
    </row>
    <row r="634" spans="1:9" x14ac:dyDescent="0.25">
      <c r="A634" s="8">
        <f t="shared" si="133"/>
        <v>43272</v>
      </c>
      <c r="B634">
        <v>621.6</v>
      </c>
      <c r="C634">
        <v>553.4</v>
      </c>
      <c r="D634">
        <v>146.5</v>
      </c>
      <c r="E634">
        <v>175.8</v>
      </c>
      <c r="F634" s="61">
        <f t="shared" si="134"/>
        <v>768.1</v>
      </c>
      <c r="G634" s="61">
        <f t="shared" si="135"/>
        <v>729.2</v>
      </c>
      <c r="H634" s="47">
        <f t="shared" si="136"/>
        <v>5.3346132748217201</v>
      </c>
    </row>
    <row r="635" spans="1:9" x14ac:dyDescent="0.25">
      <c r="A635" s="8">
        <f t="shared" si="133"/>
        <v>43279</v>
      </c>
      <c r="B635">
        <v>645.9</v>
      </c>
      <c r="C635">
        <v>554.6</v>
      </c>
      <c r="D635">
        <v>175.5</v>
      </c>
      <c r="E635">
        <v>188.2</v>
      </c>
      <c r="F635" s="61">
        <f t="shared" si="134"/>
        <v>821.4</v>
      </c>
      <c r="G635" s="61">
        <f t="shared" si="135"/>
        <v>742.8</v>
      </c>
      <c r="H635" s="47">
        <f t="shared" si="136"/>
        <v>10.581583198707589</v>
      </c>
    </row>
    <row r="636" spans="1:9" x14ac:dyDescent="0.25">
      <c r="A636" s="8">
        <f t="shared" si="133"/>
        <v>43286</v>
      </c>
      <c r="B636">
        <v>612.20000000000005</v>
      </c>
      <c r="C636">
        <v>666.3</v>
      </c>
      <c r="D636">
        <v>208.7</v>
      </c>
      <c r="E636">
        <v>188.2</v>
      </c>
      <c r="F636" s="61">
        <f t="shared" ref="F636:F651" si="137">+B636+D636</f>
        <v>820.90000000000009</v>
      </c>
      <c r="G636" s="61">
        <f t="shared" ref="G636:G651" si="138">+C636+E636</f>
        <v>854.5</v>
      </c>
      <c r="H636" s="47">
        <f t="shared" ref="H636:H651" si="139">+(F636/G636-1)*100</f>
        <v>-3.9321240491515419</v>
      </c>
    </row>
    <row r="637" spans="1:9" x14ac:dyDescent="0.25">
      <c r="A637" s="8">
        <f t="shared" si="133"/>
        <v>43293</v>
      </c>
      <c r="B637">
        <v>531.29999999999995</v>
      </c>
      <c r="C637">
        <v>640.1</v>
      </c>
      <c r="D637">
        <v>309.60000000000002</v>
      </c>
      <c r="E637">
        <v>261.5</v>
      </c>
      <c r="F637" s="61">
        <f t="shared" si="137"/>
        <v>840.9</v>
      </c>
      <c r="G637" s="61">
        <f t="shared" si="138"/>
        <v>901.6</v>
      </c>
      <c r="H637" s="47">
        <f t="shared" si="139"/>
        <v>-6.7324755989352276</v>
      </c>
    </row>
    <row r="638" spans="1:9" x14ac:dyDescent="0.25">
      <c r="A638" s="8">
        <f t="shared" si="133"/>
        <v>43300</v>
      </c>
      <c r="B638" s="26">
        <v>503</v>
      </c>
      <c r="C638">
        <v>580.70000000000005</v>
      </c>
      <c r="D638">
        <v>389.9</v>
      </c>
      <c r="E638">
        <v>347.9</v>
      </c>
      <c r="F638" s="61">
        <f t="shared" si="137"/>
        <v>892.9</v>
      </c>
      <c r="G638" s="61">
        <f t="shared" si="138"/>
        <v>928.6</v>
      </c>
      <c r="H638" s="47">
        <f t="shared" si="139"/>
        <v>-3.8444970923971589</v>
      </c>
    </row>
    <row r="639" spans="1:9" x14ac:dyDescent="0.25">
      <c r="A639" s="8">
        <f t="shared" si="133"/>
        <v>43307</v>
      </c>
      <c r="B639">
        <v>479.4</v>
      </c>
      <c r="C639">
        <v>516.1</v>
      </c>
      <c r="D639">
        <v>403.6</v>
      </c>
      <c r="E639">
        <v>394.3</v>
      </c>
      <c r="F639" s="61">
        <f t="shared" si="137"/>
        <v>883</v>
      </c>
      <c r="G639" s="61">
        <f t="shared" si="138"/>
        <v>910.40000000000009</v>
      </c>
      <c r="H639" s="47">
        <f t="shared" si="139"/>
        <v>-3.0096660808435982</v>
      </c>
    </row>
    <row r="640" spans="1:9" x14ac:dyDescent="0.25">
      <c r="A640" s="8">
        <f t="shared" ref="A640:A703" si="140">+A639+7</f>
        <v>43314</v>
      </c>
      <c r="B640">
        <v>534.9</v>
      </c>
      <c r="C640">
        <v>362.7</v>
      </c>
      <c r="D640">
        <v>424.6</v>
      </c>
      <c r="E640">
        <v>549.6</v>
      </c>
      <c r="F640" s="61">
        <f t="shared" si="137"/>
        <v>959.5</v>
      </c>
      <c r="G640" s="61">
        <f t="shared" si="138"/>
        <v>912.3</v>
      </c>
      <c r="H640" s="47">
        <f t="shared" si="139"/>
        <v>5.173736709415766</v>
      </c>
    </row>
    <row r="641" spans="1:8" x14ac:dyDescent="0.25">
      <c r="A641" s="8">
        <f t="shared" si="140"/>
        <v>43321</v>
      </c>
      <c r="B641">
        <v>511.3</v>
      </c>
      <c r="C641">
        <v>271.8</v>
      </c>
      <c r="D641">
        <v>508.7</v>
      </c>
      <c r="E641">
        <v>713.2</v>
      </c>
      <c r="F641" s="61">
        <f t="shared" si="137"/>
        <v>1020</v>
      </c>
      <c r="G641" s="61">
        <f t="shared" si="138"/>
        <v>985</v>
      </c>
      <c r="H641" s="47">
        <f t="shared" si="139"/>
        <v>3.5532994923857864</v>
      </c>
    </row>
    <row r="642" spans="1:8" x14ac:dyDescent="0.25">
      <c r="A642" s="8">
        <f t="shared" si="140"/>
        <v>43328</v>
      </c>
      <c r="B642">
        <v>388.7</v>
      </c>
      <c r="C642">
        <v>307.39999999999998</v>
      </c>
      <c r="D642">
        <v>650.79999999999995</v>
      </c>
      <c r="E642">
        <v>713.9</v>
      </c>
      <c r="F642" s="61">
        <f t="shared" si="137"/>
        <v>1039.5</v>
      </c>
      <c r="G642" s="61">
        <f t="shared" si="138"/>
        <v>1021.3</v>
      </c>
      <c r="H642" s="47">
        <f t="shared" si="139"/>
        <v>1.7820424948594926</v>
      </c>
    </row>
    <row r="643" spans="1:8" x14ac:dyDescent="0.25">
      <c r="A643" s="8">
        <f t="shared" si="140"/>
        <v>43335</v>
      </c>
      <c r="B643">
        <v>417.8</v>
      </c>
      <c r="C643">
        <v>382</v>
      </c>
      <c r="D643">
        <v>712</v>
      </c>
      <c r="E643">
        <v>738.9</v>
      </c>
      <c r="F643" s="61">
        <f t="shared" si="137"/>
        <v>1129.8</v>
      </c>
      <c r="G643" s="61">
        <f t="shared" si="138"/>
        <v>1120.9000000000001</v>
      </c>
      <c r="H643" s="47">
        <f t="shared" si="139"/>
        <v>0.79400481755731445</v>
      </c>
    </row>
    <row r="644" spans="1:8" x14ac:dyDescent="0.25">
      <c r="A644" s="8">
        <f t="shared" si="140"/>
        <v>43342</v>
      </c>
      <c r="B644">
        <v>406.3</v>
      </c>
      <c r="C644">
        <v>386.3</v>
      </c>
      <c r="D644">
        <v>712</v>
      </c>
      <c r="E644">
        <v>804</v>
      </c>
      <c r="F644" s="61">
        <f t="shared" si="137"/>
        <v>1118.3</v>
      </c>
      <c r="G644" s="61">
        <f t="shared" si="138"/>
        <v>1190.3</v>
      </c>
      <c r="H644" s="47">
        <f t="shared" si="139"/>
        <v>-6.0488952364949995</v>
      </c>
    </row>
    <row r="645" spans="1:8" x14ac:dyDescent="0.25">
      <c r="A645" s="8">
        <f t="shared" si="140"/>
        <v>43349</v>
      </c>
      <c r="B645">
        <v>387.2</v>
      </c>
      <c r="C645">
        <v>233.8</v>
      </c>
      <c r="D645">
        <v>757.7</v>
      </c>
      <c r="E645">
        <v>958</v>
      </c>
      <c r="F645" s="61">
        <f t="shared" si="137"/>
        <v>1144.9000000000001</v>
      </c>
      <c r="G645" s="61">
        <f t="shared" si="138"/>
        <v>1191.8</v>
      </c>
      <c r="H645" s="47">
        <f t="shared" si="139"/>
        <v>-3.9352240308776487</v>
      </c>
    </row>
    <row r="646" spans="1:8" x14ac:dyDescent="0.25">
      <c r="A646" s="8">
        <f t="shared" si="140"/>
        <v>43356</v>
      </c>
      <c r="B646">
        <v>282.39999999999998</v>
      </c>
      <c r="C646">
        <v>266.3</v>
      </c>
      <c r="D646">
        <v>908.3</v>
      </c>
      <c r="E646">
        <v>958.2</v>
      </c>
      <c r="F646" s="61">
        <f t="shared" si="137"/>
        <v>1190.6999999999998</v>
      </c>
      <c r="G646" s="61">
        <f t="shared" si="138"/>
        <v>1224.5</v>
      </c>
      <c r="H646" s="47">
        <f t="shared" si="139"/>
        <v>-2.7603103307472621</v>
      </c>
    </row>
    <row r="647" spans="1:8" x14ac:dyDescent="0.25">
      <c r="A647" s="8">
        <f t="shared" si="140"/>
        <v>43363</v>
      </c>
      <c r="B647" s="26">
        <v>423</v>
      </c>
      <c r="C647">
        <v>293.3</v>
      </c>
      <c r="D647">
        <v>908.3</v>
      </c>
      <c r="E647">
        <v>991.6</v>
      </c>
      <c r="F647" s="61">
        <f t="shared" si="137"/>
        <v>1331.3</v>
      </c>
      <c r="G647" s="61">
        <f t="shared" si="138"/>
        <v>1284.9000000000001</v>
      </c>
      <c r="H647" s="47">
        <f t="shared" si="139"/>
        <v>3.6111759670013122</v>
      </c>
    </row>
    <row r="648" spans="1:8" x14ac:dyDescent="0.25">
      <c r="A648" s="8">
        <f t="shared" si="140"/>
        <v>43370</v>
      </c>
      <c r="B648">
        <v>412.7</v>
      </c>
      <c r="C648">
        <v>287.89999999999998</v>
      </c>
      <c r="D648">
        <v>949.6</v>
      </c>
      <c r="E648">
        <v>1058.7</v>
      </c>
      <c r="F648" s="61">
        <f t="shared" si="137"/>
        <v>1362.3</v>
      </c>
      <c r="G648" s="61">
        <f t="shared" si="138"/>
        <v>1346.6</v>
      </c>
      <c r="H648" s="47">
        <f t="shared" si="139"/>
        <v>1.1658993019456387</v>
      </c>
    </row>
    <row r="649" spans="1:8" x14ac:dyDescent="0.25">
      <c r="A649" s="8">
        <f t="shared" si="140"/>
        <v>43377</v>
      </c>
      <c r="B649">
        <v>382.6</v>
      </c>
      <c r="C649">
        <v>281.2</v>
      </c>
      <c r="D649">
        <v>979.9</v>
      </c>
      <c r="E649">
        <v>1153.5</v>
      </c>
      <c r="F649" s="61">
        <f t="shared" si="137"/>
        <v>1362.5</v>
      </c>
      <c r="G649" s="61">
        <f t="shared" si="138"/>
        <v>1434.7</v>
      </c>
      <c r="H649" s="47">
        <f t="shared" si="139"/>
        <v>-5.032410956994493</v>
      </c>
    </row>
    <row r="650" spans="1:8" x14ac:dyDescent="0.25">
      <c r="A650" s="8">
        <f t="shared" si="140"/>
        <v>43384</v>
      </c>
      <c r="B650" s="26">
        <v>409</v>
      </c>
      <c r="C650">
        <v>312.10000000000002</v>
      </c>
      <c r="D650">
        <v>1032.2</v>
      </c>
      <c r="E650">
        <v>1187.7</v>
      </c>
      <c r="F650" s="61">
        <f t="shared" si="137"/>
        <v>1441.2</v>
      </c>
      <c r="G650" s="61">
        <f t="shared" si="138"/>
        <v>1499.8000000000002</v>
      </c>
      <c r="H650" s="47">
        <f t="shared" si="139"/>
        <v>-3.9071876250166726</v>
      </c>
    </row>
    <row r="651" spans="1:8" x14ac:dyDescent="0.25">
      <c r="A651" s="8">
        <f t="shared" si="140"/>
        <v>43391</v>
      </c>
      <c r="B651">
        <v>430.8</v>
      </c>
      <c r="C651">
        <v>449.5</v>
      </c>
      <c r="D651">
        <v>1057.4000000000001</v>
      </c>
      <c r="E651">
        <v>1187.7</v>
      </c>
      <c r="F651" s="61">
        <f t="shared" si="137"/>
        <v>1488.2</v>
      </c>
      <c r="G651" s="61">
        <f t="shared" si="138"/>
        <v>1637.2</v>
      </c>
      <c r="H651" s="47">
        <f t="shared" si="139"/>
        <v>-9.1009039824089921</v>
      </c>
    </row>
    <row r="652" spans="1:8" x14ac:dyDescent="0.25">
      <c r="A652" s="8">
        <f t="shared" si="140"/>
        <v>43398</v>
      </c>
      <c r="B652" s="26">
        <v>448</v>
      </c>
      <c r="C652">
        <v>449.5</v>
      </c>
      <c r="D652">
        <v>1160.9000000000001</v>
      </c>
      <c r="E652">
        <v>1187.7</v>
      </c>
      <c r="F652" s="61">
        <f t="shared" ref="F652:F667" si="141">+B652+D652</f>
        <v>1608.9</v>
      </c>
      <c r="G652" s="61">
        <f t="shared" ref="G652:G667" si="142">+C652+E652</f>
        <v>1637.2</v>
      </c>
      <c r="H652" s="47">
        <f t="shared" ref="H652:H667" si="143">+(F652/G652-1)*100</f>
        <v>-1.7285609577327166</v>
      </c>
    </row>
    <row r="653" spans="1:8" x14ac:dyDescent="0.25">
      <c r="A653" s="8">
        <f t="shared" si="140"/>
        <v>43405</v>
      </c>
      <c r="B653">
        <v>522.1</v>
      </c>
      <c r="C653">
        <v>450.2</v>
      </c>
      <c r="D653">
        <v>1186.5</v>
      </c>
      <c r="E653">
        <v>1212.9000000000001</v>
      </c>
      <c r="F653" s="61">
        <f t="shared" si="141"/>
        <v>1708.6</v>
      </c>
      <c r="G653" s="61">
        <f t="shared" si="142"/>
        <v>1663.1000000000001</v>
      </c>
      <c r="H653" s="47">
        <f t="shared" si="143"/>
        <v>2.7358547291203017</v>
      </c>
    </row>
    <row r="654" spans="1:8" x14ac:dyDescent="0.25">
      <c r="A654" s="8">
        <f t="shared" si="140"/>
        <v>43412</v>
      </c>
      <c r="B654">
        <v>552.29999999999995</v>
      </c>
      <c r="C654">
        <v>551.9</v>
      </c>
      <c r="D654">
        <v>1217.0999999999999</v>
      </c>
      <c r="E654">
        <v>1248</v>
      </c>
      <c r="F654" s="61">
        <f t="shared" si="141"/>
        <v>1769.3999999999999</v>
      </c>
      <c r="G654" s="61">
        <f t="shared" si="142"/>
        <v>1799.9</v>
      </c>
      <c r="H654" s="47">
        <f t="shared" si="143"/>
        <v>-1.694538585476979</v>
      </c>
    </row>
    <row r="655" spans="1:8" x14ac:dyDescent="0.25">
      <c r="A655" s="8">
        <f t="shared" si="140"/>
        <v>43419</v>
      </c>
      <c r="B655">
        <v>479.6</v>
      </c>
      <c r="C655">
        <v>620.20000000000005</v>
      </c>
      <c r="D655">
        <v>1317.2</v>
      </c>
      <c r="E655">
        <v>1248</v>
      </c>
      <c r="F655" s="61">
        <f t="shared" si="141"/>
        <v>1796.8000000000002</v>
      </c>
      <c r="G655" s="61">
        <f t="shared" si="142"/>
        <v>1868.2</v>
      </c>
      <c r="H655" s="47">
        <f t="shared" si="143"/>
        <v>-3.8218606144952316</v>
      </c>
    </row>
    <row r="656" spans="1:8" x14ac:dyDescent="0.25">
      <c r="A656" s="8">
        <f t="shared" si="140"/>
        <v>43426</v>
      </c>
      <c r="B656">
        <v>485.4</v>
      </c>
      <c r="C656">
        <v>591.4</v>
      </c>
      <c r="D656">
        <v>1367.4</v>
      </c>
      <c r="E656">
        <v>1321.4</v>
      </c>
      <c r="F656" s="61">
        <f t="shared" si="141"/>
        <v>1852.8000000000002</v>
      </c>
      <c r="G656" s="61">
        <f t="shared" si="142"/>
        <v>1912.8000000000002</v>
      </c>
      <c r="H656" s="47">
        <f t="shared" si="143"/>
        <v>-3.1367628607277265</v>
      </c>
    </row>
    <row r="657" spans="1:8" x14ac:dyDescent="0.25">
      <c r="A657" s="8">
        <f t="shared" si="140"/>
        <v>43433</v>
      </c>
      <c r="B657">
        <v>444.1</v>
      </c>
      <c r="C657">
        <v>618.4</v>
      </c>
      <c r="D657">
        <v>1392.6</v>
      </c>
      <c r="E657">
        <v>1357.5</v>
      </c>
      <c r="F657" s="61">
        <f t="shared" si="141"/>
        <v>1836.6999999999998</v>
      </c>
      <c r="G657" s="61">
        <f t="shared" si="142"/>
        <v>1975.9</v>
      </c>
      <c r="H657" s="47">
        <f t="shared" si="143"/>
        <v>-7.0448909357761158</v>
      </c>
    </row>
    <row r="658" spans="1:8" x14ac:dyDescent="0.25">
      <c r="A658" s="8">
        <f t="shared" si="140"/>
        <v>43440</v>
      </c>
      <c r="B658">
        <v>514.70000000000005</v>
      </c>
      <c r="C658">
        <v>648.6</v>
      </c>
      <c r="D658">
        <v>1433.9</v>
      </c>
      <c r="E658">
        <v>1357.5</v>
      </c>
      <c r="F658" s="61">
        <f t="shared" si="141"/>
        <v>1948.6000000000001</v>
      </c>
      <c r="G658" s="61">
        <f t="shared" si="142"/>
        <v>2006.1</v>
      </c>
      <c r="H658" s="47">
        <f t="shared" si="143"/>
        <v>-2.866257913364223</v>
      </c>
    </row>
    <row r="659" spans="1:8" x14ac:dyDescent="0.25">
      <c r="A659" s="8">
        <f t="shared" si="140"/>
        <v>43447</v>
      </c>
      <c r="B659">
        <v>513.29999999999995</v>
      </c>
      <c r="C659">
        <v>749.5</v>
      </c>
      <c r="D659">
        <v>1506.6</v>
      </c>
      <c r="E659">
        <v>1388.6</v>
      </c>
      <c r="F659" s="61">
        <f t="shared" si="141"/>
        <v>2019.8999999999999</v>
      </c>
      <c r="G659" s="61">
        <f t="shared" si="142"/>
        <v>2138.1</v>
      </c>
      <c r="H659" s="47">
        <f t="shared" si="143"/>
        <v>-5.5282727655394996</v>
      </c>
    </row>
    <row r="660" spans="1:8" x14ac:dyDescent="0.25">
      <c r="A660" s="8">
        <f t="shared" si="140"/>
        <v>43454</v>
      </c>
      <c r="B660">
        <v>652.79999999999995</v>
      </c>
      <c r="C660">
        <v>648.79999999999995</v>
      </c>
      <c r="D660">
        <v>1506.6</v>
      </c>
      <c r="E660" s="26">
        <v>1491</v>
      </c>
      <c r="F660" s="61">
        <f t="shared" si="141"/>
        <v>2159.3999999999996</v>
      </c>
      <c r="G660" s="61">
        <f t="shared" si="142"/>
        <v>2139.8000000000002</v>
      </c>
      <c r="H660" s="47">
        <f t="shared" si="143"/>
        <v>0.91597345546310383</v>
      </c>
    </row>
    <row r="661" spans="1:8" x14ac:dyDescent="0.25">
      <c r="A661" s="8">
        <f t="shared" si="140"/>
        <v>43461</v>
      </c>
      <c r="B661" s="26">
        <v>589.29999999999995</v>
      </c>
      <c r="C661" s="26">
        <v>616</v>
      </c>
      <c r="D661" s="26">
        <v>1571</v>
      </c>
      <c r="E661">
        <v>1525.1</v>
      </c>
      <c r="F661" s="61">
        <f t="shared" si="141"/>
        <v>2160.3000000000002</v>
      </c>
      <c r="G661" s="61">
        <f t="shared" si="142"/>
        <v>2141.1</v>
      </c>
      <c r="H661" s="47">
        <f t="shared" si="143"/>
        <v>0.89673532296483671</v>
      </c>
    </row>
    <row r="662" spans="1:8" x14ac:dyDescent="0.25">
      <c r="A662" s="8">
        <f t="shared" si="140"/>
        <v>43468</v>
      </c>
      <c r="B662" s="147">
        <v>594</v>
      </c>
      <c r="C662" s="147">
        <v>584.6</v>
      </c>
      <c r="D662" s="145">
        <v>1571.9</v>
      </c>
      <c r="E662" s="145">
        <v>1557.5</v>
      </c>
      <c r="F662" s="61">
        <f t="shared" si="141"/>
        <v>2165.9</v>
      </c>
      <c r="G662" s="61">
        <f t="shared" si="142"/>
        <v>2142.1</v>
      </c>
      <c r="H662" s="47">
        <f t="shared" si="143"/>
        <v>1.1110592409317999</v>
      </c>
    </row>
    <row r="663" spans="1:8" x14ac:dyDescent="0.25">
      <c r="A663" s="8">
        <f t="shared" si="140"/>
        <v>43475</v>
      </c>
      <c r="B663" s="271">
        <v>0</v>
      </c>
      <c r="C663" s="271">
        <v>617.1</v>
      </c>
      <c r="D663" s="271">
        <v>0</v>
      </c>
      <c r="E663" s="271">
        <v>1622.2</v>
      </c>
      <c r="F663" s="286">
        <f t="shared" si="141"/>
        <v>0</v>
      </c>
      <c r="G663" s="61">
        <f t="shared" si="142"/>
        <v>2239.3000000000002</v>
      </c>
      <c r="H663" s="47">
        <f t="shared" si="143"/>
        <v>-100</v>
      </c>
    </row>
    <row r="664" spans="1:8" x14ac:dyDescent="0.25">
      <c r="A664" s="8">
        <f t="shared" si="140"/>
        <v>43482</v>
      </c>
      <c r="B664" s="271">
        <v>0</v>
      </c>
      <c r="C664" s="271">
        <v>662.1</v>
      </c>
      <c r="D664" s="271">
        <v>0</v>
      </c>
      <c r="E664" s="271">
        <v>1622.2</v>
      </c>
      <c r="F664" s="286">
        <f t="shared" si="141"/>
        <v>0</v>
      </c>
      <c r="G664" s="61">
        <f t="shared" si="142"/>
        <v>2284.3000000000002</v>
      </c>
      <c r="H664" s="47">
        <f t="shared" si="143"/>
        <v>-100</v>
      </c>
    </row>
    <row r="665" spans="1:8" x14ac:dyDescent="0.25">
      <c r="A665" s="8">
        <f t="shared" si="140"/>
        <v>43489</v>
      </c>
      <c r="B665" s="271">
        <v>0</v>
      </c>
      <c r="C665" s="271">
        <v>652.20000000000005</v>
      </c>
      <c r="D665" s="271">
        <v>0</v>
      </c>
      <c r="E665" s="271">
        <v>1723.3</v>
      </c>
      <c r="F665" s="286">
        <f t="shared" si="141"/>
        <v>0</v>
      </c>
      <c r="G665" s="61">
        <f t="shared" si="142"/>
        <v>2375.5</v>
      </c>
      <c r="H665" s="47">
        <f t="shared" si="143"/>
        <v>-100</v>
      </c>
    </row>
    <row r="666" spans="1:8" x14ac:dyDescent="0.25">
      <c r="A666" s="8">
        <f t="shared" si="140"/>
        <v>43496</v>
      </c>
      <c r="B666" s="271">
        <v>0</v>
      </c>
      <c r="C666" s="271">
        <v>577.6</v>
      </c>
      <c r="D666" s="271">
        <v>0</v>
      </c>
      <c r="E666" s="271">
        <v>1831.4</v>
      </c>
      <c r="F666" s="286">
        <f t="shared" si="141"/>
        <v>0</v>
      </c>
      <c r="G666" s="61">
        <f t="shared" si="142"/>
        <v>2409</v>
      </c>
      <c r="H666" s="47">
        <f t="shared" si="143"/>
        <v>-100</v>
      </c>
    </row>
    <row r="667" spans="1:8" x14ac:dyDescent="0.25">
      <c r="A667" s="8">
        <f t="shared" si="140"/>
        <v>43503</v>
      </c>
      <c r="B667" s="271">
        <v>0</v>
      </c>
      <c r="C667" s="271">
        <v>557.9</v>
      </c>
      <c r="D667" s="271">
        <v>0</v>
      </c>
      <c r="E667" s="289">
        <v>1936</v>
      </c>
      <c r="F667" s="286">
        <f t="shared" si="141"/>
        <v>0</v>
      </c>
      <c r="G667" s="61">
        <f t="shared" si="142"/>
        <v>2493.9</v>
      </c>
      <c r="H667" s="47">
        <f t="shared" si="143"/>
        <v>-100</v>
      </c>
    </row>
    <row r="668" spans="1:8" x14ac:dyDescent="0.25">
      <c r="A668" s="8">
        <f t="shared" si="140"/>
        <v>43510</v>
      </c>
      <c r="B668">
        <v>419.5</v>
      </c>
      <c r="C668">
        <v>545.5</v>
      </c>
      <c r="D668">
        <v>1993.7</v>
      </c>
      <c r="E668" s="26">
        <v>2017</v>
      </c>
      <c r="F668" s="61">
        <f t="shared" ref="F668:F675" si="144">+B668+D668</f>
        <v>2413.1999999999998</v>
      </c>
      <c r="G668" s="61">
        <f t="shared" ref="G668:G675" si="145">+C668+E668</f>
        <v>2562.5</v>
      </c>
      <c r="H668" s="47">
        <f t="shared" ref="H668:H675" si="146">+(F668/G668-1)*100</f>
        <v>-5.8263414634146411</v>
      </c>
    </row>
    <row r="669" spans="1:8" x14ac:dyDescent="0.25">
      <c r="A669" s="8">
        <f t="shared" si="140"/>
        <v>43517</v>
      </c>
      <c r="B669">
        <v>481.2</v>
      </c>
      <c r="C669">
        <v>540.5</v>
      </c>
      <c r="D669">
        <v>2004.2</v>
      </c>
      <c r="E669">
        <v>2024.2</v>
      </c>
      <c r="F669" s="61">
        <f t="shared" si="144"/>
        <v>2485.4</v>
      </c>
      <c r="G669" s="61">
        <f t="shared" si="145"/>
        <v>2564.6999999999998</v>
      </c>
      <c r="H669" s="47">
        <f t="shared" si="146"/>
        <v>-3.0919795687604723</v>
      </c>
    </row>
    <row r="670" spans="1:8" x14ac:dyDescent="0.25">
      <c r="A670" s="8">
        <f t="shared" si="140"/>
        <v>43524</v>
      </c>
      <c r="B670">
        <v>448.8</v>
      </c>
      <c r="C670">
        <v>574.20000000000005</v>
      </c>
      <c r="D670">
        <v>2030.5</v>
      </c>
      <c r="E670">
        <v>2056.6</v>
      </c>
      <c r="F670" s="61">
        <f t="shared" si="144"/>
        <v>2479.3000000000002</v>
      </c>
      <c r="G670" s="61">
        <f t="shared" si="145"/>
        <v>2630.8</v>
      </c>
      <c r="H670" s="47">
        <f t="shared" si="146"/>
        <v>-5.7587045765546634</v>
      </c>
    </row>
    <row r="671" spans="1:8" x14ac:dyDescent="0.25">
      <c r="A671" s="8">
        <f t="shared" si="140"/>
        <v>43531</v>
      </c>
      <c r="B671">
        <v>472.5</v>
      </c>
      <c r="C671">
        <v>565.29999999999995</v>
      </c>
      <c r="D671">
        <v>2069.1999999999998</v>
      </c>
      <c r="E671">
        <v>2065.8000000000002</v>
      </c>
      <c r="F671" s="61">
        <f t="shared" si="144"/>
        <v>2541.6999999999998</v>
      </c>
      <c r="G671" s="61">
        <f t="shared" si="145"/>
        <v>2631.1000000000004</v>
      </c>
      <c r="H671" s="47">
        <f t="shared" si="146"/>
        <v>-3.3978184029493597</v>
      </c>
    </row>
    <row r="672" spans="1:8" x14ac:dyDescent="0.25">
      <c r="A672" s="8">
        <f t="shared" si="140"/>
        <v>43538</v>
      </c>
      <c r="B672">
        <v>456.3</v>
      </c>
      <c r="C672">
        <v>550.29999999999995</v>
      </c>
      <c r="D672">
        <v>2123.9</v>
      </c>
      <c r="E672">
        <v>2114.4</v>
      </c>
      <c r="F672" s="61">
        <f t="shared" si="144"/>
        <v>2580.2000000000003</v>
      </c>
      <c r="G672" s="61">
        <f t="shared" si="145"/>
        <v>2664.7</v>
      </c>
      <c r="H672" s="47">
        <f t="shared" si="146"/>
        <v>-3.1710886778999359</v>
      </c>
    </row>
    <row r="673" spans="1:9" x14ac:dyDescent="0.25">
      <c r="A673" s="8">
        <f t="shared" si="140"/>
        <v>43545</v>
      </c>
      <c r="B673">
        <v>480.7</v>
      </c>
      <c r="C673">
        <v>596.20000000000005</v>
      </c>
      <c r="D673">
        <v>2175.1</v>
      </c>
      <c r="E673">
        <v>2174.3000000000002</v>
      </c>
      <c r="F673" s="61">
        <f t="shared" si="144"/>
        <v>2655.7999999999997</v>
      </c>
      <c r="G673" s="61">
        <f t="shared" si="145"/>
        <v>2770.5</v>
      </c>
      <c r="H673" s="47">
        <f t="shared" si="146"/>
        <v>-4.1400469229381116</v>
      </c>
    </row>
    <row r="674" spans="1:9" x14ac:dyDescent="0.25">
      <c r="A674" s="8">
        <f t="shared" si="140"/>
        <v>43552</v>
      </c>
      <c r="B674">
        <v>434.7</v>
      </c>
      <c r="C674">
        <v>537.9</v>
      </c>
      <c r="D674">
        <v>2222.8000000000002</v>
      </c>
      <c r="E674">
        <v>2233.9</v>
      </c>
      <c r="F674" s="61">
        <f t="shared" si="144"/>
        <v>2657.5</v>
      </c>
      <c r="G674" s="61">
        <f t="shared" si="145"/>
        <v>2771.8</v>
      </c>
      <c r="H674" s="47">
        <f t="shared" si="146"/>
        <v>-4.1236741467638449</v>
      </c>
    </row>
    <row r="675" spans="1:9" x14ac:dyDescent="0.25">
      <c r="A675" s="8">
        <f t="shared" si="140"/>
        <v>43559</v>
      </c>
      <c r="B675">
        <v>442.8</v>
      </c>
      <c r="C675">
        <v>556.79999999999995</v>
      </c>
      <c r="D675">
        <v>2264</v>
      </c>
      <c r="E675">
        <v>2250.6</v>
      </c>
      <c r="F675" s="61">
        <f t="shared" si="144"/>
        <v>2706.8</v>
      </c>
      <c r="G675" s="61">
        <f t="shared" si="145"/>
        <v>2807.3999999999996</v>
      </c>
      <c r="H675" s="47">
        <f t="shared" si="146"/>
        <v>-3.5833867635534422</v>
      </c>
    </row>
    <row r="676" spans="1:9" x14ac:dyDescent="0.25">
      <c r="A676" s="8">
        <f t="shared" si="140"/>
        <v>43566</v>
      </c>
      <c r="B676">
        <v>471.3</v>
      </c>
      <c r="C676">
        <v>432.8</v>
      </c>
      <c r="D676">
        <v>2266.9</v>
      </c>
      <c r="E676">
        <v>2309.6</v>
      </c>
      <c r="F676" s="61">
        <f t="shared" ref="F676:F704" si="147">+B676+D676</f>
        <v>2738.2000000000003</v>
      </c>
      <c r="G676" s="61">
        <f t="shared" ref="G676:G704" si="148">+C676+E676</f>
        <v>2742.4</v>
      </c>
      <c r="H676" s="47">
        <f t="shared" ref="H676:H704" si="149">+(F676/G676-1)*100</f>
        <v>-0.1531505250875087</v>
      </c>
    </row>
    <row r="677" spans="1:9" x14ac:dyDescent="0.25">
      <c r="A677" s="8">
        <f t="shared" si="140"/>
        <v>43573</v>
      </c>
      <c r="B677" s="26">
        <v>442</v>
      </c>
      <c r="C677">
        <v>537.5</v>
      </c>
      <c r="D677">
        <v>2297.8000000000002</v>
      </c>
      <c r="E677">
        <v>2360.6</v>
      </c>
      <c r="F677" s="61">
        <f t="shared" si="147"/>
        <v>2739.8</v>
      </c>
      <c r="G677" s="61">
        <f t="shared" si="148"/>
        <v>2898.1</v>
      </c>
      <c r="H677" s="47">
        <f t="shared" si="149"/>
        <v>-5.462199372002341</v>
      </c>
    </row>
    <row r="678" spans="1:9" x14ac:dyDescent="0.25">
      <c r="A678" s="8">
        <f t="shared" si="140"/>
        <v>43580</v>
      </c>
      <c r="B678">
        <v>392.6</v>
      </c>
      <c r="C678">
        <v>538.1</v>
      </c>
      <c r="D678">
        <v>2348</v>
      </c>
      <c r="E678">
        <v>2360.6</v>
      </c>
      <c r="F678" s="61">
        <f t="shared" si="147"/>
        <v>2740.6</v>
      </c>
      <c r="G678" s="61">
        <f t="shared" si="148"/>
        <v>2898.7</v>
      </c>
      <c r="H678" s="47">
        <f t="shared" si="149"/>
        <v>-5.4541691102908185</v>
      </c>
      <c r="I678">
        <v>133.4</v>
      </c>
    </row>
    <row r="679" spans="1:9" x14ac:dyDescent="0.25">
      <c r="A679" s="8">
        <f t="shared" si="140"/>
        <v>43587</v>
      </c>
      <c r="B679">
        <v>314.2</v>
      </c>
      <c r="C679">
        <v>449.1</v>
      </c>
      <c r="D679">
        <v>2427.3000000000002</v>
      </c>
      <c r="E679">
        <v>2450.1</v>
      </c>
      <c r="F679" s="61">
        <f t="shared" si="147"/>
        <v>2741.5</v>
      </c>
      <c r="G679" s="61">
        <f t="shared" si="148"/>
        <v>2899.2</v>
      </c>
      <c r="H679" s="47">
        <f t="shared" si="149"/>
        <v>-5.4394315673289118</v>
      </c>
      <c r="I679">
        <v>133.4</v>
      </c>
    </row>
    <row r="680" spans="1:9" x14ac:dyDescent="0.25">
      <c r="A680" s="8">
        <f t="shared" si="140"/>
        <v>43594</v>
      </c>
      <c r="B680">
        <v>210.1</v>
      </c>
      <c r="C680">
        <v>382.3</v>
      </c>
      <c r="D680">
        <v>2542.9</v>
      </c>
      <c r="E680">
        <v>2545.6999999999998</v>
      </c>
      <c r="F680" s="61">
        <f t="shared" si="147"/>
        <v>2753</v>
      </c>
      <c r="G680" s="61">
        <f t="shared" si="148"/>
        <v>2928</v>
      </c>
      <c r="H680" s="47">
        <f t="shared" si="149"/>
        <v>-5.9767759562841523</v>
      </c>
      <c r="I680">
        <v>165.8</v>
      </c>
    </row>
    <row r="681" spans="1:9" x14ac:dyDescent="0.25">
      <c r="A681" s="8">
        <f t="shared" si="140"/>
        <v>43601</v>
      </c>
      <c r="B681">
        <v>123.3</v>
      </c>
      <c r="C681">
        <v>380.3</v>
      </c>
      <c r="D681">
        <v>2630.4</v>
      </c>
      <c r="E681">
        <v>2547.8000000000002</v>
      </c>
      <c r="F681" s="61">
        <f t="shared" si="147"/>
        <v>2753.7000000000003</v>
      </c>
      <c r="G681" s="61">
        <f t="shared" si="148"/>
        <v>2928.1000000000004</v>
      </c>
      <c r="H681" s="47">
        <f t="shared" si="149"/>
        <v>-5.9560807349475775</v>
      </c>
      <c r="I681">
        <v>227.8</v>
      </c>
    </row>
    <row r="682" spans="1:9" x14ac:dyDescent="0.25">
      <c r="A682" s="8">
        <f t="shared" si="140"/>
        <v>43608</v>
      </c>
      <c r="B682">
        <v>123.3</v>
      </c>
      <c r="C682">
        <v>269.8</v>
      </c>
      <c r="D682">
        <v>2659.4</v>
      </c>
      <c r="E682">
        <v>2660.8</v>
      </c>
      <c r="F682" s="61">
        <f t="shared" si="147"/>
        <v>2782.7000000000003</v>
      </c>
      <c r="G682" s="61">
        <f t="shared" si="148"/>
        <v>2930.6000000000004</v>
      </c>
      <c r="H682" s="47">
        <f t="shared" si="149"/>
        <v>-5.0467481061898578</v>
      </c>
      <c r="I682">
        <v>310.39999999999998</v>
      </c>
    </row>
    <row r="683" spans="1:9" x14ac:dyDescent="0.25">
      <c r="A683" s="8">
        <f t="shared" si="140"/>
        <v>43615</v>
      </c>
      <c r="B683">
        <v>89.3</v>
      </c>
      <c r="C683">
        <v>237.9</v>
      </c>
      <c r="D683">
        <v>2695.4</v>
      </c>
      <c r="E683">
        <v>2692.7</v>
      </c>
      <c r="F683" s="61">
        <f t="shared" si="147"/>
        <v>2784.7000000000003</v>
      </c>
      <c r="G683" s="61">
        <f t="shared" si="148"/>
        <v>2930.6</v>
      </c>
      <c r="H683" s="47">
        <f t="shared" si="149"/>
        <v>-4.9785026956936989</v>
      </c>
      <c r="I683">
        <v>324.10000000000002</v>
      </c>
    </row>
    <row r="684" spans="1:9" x14ac:dyDescent="0.25">
      <c r="A684" s="8">
        <f t="shared" si="140"/>
        <v>43622</v>
      </c>
      <c r="B684">
        <v>478.1</v>
      </c>
      <c r="C684">
        <v>619.79999999999995</v>
      </c>
      <c r="D684">
        <v>46.4</v>
      </c>
      <c r="E684">
        <v>31.8</v>
      </c>
      <c r="F684" s="61">
        <f t="shared" si="147"/>
        <v>524.5</v>
      </c>
      <c r="G684" s="61">
        <f t="shared" si="148"/>
        <v>651.59999999999991</v>
      </c>
      <c r="H684" s="47">
        <f t="shared" si="149"/>
        <v>-19.505831798649464</v>
      </c>
    </row>
    <row r="685" spans="1:9" x14ac:dyDescent="0.25">
      <c r="A685" s="8">
        <f t="shared" si="140"/>
        <v>43629</v>
      </c>
      <c r="B685">
        <v>516.79999999999995</v>
      </c>
      <c r="C685">
        <v>659.1</v>
      </c>
      <c r="D685">
        <v>46.4</v>
      </c>
      <c r="E685">
        <v>110.8</v>
      </c>
      <c r="F685" s="61">
        <f t="shared" si="147"/>
        <v>563.19999999999993</v>
      </c>
      <c r="G685" s="61">
        <f t="shared" si="148"/>
        <v>769.9</v>
      </c>
      <c r="H685" s="47">
        <f t="shared" si="149"/>
        <v>-26.847642550980655</v>
      </c>
    </row>
    <row r="686" spans="1:9" x14ac:dyDescent="0.25">
      <c r="A686" s="8">
        <f t="shared" si="140"/>
        <v>43636</v>
      </c>
      <c r="B686">
        <v>541.29999999999995</v>
      </c>
      <c r="C686">
        <v>621.6</v>
      </c>
      <c r="D686">
        <v>103.4</v>
      </c>
      <c r="E686">
        <v>146.5</v>
      </c>
      <c r="F686" s="61">
        <f t="shared" si="147"/>
        <v>644.69999999999993</v>
      </c>
      <c r="G686" s="61">
        <f t="shared" si="148"/>
        <v>768.1</v>
      </c>
      <c r="H686" s="47">
        <f t="shared" si="149"/>
        <v>-16.065616456190611</v>
      </c>
    </row>
    <row r="687" spans="1:9" x14ac:dyDescent="0.25">
      <c r="A687" s="8">
        <f t="shared" si="140"/>
        <v>43643</v>
      </c>
      <c r="B687">
        <v>507.3</v>
      </c>
      <c r="C687">
        <v>645.9</v>
      </c>
      <c r="D687">
        <v>139.19999999999999</v>
      </c>
      <c r="E687">
        <v>175.5</v>
      </c>
      <c r="F687" s="61">
        <f t="shared" si="147"/>
        <v>646.5</v>
      </c>
      <c r="G687" s="61">
        <f t="shared" si="148"/>
        <v>821.4</v>
      </c>
      <c r="H687" s="47">
        <f t="shared" si="149"/>
        <v>-21.292914536157781</v>
      </c>
    </row>
    <row r="688" spans="1:9" x14ac:dyDescent="0.25">
      <c r="A688" s="8">
        <f t="shared" si="140"/>
        <v>43650</v>
      </c>
      <c r="B688">
        <v>434.8</v>
      </c>
      <c r="C688">
        <v>612.20000000000005</v>
      </c>
      <c r="D688">
        <v>198.8</v>
      </c>
      <c r="E688">
        <v>208.7</v>
      </c>
      <c r="F688" s="61">
        <f t="shared" si="147"/>
        <v>633.6</v>
      </c>
      <c r="G688" s="61">
        <f t="shared" si="148"/>
        <v>820.90000000000009</v>
      </c>
      <c r="H688" s="47">
        <f t="shared" si="149"/>
        <v>-22.816421001340004</v>
      </c>
    </row>
    <row r="689" spans="1:8" x14ac:dyDescent="0.25">
      <c r="A689" s="8">
        <f t="shared" si="140"/>
        <v>43657</v>
      </c>
      <c r="B689">
        <v>394.1</v>
      </c>
      <c r="C689">
        <v>531.29999999999995</v>
      </c>
      <c r="D689">
        <v>241.4</v>
      </c>
      <c r="E689">
        <v>309.60000000000002</v>
      </c>
      <c r="F689" s="61">
        <f t="shared" si="147"/>
        <v>635.5</v>
      </c>
      <c r="G689" s="61">
        <f t="shared" si="148"/>
        <v>840.9</v>
      </c>
      <c r="H689" s="47">
        <f t="shared" si="149"/>
        <v>-24.426210013081217</v>
      </c>
    </row>
    <row r="690" spans="1:8" x14ac:dyDescent="0.25">
      <c r="A690" s="8">
        <f t="shared" si="140"/>
        <v>43664</v>
      </c>
      <c r="B690">
        <v>537.29999999999995</v>
      </c>
      <c r="C690">
        <v>503</v>
      </c>
      <c r="D690">
        <v>241.4</v>
      </c>
      <c r="E690">
        <v>389.9</v>
      </c>
      <c r="F690" s="61">
        <f t="shared" si="147"/>
        <v>778.69999999999993</v>
      </c>
      <c r="G690" s="61">
        <f t="shared" si="148"/>
        <v>892.9</v>
      </c>
      <c r="H690" s="47">
        <f t="shared" si="149"/>
        <v>-12.789786090267674</v>
      </c>
    </row>
    <row r="691" spans="1:8" x14ac:dyDescent="0.25">
      <c r="A691" s="8">
        <f t="shared" si="140"/>
        <v>43671</v>
      </c>
      <c r="B691">
        <v>555.5</v>
      </c>
      <c r="C691">
        <v>479.4</v>
      </c>
      <c r="D691">
        <v>274.5</v>
      </c>
      <c r="E691">
        <v>403.6</v>
      </c>
      <c r="F691" s="61">
        <f t="shared" si="147"/>
        <v>830</v>
      </c>
      <c r="G691" s="61">
        <f t="shared" si="148"/>
        <v>883</v>
      </c>
      <c r="H691" s="47">
        <f t="shared" si="149"/>
        <v>-6.00226500566251</v>
      </c>
    </row>
    <row r="692" spans="1:8" x14ac:dyDescent="0.25">
      <c r="A692" s="8">
        <f t="shared" si="140"/>
        <v>43678</v>
      </c>
      <c r="B692">
        <v>615.9</v>
      </c>
      <c r="C692">
        <v>534.9</v>
      </c>
      <c r="D692">
        <v>282.60000000000002</v>
      </c>
      <c r="E692">
        <v>424.6</v>
      </c>
      <c r="F692" s="61">
        <f t="shared" si="147"/>
        <v>898.5</v>
      </c>
      <c r="G692" s="61">
        <f t="shared" si="148"/>
        <v>959.5</v>
      </c>
      <c r="H692" s="47">
        <f t="shared" si="149"/>
        <v>-6.357477853048465</v>
      </c>
    </row>
    <row r="693" spans="1:8" x14ac:dyDescent="0.25">
      <c r="A693" s="8">
        <f t="shared" si="140"/>
        <v>43685</v>
      </c>
      <c r="B693">
        <v>619.1</v>
      </c>
      <c r="C693">
        <v>511.3</v>
      </c>
      <c r="D693">
        <v>386.2</v>
      </c>
      <c r="E693">
        <v>508.7</v>
      </c>
      <c r="F693" s="61">
        <f t="shared" si="147"/>
        <v>1005.3</v>
      </c>
      <c r="G693" s="61">
        <f t="shared" si="148"/>
        <v>1020</v>
      </c>
      <c r="H693" s="47">
        <f t="shared" si="149"/>
        <v>-1.4411764705882346</v>
      </c>
    </row>
    <row r="694" spans="1:8" x14ac:dyDescent="0.25">
      <c r="A694" s="8">
        <f t="shared" si="140"/>
        <v>43692</v>
      </c>
      <c r="B694">
        <v>506.1</v>
      </c>
      <c r="C694">
        <v>388.7</v>
      </c>
      <c r="D694">
        <v>500.9</v>
      </c>
      <c r="E694">
        <v>650.79999999999995</v>
      </c>
      <c r="F694" s="61">
        <f t="shared" si="147"/>
        <v>1007</v>
      </c>
      <c r="G694" s="61">
        <f t="shared" si="148"/>
        <v>1039.5</v>
      </c>
      <c r="H694" s="47">
        <f t="shared" si="149"/>
        <v>-3.1265031265031218</v>
      </c>
    </row>
    <row r="695" spans="1:8" x14ac:dyDescent="0.25">
      <c r="A695" s="8">
        <f t="shared" si="140"/>
        <v>43699</v>
      </c>
      <c r="B695">
        <v>498.7</v>
      </c>
      <c r="C695">
        <v>417.8</v>
      </c>
      <c r="D695">
        <v>577.5</v>
      </c>
      <c r="E695">
        <v>712</v>
      </c>
      <c r="F695" s="61">
        <f t="shared" si="147"/>
        <v>1076.2</v>
      </c>
      <c r="G695" s="61">
        <f t="shared" si="148"/>
        <v>1129.8</v>
      </c>
      <c r="H695" s="47">
        <f t="shared" si="149"/>
        <v>-4.7442025137192312</v>
      </c>
    </row>
    <row r="696" spans="1:8" x14ac:dyDescent="0.25">
      <c r="A696" s="8">
        <f t="shared" si="140"/>
        <v>43706</v>
      </c>
      <c r="B696">
        <v>526.70000000000005</v>
      </c>
      <c r="C696">
        <v>406.3</v>
      </c>
      <c r="D696">
        <v>577.5</v>
      </c>
      <c r="E696">
        <v>712</v>
      </c>
      <c r="F696" s="61">
        <f t="shared" si="147"/>
        <v>1104.2</v>
      </c>
      <c r="G696" s="61">
        <f t="shared" si="148"/>
        <v>1118.3</v>
      </c>
      <c r="H696" s="47">
        <f t="shared" si="149"/>
        <v>-1.2608423499955168</v>
      </c>
    </row>
    <row r="697" spans="1:8" x14ac:dyDescent="0.25">
      <c r="A697" s="8">
        <f t="shared" si="140"/>
        <v>43713</v>
      </c>
      <c r="B697">
        <v>540.1</v>
      </c>
      <c r="C697">
        <v>387.2</v>
      </c>
      <c r="D697">
        <v>615.1</v>
      </c>
      <c r="E697">
        <v>757.7</v>
      </c>
      <c r="F697" s="61">
        <f t="shared" si="147"/>
        <v>1155.2</v>
      </c>
      <c r="G697" s="61">
        <f t="shared" si="148"/>
        <v>1144.9000000000001</v>
      </c>
      <c r="H697" s="47">
        <f t="shared" si="149"/>
        <v>0.89964189012139428</v>
      </c>
    </row>
    <row r="698" spans="1:8" x14ac:dyDescent="0.25">
      <c r="A698" s="8">
        <f t="shared" si="140"/>
        <v>43720</v>
      </c>
      <c r="B698">
        <v>509.1</v>
      </c>
      <c r="C698">
        <v>282.39999999999998</v>
      </c>
      <c r="D698">
        <v>647.20000000000005</v>
      </c>
      <c r="E698">
        <v>908.3</v>
      </c>
      <c r="F698" s="61">
        <f t="shared" si="147"/>
        <v>1156.3000000000002</v>
      </c>
      <c r="G698" s="61">
        <f t="shared" si="148"/>
        <v>1190.6999999999998</v>
      </c>
      <c r="H698" s="47">
        <f t="shared" si="149"/>
        <v>-2.88905685731079</v>
      </c>
    </row>
    <row r="699" spans="1:8" x14ac:dyDescent="0.25">
      <c r="A699" s="8">
        <f t="shared" si="140"/>
        <v>43727</v>
      </c>
      <c r="B699">
        <v>553.29999999999995</v>
      </c>
      <c r="C699">
        <v>423</v>
      </c>
      <c r="D699">
        <v>706.5</v>
      </c>
      <c r="E699">
        <v>908.3</v>
      </c>
      <c r="F699" s="61">
        <f t="shared" si="147"/>
        <v>1259.8</v>
      </c>
      <c r="G699" s="61">
        <f t="shared" si="148"/>
        <v>1331.3</v>
      </c>
      <c r="H699" s="47">
        <f t="shared" si="149"/>
        <v>-5.3706903027116333</v>
      </c>
    </row>
    <row r="700" spans="1:8" x14ac:dyDescent="0.25">
      <c r="A700" s="8">
        <f t="shared" si="140"/>
        <v>43734</v>
      </c>
      <c r="B700">
        <v>569.70000000000005</v>
      </c>
      <c r="C700">
        <v>412.7</v>
      </c>
      <c r="D700">
        <v>746.9</v>
      </c>
      <c r="E700">
        <v>949.6</v>
      </c>
      <c r="F700" s="61">
        <f t="shared" si="147"/>
        <v>1316.6</v>
      </c>
      <c r="G700" s="61">
        <f t="shared" si="148"/>
        <v>1362.3</v>
      </c>
      <c r="H700" s="47">
        <f t="shared" si="149"/>
        <v>-3.3546208617778794</v>
      </c>
    </row>
    <row r="701" spans="1:8" x14ac:dyDescent="0.25">
      <c r="A701" s="8">
        <f t="shared" si="140"/>
        <v>43741</v>
      </c>
      <c r="B701">
        <v>535.5</v>
      </c>
      <c r="C701">
        <v>382.6</v>
      </c>
      <c r="D701">
        <v>782.6</v>
      </c>
      <c r="E701">
        <v>979.9</v>
      </c>
      <c r="F701" s="61">
        <f t="shared" si="147"/>
        <v>1318.1</v>
      </c>
      <c r="G701" s="61">
        <f t="shared" si="148"/>
        <v>1362.5</v>
      </c>
      <c r="H701" s="47">
        <f t="shared" si="149"/>
        <v>-3.2587155963302861</v>
      </c>
    </row>
    <row r="702" spans="1:8" x14ac:dyDescent="0.25">
      <c r="A702" s="8">
        <f t="shared" si="140"/>
        <v>43748</v>
      </c>
      <c r="B702">
        <v>458.8</v>
      </c>
      <c r="C702">
        <v>409</v>
      </c>
      <c r="D702">
        <v>901.4</v>
      </c>
      <c r="E702">
        <v>1032.2</v>
      </c>
      <c r="F702" s="61">
        <f t="shared" si="147"/>
        <v>1360.2</v>
      </c>
      <c r="G702" s="61">
        <f t="shared" si="148"/>
        <v>1441.2</v>
      </c>
      <c r="H702" s="47">
        <f t="shared" si="149"/>
        <v>-5.6203164029975046</v>
      </c>
    </row>
    <row r="703" spans="1:8" x14ac:dyDescent="0.25">
      <c r="A703" s="8">
        <f t="shared" si="140"/>
        <v>43755</v>
      </c>
      <c r="B703">
        <v>420.1</v>
      </c>
      <c r="C703">
        <v>430.8</v>
      </c>
      <c r="D703">
        <v>978.7</v>
      </c>
      <c r="E703">
        <v>1057.4000000000001</v>
      </c>
      <c r="F703" s="61">
        <f t="shared" si="147"/>
        <v>1398.8000000000002</v>
      </c>
      <c r="G703" s="61">
        <f t="shared" si="148"/>
        <v>1488.2</v>
      </c>
      <c r="H703" s="47">
        <f t="shared" si="149"/>
        <v>-6.0072570891009143</v>
      </c>
    </row>
    <row r="704" spans="1:8" x14ac:dyDescent="0.25">
      <c r="A704" s="8">
        <f t="shared" ref="A704:A767" si="150">+A703+7</f>
        <v>43762</v>
      </c>
      <c r="B704">
        <v>469.8</v>
      </c>
      <c r="C704">
        <v>448</v>
      </c>
      <c r="D704">
        <v>1046.8</v>
      </c>
      <c r="E704">
        <v>1160.9000000000001</v>
      </c>
      <c r="F704" s="61">
        <f t="shared" si="147"/>
        <v>1516.6</v>
      </c>
      <c r="G704" s="61">
        <f t="shared" si="148"/>
        <v>1608.9</v>
      </c>
      <c r="H704" s="47">
        <f t="shared" si="149"/>
        <v>-5.7368388339859688</v>
      </c>
    </row>
    <row r="705" spans="1:10" x14ac:dyDescent="0.25">
      <c r="A705" s="8">
        <f t="shared" si="150"/>
        <v>43769</v>
      </c>
      <c r="B705" s="26">
        <v>414</v>
      </c>
      <c r="C705">
        <v>522.1</v>
      </c>
      <c r="D705">
        <v>1132.4000000000001</v>
      </c>
      <c r="E705">
        <v>1186.5</v>
      </c>
      <c r="F705" s="61">
        <f t="shared" ref="F705:F768" si="151">+B705+D705</f>
        <v>1546.4</v>
      </c>
      <c r="G705" s="61">
        <f t="shared" ref="G705:G768" si="152">+C705+E705</f>
        <v>1708.6</v>
      </c>
      <c r="H705" s="47">
        <f t="shared" ref="H705:H768" si="153">+(F705/G705-1)*100</f>
        <v>-9.4931522884232571</v>
      </c>
    </row>
    <row r="706" spans="1:10" x14ac:dyDescent="0.25">
      <c r="A706" s="8">
        <f t="shared" si="150"/>
        <v>43776</v>
      </c>
      <c r="B706">
        <v>408.6</v>
      </c>
      <c r="C706">
        <v>552.29999999999995</v>
      </c>
      <c r="D706">
        <v>1165</v>
      </c>
      <c r="E706">
        <v>1217.0999999999999</v>
      </c>
      <c r="F706" s="61">
        <f t="shared" si="151"/>
        <v>1573.6</v>
      </c>
      <c r="G706" s="61">
        <f t="shared" si="152"/>
        <v>1769.3999999999999</v>
      </c>
      <c r="H706" s="47">
        <f t="shared" si="153"/>
        <v>-11.065898044534872</v>
      </c>
    </row>
    <row r="707" spans="1:10" ht="15" x14ac:dyDescent="0.35">
      <c r="A707" s="8">
        <f t="shared" si="150"/>
        <v>43783</v>
      </c>
      <c r="B707" s="316">
        <v>466.8</v>
      </c>
      <c r="C707">
        <v>479.6</v>
      </c>
      <c r="D707">
        <v>1165.0999999999999</v>
      </c>
      <c r="E707">
        <v>1317.2</v>
      </c>
      <c r="F707" s="61">
        <f t="shared" si="151"/>
        <v>1631.8999999999999</v>
      </c>
      <c r="G707" s="61">
        <f t="shared" si="152"/>
        <v>1796.8000000000002</v>
      </c>
      <c r="H707" s="47">
        <f t="shared" si="153"/>
        <v>-9.1774265360641252</v>
      </c>
    </row>
    <row r="708" spans="1:10" x14ac:dyDescent="0.25">
      <c r="A708" s="8">
        <f t="shared" si="150"/>
        <v>43790</v>
      </c>
      <c r="B708">
        <f>'1121'!B20</f>
        <v>459.3</v>
      </c>
      <c r="C708">
        <f>'1121'!C20</f>
        <v>485.4</v>
      </c>
      <c r="D708">
        <f>'1121'!D20</f>
        <v>1238.3</v>
      </c>
      <c r="E708">
        <f>'1121'!E20</f>
        <v>1367.4</v>
      </c>
      <c r="F708" s="61">
        <f t="shared" si="151"/>
        <v>1697.6</v>
      </c>
      <c r="G708" s="61">
        <f t="shared" si="152"/>
        <v>1852.8000000000002</v>
      </c>
      <c r="H708" s="47">
        <f t="shared" si="153"/>
        <v>-8.3765112262521697</v>
      </c>
    </row>
    <row r="709" spans="1:10" x14ac:dyDescent="0.25">
      <c r="A709" s="8">
        <f t="shared" si="150"/>
        <v>43797</v>
      </c>
      <c r="B709">
        <f>'1128'!B20</f>
        <v>428.7</v>
      </c>
      <c r="C709">
        <f>'1128'!C20</f>
        <v>444.1</v>
      </c>
      <c r="D709">
        <f>'1128'!D20</f>
        <v>1269.2</v>
      </c>
      <c r="E709">
        <f>'1128'!E20</f>
        <v>1392.6</v>
      </c>
      <c r="F709" s="61">
        <f>+B709+D709</f>
        <v>1697.9</v>
      </c>
      <c r="G709" s="61">
        <f t="shared" si="152"/>
        <v>1836.6999999999998</v>
      </c>
      <c r="H709" s="47">
        <f t="shared" si="153"/>
        <v>-7.5570316328197222</v>
      </c>
    </row>
    <row r="710" spans="1:10" x14ac:dyDescent="0.25">
      <c r="A710" s="8">
        <f t="shared" si="150"/>
        <v>43804</v>
      </c>
      <c r="B710">
        <f>'1205'!B20</f>
        <v>456.9</v>
      </c>
      <c r="C710">
        <f>'1205'!C20</f>
        <v>514.70000000000005</v>
      </c>
      <c r="D710">
        <f>'1205'!D20</f>
        <v>1341.1</v>
      </c>
      <c r="E710">
        <f>'1205'!E20</f>
        <v>1433.9</v>
      </c>
      <c r="F710" s="61">
        <f t="shared" si="151"/>
        <v>1798</v>
      </c>
      <c r="G710" s="61">
        <f t="shared" si="152"/>
        <v>1948.6000000000001</v>
      </c>
      <c r="H710" s="47">
        <f t="shared" si="153"/>
        <v>-7.7286256799753765</v>
      </c>
    </row>
    <row r="711" spans="1:10" x14ac:dyDescent="0.25">
      <c r="A711" s="8">
        <f t="shared" si="150"/>
        <v>43811</v>
      </c>
      <c r="B711">
        <f>'1212'!B20</f>
        <v>487.2</v>
      </c>
      <c r="C711">
        <f>'1212'!C20</f>
        <v>513.29999999999995</v>
      </c>
      <c r="D711">
        <f>'1212'!D20</f>
        <v>1396.9</v>
      </c>
      <c r="E711">
        <f>'1212'!E20</f>
        <v>1506.6</v>
      </c>
      <c r="F711" s="61">
        <f t="shared" si="151"/>
        <v>1884.1000000000001</v>
      </c>
      <c r="G711" s="61">
        <f t="shared" si="152"/>
        <v>2019.8999999999999</v>
      </c>
      <c r="H711" s="47">
        <f t="shared" si="153"/>
        <v>-6.723105104213067</v>
      </c>
    </row>
    <row r="712" spans="1:10" x14ac:dyDescent="0.25">
      <c r="A712" s="8">
        <f t="shared" si="150"/>
        <v>43818</v>
      </c>
      <c r="B712">
        <f>'1219'!B20</f>
        <v>520.9</v>
      </c>
      <c r="C712">
        <f>'1219'!C20</f>
        <v>652.79999999999995</v>
      </c>
      <c r="D712">
        <f>'1219'!D20</f>
        <v>1396.9</v>
      </c>
      <c r="E712">
        <f>'1219'!E20</f>
        <v>1506.6</v>
      </c>
      <c r="F712" s="61">
        <f t="shared" si="151"/>
        <v>1917.8000000000002</v>
      </c>
      <c r="G712" s="61">
        <f t="shared" si="152"/>
        <v>2159.3999999999996</v>
      </c>
      <c r="H712" s="47">
        <f t="shared" si="153"/>
        <v>-11.188293044364151</v>
      </c>
    </row>
    <row r="713" spans="1:10" x14ac:dyDescent="0.25">
      <c r="A713" s="8">
        <f t="shared" si="150"/>
        <v>43825</v>
      </c>
      <c r="B713">
        <f>'1226'!B20</f>
        <v>442.9</v>
      </c>
      <c r="C713">
        <f>'1226'!C20</f>
        <v>589.29999999999995</v>
      </c>
      <c r="D713">
        <f>'1226'!D20</f>
        <v>1477.8</v>
      </c>
      <c r="E713">
        <f>'1226'!E20</f>
        <v>1571</v>
      </c>
      <c r="F713" s="61">
        <f t="shared" si="151"/>
        <v>1920.6999999999998</v>
      </c>
      <c r="G713" s="61">
        <f t="shared" si="152"/>
        <v>2160.3000000000002</v>
      </c>
      <c r="H713" s="47">
        <f t="shared" si="153"/>
        <v>-11.091052168680292</v>
      </c>
    </row>
    <row r="714" spans="1:10" x14ac:dyDescent="0.25">
      <c r="A714" s="8">
        <f t="shared" si="150"/>
        <v>43832</v>
      </c>
      <c r="B714">
        <f>'0102'!B20</f>
        <v>442.9</v>
      </c>
      <c r="C714">
        <f>'0102'!C20</f>
        <v>594</v>
      </c>
      <c r="D714">
        <f>'0102'!D20</f>
        <v>1477.8</v>
      </c>
      <c r="E714">
        <f>'0102'!E20</f>
        <v>1571.9</v>
      </c>
      <c r="F714" s="61">
        <f t="shared" si="151"/>
        <v>1920.6999999999998</v>
      </c>
      <c r="G714" s="61">
        <f t="shared" si="152"/>
        <v>2165.9</v>
      </c>
      <c r="H714" s="47">
        <f t="shared" si="153"/>
        <v>-11.320928944087916</v>
      </c>
    </row>
    <row r="715" spans="1:10" x14ac:dyDescent="0.25">
      <c r="A715" s="8">
        <f t="shared" si="150"/>
        <v>43839</v>
      </c>
      <c r="B715">
        <f>'0109'!B20</f>
        <v>434.4</v>
      </c>
      <c r="C715">
        <f>'0109'!C20</f>
        <v>594</v>
      </c>
      <c r="D715">
        <f>'0109'!D20</f>
        <v>1512</v>
      </c>
      <c r="E715">
        <f>'0109'!E20</f>
        <v>1571.9</v>
      </c>
      <c r="F715" s="61">
        <f t="shared" si="151"/>
        <v>1946.4</v>
      </c>
      <c r="G715" s="61">
        <f t="shared" si="152"/>
        <v>2165.9</v>
      </c>
      <c r="H715" s="47">
        <f t="shared" si="153"/>
        <v>-10.134355233390281</v>
      </c>
    </row>
    <row r="716" spans="1:10" x14ac:dyDescent="0.25">
      <c r="A716" s="8">
        <f t="shared" si="150"/>
        <v>43846</v>
      </c>
      <c r="B716">
        <f>'0116'!B20</f>
        <v>493.6</v>
      </c>
      <c r="C716">
        <f>'0116'!C20</f>
        <v>594</v>
      </c>
      <c r="D716">
        <f>'0116'!D20</f>
        <v>1548.9</v>
      </c>
      <c r="E716">
        <f>'0116'!E20</f>
        <v>1571.9</v>
      </c>
      <c r="F716" s="61">
        <f t="shared" si="151"/>
        <v>2042.5</v>
      </c>
      <c r="G716" s="61">
        <f t="shared" si="152"/>
        <v>2165.9</v>
      </c>
      <c r="H716" s="47">
        <f t="shared" si="153"/>
        <v>-5.6974006186804598</v>
      </c>
    </row>
    <row r="717" spans="1:10" x14ac:dyDescent="0.25">
      <c r="A717" s="8">
        <f t="shared" si="150"/>
        <v>43853</v>
      </c>
      <c r="B717">
        <f>'0123'!B20</f>
        <v>532.1</v>
      </c>
      <c r="C717">
        <f>'0123'!C20</f>
        <v>594</v>
      </c>
      <c r="D717">
        <f>'0123'!D20</f>
        <v>1608.3</v>
      </c>
      <c r="E717">
        <f>'0123'!E20</f>
        <v>1571.9</v>
      </c>
      <c r="F717" s="61">
        <f t="shared" si="151"/>
        <v>2140.4</v>
      </c>
      <c r="G717" s="61">
        <f t="shared" si="152"/>
        <v>2165.9</v>
      </c>
      <c r="H717" s="47">
        <f t="shared" si="153"/>
        <v>-1.1773396740385023</v>
      </c>
    </row>
    <row r="718" spans="1:10" ht="15" x14ac:dyDescent="0.35">
      <c r="A718" s="8">
        <f t="shared" si="150"/>
        <v>43860</v>
      </c>
      <c r="B718">
        <f>'0130'!B20</f>
        <v>427.6</v>
      </c>
      <c r="C718">
        <f>'0130'!C20</f>
        <v>594</v>
      </c>
      <c r="D718">
        <f>'0130'!D20</f>
        <v>1699.2</v>
      </c>
      <c r="E718">
        <f>'0130'!E20</f>
        <v>1571.9</v>
      </c>
      <c r="F718" s="61">
        <f t="shared" si="151"/>
        <v>2126.8000000000002</v>
      </c>
      <c r="G718" s="61">
        <f t="shared" si="152"/>
        <v>2165.9</v>
      </c>
      <c r="H718" s="47">
        <f t="shared" si="153"/>
        <v>-1.8052541668590383</v>
      </c>
      <c r="J718" s="316"/>
    </row>
    <row r="719" spans="1:10" x14ac:dyDescent="0.25">
      <c r="A719" s="8">
        <f t="shared" si="150"/>
        <v>43867</v>
      </c>
      <c r="B719">
        <f>'0206'!B20</f>
        <v>442.2</v>
      </c>
      <c r="C719">
        <f>'0206'!C20</f>
        <v>594</v>
      </c>
      <c r="D719">
        <f>'0206'!D20</f>
        <v>1759.1</v>
      </c>
      <c r="E719">
        <f>'0206'!E20</f>
        <v>1571.9</v>
      </c>
      <c r="F719" s="61">
        <f t="shared" si="151"/>
        <v>2201.2999999999997</v>
      </c>
      <c r="G719" s="61">
        <f t="shared" si="152"/>
        <v>2165.9</v>
      </c>
      <c r="H719" s="47">
        <f t="shared" si="153"/>
        <v>1.6344244886651982</v>
      </c>
    </row>
    <row r="720" spans="1:10" x14ac:dyDescent="0.25">
      <c r="A720" s="8">
        <f t="shared" si="150"/>
        <v>43874</v>
      </c>
      <c r="B720">
        <f>'0213'!B20</f>
        <v>433.2</v>
      </c>
      <c r="C720">
        <f>'0213'!C20</f>
        <v>419.5</v>
      </c>
      <c r="D720">
        <f>'0213'!D20</f>
        <v>1811.1</v>
      </c>
      <c r="E720">
        <f>'0213'!E20</f>
        <v>1993.7</v>
      </c>
      <c r="F720" s="61">
        <f t="shared" si="151"/>
        <v>2244.2999999999997</v>
      </c>
      <c r="G720" s="61">
        <f t="shared" si="152"/>
        <v>2413.1999999999998</v>
      </c>
      <c r="H720" s="47">
        <f t="shared" si="153"/>
        <v>-6.9990054699154651</v>
      </c>
    </row>
    <row r="721" spans="1:8" x14ac:dyDescent="0.25">
      <c r="A721" s="8">
        <f t="shared" si="150"/>
        <v>43881</v>
      </c>
      <c r="B721">
        <f>'0220'!B20</f>
        <v>462.2</v>
      </c>
      <c r="C721">
        <f>'0220'!C20</f>
        <v>481.2</v>
      </c>
      <c r="D721">
        <f>'0220'!D20</f>
        <v>1898.9</v>
      </c>
      <c r="E721">
        <f>'0220'!E20</f>
        <v>2004.2</v>
      </c>
      <c r="F721" s="61">
        <f t="shared" si="151"/>
        <v>2361.1</v>
      </c>
      <c r="G721" s="61">
        <f t="shared" si="152"/>
        <v>2485.4</v>
      </c>
      <c r="H721" s="47">
        <f t="shared" si="153"/>
        <v>-5.0012070491671441</v>
      </c>
    </row>
    <row r="722" spans="1:8" x14ac:dyDescent="0.25">
      <c r="A722" s="8">
        <f t="shared" si="150"/>
        <v>43888</v>
      </c>
      <c r="B722">
        <f>'0227'!B20</f>
        <v>496.5</v>
      </c>
      <c r="C722">
        <f>'0227'!C20</f>
        <v>448.8</v>
      </c>
      <c r="D722">
        <f>'0227'!D20</f>
        <v>1898.9</v>
      </c>
      <c r="E722">
        <f>'0227'!E20</f>
        <v>2030.5</v>
      </c>
      <c r="F722" s="61">
        <f t="shared" si="151"/>
        <v>2395.4</v>
      </c>
      <c r="G722" s="61">
        <f t="shared" si="152"/>
        <v>2479.3000000000002</v>
      </c>
      <c r="H722" s="47">
        <f t="shared" si="153"/>
        <v>-3.3840196829750369</v>
      </c>
    </row>
    <row r="723" spans="1:8" x14ac:dyDescent="0.25">
      <c r="A723" s="8">
        <f t="shared" si="150"/>
        <v>43895</v>
      </c>
      <c r="B723">
        <f>'0305'!B20</f>
        <v>477.5</v>
      </c>
      <c r="C723">
        <f>'0305'!C20</f>
        <v>472.5</v>
      </c>
      <c r="D723">
        <f>'0305'!D20</f>
        <v>1995.3</v>
      </c>
      <c r="E723">
        <f>'0305'!E20</f>
        <v>2069.1999999999998</v>
      </c>
      <c r="F723" s="61">
        <f t="shared" si="151"/>
        <v>2472.8000000000002</v>
      </c>
      <c r="G723" s="61">
        <f t="shared" si="152"/>
        <v>2541.6999999999998</v>
      </c>
      <c r="H723" s="47">
        <f t="shared" si="153"/>
        <v>-2.7107841208639738</v>
      </c>
    </row>
    <row r="724" spans="1:8" x14ac:dyDescent="0.25">
      <c r="A724" s="8">
        <f t="shared" si="150"/>
        <v>43902</v>
      </c>
      <c r="B724">
        <f>'0312'!B20</f>
        <v>481.2</v>
      </c>
      <c r="C724">
        <f>'0312'!C20</f>
        <v>456.3</v>
      </c>
      <c r="D724">
        <f>'0312'!D20</f>
        <v>2053.6</v>
      </c>
      <c r="E724">
        <f>'0312'!E20</f>
        <v>2123.9</v>
      </c>
      <c r="F724" s="61">
        <f t="shared" si="151"/>
        <v>2534.7999999999997</v>
      </c>
      <c r="G724" s="61">
        <f t="shared" si="152"/>
        <v>2580.2000000000003</v>
      </c>
      <c r="H724" s="47">
        <f t="shared" si="153"/>
        <v>-1.7595535229827375</v>
      </c>
    </row>
    <row r="725" spans="1:8" x14ac:dyDescent="0.25">
      <c r="A725" s="8">
        <f t="shared" si="150"/>
        <v>43909</v>
      </c>
      <c r="B725">
        <f>'0319'!B20</f>
        <v>625.20000000000005</v>
      </c>
      <c r="C725">
        <f>'0319'!C20</f>
        <v>480.7</v>
      </c>
      <c r="D725">
        <f>'0319'!D20</f>
        <v>2053.6</v>
      </c>
      <c r="E725">
        <f>'0319'!E20</f>
        <v>2175.1</v>
      </c>
      <c r="F725" s="61">
        <f t="shared" si="151"/>
        <v>2678.8</v>
      </c>
      <c r="G725" s="61">
        <f t="shared" si="152"/>
        <v>2655.7999999999997</v>
      </c>
      <c r="H725" s="47">
        <f t="shared" si="153"/>
        <v>0.86602906845396621</v>
      </c>
    </row>
    <row r="726" spans="1:8" x14ac:dyDescent="0.25">
      <c r="A726" s="8">
        <f t="shared" si="150"/>
        <v>43916</v>
      </c>
      <c r="B726">
        <f>'0326'!B20</f>
        <v>591</v>
      </c>
      <c r="C726">
        <f>'0326'!C20</f>
        <v>434.7</v>
      </c>
      <c r="D726">
        <f>'0326'!D20</f>
        <v>2087.9</v>
      </c>
      <c r="E726">
        <f>'0326'!E20</f>
        <v>2222.8000000000002</v>
      </c>
      <c r="F726" s="61">
        <f t="shared" si="151"/>
        <v>2678.9</v>
      </c>
      <c r="G726" s="61">
        <f t="shared" si="152"/>
        <v>2657.5</v>
      </c>
      <c r="H726" s="47">
        <f t="shared" si="153"/>
        <v>0.80526810912511237</v>
      </c>
    </row>
    <row r="727" spans="1:8" x14ac:dyDescent="0.25">
      <c r="A727" s="8">
        <f t="shared" si="150"/>
        <v>43923</v>
      </c>
      <c r="B727">
        <f>'0402'!B20</f>
        <v>521.79999999999995</v>
      </c>
      <c r="C727">
        <f>'0402'!C20</f>
        <v>442.8</v>
      </c>
      <c r="D727">
        <f>'0402'!D20</f>
        <v>2157.9</v>
      </c>
      <c r="E727">
        <f>'0402'!E20</f>
        <v>2264</v>
      </c>
      <c r="F727" s="61">
        <f t="shared" si="151"/>
        <v>2679.7</v>
      </c>
      <c r="G727" s="61">
        <f t="shared" si="152"/>
        <v>2706.8</v>
      </c>
      <c r="H727" s="47">
        <f t="shared" si="153"/>
        <v>-1.0011822077730326</v>
      </c>
    </row>
    <row r="728" spans="1:8" x14ac:dyDescent="0.25">
      <c r="A728" s="8">
        <f t="shared" si="150"/>
        <v>43930</v>
      </c>
      <c r="B728">
        <f>'0409'!B20</f>
        <v>463.1</v>
      </c>
      <c r="C728">
        <f>'0409'!C20</f>
        <v>471.3</v>
      </c>
      <c r="D728">
        <f>'0409'!D20</f>
        <v>2217.9</v>
      </c>
      <c r="E728">
        <f>'0409'!E20</f>
        <v>2266.9</v>
      </c>
      <c r="F728" s="61">
        <f t="shared" si="151"/>
        <v>2681</v>
      </c>
      <c r="G728" s="61">
        <f t="shared" si="152"/>
        <v>2738.2000000000003</v>
      </c>
      <c r="H728" s="47">
        <f t="shared" si="153"/>
        <v>-2.0889635526988637</v>
      </c>
    </row>
    <row r="729" spans="1:8" x14ac:dyDescent="0.25">
      <c r="A729" s="8">
        <f t="shared" si="150"/>
        <v>43937</v>
      </c>
      <c r="B729">
        <f>'0416'!B20</f>
        <v>380</v>
      </c>
      <c r="C729">
        <f>'0416'!C20</f>
        <v>442</v>
      </c>
      <c r="D729">
        <f>'0416'!D20</f>
        <v>2303.3000000000002</v>
      </c>
      <c r="E729">
        <f>'0416'!E20</f>
        <v>2297.8000000000002</v>
      </c>
      <c r="F729" s="61">
        <f t="shared" si="151"/>
        <v>2683.3</v>
      </c>
      <c r="G729" s="61">
        <f t="shared" si="152"/>
        <v>2739.8</v>
      </c>
      <c r="H729" s="47">
        <f t="shared" si="153"/>
        <v>-2.0621943207533411</v>
      </c>
    </row>
    <row r="730" spans="1:8" x14ac:dyDescent="0.25">
      <c r="A730" s="8">
        <f t="shared" si="150"/>
        <v>43944</v>
      </c>
      <c r="B730">
        <f>'0423'!B20</f>
        <v>439.1</v>
      </c>
      <c r="C730">
        <f>'0423'!C20</f>
        <v>392.6</v>
      </c>
      <c r="D730">
        <f>'0423'!D20</f>
        <v>2303.3000000000002</v>
      </c>
      <c r="E730">
        <f>'0423'!E20</f>
        <v>2348</v>
      </c>
      <c r="F730" s="61">
        <f t="shared" si="151"/>
        <v>2742.4</v>
      </c>
      <c r="G730" s="61">
        <f t="shared" si="152"/>
        <v>2740.6</v>
      </c>
      <c r="H730" s="47">
        <f t="shared" si="153"/>
        <v>6.5679048383571192E-2</v>
      </c>
    </row>
    <row r="731" spans="1:8" x14ac:dyDescent="0.25">
      <c r="A731" s="8">
        <f t="shared" si="150"/>
        <v>43951</v>
      </c>
      <c r="F731" s="61">
        <f t="shared" si="151"/>
        <v>0</v>
      </c>
      <c r="G731" s="61">
        <f t="shared" si="152"/>
        <v>0</v>
      </c>
      <c r="H731" s="47" t="e">
        <f t="shared" si="153"/>
        <v>#DIV/0!</v>
      </c>
    </row>
    <row r="732" spans="1:8" x14ac:dyDescent="0.25">
      <c r="A732" s="8">
        <f t="shared" si="150"/>
        <v>43958</v>
      </c>
      <c r="F732" s="61">
        <f t="shared" si="151"/>
        <v>0</v>
      </c>
      <c r="G732" s="61">
        <f t="shared" si="152"/>
        <v>0</v>
      </c>
      <c r="H732" s="47" t="e">
        <f t="shared" si="153"/>
        <v>#DIV/0!</v>
      </c>
    </row>
    <row r="733" spans="1:8" x14ac:dyDescent="0.25">
      <c r="A733" s="8">
        <f t="shared" si="150"/>
        <v>43965</v>
      </c>
      <c r="F733" s="61">
        <f t="shared" si="151"/>
        <v>0</v>
      </c>
      <c r="G733" s="61">
        <f t="shared" si="152"/>
        <v>0</v>
      </c>
      <c r="H733" s="47" t="e">
        <f t="shared" si="153"/>
        <v>#DIV/0!</v>
      </c>
    </row>
    <row r="734" spans="1:8" x14ac:dyDescent="0.25">
      <c r="A734" s="8">
        <f t="shared" si="150"/>
        <v>43972</v>
      </c>
      <c r="F734" s="61">
        <f t="shared" si="151"/>
        <v>0</v>
      </c>
      <c r="G734" s="61">
        <f t="shared" si="152"/>
        <v>0</v>
      </c>
      <c r="H734" s="47" t="e">
        <f t="shared" si="153"/>
        <v>#DIV/0!</v>
      </c>
    </row>
    <row r="735" spans="1:8" x14ac:dyDescent="0.25">
      <c r="A735" s="8">
        <f t="shared" si="150"/>
        <v>43979</v>
      </c>
      <c r="F735" s="61">
        <f t="shared" si="151"/>
        <v>0</v>
      </c>
      <c r="G735" s="61">
        <f t="shared" si="152"/>
        <v>0</v>
      </c>
      <c r="H735" s="47" t="e">
        <f t="shared" si="153"/>
        <v>#DIV/0!</v>
      </c>
    </row>
    <row r="736" spans="1:8" x14ac:dyDescent="0.25">
      <c r="A736" s="8">
        <f t="shared" si="150"/>
        <v>43986</v>
      </c>
      <c r="F736" s="61">
        <f t="shared" si="151"/>
        <v>0</v>
      </c>
      <c r="G736" s="61">
        <f t="shared" si="152"/>
        <v>0</v>
      </c>
      <c r="H736" s="47" t="e">
        <f t="shared" si="153"/>
        <v>#DIV/0!</v>
      </c>
    </row>
    <row r="737" spans="1:8" x14ac:dyDescent="0.25">
      <c r="A737" s="8">
        <f t="shared" si="150"/>
        <v>43993</v>
      </c>
      <c r="F737" s="61">
        <f t="shared" si="151"/>
        <v>0</v>
      </c>
      <c r="G737" s="61">
        <f t="shared" si="152"/>
        <v>0</v>
      </c>
      <c r="H737" s="47" t="e">
        <f t="shared" si="153"/>
        <v>#DIV/0!</v>
      </c>
    </row>
    <row r="738" spans="1:8" x14ac:dyDescent="0.25">
      <c r="A738" s="8">
        <f t="shared" si="150"/>
        <v>44000</v>
      </c>
      <c r="F738" s="61">
        <f t="shared" si="151"/>
        <v>0</v>
      </c>
      <c r="G738" s="61">
        <f t="shared" si="152"/>
        <v>0</v>
      </c>
      <c r="H738" s="47" t="e">
        <f t="shared" si="153"/>
        <v>#DIV/0!</v>
      </c>
    </row>
    <row r="739" spans="1:8" x14ac:dyDescent="0.25">
      <c r="A739" s="8">
        <f t="shared" si="150"/>
        <v>44007</v>
      </c>
      <c r="F739" s="61">
        <f t="shared" si="151"/>
        <v>0</v>
      </c>
      <c r="G739" s="61">
        <f t="shared" si="152"/>
        <v>0</v>
      </c>
      <c r="H739" s="47" t="e">
        <f t="shared" si="153"/>
        <v>#DIV/0!</v>
      </c>
    </row>
    <row r="740" spans="1:8" x14ac:dyDescent="0.25">
      <c r="A740" s="8">
        <f t="shared" si="150"/>
        <v>44014</v>
      </c>
      <c r="F740" s="61">
        <f t="shared" si="151"/>
        <v>0</v>
      </c>
      <c r="G740" s="61">
        <f t="shared" si="152"/>
        <v>0</v>
      </c>
      <c r="H740" s="47" t="e">
        <f t="shared" si="153"/>
        <v>#DIV/0!</v>
      </c>
    </row>
    <row r="741" spans="1:8" x14ac:dyDescent="0.25">
      <c r="A741" s="8">
        <f t="shared" si="150"/>
        <v>44021</v>
      </c>
      <c r="F741" s="61">
        <f t="shared" si="151"/>
        <v>0</v>
      </c>
      <c r="G741" s="61">
        <f t="shared" si="152"/>
        <v>0</v>
      </c>
      <c r="H741" s="47" t="e">
        <f t="shared" si="153"/>
        <v>#DIV/0!</v>
      </c>
    </row>
    <row r="742" spans="1:8" x14ac:dyDescent="0.25">
      <c r="A742" s="8">
        <f t="shared" si="150"/>
        <v>44028</v>
      </c>
      <c r="F742" s="61">
        <f t="shared" si="151"/>
        <v>0</v>
      </c>
      <c r="G742" s="61">
        <f t="shared" si="152"/>
        <v>0</v>
      </c>
      <c r="H742" s="47" t="e">
        <f t="shared" si="153"/>
        <v>#DIV/0!</v>
      </c>
    </row>
    <row r="743" spans="1:8" x14ac:dyDescent="0.25">
      <c r="A743" s="8">
        <f t="shared" si="150"/>
        <v>44035</v>
      </c>
      <c r="F743" s="61">
        <f t="shared" si="151"/>
        <v>0</v>
      </c>
      <c r="G743" s="61">
        <f t="shared" si="152"/>
        <v>0</v>
      </c>
      <c r="H743" s="47" t="e">
        <f t="shared" si="153"/>
        <v>#DIV/0!</v>
      </c>
    </row>
    <row r="744" spans="1:8" x14ac:dyDescent="0.25">
      <c r="A744" s="8">
        <f t="shared" si="150"/>
        <v>44042</v>
      </c>
      <c r="F744" s="61">
        <f t="shared" si="151"/>
        <v>0</v>
      </c>
      <c r="G744" s="61">
        <f t="shared" si="152"/>
        <v>0</v>
      </c>
      <c r="H744" s="47" t="e">
        <f t="shared" si="153"/>
        <v>#DIV/0!</v>
      </c>
    </row>
    <row r="745" spans="1:8" x14ac:dyDescent="0.25">
      <c r="A745" s="8">
        <f t="shared" si="150"/>
        <v>44049</v>
      </c>
      <c r="F745" s="61">
        <f t="shared" si="151"/>
        <v>0</v>
      </c>
      <c r="G745" s="61">
        <f t="shared" si="152"/>
        <v>0</v>
      </c>
      <c r="H745" s="47" t="e">
        <f t="shared" si="153"/>
        <v>#DIV/0!</v>
      </c>
    </row>
    <row r="746" spans="1:8" x14ac:dyDescent="0.25">
      <c r="A746" s="8">
        <f t="shared" si="150"/>
        <v>44056</v>
      </c>
      <c r="F746" s="61">
        <f t="shared" si="151"/>
        <v>0</v>
      </c>
      <c r="G746" s="61">
        <f t="shared" si="152"/>
        <v>0</v>
      </c>
      <c r="H746" s="47" t="e">
        <f t="shared" si="153"/>
        <v>#DIV/0!</v>
      </c>
    </row>
    <row r="747" spans="1:8" x14ac:dyDescent="0.25">
      <c r="A747" s="8">
        <f t="shared" si="150"/>
        <v>44063</v>
      </c>
      <c r="F747" s="61">
        <f t="shared" si="151"/>
        <v>0</v>
      </c>
      <c r="G747" s="61">
        <f t="shared" si="152"/>
        <v>0</v>
      </c>
      <c r="H747" s="47" t="e">
        <f t="shared" si="153"/>
        <v>#DIV/0!</v>
      </c>
    </row>
    <row r="748" spans="1:8" x14ac:dyDescent="0.25">
      <c r="A748" s="8">
        <f t="shared" si="150"/>
        <v>44070</v>
      </c>
      <c r="F748" s="61">
        <f t="shared" si="151"/>
        <v>0</v>
      </c>
      <c r="G748" s="61">
        <f t="shared" si="152"/>
        <v>0</v>
      </c>
      <c r="H748" s="47" t="e">
        <f t="shared" si="153"/>
        <v>#DIV/0!</v>
      </c>
    </row>
    <row r="749" spans="1:8" x14ac:dyDescent="0.25">
      <c r="A749" s="8">
        <f t="shared" si="150"/>
        <v>44077</v>
      </c>
      <c r="F749" s="61">
        <f t="shared" si="151"/>
        <v>0</v>
      </c>
      <c r="G749" s="61">
        <f t="shared" si="152"/>
        <v>0</v>
      </c>
      <c r="H749" s="47" t="e">
        <f t="shared" si="153"/>
        <v>#DIV/0!</v>
      </c>
    </row>
    <row r="750" spans="1:8" x14ac:dyDescent="0.25">
      <c r="A750" s="8">
        <f t="shared" si="150"/>
        <v>44084</v>
      </c>
      <c r="F750" s="61">
        <f t="shared" si="151"/>
        <v>0</v>
      </c>
      <c r="G750" s="61">
        <f t="shared" si="152"/>
        <v>0</v>
      </c>
      <c r="H750" s="47" t="e">
        <f t="shared" si="153"/>
        <v>#DIV/0!</v>
      </c>
    </row>
    <row r="751" spans="1:8" x14ac:dyDescent="0.25">
      <c r="A751" s="8">
        <f t="shared" si="150"/>
        <v>44091</v>
      </c>
      <c r="F751" s="61">
        <f t="shared" si="151"/>
        <v>0</v>
      </c>
      <c r="G751" s="61">
        <f t="shared" si="152"/>
        <v>0</v>
      </c>
      <c r="H751" s="47" t="e">
        <f t="shared" si="153"/>
        <v>#DIV/0!</v>
      </c>
    </row>
    <row r="752" spans="1:8" x14ac:dyDescent="0.25">
      <c r="A752" s="8">
        <f t="shared" si="150"/>
        <v>44098</v>
      </c>
      <c r="F752" s="61">
        <f t="shared" si="151"/>
        <v>0</v>
      </c>
      <c r="G752" s="61">
        <f t="shared" si="152"/>
        <v>0</v>
      </c>
      <c r="H752" s="47" t="e">
        <f t="shared" si="153"/>
        <v>#DIV/0!</v>
      </c>
    </row>
    <row r="753" spans="1:8" x14ac:dyDescent="0.25">
      <c r="A753" s="8">
        <f t="shared" si="150"/>
        <v>44105</v>
      </c>
      <c r="F753" s="61">
        <f t="shared" si="151"/>
        <v>0</v>
      </c>
      <c r="G753" s="61">
        <f t="shared" si="152"/>
        <v>0</v>
      </c>
      <c r="H753" s="47" t="e">
        <f t="shared" si="153"/>
        <v>#DIV/0!</v>
      </c>
    </row>
    <row r="754" spans="1:8" x14ac:dyDescent="0.25">
      <c r="A754" s="8">
        <f t="shared" si="150"/>
        <v>44112</v>
      </c>
      <c r="F754" s="61">
        <f t="shared" si="151"/>
        <v>0</v>
      </c>
      <c r="G754" s="61">
        <f t="shared" si="152"/>
        <v>0</v>
      </c>
      <c r="H754" s="47" t="e">
        <f t="shared" si="153"/>
        <v>#DIV/0!</v>
      </c>
    </row>
    <row r="755" spans="1:8" x14ac:dyDescent="0.25">
      <c r="A755" s="8">
        <f t="shared" si="150"/>
        <v>44119</v>
      </c>
      <c r="F755" s="61">
        <f t="shared" si="151"/>
        <v>0</v>
      </c>
      <c r="G755" s="61">
        <f t="shared" si="152"/>
        <v>0</v>
      </c>
      <c r="H755" s="47" t="e">
        <f t="shared" si="153"/>
        <v>#DIV/0!</v>
      </c>
    </row>
    <row r="756" spans="1:8" x14ac:dyDescent="0.25">
      <c r="A756" s="8">
        <f t="shared" si="150"/>
        <v>44126</v>
      </c>
      <c r="F756" s="61">
        <f t="shared" si="151"/>
        <v>0</v>
      </c>
      <c r="G756" s="61">
        <f t="shared" si="152"/>
        <v>0</v>
      </c>
      <c r="H756" s="47" t="e">
        <f t="shared" si="153"/>
        <v>#DIV/0!</v>
      </c>
    </row>
    <row r="757" spans="1:8" x14ac:dyDescent="0.25">
      <c r="A757" s="8">
        <f t="shared" si="150"/>
        <v>44133</v>
      </c>
      <c r="F757" s="61">
        <f t="shared" si="151"/>
        <v>0</v>
      </c>
      <c r="G757" s="61">
        <f t="shared" si="152"/>
        <v>0</v>
      </c>
      <c r="H757" s="47" t="e">
        <f t="shared" si="153"/>
        <v>#DIV/0!</v>
      </c>
    </row>
    <row r="758" spans="1:8" x14ac:dyDescent="0.25">
      <c r="A758" s="8">
        <f t="shared" si="150"/>
        <v>44140</v>
      </c>
      <c r="F758" s="61">
        <f t="shared" si="151"/>
        <v>0</v>
      </c>
      <c r="G758" s="61">
        <f t="shared" si="152"/>
        <v>0</v>
      </c>
      <c r="H758" s="47" t="e">
        <f t="shared" si="153"/>
        <v>#DIV/0!</v>
      </c>
    </row>
    <row r="759" spans="1:8" x14ac:dyDescent="0.25">
      <c r="A759" s="8">
        <f t="shared" si="150"/>
        <v>44147</v>
      </c>
      <c r="F759" s="61">
        <f t="shared" si="151"/>
        <v>0</v>
      </c>
      <c r="G759" s="61">
        <f t="shared" si="152"/>
        <v>0</v>
      </c>
      <c r="H759" s="47" t="e">
        <f t="shared" si="153"/>
        <v>#DIV/0!</v>
      </c>
    </row>
    <row r="760" spans="1:8" x14ac:dyDescent="0.25">
      <c r="A760" s="8">
        <f t="shared" si="150"/>
        <v>44154</v>
      </c>
      <c r="F760" s="61">
        <f t="shared" si="151"/>
        <v>0</v>
      </c>
      <c r="G760" s="61">
        <f t="shared" si="152"/>
        <v>0</v>
      </c>
      <c r="H760" s="47" t="e">
        <f t="shared" si="153"/>
        <v>#DIV/0!</v>
      </c>
    </row>
    <row r="761" spans="1:8" x14ac:dyDescent="0.25">
      <c r="A761" s="8">
        <f t="shared" si="150"/>
        <v>44161</v>
      </c>
      <c r="F761" s="61">
        <f t="shared" si="151"/>
        <v>0</v>
      </c>
      <c r="G761" s="61">
        <f t="shared" si="152"/>
        <v>0</v>
      </c>
      <c r="H761" s="47" t="e">
        <f t="shared" si="153"/>
        <v>#DIV/0!</v>
      </c>
    </row>
    <row r="762" spans="1:8" x14ac:dyDescent="0.25">
      <c r="A762" s="8">
        <f t="shared" si="150"/>
        <v>44168</v>
      </c>
      <c r="F762" s="61">
        <f t="shared" si="151"/>
        <v>0</v>
      </c>
      <c r="G762" s="61">
        <f t="shared" si="152"/>
        <v>0</v>
      </c>
      <c r="H762" s="47" t="e">
        <f t="shared" si="153"/>
        <v>#DIV/0!</v>
      </c>
    </row>
    <row r="763" spans="1:8" x14ac:dyDescent="0.25">
      <c r="A763" s="8">
        <f t="shared" si="150"/>
        <v>44175</v>
      </c>
      <c r="F763" s="61">
        <f t="shared" si="151"/>
        <v>0</v>
      </c>
      <c r="G763" s="61">
        <f t="shared" si="152"/>
        <v>0</v>
      </c>
      <c r="H763" s="47" t="e">
        <f t="shared" si="153"/>
        <v>#DIV/0!</v>
      </c>
    </row>
    <row r="764" spans="1:8" x14ac:dyDescent="0.25">
      <c r="A764" s="8">
        <f t="shared" si="150"/>
        <v>44182</v>
      </c>
      <c r="F764" s="61">
        <f t="shared" si="151"/>
        <v>0</v>
      </c>
      <c r="G764" s="61">
        <f t="shared" si="152"/>
        <v>0</v>
      </c>
      <c r="H764" s="47" t="e">
        <f t="shared" si="153"/>
        <v>#DIV/0!</v>
      </c>
    </row>
    <row r="765" spans="1:8" x14ac:dyDescent="0.25">
      <c r="A765" s="8">
        <f t="shared" si="150"/>
        <v>44189</v>
      </c>
      <c r="F765" s="61">
        <f t="shared" si="151"/>
        <v>0</v>
      </c>
      <c r="G765" s="61">
        <f t="shared" si="152"/>
        <v>0</v>
      </c>
      <c r="H765" s="47" t="e">
        <f t="shared" si="153"/>
        <v>#DIV/0!</v>
      </c>
    </row>
    <row r="766" spans="1:8" x14ac:dyDescent="0.25">
      <c r="A766" s="8">
        <f t="shared" si="150"/>
        <v>44196</v>
      </c>
      <c r="F766" s="61">
        <f t="shared" si="151"/>
        <v>0</v>
      </c>
      <c r="G766" s="61">
        <f t="shared" si="152"/>
        <v>0</v>
      </c>
      <c r="H766" s="47" t="e">
        <f t="shared" si="153"/>
        <v>#DIV/0!</v>
      </c>
    </row>
    <row r="767" spans="1:8" x14ac:dyDescent="0.25">
      <c r="A767" s="8">
        <f t="shared" si="150"/>
        <v>44203</v>
      </c>
      <c r="F767" s="61">
        <f t="shared" si="151"/>
        <v>0</v>
      </c>
      <c r="G767" s="61">
        <f t="shared" si="152"/>
        <v>0</v>
      </c>
      <c r="H767" s="47" t="e">
        <f t="shared" si="153"/>
        <v>#DIV/0!</v>
      </c>
    </row>
    <row r="768" spans="1:8" x14ac:dyDescent="0.25">
      <c r="A768" s="8">
        <f t="shared" ref="A768:A818" si="154">+A767+7</f>
        <v>44210</v>
      </c>
      <c r="F768" s="61">
        <f t="shared" si="151"/>
        <v>0</v>
      </c>
      <c r="G768" s="61">
        <f t="shared" si="152"/>
        <v>0</v>
      </c>
      <c r="H768" s="47" t="e">
        <f t="shared" si="153"/>
        <v>#DIV/0!</v>
      </c>
    </row>
    <row r="769" spans="1:8" x14ac:dyDescent="0.25">
      <c r="A769" s="8">
        <f t="shared" si="154"/>
        <v>44217</v>
      </c>
      <c r="F769" s="61">
        <f t="shared" ref="F769:F818" si="155">+B769+D769</f>
        <v>0</v>
      </c>
      <c r="G769" s="61">
        <f t="shared" ref="G769:G818" si="156">+C769+E769</f>
        <v>0</v>
      </c>
      <c r="H769" s="47" t="e">
        <f t="shared" ref="H769:H818" si="157">+(F769/G769-1)*100</f>
        <v>#DIV/0!</v>
      </c>
    </row>
    <row r="770" spans="1:8" x14ac:dyDescent="0.25">
      <c r="A770" s="8">
        <f t="shared" si="154"/>
        <v>44224</v>
      </c>
      <c r="F770" s="61">
        <f t="shared" si="155"/>
        <v>0</v>
      </c>
      <c r="G770" s="61">
        <f t="shared" si="156"/>
        <v>0</v>
      </c>
      <c r="H770" s="47" t="e">
        <f t="shared" si="157"/>
        <v>#DIV/0!</v>
      </c>
    </row>
    <row r="771" spans="1:8" x14ac:dyDescent="0.25">
      <c r="A771" s="8">
        <f t="shared" si="154"/>
        <v>44231</v>
      </c>
      <c r="F771" s="61">
        <f t="shared" si="155"/>
        <v>0</v>
      </c>
      <c r="G771" s="61">
        <f t="shared" si="156"/>
        <v>0</v>
      </c>
      <c r="H771" s="47" t="e">
        <f t="shared" si="157"/>
        <v>#DIV/0!</v>
      </c>
    </row>
    <row r="772" spans="1:8" x14ac:dyDescent="0.25">
      <c r="A772" s="8">
        <f t="shared" si="154"/>
        <v>44238</v>
      </c>
      <c r="F772" s="61">
        <f t="shared" si="155"/>
        <v>0</v>
      </c>
      <c r="G772" s="61">
        <f t="shared" si="156"/>
        <v>0</v>
      </c>
      <c r="H772" s="47" t="e">
        <f t="shared" si="157"/>
        <v>#DIV/0!</v>
      </c>
    </row>
    <row r="773" spans="1:8" x14ac:dyDescent="0.25">
      <c r="A773" s="8">
        <f t="shared" si="154"/>
        <v>44245</v>
      </c>
      <c r="F773" s="61">
        <f t="shared" si="155"/>
        <v>0</v>
      </c>
      <c r="G773" s="61">
        <f t="shared" si="156"/>
        <v>0</v>
      </c>
      <c r="H773" s="47" t="e">
        <f t="shared" si="157"/>
        <v>#DIV/0!</v>
      </c>
    </row>
    <row r="774" spans="1:8" x14ac:dyDescent="0.25">
      <c r="A774" s="8">
        <f t="shared" si="154"/>
        <v>44252</v>
      </c>
      <c r="F774" s="61">
        <f t="shared" si="155"/>
        <v>0</v>
      </c>
      <c r="G774" s="61">
        <f t="shared" si="156"/>
        <v>0</v>
      </c>
      <c r="H774" s="47" t="e">
        <f t="shared" si="157"/>
        <v>#DIV/0!</v>
      </c>
    </row>
    <row r="775" spans="1:8" x14ac:dyDescent="0.25">
      <c r="A775" s="8">
        <f t="shared" si="154"/>
        <v>44259</v>
      </c>
      <c r="F775" s="61">
        <f t="shared" si="155"/>
        <v>0</v>
      </c>
      <c r="G775" s="61">
        <f t="shared" si="156"/>
        <v>0</v>
      </c>
      <c r="H775" s="47" t="e">
        <f t="shared" si="157"/>
        <v>#DIV/0!</v>
      </c>
    </row>
    <row r="776" spans="1:8" x14ac:dyDescent="0.25">
      <c r="A776" s="8">
        <f t="shared" si="154"/>
        <v>44266</v>
      </c>
      <c r="F776" s="61">
        <f t="shared" si="155"/>
        <v>0</v>
      </c>
      <c r="G776" s="61">
        <f t="shared" si="156"/>
        <v>0</v>
      </c>
      <c r="H776" s="47" t="e">
        <f t="shared" si="157"/>
        <v>#DIV/0!</v>
      </c>
    </row>
    <row r="777" spans="1:8" x14ac:dyDescent="0.25">
      <c r="A777" s="8">
        <f t="shared" si="154"/>
        <v>44273</v>
      </c>
      <c r="F777" s="61">
        <f t="shared" si="155"/>
        <v>0</v>
      </c>
      <c r="G777" s="61">
        <f t="shared" si="156"/>
        <v>0</v>
      </c>
      <c r="H777" s="47" t="e">
        <f t="shared" si="157"/>
        <v>#DIV/0!</v>
      </c>
    </row>
    <row r="778" spans="1:8" x14ac:dyDescent="0.25">
      <c r="A778" s="8">
        <f t="shared" si="154"/>
        <v>44280</v>
      </c>
      <c r="F778" s="61">
        <f t="shared" si="155"/>
        <v>0</v>
      </c>
      <c r="G778" s="61">
        <f t="shared" si="156"/>
        <v>0</v>
      </c>
      <c r="H778" s="47" t="e">
        <f t="shared" si="157"/>
        <v>#DIV/0!</v>
      </c>
    </row>
    <row r="779" spans="1:8" x14ac:dyDescent="0.25">
      <c r="A779" s="8">
        <f t="shared" si="154"/>
        <v>44287</v>
      </c>
      <c r="F779" s="61">
        <f t="shared" si="155"/>
        <v>0</v>
      </c>
      <c r="G779" s="61">
        <f t="shared" si="156"/>
        <v>0</v>
      </c>
      <c r="H779" s="47" t="e">
        <f t="shared" si="157"/>
        <v>#DIV/0!</v>
      </c>
    </row>
    <row r="780" spans="1:8" x14ac:dyDescent="0.25">
      <c r="A780" s="8">
        <f t="shared" si="154"/>
        <v>44294</v>
      </c>
      <c r="F780" s="61">
        <f t="shared" si="155"/>
        <v>0</v>
      </c>
      <c r="G780" s="61">
        <f t="shared" si="156"/>
        <v>0</v>
      </c>
      <c r="H780" s="47" t="e">
        <f t="shared" si="157"/>
        <v>#DIV/0!</v>
      </c>
    </row>
    <row r="781" spans="1:8" x14ac:dyDescent="0.25">
      <c r="A781" s="8">
        <f t="shared" si="154"/>
        <v>44301</v>
      </c>
      <c r="F781" s="61">
        <f t="shared" si="155"/>
        <v>0</v>
      </c>
      <c r="G781" s="61">
        <f t="shared" si="156"/>
        <v>0</v>
      </c>
      <c r="H781" s="47" t="e">
        <f t="shared" si="157"/>
        <v>#DIV/0!</v>
      </c>
    </row>
    <row r="782" spans="1:8" x14ac:dyDescent="0.25">
      <c r="A782" s="8">
        <f t="shared" si="154"/>
        <v>44308</v>
      </c>
      <c r="F782" s="61">
        <f t="shared" si="155"/>
        <v>0</v>
      </c>
      <c r="G782" s="61">
        <f t="shared" si="156"/>
        <v>0</v>
      </c>
      <c r="H782" s="47" t="e">
        <f t="shared" si="157"/>
        <v>#DIV/0!</v>
      </c>
    </row>
    <row r="783" spans="1:8" x14ac:dyDescent="0.25">
      <c r="A783" s="8">
        <f t="shared" si="154"/>
        <v>44315</v>
      </c>
      <c r="F783" s="61">
        <f t="shared" si="155"/>
        <v>0</v>
      </c>
      <c r="G783" s="61">
        <f t="shared" si="156"/>
        <v>0</v>
      </c>
      <c r="H783" s="47" t="e">
        <f t="shared" si="157"/>
        <v>#DIV/0!</v>
      </c>
    </row>
    <row r="784" spans="1:8" x14ac:dyDescent="0.25">
      <c r="A784" s="8">
        <f t="shared" si="154"/>
        <v>44322</v>
      </c>
      <c r="F784" s="61">
        <f t="shared" si="155"/>
        <v>0</v>
      </c>
      <c r="G784" s="61">
        <f t="shared" si="156"/>
        <v>0</v>
      </c>
      <c r="H784" s="47" t="e">
        <f t="shared" si="157"/>
        <v>#DIV/0!</v>
      </c>
    </row>
    <row r="785" spans="1:8" x14ac:dyDescent="0.25">
      <c r="A785" s="8">
        <f t="shared" si="154"/>
        <v>44329</v>
      </c>
      <c r="F785" s="61">
        <f t="shared" si="155"/>
        <v>0</v>
      </c>
      <c r="G785" s="61">
        <f t="shared" si="156"/>
        <v>0</v>
      </c>
      <c r="H785" s="47" t="e">
        <f t="shared" si="157"/>
        <v>#DIV/0!</v>
      </c>
    </row>
    <row r="786" spans="1:8" x14ac:dyDescent="0.25">
      <c r="A786" s="8">
        <f t="shared" si="154"/>
        <v>44336</v>
      </c>
      <c r="F786" s="61">
        <f t="shared" si="155"/>
        <v>0</v>
      </c>
      <c r="G786" s="61">
        <f t="shared" si="156"/>
        <v>0</v>
      </c>
      <c r="H786" s="47" t="e">
        <f t="shared" si="157"/>
        <v>#DIV/0!</v>
      </c>
    </row>
    <row r="787" spans="1:8" x14ac:dyDescent="0.25">
      <c r="A787" s="8">
        <f t="shared" si="154"/>
        <v>44343</v>
      </c>
      <c r="F787" s="61">
        <f t="shared" si="155"/>
        <v>0</v>
      </c>
      <c r="G787" s="61">
        <f t="shared" si="156"/>
        <v>0</v>
      </c>
      <c r="H787" s="47" t="e">
        <f t="shared" si="157"/>
        <v>#DIV/0!</v>
      </c>
    </row>
    <row r="788" spans="1:8" x14ac:dyDescent="0.25">
      <c r="A788" s="8">
        <f t="shared" si="154"/>
        <v>44350</v>
      </c>
      <c r="F788" s="61">
        <f t="shared" si="155"/>
        <v>0</v>
      </c>
      <c r="G788" s="61">
        <f t="shared" si="156"/>
        <v>0</v>
      </c>
      <c r="H788" s="47" t="e">
        <f t="shared" si="157"/>
        <v>#DIV/0!</v>
      </c>
    </row>
    <row r="789" spans="1:8" x14ac:dyDescent="0.25">
      <c r="A789" s="8">
        <f t="shared" si="154"/>
        <v>44357</v>
      </c>
      <c r="F789" s="61">
        <f t="shared" si="155"/>
        <v>0</v>
      </c>
      <c r="G789" s="61">
        <f t="shared" si="156"/>
        <v>0</v>
      </c>
      <c r="H789" s="47" t="e">
        <f t="shared" si="157"/>
        <v>#DIV/0!</v>
      </c>
    </row>
    <row r="790" spans="1:8" x14ac:dyDescent="0.25">
      <c r="A790" s="8">
        <f t="shared" si="154"/>
        <v>44364</v>
      </c>
      <c r="F790" s="61">
        <f t="shared" si="155"/>
        <v>0</v>
      </c>
      <c r="G790" s="61">
        <f t="shared" si="156"/>
        <v>0</v>
      </c>
      <c r="H790" s="47" t="e">
        <f t="shared" si="157"/>
        <v>#DIV/0!</v>
      </c>
    </row>
    <row r="791" spans="1:8" x14ac:dyDescent="0.25">
      <c r="A791" s="8">
        <f t="shared" si="154"/>
        <v>44371</v>
      </c>
      <c r="F791" s="61">
        <f t="shared" si="155"/>
        <v>0</v>
      </c>
      <c r="G791" s="61">
        <f t="shared" si="156"/>
        <v>0</v>
      </c>
      <c r="H791" s="47" t="e">
        <f t="shared" si="157"/>
        <v>#DIV/0!</v>
      </c>
    </row>
    <row r="792" spans="1:8" x14ac:dyDescent="0.25">
      <c r="A792" s="8">
        <f t="shared" si="154"/>
        <v>44378</v>
      </c>
      <c r="F792" s="61">
        <f t="shared" si="155"/>
        <v>0</v>
      </c>
      <c r="G792" s="61">
        <f t="shared" si="156"/>
        <v>0</v>
      </c>
      <c r="H792" s="47" t="e">
        <f t="shared" si="157"/>
        <v>#DIV/0!</v>
      </c>
    </row>
    <row r="793" spans="1:8" x14ac:dyDescent="0.25">
      <c r="A793" s="8">
        <f t="shared" si="154"/>
        <v>44385</v>
      </c>
      <c r="F793" s="61">
        <f t="shared" si="155"/>
        <v>0</v>
      </c>
      <c r="G793" s="61">
        <f t="shared" si="156"/>
        <v>0</v>
      </c>
      <c r="H793" s="47" t="e">
        <f t="shared" si="157"/>
        <v>#DIV/0!</v>
      </c>
    </row>
    <row r="794" spans="1:8" x14ac:dyDescent="0.25">
      <c r="A794" s="8">
        <f t="shared" si="154"/>
        <v>44392</v>
      </c>
      <c r="F794" s="61">
        <f t="shared" si="155"/>
        <v>0</v>
      </c>
      <c r="G794" s="61">
        <f t="shared" si="156"/>
        <v>0</v>
      </c>
      <c r="H794" s="47" t="e">
        <f t="shared" si="157"/>
        <v>#DIV/0!</v>
      </c>
    </row>
    <row r="795" spans="1:8" x14ac:dyDescent="0.25">
      <c r="A795" s="8">
        <f t="shared" si="154"/>
        <v>44399</v>
      </c>
      <c r="F795" s="61">
        <f t="shared" si="155"/>
        <v>0</v>
      </c>
      <c r="G795" s="61">
        <f t="shared" si="156"/>
        <v>0</v>
      </c>
      <c r="H795" s="47" t="e">
        <f t="shared" si="157"/>
        <v>#DIV/0!</v>
      </c>
    </row>
    <row r="796" spans="1:8" x14ac:dyDescent="0.25">
      <c r="A796" s="8">
        <f t="shared" si="154"/>
        <v>44406</v>
      </c>
      <c r="F796" s="61">
        <f t="shared" si="155"/>
        <v>0</v>
      </c>
      <c r="G796" s="61">
        <f t="shared" si="156"/>
        <v>0</v>
      </c>
      <c r="H796" s="47" t="e">
        <f t="shared" si="157"/>
        <v>#DIV/0!</v>
      </c>
    </row>
    <row r="797" spans="1:8" x14ac:dyDescent="0.25">
      <c r="A797" s="8">
        <f t="shared" si="154"/>
        <v>44413</v>
      </c>
      <c r="F797" s="61">
        <f t="shared" si="155"/>
        <v>0</v>
      </c>
      <c r="G797" s="61">
        <f t="shared" si="156"/>
        <v>0</v>
      </c>
      <c r="H797" s="47" t="e">
        <f t="shared" si="157"/>
        <v>#DIV/0!</v>
      </c>
    </row>
    <row r="798" spans="1:8" x14ac:dyDescent="0.25">
      <c r="A798" s="8">
        <f t="shared" si="154"/>
        <v>44420</v>
      </c>
      <c r="F798" s="61">
        <f t="shared" si="155"/>
        <v>0</v>
      </c>
      <c r="G798" s="61">
        <f t="shared" si="156"/>
        <v>0</v>
      </c>
      <c r="H798" s="47" t="e">
        <f t="shared" si="157"/>
        <v>#DIV/0!</v>
      </c>
    </row>
    <row r="799" spans="1:8" x14ac:dyDescent="0.25">
      <c r="A799" s="8">
        <f t="shared" si="154"/>
        <v>44427</v>
      </c>
      <c r="F799" s="61">
        <f t="shared" si="155"/>
        <v>0</v>
      </c>
      <c r="G799" s="61">
        <f t="shared" si="156"/>
        <v>0</v>
      </c>
      <c r="H799" s="47" t="e">
        <f t="shared" si="157"/>
        <v>#DIV/0!</v>
      </c>
    </row>
    <row r="800" spans="1:8" x14ac:dyDescent="0.25">
      <c r="A800" s="8">
        <f t="shared" si="154"/>
        <v>44434</v>
      </c>
      <c r="F800" s="61">
        <f t="shared" si="155"/>
        <v>0</v>
      </c>
      <c r="G800" s="61">
        <f t="shared" si="156"/>
        <v>0</v>
      </c>
      <c r="H800" s="47" t="e">
        <f t="shared" si="157"/>
        <v>#DIV/0!</v>
      </c>
    </row>
    <row r="801" spans="1:8" x14ac:dyDescent="0.25">
      <c r="A801" s="8">
        <f t="shared" si="154"/>
        <v>44441</v>
      </c>
      <c r="F801" s="61">
        <f t="shared" si="155"/>
        <v>0</v>
      </c>
      <c r="G801" s="61">
        <f t="shared" si="156"/>
        <v>0</v>
      </c>
      <c r="H801" s="47" t="e">
        <f t="shared" si="157"/>
        <v>#DIV/0!</v>
      </c>
    </row>
    <row r="802" spans="1:8" x14ac:dyDescent="0.25">
      <c r="A802" s="8">
        <f t="shared" si="154"/>
        <v>44448</v>
      </c>
      <c r="F802" s="61">
        <f t="shared" si="155"/>
        <v>0</v>
      </c>
      <c r="G802" s="61">
        <f t="shared" si="156"/>
        <v>0</v>
      </c>
      <c r="H802" s="47" t="e">
        <f t="shared" si="157"/>
        <v>#DIV/0!</v>
      </c>
    </row>
    <row r="803" spans="1:8" x14ac:dyDescent="0.25">
      <c r="A803" s="8">
        <f t="shared" si="154"/>
        <v>44455</v>
      </c>
      <c r="F803" s="61">
        <f t="shared" si="155"/>
        <v>0</v>
      </c>
      <c r="G803" s="61">
        <f t="shared" si="156"/>
        <v>0</v>
      </c>
      <c r="H803" s="47" t="e">
        <f t="shared" si="157"/>
        <v>#DIV/0!</v>
      </c>
    </row>
    <row r="804" spans="1:8" x14ac:dyDescent="0.25">
      <c r="A804" s="8">
        <f t="shared" si="154"/>
        <v>44462</v>
      </c>
      <c r="F804" s="61">
        <f t="shared" si="155"/>
        <v>0</v>
      </c>
      <c r="G804" s="61">
        <f t="shared" si="156"/>
        <v>0</v>
      </c>
      <c r="H804" s="47" t="e">
        <f t="shared" si="157"/>
        <v>#DIV/0!</v>
      </c>
    </row>
    <row r="805" spans="1:8" x14ac:dyDescent="0.25">
      <c r="A805" s="8">
        <f t="shared" si="154"/>
        <v>44469</v>
      </c>
      <c r="F805" s="61">
        <f t="shared" si="155"/>
        <v>0</v>
      </c>
      <c r="G805" s="61">
        <f t="shared" si="156"/>
        <v>0</v>
      </c>
      <c r="H805" s="47" t="e">
        <f t="shared" si="157"/>
        <v>#DIV/0!</v>
      </c>
    </row>
    <row r="806" spans="1:8" x14ac:dyDescent="0.25">
      <c r="A806" s="8">
        <f t="shared" si="154"/>
        <v>44476</v>
      </c>
      <c r="F806" s="61">
        <f t="shared" si="155"/>
        <v>0</v>
      </c>
      <c r="G806" s="61">
        <f t="shared" si="156"/>
        <v>0</v>
      </c>
      <c r="H806" s="47" t="e">
        <f t="shared" si="157"/>
        <v>#DIV/0!</v>
      </c>
    </row>
    <row r="807" spans="1:8" x14ac:dyDescent="0.25">
      <c r="A807" s="8">
        <f t="shared" si="154"/>
        <v>44483</v>
      </c>
      <c r="F807" s="61">
        <f t="shared" si="155"/>
        <v>0</v>
      </c>
      <c r="G807" s="61">
        <f t="shared" si="156"/>
        <v>0</v>
      </c>
      <c r="H807" s="47" t="e">
        <f t="shared" si="157"/>
        <v>#DIV/0!</v>
      </c>
    </row>
    <row r="808" spans="1:8" x14ac:dyDescent="0.25">
      <c r="A808" s="8">
        <f t="shared" si="154"/>
        <v>44490</v>
      </c>
      <c r="F808" s="61">
        <f t="shared" si="155"/>
        <v>0</v>
      </c>
      <c r="G808" s="61">
        <f t="shared" si="156"/>
        <v>0</v>
      </c>
      <c r="H808" s="47" t="e">
        <f t="shared" si="157"/>
        <v>#DIV/0!</v>
      </c>
    </row>
    <row r="809" spans="1:8" x14ac:dyDescent="0.25">
      <c r="A809" s="8">
        <f t="shared" si="154"/>
        <v>44497</v>
      </c>
      <c r="F809" s="61">
        <f t="shared" si="155"/>
        <v>0</v>
      </c>
      <c r="G809" s="61">
        <f t="shared" si="156"/>
        <v>0</v>
      </c>
      <c r="H809" s="47" t="e">
        <f t="shared" si="157"/>
        <v>#DIV/0!</v>
      </c>
    </row>
    <row r="810" spans="1:8" x14ac:dyDescent="0.25">
      <c r="A810" s="8">
        <f t="shared" si="154"/>
        <v>44504</v>
      </c>
      <c r="F810" s="61">
        <f t="shared" si="155"/>
        <v>0</v>
      </c>
      <c r="G810" s="61">
        <f t="shared" si="156"/>
        <v>0</v>
      </c>
      <c r="H810" s="47" t="e">
        <f t="shared" si="157"/>
        <v>#DIV/0!</v>
      </c>
    </row>
    <row r="811" spans="1:8" x14ac:dyDescent="0.25">
      <c r="A811" s="8">
        <f t="shared" si="154"/>
        <v>44511</v>
      </c>
      <c r="F811" s="61">
        <f t="shared" si="155"/>
        <v>0</v>
      </c>
      <c r="G811" s="61">
        <f t="shared" si="156"/>
        <v>0</v>
      </c>
      <c r="H811" s="47" t="e">
        <f t="shared" si="157"/>
        <v>#DIV/0!</v>
      </c>
    </row>
    <row r="812" spans="1:8" x14ac:dyDescent="0.25">
      <c r="A812" s="8">
        <f t="shared" si="154"/>
        <v>44518</v>
      </c>
      <c r="F812" s="61">
        <f t="shared" si="155"/>
        <v>0</v>
      </c>
      <c r="G812" s="61">
        <f t="shared" si="156"/>
        <v>0</v>
      </c>
      <c r="H812" s="47" t="e">
        <f t="shared" si="157"/>
        <v>#DIV/0!</v>
      </c>
    </row>
    <row r="813" spans="1:8" x14ac:dyDescent="0.25">
      <c r="A813" s="8">
        <f t="shared" si="154"/>
        <v>44525</v>
      </c>
      <c r="F813" s="61">
        <f t="shared" si="155"/>
        <v>0</v>
      </c>
      <c r="G813" s="61">
        <f t="shared" si="156"/>
        <v>0</v>
      </c>
      <c r="H813" s="47" t="e">
        <f t="shared" si="157"/>
        <v>#DIV/0!</v>
      </c>
    </row>
    <row r="814" spans="1:8" x14ac:dyDescent="0.25">
      <c r="A814" s="8">
        <f t="shared" si="154"/>
        <v>44532</v>
      </c>
      <c r="F814" s="61">
        <f t="shared" si="155"/>
        <v>0</v>
      </c>
      <c r="G814" s="61">
        <f t="shared" si="156"/>
        <v>0</v>
      </c>
      <c r="H814" s="47" t="e">
        <f t="shared" si="157"/>
        <v>#DIV/0!</v>
      </c>
    </row>
    <row r="815" spans="1:8" x14ac:dyDescent="0.25">
      <c r="A815" s="8">
        <f t="shared" si="154"/>
        <v>44539</v>
      </c>
      <c r="F815" s="61">
        <f t="shared" si="155"/>
        <v>0</v>
      </c>
      <c r="G815" s="61">
        <f t="shared" si="156"/>
        <v>0</v>
      </c>
      <c r="H815" s="47" t="e">
        <f t="shared" si="157"/>
        <v>#DIV/0!</v>
      </c>
    </row>
    <row r="816" spans="1:8" x14ac:dyDescent="0.25">
      <c r="A816" s="8">
        <f t="shared" si="154"/>
        <v>44546</v>
      </c>
      <c r="F816" s="61">
        <f t="shared" si="155"/>
        <v>0</v>
      </c>
      <c r="G816" s="61">
        <f t="shared" si="156"/>
        <v>0</v>
      </c>
      <c r="H816" s="47" t="e">
        <f t="shared" si="157"/>
        <v>#DIV/0!</v>
      </c>
    </row>
    <row r="817" spans="1:8" x14ac:dyDescent="0.25">
      <c r="A817" s="8">
        <f t="shared" si="154"/>
        <v>44553</v>
      </c>
      <c r="F817" s="61">
        <f t="shared" si="155"/>
        <v>0</v>
      </c>
      <c r="G817" s="61">
        <f t="shared" si="156"/>
        <v>0</v>
      </c>
      <c r="H817" s="47" t="e">
        <f t="shared" si="157"/>
        <v>#DIV/0!</v>
      </c>
    </row>
    <row r="818" spans="1:8" x14ac:dyDescent="0.25">
      <c r="A818" s="8">
        <f t="shared" si="154"/>
        <v>44560</v>
      </c>
      <c r="F818" s="61">
        <f t="shared" si="155"/>
        <v>0</v>
      </c>
      <c r="G818" s="61">
        <f t="shared" si="156"/>
        <v>0</v>
      </c>
      <c r="H818" s="47" t="e">
        <f t="shared" si="157"/>
        <v>#DIV/0!</v>
      </c>
    </row>
  </sheetData>
  <mergeCells count="2">
    <mergeCell ref="D1:E1"/>
    <mergeCell ref="F1:G1"/>
  </mergeCells>
  <phoneticPr fontId="7" type="noConversion"/>
  <pageMargins left="0.75" right="0.75" top="1" bottom="1" header="0.5" footer="0.5"/>
  <pageSetup orientation="portrait" r:id="rId1"/>
  <headerFooter alignWithMargins="0"/>
  <ignoredErrors>
    <ignoredError sqref="H624:H642" evalError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7">
    <tabColor indexed="47"/>
  </sheetPr>
  <dimension ref="A1:Q894"/>
  <sheetViews>
    <sheetView zoomScale="130" zoomScaleNormal="130" workbookViewId="0">
      <pane xSplit="1" ySplit="2" topLeftCell="B713" activePane="bottomRight" state="frozen"/>
      <selection pane="topRight" activeCell="B1" sqref="B1"/>
      <selection pane="bottomLeft" activeCell="A3" sqref="A3"/>
      <selection pane="bottomRight" activeCell="B730" sqref="B730:E730"/>
    </sheetView>
  </sheetViews>
  <sheetFormatPr defaultRowHeight="13.2" x14ac:dyDescent="0.25"/>
  <cols>
    <col min="1" max="1" width="14.6640625" customWidth="1"/>
    <col min="2" max="2" width="11.6640625" customWidth="1"/>
    <col min="3" max="3" width="12.6640625" customWidth="1"/>
    <col min="5" max="5" width="12.33203125" customWidth="1"/>
    <col min="6" max="6" width="12.88671875" customWidth="1"/>
    <col min="7" max="7" width="10.5546875" bestFit="1" customWidth="1"/>
    <col min="8" max="8" width="10.33203125" customWidth="1"/>
    <col min="9" max="9" width="11" customWidth="1"/>
    <col min="11" max="11" width="11.44140625" bestFit="1" customWidth="1"/>
  </cols>
  <sheetData>
    <row r="1" spans="1:9" ht="15.6" x14ac:dyDescent="0.3">
      <c r="A1" s="194" t="s">
        <v>68</v>
      </c>
      <c r="B1" s="194" t="s">
        <v>2</v>
      </c>
      <c r="C1" s="194"/>
      <c r="D1" s="339" t="s">
        <v>3</v>
      </c>
      <c r="E1" s="340"/>
      <c r="F1" s="339" t="s">
        <v>4</v>
      </c>
      <c r="G1" s="340"/>
      <c r="H1" s="203"/>
      <c r="I1" s="75" t="s">
        <v>333</v>
      </c>
    </row>
    <row r="2" spans="1:9" ht="15.6" x14ac:dyDescent="0.3">
      <c r="A2" s="194" t="s">
        <v>7</v>
      </c>
      <c r="B2" s="195" t="s">
        <v>26</v>
      </c>
      <c r="C2" s="195" t="s">
        <v>27</v>
      </c>
      <c r="D2" s="198" t="s">
        <v>26</v>
      </c>
      <c r="E2" s="199" t="s">
        <v>27</v>
      </c>
      <c r="F2" s="198" t="s">
        <v>187</v>
      </c>
      <c r="G2" s="199" t="s">
        <v>27</v>
      </c>
      <c r="H2" s="196" t="s">
        <v>5</v>
      </c>
      <c r="I2" s="207" t="s">
        <v>334</v>
      </c>
    </row>
    <row r="3" spans="1:9" x14ac:dyDescent="0.25">
      <c r="A3" s="8">
        <v>38855</v>
      </c>
      <c r="B3">
        <v>107.8</v>
      </c>
      <c r="C3">
        <v>159.6</v>
      </c>
      <c r="D3">
        <v>2500.9</v>
      </c>
      <c r="E3">
        <v>2657.7</v>
      </c>
      <c r="F3" s="9">
        <f>+B3+D3</f>
        <v>2608.7000000000003</v>
      </c>
      <c r="G3" s="10">
        <f>+C3+E3</f>
        <v>2817.2999999999997</v>
      </c>
      <c r="H3" s="19">
        <f>+(F3/G3-1)*100</f>
        <v>-7.4042522982997738</v>
      </c>
      <c r="I3">
        <v>359</v>
      </c>
    </row>
    <row r="4" spans="1:9" x14ac:dyDescent="0.25">
      <c r="A4" s="8">
        <f>+Japan!A4</f>
        <v>38862</v>
      </c>
      <c r="B4">
        <v>82</v>
      </c>
      <c r="C4">
        <v>141.19999999999999</v>
      </c>
      <c r="D4">
        <v>2536.8000000000002</v>
      </c>
      <c r="E4">
        <v>2676.4</v>
      </c>
      <c r="F4" s="9">
        <f>+B4+D4</f>
        <v>2618.8000000000002</v>
      </c>
      <c r="G4" s="10">
        <f>+C4+E4</f>
        <v>2817.6</v>
      </c>
      <c r="H4" s="19">
        <f>+(F4/G4-1)*100</f>
        <v>-7.0556501987506959</v>
      </c>
      <c r="I4">
        <v>392.4</v>
      </c>
    </row>
    <row r="5" spans="1:9" x14ac:dyDescent="0.25">
      <c r="A5" s="8">
        <f>+A4+7</f>
        <v>38869</v>
      </c>
      <c r="B5">
        <v>465.6</v>
      </c>
      <c r="C5">
        <v>354.8</v>
      </c>
      <c r="D5">
        <v>0.8</v>
      </c>
      <c r="E5">
        <v>6.9</v>
      </c>
      <c r="F5">
        <f t="shared" ref="F5:G7" si="0">+B5+D5</f>
        <v>466.40000000000003</v>
      </c>
      <c r="G5">
        <f t="shared" si="0"/>
        <v>361.7</v>
      </c>
      <c r="H5" s="18">
        <f>+(F5/G5-1)*100</f>
        <v>28.94664086259333</v>
      </c>
    </row>
    <row r="6" spans="1:9" x14ac:dyDescent="0.25">
      <c r="A6" s="8">
        <f t="shared" ref="A6:A252" si="1">+A5+7</f>
        <v>38876</v>
      </c>
      <c r="B6">
        <v>447</v>
      </c>
      <c r="C6">
        <v>347.7</v>
      </c>
      <c r="D6">
        <v>49.1</v>
      </c>
      <c r="E6">
        <v>34.9</v>
      </c>
      <c r="F6">
        <f t="shared" si="0"/>
        <v>496.1</v>
      </c>
      <c r="G6">
        <f t="shared" si="0"/>
        <v>382.59999999999997</v>
      </c>
      <c r="H6" s="18">
        <f t="shared" ref="H6:H38" si="2">(F6/G6-1)*100</f>
        <v>29.665446941975972</v>
      </c>
    </row>
    <row r="7" spans="1:9" x14ac:dyDescent="0.25">
      <c r="A7" s="8">
        <f t="shared" si="1"/>
        <v>38883</v>
      </c>
      <c r="B7">
        <v>419</v>
      </c>
      <c r="C7">
        <v>334.5</v>
      </c>
      <c r="D7">
        <v>90</v>
      </c>
      <c r="E7">
        <v>67.400000000000006</v>
      </c>
      <c r="F7">
        <f t="shared" si="0"/>
        <v>509</v>
      </c>
      <c r="G7">
        <f t="shared" si="0"/>
        <v>401.9</v>
      </c>
      <c r="H7" s="18">
        <f t="shared" si="2"/>
        <v>26.648420004976359</v>
      </c>
    </row>
    <row r="8" spans="1:9" x14ac:dyDescent="0.25">
      <c r="A8" s="8">
        <f t="shared" si="1"/>
        <v>38890</v>
      </c>
      <c r="B8">
        <v>519.70000000000005</v>
      </c>
      <c r="C8">
        <v>377.7</v>
      </c>
      <c r="D8">
        <v>126.1</v>
      </c>
      <c r="E8">
        <v>90.6</v>
      </c>
      <c r="F8">
        <f t="shared" ref="F8:G38" si="3">+B8+D8</f>
        <v>645.80000000000007</v>
      </c>
      <c r="G8">
        <f t="shared" si="3"/>
        <v>468.29999999999995</v>
      </c>
      <c r="H8" s="18">
        <f t="shared" si="2"/>
        <v>37.903053598120891</v>
      </c>
    </row>
    <row r="9" spans="1:9" x14ac:dyDescent="0.25">
      <c r="A9" s="8">
        <f t="shared" si="1"/>
        <v>38897</v>
      </c>
      <c r="B9">
        <v>508.7</v>
      </c>
      <c r="C9">
        <v>401.3</v>
      </c>
      <c r="D9">
        <v>154.9</v>
      </c>
      <c r="E9">
        <v>142.69999999999999</v>
      </c>
      <c r="F9" s="38">
        <f t="shared" si="3"/>
        <v>663.6</v>
      </c>
      <c r="G9" s="38">
        <f t="shared" si="3"/>
        <v>544</v>
      </c>
      <c r="H9" s="18">
        <f t="shared" si="2"/>
        <v>21.985294117647069</v>
      </c>
    </row>
    <row r="10" spans="1:9" x14ac:dyDescent="0.25">
      <c r="A10" s="8">
        <f t="shared" si="1"/>
        <v>38904</v>
      </c>
      <c r="B10">
        <v>515.79999999999995</v>
      </c>
      <c r="C10">
        <v>417.1</v>
      </c>
      <c r="D10">
        <v>180.9</v>
      </c>
      <c r="E10">
        <v>167.2</v>
      </c>
      <c r="F10" s="38">
        <f t="shared" si="3"/>
        <v>696.69999999999993</v>
      </c>
      <c r="G10" s="38">
        <f t="shared" si="3"/>
        <v>584.29999999999995</v>
      </c>
      <c r="H10" s="18">
        <f t="shared" si="2"/>
        <v>19.236693479377021</v>
      </c>
    </row>
    <row r="11" spans="1:9" x14ac:dyDescent="0.25">
      <c r="A11" s="8">
        <f t="shared" si="1"/>
        <v>38911</v>
      </c>
      <c r="B11">
        <v>489.4</v>
      </c>
      <c r="C11">
        <v>456.6</v>
      </c>
      <c r="D11">
        <v>233.6</v>
      </c>
      <c r="E11">
        <v>125.3</v>
      </c>
      <c r="F11" s="38">
        <f t="shared" si="3"/>
        <v>723</v>
      </c>
      <c r="G11" s="38">
        <f t="shared" si="3"/>
        <v>581.9</v>
      </c>
      <c r="H11" s="18">
        <f t="shared" si="2"/>
        <v>24.248152603540142</v>
      </c>
    </row>
    <row r="12" spans="1:9" x14ac:dyDescent="0.25">
      <c r="A12" s="8">
        <f t="shared" si="1"/>
        <v>38918</v>
      </c>
      <c r="B12">
        <v>549.6</v>
      </c>
      <c r="C12">
        <v>442.6</v>
      </c>
      <c r="D12">
        <v>247.9</v>
      </c>
      <c r="E12">
        <v>273</v>
      </c>
      <c r="F12" s="38">
        <f t="shared" si="3"/>
        <v>797.5</v>
      </c>
      <c r="G12" s="38">
        <f t="shared" si="3"/>
        <v>715.6</v>
      </c>
      <c r="H12" s="18">
        <f t="shared" si="2"/>
        <v>11.444941307993295</v>
      </c>
    </row>
    <row r="13" spans="1:9" x14ac:dyDescent="0.25">
      <c r="A13" s="8">
        <f t="shared" si="1"/>
        <v>38925</v>
      </c>
      <c r="B13">
        <v>415.5</v>
      </c>
      <c r="C13">
        <v>435.3</v>
      </c>
      <c r="D13">
        <v>321.60000000000002</v>
      </c>
      <c r="E13">
        <v>358.3</v>
      </c>
      <c r="F13" s="38">
        <f t="shared" si="3"/>
        <v>737.1</v>
      </c>
      <c r="G13" s="38">
        <f t="shared" si="3"/>
        <v>793.6</v>
      </c>
      <c r="H13" s="18">
        <f t="shared" si="2"/>
        <v>-7.1194556451612883</v>
      </c>
    </row>
    <row r="14" spans="1:9" x14ac:dyDescent="0.25">
      <c r="A14" s="8">
        <f t="shared" si="1"/>
        <v>38932</v>
      </c>
      <c r="B14">
        <v>378.4</v>
      </c>
      <c r="C14">
        <v>528.9</v>
      </c>
      <c r="D14">
        <v>373</v>
      </c>
      <c r="E14">
        <v>446.4</v>
      </c>
      <c r="F14" s="38">
        <f t="shared" si="3"/>
        <v>751.4</v>
      </c>
      <c r="G14" s="38">
        <f t="shared" si="3"/>
        <v>975.3</v>
      </c>
      <c r="H14" s="18">
        <f t="shared" si="2"/>
        <v>-22.957038859837997</v>
      </c>
    </row>
    <row r="15" spans="1:9" x14ac:dyDescent="0.25">
      <c r="A15" s="8">
        <f t="shared" si="1"/>
        <v>38939</v>
      </c>
      <c r="B15">
        <v>365.1</v>
      </c>
      <c r="C15">
        <v>543.5</v>
      </c>
      <c r="D15">
        <v>407</v>
      </c>
      <c r="E15">
        <v>529.5</v>
      </c>
      <c r="F15" s="38">
        <f t="shared" si="3"/>
        <v>772.1</v>
      </c>
      <c r="G15" s="38">
        <f t="shared" si="3"/>
        <v>1073</v>
      </c>
      <c r="H15" s="18">
        <f t="shared" si="2"/>
        <v>-28.042870456663561</v>
      </c>
    </row>
    <row r="16" spans="1:9" x14ac:dyDescent="0.25">
      <c r="A16" s="8">
        <f t="shared" si="1"/>
        <v>38946</v>
      </c>
      <c r="B16">
        <v>322</v>
      </c>
      <c r="C16">
        <v>515.6</v>
      </c>
      <c r="D16">
        <v>464.8</v>
      </c>
      <c r="E16">
        <v>594.6</v>
      </c>
      <c r="F16" s="38">
        <f t="shared" si="3"/>
        <v>786.8</v>
      </c>
      <c r="G16" s="38">
        <f t="shared" si="3"/>
        <v>1110.2</v>
      </c>
      <c r="H16" s="18">
        <f t="shared" si="2"/>
        <v>-29.129886506935698</v>
      </c>
    </row>
    <row r="17" spans="1:11" x14ac:dyDescent="0.25">
      <c r="A17" s="8">
        <f t="shared" si="1"/>
        <v>38953</v>
      </c>
      <c r="B17">
        <v>311.8</v>
      </c>
      <c r="C17">
        <v>496.2</v>
      </c>
      <c r="D17">
        <v>513.20000000000005</v>
      </c>
      <c r="E17">
        <v>673.3</v>
      </c>
      <c r="F17" s="38">
        <f t="shared" si="3"/>
        <v>825</v>
      </c>
      <c r="G17" s="38">
        <f t="shared" si="3"/>
        <v>1169.5</v>
      </c>
      <c r="H17" s="18">
        <f t="shared" si="2"/>
        <v>-29.457032920051308</v>
      </c>
      <c r="K17" s="10"/>
    </row>
    <row r="18" spans="1:11" x14ac:dyDescent="0.25">
      <c r="A18" s="8">
        <f t="shared" si="1"/>
        <v>38960</v>
      </c>
      <c r="B18">
        <v>334.9</v>
      </c>
      <c r="C18">
        <v>492.7</v>
      </c>
      <c r="D18">
        <v>572.20000000000005</v>
      </c>
      <c r="E18">
        <v>744.6</v>
      </c>
      <c r="F18" s="38">
        <f t="shared" si="3"/>
        <v>907.1</v>
      </c>
      <c r="G18" s="38">
        <f t="shared" si="3"/>
        <v>1237.3</v>
      </c>
      <c r="H18" s="18">
        <f t="shared" si="2"/>
        <v>-26.687141356178767</v>
      </c>
    </row>
    <row r="19" spans="1:11" x14ac:dyDescent="0.25">
      <c r="A19" s="8">
        <f t="shared" si="1"/>
        <v>38967</v>
      </c>
      <c r="B19">
        <v>345.4</v>
      </c>
      <c r="C19">
        <v>568.70000000000005</v>
      </c>
      <c r="D19">
        <v>585.6</v>
      </c>
      <c r="E19">
        <v>758.4</v>
      </c>
      <c r="F19" s="38">
        <f t="shared" si="3"/>
        <v>931</v>
      </c>
      <c r="G19" s="38">
        <f t="shared" si="3"/>
        <v>1327.1</v>
      </c>
      <c r="H19" s="18">
        <f t="shared" si="2"/>
        <v>-29.847034888101874</v>
      </c>
    </row>
    <row r="20" spans="1:11" x14ac:dyDescent="0.25">
      <c r="A20" s="8">
        <f t="shared" si="1"/>
        <v>38974</v>
      </c>
      <c r="B20">
        <v>343.1</v>
      </c>
      <c r="C20">
        <v>514.9</v>
      </c>
      <c r="D20">
        <v>659.6</v>
      </c>
      <c r="E20">
        <v>855.8</v>
      </c>
      <c r="F20" s="38">
        <f t="shared" si="3"/>
        <v>1002.7</v>
      </c>
      <c r="G20" s="38">
        <f t="shared" si="3"/>
        <v>1370.6999999999998</v>
      </c>
      <c r="H20" s="18">
        <f t="shared" si="2"/>
        <v>-26.84759611877142</v>
      </c>
    </row>
    <row r="21" spans="1:11" x14ac:dyDescent="0.25">
      <c r="A21" s="8">
        <f t="shared" si="1"/>
        <v>38981</v>
      </c>
      <c r="B21">
        <v>308.89999999999998</v>
      </c>
      <c r="C21">
        <v>469</v>
      </c>
      <c r="D21">
        <v>704.9</v>
      </c>
      <c r="E21">
        <v>926.1</v>
      </c>
      <c r="F21" s="38">
        <f t="shared" si="3"/>
        <v>1013.8</v>
      </c>
      <c r="G21" s="38">
        <f t="shared" si="3"/>
        <v>1395.1</v>
      </c>
      <c r="H21" s="18">
        <f t="shared" si="2"/>
        <v>-27.331374095046947</v>
      </c>
    </row>
    <row r="22" spans="1:11" x14ac:dyDescent="0.25">
      <c r="A22" s="8">
        <f t="shared" si="1"/>
        <v>38988</v>
      </c>
      <c r="B22">
        <v>361.9</v>
      </c>
      <c r="C22">
        <v>431.7</v>
      </c>
      <c r="D22">
        <v>753.2</v>
      </c>
      <c r="E22">
        <v>996.9</v>
      </c>
      <c r="F22" s="38">
        <f t="shared" si="3"/>
        <v>1115.0999999999999</v>
      </c>
      <c r="G22" s="38">
        <f t="shared" si="3"/>
        <v>1428.6</v>
      </c>
      <c r="H22" s="18">
        <f t="shared" si="2"/>
        <v>-21.944561108777826</v>
      </c>
    </row>
    <row r="23" spans="1:11" x14ac:dyDescent="0.25">
      <c r="A23" s="8">
        <f t="shared" si="1"/>
        <v>38995</v>
      </c>
      <c r="B23">
        <v>366.7</v>
      </c>
      <c r="C23">
        <v>414.2</v>
      </c>
      <c r="D23">
        <v>783.5</v>
      </c>
      <c r="E23">
        <v>1047.9000000000001</v>
      </c>
      <c r="F23" s="38">
        <f t="shared" si="3"/>
        <v>1150.2</v>
      </c>
      <c r="G23" s="38">
        <f t="shared" si="3"/>
        <v>1462.1000000000001</v>
      </c>
      <c r="H23" s="18">
        <f t="shared" si="2"/>
        <v>-21.33233020997196</v>
      </c>
    </row>
    <row r="24" spans="1:11" x14ac:dyDescent="0.25">
      <c r="A24" s="8">
        <f t="shared" si="1"/>
        <v>39002</v>
      </c>
      <c r="B24">
        <v>350.2</v>
      </c>
      <c r="C24">
        <v>405.1</v>
      </c>
      <c r="D24">
        <v>817.8</v>
      </c>
      <c r="E24">
        <v>1095.5999999999999</v>
      </c>
      <c r="F24" s="38">
        <f t="shared" si="3"/>
        <v>1168</v>
      </c>
      <c r="G24" s="38">
        <f t="shared" si="3"/>
        <v>1500.6999999999998</v>
      </c>
      <c r="H24" s="18">
        <f t="shared" si="2"/>
        <v>-22.169654161391339</v>
      </c>
    </row>
    <row r="25" spans="1:11" x14ac:dyDescent="0.25">
      <c r="A25" s="8">
        <f t="shared" si="1"/>
        <v>39009</v>
      </c>
      <c r="B25">
        <v>325.2</v>
      </c>
      <c r="C25">
        <v>357.5</v>
      </c>
      <c r="D25">
        <v>850.5</v>
      </c>
      <c r="E25">
        <v>1140.2</v>
      </c>
      <c r="F25" s="38">
        <f t="shared" si="3"/>
        <v>1175.7</v>
      </c>
      <c r="G25" s="38">
        <f t="shared" si="3"/>
        <v>1497.7</v>
      </c>
      <c r="H25" s="18">
        <f t="shared" si="2"/>
        <v>-21.499632770247711</v>
      </c>
    </row>
    <row r="26" spans="1:11" x14ac:dyDescent="0.25">
      <c r="A26" s="8">
        <f t="shared" si="1"/>
        <v>39016</v>
      </c>
      <c r="B26">
        <v>379.9</v>
      </c>
      <c r="C26">
        <v>324.8</v>
      </c>
      <c r="D26">
        <v>882</v>
      </c>
      <c r="E26">
        <v>1171.5</v>
      </c>
      <c r="F26" s="38">
        <f t="shared" si="3"/>
        <v>1261.9000000000001</v>
      </c>
      <c r="G26" s="38">
        <f t="shared" si="3"/>
        <v>1496.3</v>
      </c>
      <c r="H26" s="18">
        <f t="shared" si="2"/>
        <v>-15.665307759139202</v>
      </c>
      <c r="I26">
        <v>24.1</v>
      </c>
    </row>
    <row r="27" spans="1:11" x14ac:dyDescent="0.25">
      <c r="A27" s="8">
        <f t="shared" si="1"/>
        <v>39023</v>
      </c>
      <c r="B27">
        <v>358.2</v>
      </c>
      <c r="C27">
        <v>327.3</v>
      </c>
      <c r="D27">
        <v>920.5</v>
      </c>
      <c r="E27">
        <v>1206.4000000000001</v>
      </c>
      <c r="F27" s="38">
        <f t="shared" si="3"/>
        <v>1278.7</v>
      </c>
      <c r="G27" s="38">
        <f t="shared" si="3"/>
        <v>1533.7</v>
      </c>
      <c r="H27" s="18">
        <f t="shared" si="2"/>
        <v>-16.626458890265372</v>
      </c>
      <c r="I27">
        <v>24.1</v>
      </c>
    </row>
    <row r="28" spans="1:11" x14ac:dyDescent="0.25">
      <c r="A28" s="8">
        <f t="shared" si="1"/>
        <v>39030</v>
      </c>
      <c r="B28">
        <v>356.9</v>
      </c>
      <c r="C28">
        <v>306.3</v>
      </c>
      <c r="D28">
        <v>957.5</v>
      </c>
      <c r="E28">
        <v>1237.0999999999999</v>
      </c>
      <c r="F28" s="38">
        <f t="shared" si="3"/>
        <v>1314.4</v>
      </c>
      <c r="G28" s="38">
        <f t="shared" si="3"/>
        <v>1543.3999999999999</v>
      </c>
      <c r="H28" s="18">
        <f t="shared" si="2"/>
        <v>-14.837372035765185</v>
      </c>
      <c r="I28">
        <v>24.1</v>
      </c>
    </row>
    <row r="29" spans="1:11" x14ac:dyDescent="0.25">
      <c r="A29" s="8">
        <f t="shared" si="1"/>
        <v>39037</v>
      </c>
      <c r="B29">
        <v>375.4</v>
      </c>
      <c r="C29">
        <v>306.10000000000002</v>
      </c>
      <c r="D29">
        <v>966</v>
      </c>
      <c r="E29">
        <v>1270.5999999999999</v>
      </c>
      <c r="F29" s="38">
        <f t="shared" si="3"/>
        <v>1341.4</v>
      </c>
      <c r="G29" s="38">
        <f t="shared" si="3"/>
        <v>1576.6999999999998</v>
      </c>
      <c r="H29" s="18">
        <f t="shared" si="2"/>
        <v>-14.923574554449148</v>
      </c>
      <c r="I29">
        <v>24.1</v>
      </c>
    </row>
    <row r="30" spans="1:11" x14ac:dyDescent="0.25">
      <c r="A30" s="8">
        <f t="shared" si="1"/>
        <v>39044</v>
      </c>
      <c r="B30">
        <v>348.8</v>
      </c>
      <c r="C30">
        <v>310.2</v>
      </c>
      <c r="D30">
        <v>1001.8</v>
      </c>
      <c r="E30">
        <v>1322.4</v>
      </c>
      <c r="F30" s="38">
        <f t="shared" si="3"/>
        <v>1350.6</v>
      </c>
      <c r="G30" s="38">
        <f t="shared" si="3"/>
        <v>1632.6000000000001</v>
      </c>
      <c r="H30" s="18">
        <f t="shared" si="2"/>
        <v>-17.273061374494681</v>
      </c>
      <c r="I30">
        <v>24.1</v>
      </c>
    </row>
    <row r="31" spans="1:11" x14ac:dyDescent="0.25">
      <c r="A31" s="8">
        <f t="shared" si="1"/>
        <v>39051</v>
      </c>
      <c r="B31">
        <v>359.8</v>
      </c>
      <c r="C31">
        <v>297</v>
      </c>
      <c r="D31">
        <v>1027.5999999999999</v>
      </c>
      <c r="E31">
        <v>1390.8</v>
      </c>
      <c r="F31" s="38">
        <f t="shared" si="3"/>
        <v>1387.3999999999999</v>
      </c>
      <c r="G31" s="38">
        <f t="shared" si="3"/>
        <v>1687.8</v>
      </c>
      <c r="H31" s="18">
        <f t="shared" si="2"/>
        <v>-17.798317336177284</v>
      </c>
      <c r="I31">
        <v>24.1</v>
      </c>
    </row>
    <row r="32" spans="1:11" x14ac:dyDescent="0.25">
      <c r="A32" s="8">
        <f t="shared" si="1"/>
        <v>39058</v>
      </c>
      <c r="B32">
        <v>363</v>
      </c>
      <c r="C32">
        <v>333</v>
      </c>
      <c r="D32">
        <v>1072</v>
      </c>
      <c r="E32">
        <v>1426.7</v>
      </c>
      <c r="F32" s="38">
        <f t="shared" si="3"/>
        <v>1435</v>
      </c>
      <c r="G32" s="38">
        <f t="shared" si="3"/>
        <v>1759.7</v>
      </c>
      <c r="H32" s="18">
        <f t="shared" si="2"/>
        <v>-18.452008865147473</v>
      </c>
    </row>
    <row r="33" spans="1:9" x14ac:dyDescent="0.25">
      <c r="A33" s="8">
        <f t="shared" si="1"/>
        <v>39065</v>
      </c>
      <c r="B33">
        <v>355.1</v>
      </c>
      <c r="C33">
        <v>324.10000000000002</v>
      </c>
      <c r="D33">
        <v>1104.2</v>
      </c>
      <c r="E33">
        <v>1486.3</v>
      </c>
      <c r="F33" s="38">
        <f t="shared" si="3"/>
        <v>1459.3000000000002</v>
      </c>
      <c r="G33" s="38">
        <f t="shared" si="3"/>
        <v>1810.4</v>
      </c>
      <c r="H33" s="18">
        <f t="shared" si="2"/>
        <v>-19.393504197967292</v>
      </c>
    </row>
    <row r="34" spans="1:9" x14ac:dyDescent="0.25">
      <c r="A34" s="8">
        <f t="shared" si="1"/>
        <v>39072</v>
      </c>
      <c r="B34">
        <v>382.1</v>
      </c>
      <c r="C34">
        <v>273.7</v>
      </c>
      <c r="D34">
        <v>1127.0999999999999</v>
      </c>
      <c r="E34">
        <v>1556.5</v>
      </c>
      <c r="F34" s="38">
        <f t="shared" si="3"/>
        <v>1509.1999999999998</v>
      </c>
      <c r="G34" s="38">
        <f t="shared" si="3"/>
        <v>1830.2</v>
      </c>
      <c r="H34" s="18">
        <f t="shared" si="2"/>
        <v>-17.539066768659172</v>
      </c>
    </row>
    <row r="35" spans="1:9" x14ac:dyDescent="0.25">
      <c r="A35" s="8">
        <f t="shared" si="1"/>
        <v>39079</v>
      </c>
      <c r="B35">
        <v>355.3</v>
      </c>
      <c r="C35">
        <v>253.7</v>
      </c>
      <c r="D35">
        <v>1155.4000000000001</v>
      </c>
      <c r="E35">
        <v>1590</v>
      </c>
      <c r="F35" s="38">
        <f t="shared" si="3"/>
        <v>1510.7</v>
      </c>
      <c r="G35" s="38">
        <f t="shared" si="3"/>
        <v>1843.7</v>
      </c>
      <c r="H35" s="18">
        <f t="shared" si="2"/>
        <v>-18.061506752725499</v>
      </c>
      <c r="I35">
        <v>38</v>
      </c>
    </row>
    <row r="36" spans="1:9" x14ac:dyDescent="0.25">
      <c r="A36" s="8">
        <f t="shared" si="1"/>
        <v>39086</v>
      </c>
      <c r="B36">
        <v>319.8</v>
      </c>
      <c r="C36">
        <v>329.5</v>
      </c>
      <c r="D36">
        <v>1204.7</v>
      </c>
      <c r="E36">
        <v>1626.9</v>
      </c>
      <c r="F36" s="38">
        <f t="shared" si="3"/>
        <v>1524.5</v>
      </c>
      <c r="G36" s="38">
        <f t="shared" si="3"/>
        <v>1956.4</v>
      </c>
      <c r="H36" s="18">
        <f t="shared" si="2"/>
        <v>-22.076262523001432</v>
      </c>
    </row>
    <row r="37" spans="1:9" x14ac:dyDescent="0.25">
      <c r="A37" s="8">
        <f t="shared" si="1"/>
        <v>39093</v>
      </c>
      <c r="B37">
        <v>320.5</v>
      </c>
      <c r="C37">
        <v>347.2</v>
      </c>
      <c r="D37">
        <v>1227.9000000000001</v>
      </c>
      <c r="E37">
        <v>1659.1</v>
      </c>
      <c r="F37" s="38">
        <f t="shared" si="3"/>
        <v>1548.4</v>
      </c>
      <c r="G37" s="38">
        <f t="shared" si="3"/>
        <v>2006.3</v>
      </c>
      <c r="H37" s="18">
        <f t="shared" si="2"/>
        <v>-22.823107212281315</v>
      </c>
    </row>
    <row r="38" spans="1:9" x14ac:dyDescent="0.25">
      <c r="A38" s="8">
        <f t="shared" si="1"/>
        <v>39100</v>
      </c>
      <c r="B38">
        <v>331</v>
      </c>
      <c r="C38">
        <v>353</v>
      </c>
      <c r="D38">
        <v>1272.9000000000001</v>
      </c>
      <c r="E38">
        <v>1739.9</v>
      </c>
      <c r="F38" s="38">
        <f t="shared" si="3"/>
        <v>1603.9</v>
      </c>
      <c r="G38" s="38">
        <f t="shared" si="3"/>
        <v>2092.9</v>
      </c>
      <c r="H38" s="18">
        <f t="shared" si="2"/>
        <v>-23.364709255100578</v>
      </c>
    </row>
    <row r="39" spans="1:9" x14ac:dyDescent="0.25">
      <c r="A39" s="8">
        <f t="shared" si="1"/>
        <v>39107</v>
      </c>
      <c r="B39">
        <v>327.8</v>
      </c>
      <c r="C39">
        <v>373.3</v>
      </c>
      <c r="D39">
        <v>1308.4000000000001</v>
      </c>
      <c r="E39">
        <v>1771.8</v>
      </c>
      <c r="F39" s="38">
        <f t="shared" ref="F39:G41" si="4">+B39+D39</f>
        <v>1636.2</v>
      </c>
      <c r="G39" s="38">
        <f t="shared" si="4"/>
        <v>2145.1</v>
      </c>
      <c r="H39" s="18">
        <f t="shared" ref="H39:H44" si="5">(F39/G39-1)*100</f>
        <v>-23.723835718614517</v>
      </c>
    </row>
    <row r="40" spans="1:9" x14ac:dyDescent="0.25">
      <c r="A40" s="8">
        <f t="shared" si="1"/>
        <v>39114</v>
      </c>
      <c r="B40">
        <v>319.8</v>
      </c>
      <c r="C40">
        <v>286.10000000000002</v>
      </c>
      <c r="D40">
        <v>1335</v>
      </c>
      <c r="E40">
        <v>1893.6</v>
      </c>
      <c r="F40" s="38">
        <f t="shared" si="4"/>
        <v>1654.8</v>
      </c>
      <c r="G40" s="38">
        <f t="shared" si="4"/>
        <v>2179.6999999999998</v>
      </c>
      <c r="H40" s="18">
        <f t="shared" si="5"/>
        <v>-24.081295591136389</v>
      </c>
    </row>
    <row r="41" spans="1:9" x14ac:dyDescent="0.25">
      <c r="A41" s="8">
        <f t="shared" si="1"/>
        <v>39121</v>
      </c>
      <c r="B41">
        <v>290.2</v>
      </c>
      <c r="C41">
        <v>267.5</v>
      </c>
      <c r="D41">
        <v>1385.4</v>
      </c>
      <c r="E41">
        <v>1925.7</v>
      </c>
      <c r="F41" s="38">
        <f t="shared" si="4"/>
        <v>1675.6000000000001</v>
      </c>
      <c r="G41" s="38">
        <f t="shared" si="4"/>
        <v>2193.1999999999998</v>
      </c>
      <c r="H41" s="18">
        <f t="shared" si="5"/>
        <v>-23.600218858289246</v>
      </c>
    </row>
    <row r="42" spans="1:9" x14ac:dyDescent="0.25">
      <c r="A42" s="8">
        <f t="shared" si="1"/>
        <v>39128</v>
      </c>
      <c r="B42">
        <v>317.2</v>
      </c>
      <c r="C42">
        <v>328.6</v>
      </c>
      <c r="D42">
        <v>1397.2</v>
      </c>
      <c r="E42">
        <v>1988</v>
      </c>
      <c r="F42" s="38">
        <f t="shared" ref="F42:G44" si="6">+B42+D42</f>
        <v>1714.4</v>
      </c>
      <c r="G42" s="38">
        <f t="shared" si="6"/>
        <v>2316.6</v>
      </c>
      <c r="H42" s="18">
        <f t="shared" si="5"/>
        <v>-25.994992661659321</v>
      </c>
    </row>
    <row r="43" spans="1:9" x14ac:dyDescent="0.25">
      <c r="A43" s="8">
        <f t="shared" si="1"/>
        <v>39135</v>
      </c>
      <c r="B43">
        <v>282.3</v>
      </c>
      <c r="C43">
        <v>317.8</v>
      </c>
      <c r="D43">
        <v>1467.1</v>
      </c>
      <c r="E43">
        <v>2028.9</v>
      </c>
      <c r="F43" s="38">
        <f t="shared" si="6"/>
        <v>1749.3999999999999</v>
      </c>
      <c r="G43" s="38">
        <f t="shared" si="6"/>
        <v>2346.7000000000003</v>
      </c>
      <c r="H43" s="18">
        <f t="shared" si="5"/>
        <v>-25.452763455064577</v>
      </c>
    </row>
    <row r="44" spans="1:9" x14ac:dyDescent="0.25">
      <c r="A44" s="8">
        <f t="shared" si="1"/>
        <v>39142</v>
      </c>
      <c r="B44">
        <v>380.3</v>
      </c>
      <c r="C44">
        <v>309.39999999999998</v>
      </c>
      <c r="D44">
        <v>1477.7</v>
      </c>
      <c r="E44">
        <v>2067.8000000000002</v>
      </c>
      <c r="F44" s="38">
        <f t="shared" si="6"/>
        <v>1858</v>
      </c>
      <c r="G44" s="38">
        <f t="shared" si="6"/>
        <v>2377.2000000000003</v>
      </c>
      <c r="H44" s="18">
        <f t="shared" si="5"/>
        <v>-21.840821134107358</v>
      </c>
    </row>
    <row r="45" spans="1:9" x14ac:dyDescent="0.25">
      <c r="A45" s="8">
        <f t="shared" si="1"/>
        <v>39149</v>
      </c>
      <c r="B45">
        <v>383.4</v>
      </c>
      <c r="C45">
        <v>286.8</v>
      </c>
      <c r="D45">
        <v>1539</v>
      </c>
      <c r="E45">
        <v>2109.6</v>
      </c>
      <c r="F45" s="38">
        <f t="shared" ref="F45:G47" si="7">+B45+D45</f>
        <v>1922.4</v>
      </c>
      <c r="G45" s="38">
        <f t="shared" si="7"/>
        <v>2396.4</v>
      </c>
      <c r="H45" s="18">
        <f t="shared" ref="H45:H50" si="8">(F45/G45-1)*100</f>
        <v>-19.779669504256383</v>
      </c>
    </row>
    <row r="46" spans="1:9" x14ac:dyDescent="0.25">
      <c r="A46" s="8">
        <f t="shared" si="1"/>
        <v>39156</v>
      </c>
      <c r="B46">
        <v>373.9</v>
      </c>
      <c r="C46">
        <v>256.7</v>
      </c>
      <c r="D46">
        <v>1592.6</v>
      </c>
      <c r="E46">
        <v>2169.6</v>
      </c>
      <c r="F46" s="38">
        <f t="shared" si="7"/>
        <v>1966.5</v>
      </c>
      <c r="G46" s="38">
        <f t="shared" si="7"/>
        <v>2426.2999999999997</v>
      </c>
      <c r="H46" s="18">
        <f t="shared" si="8"/>
        <v>-18.950665622552854</v>
      </c>
    </row>
    <row r="47" spans="1:9" x14ac:dyDescent="0.25">
      <c r="A47" s="8">
        <f t="shared" si="1"/>
        <v>39163</v>
      </c>
      <c r="B47">
        <v>345.3</v>
      </c>
      <c r="C47">
        <v>231.3</v>
      </c>
      <c r="D47">
        <v>1651.9</v>
      </c>
      <c r="E47">
        <v>2226.1</v>
      </c>
      <c r="F47" s="38">
        <f t="shared" si="7"/>
        <v>1997.2</v>
      </c>
      <c r="G47" s="38">
        <f t="shared" si="7"/>
        <v>2457.4</v>
      </c>
      <c r="H47" s="18">
        <f t="shared" si="8"/>
        <v>-18.72710995360951</v>
      </c>
    </row>
    <row r="48" spans="1:9" x14ac:dyDescent="0.25">
      <c r="A48" s="8">
        <f t="shared" si="1"/>
        <v>39170</v>
      </c>
      <c r="B48">
        <v>335</v>
      </c>
      <c r="C48">
        <v>242.5</v>
      </c>
      <c r="D48">
        <v>1705.3</v>
      </c>
      <c r="E48">
        <v>2265.4</v>
      </c>
      <c r="F48" s="38">
        <f t="shared" ref="F48:G50" si="9">+B48+D48</f>
        <v>2040.3</v>
      </c>
      <c r="G48" s="38">
        <f t="shared" si="9"/>
        <v>2507.9</v>
      </c>
      <c r="H48" s="18">
        <f t="shared" si="8"/>
        <v>-18.64508154232626</v>
      </c>
    </row>
    <row r="49" spans="1:9" x14ac:dyDescent="0.25">
      <c r="A49" s="8">
        <f t="shared" si="1"/>
        <v>39177</v>
      </c>
      <c r="B49">
        <v>348.9</v>
      </c>
      <c r="C49">
        <v>260</v>
      </c>
      <c r="D49">
        <v>1723</v>
      </c>
      <c r="E49">
        <v>2300.1</v>
      </c>
      <c r="F49" s="38">
        <f t="shared" si="9"/>
        <v>2071.9</v>
      </c>
      <c r="G49" s="38">
        <f t="shared" si="9"/>
        <v>2560.1</v>
      </c>
      <c r="H49" s="18">
        <f t="shared" si="8"/>
        <v>-19.069567595015812</v>
      </c>
    </row>
    <row r="50" spans="1:9" x14ac:dyDescent="0.25">
      <c r="A50" s="8">
        <f t="shared" si="1"/>
        <v>39184</v>
      </c>
      <c r="B50">
        <v>286.10000000000002</v>
      </c>
      <c r="C50">
        <v>262.3</v>
      </c>
      <c r="D50">
        <v>1800.8</v>
      </c>
      <c r="E50">
        <v>2329.6999999999998</v>
      </c>
      <c r="F50" s="38">
        <f t="shared" si="9"/>
        <v>2086.9</v>
      </c>
      <c r="G50" s="38">
        <f t="shared" si="9"/>
        <v>2592</v>
      </c>
      <c r="H50" s="18">
        <f t="shared" si="8"/>
        <v>-19.486882716049379</v>
      </c>
    </row>
    <row r="51" spans="1:9" x14ac:dyDescent="0.25">
      <c r="A51" s="8">
        <f t="shared" si="1"/>
        <v>39191</v>
      </c>
      <c r="B51">
        <v>258</v>
      </c>
      <c r="C51">
        <v>247.8</v>
      </c>
      <c r="D51">
        <v>1901.8</v>
      </c>
      <c r="E51">
        <v>2345.1999999999998</v>
      </c>
      <c r="F51" s="38">
        <f t="shared" ref="F51:G53" si="10">+B51+D51</f>
        <v>2159.8000000000002</v>
      </c>
      <c r="G51" s="38">
        <f t="shared" si="10"/>
        <v>2593</v>
      </c>
      <c r="H51" s="18">
        <f t="shared" ref="H51:H57" si="11">(F51/G51-1)*100</f>
        <v>-16.706517547242573</v>
      </c>
    </row>
    <row r="52" spans="1:9" x14ac:dyDescent="0.25">
      <c r="A52" s="8">
        <f t="shared" si="1"/>
        <v>39198</v>
      </c>
      <c r="B52">
        <v>245.3</v>
      </c>
      <c r="C52">
        <v>203.9</v>
      </c>
      <c r="D52">
        <v>1927.4</v>
      </c>
      <c r="E52">
        <v>2380.6</v>
      </c>
      <c r="F52" s="38">
        <f t="shared" si="10"/>
        <v>2172.7000000000003</v>
      </c>
      <c r="G52" s="38">
        <f t="shared" si="10"/>
        <v>2584.5</v>
      </c>
      <c r="H52" s="18">
        <f t="shared" si="11"/>
        <v>-15.93344940994389</v>
      </c>
    </row>
    <row r="53" spans="1:9" x14ac:dyDescent="0.25">
      <c r="A53" s="8">
        <f t="shared" si="1"/>
        <v>39205</v>
      </c>
      <c r="B53">
        <v>213</v>
      </c>
      <c r="C53">
        <v>178.8</v>
      </c>
      <c r="D53">
        <v>1985.7</v>
      </c>
      <c r="E53">
        <v>2421.8000000000002</v>
      </c>
      <c r="F53" s="38">
        <f t="shared" si="10"/>
        <v>2198.6999999999998</v>
      </c>
      <c r="G53" s="38">
        <f t="shared" si="10"/>
        <v>2600.6000000000004</v>
      </c>
      <c r="H53" s="18">
        <f t="shared" si="11"/>
        <v>-15.4541259709298</v>
      </c>
      <c r="I53">
        <v>176.1</v>
      </c>
    </row>
    <row r="54" spans="1:9" x14ac:dyDescent="0.25">
      <c r="A54" s="8">
        <f t="shared" si="1"/>
        <v>39212</v>
      </c>
      <c r="B54">
        <v>198.9</v>
      </c>
      <c r="C54">
        <v>143.5</v>
      </c>
      <c r="D54">
        <v>2011.3</v>
      </c>
      <c r="E54">
        <v>2457.5</v>
      </c>
      <c r="F54" s="38">
        <f t="shared" ref="F54:G56" si="12">+B54+D54</f>
        <v>2210.1999999999998</v>
      </c>
      <c r="G54" s="38">
        <f t="shared" si="12"/>
        <v>2601</v>
      </c>
      <c r="H54" s="18">
        <f t="shared" si="11"/>
        <v>-15.024990388312197</v>
      </c>
      <c r="I54">
        <v>198.9</v>
      </c>
    </row>
    <row r="55" spans="1:9" x14ac:dyDescent="0.25">
      <c r="A55" s="8">
        <f t="shared" si="1"/>
        <v>39219</v>
      </c>
      <c r="B55">
        <v>151</v>
      </c>
      <c r="C55">
        <v>107.8</v>
      </c>
      <c r="D55">
        <v>2064.3000000000002</v>
      </c>
      <c r="E55">
        <v>2500.9</v>
      </c>
      <c r="F55" s="38">
        <f t="shared" si="12"/>
        <v>2215.3000000000002</v>
      </c>
      <c r="G55" s="38">
        <f t="shared" si="12"/>
        <v>2608.7000000000003</v>
      </c>
      <c r="H55" s="18">
        <f t="shared" si="11"/>
        <v>-15.080308199486335</v>
      </c>
      <c r="I55">
        <v>254.4</v>
      </c>
    </row>
    <row r="56" spans="1:9" x14ac:dyDescent="0.25">
      <c r="A56" s="8">
        <f t="shared" si="1"/>
        <v>39226</v>
      </c>
      <c r="B56">
        <v>118.5</v>
      </c>
      <c r="C56">
        <v>82</v>
      </c>
      <c r="D56">
        <v>2100.1999999999998</v>
      </c>
      <c r="E56">
        <v>2536.8000000000002</v>
      </c>
      <c r="F56" s="38">
        <f t="shared" si="12"/>
        <v>2218.6999999999998</v>
      </c>
      <c r="G56" s="38">
        <f t="shared" si="12"/>
        <v>2618.8000000000002</v>
      </c>
      <c r="H56" s="18">
        <f t="shared" si="11"/>
        <v>-15.277989919046908</v>
      </c>
      <c r="I56">
        <v>327.3</v>
      </c>
    </row>
    <row r="57" spans="1:9" x14ac:dyDescent="0.25">
      <c r="A57" s="8">
        <f t="shared" si="1"/>
        <v>39233</v>
      </c>
      <c r="F57">
        <v>2137.6999999999998</v>
      </c>
      <c r="G57">
        <v>2563.6</v>
      </c>
      <c r="H57" s="18">
        <f t="shared" si="11"/>
        <v>-16.613356217818698</v>
      </c>
    </row>
    <row r="58" spans="1:9" x14ac:dyDescent="0.25">
      <c r="A58" s="8">
        <f t="shared" si="1"/>
        <v>39240</v>
      </c>
      <c r="B58">
        <v>390.5</v>
      </c>
      <c r="C58">
        <v>447</v>
      </c>
      <c r="D58">
        <v>46.9</v>
      </c>
      <c r="E58">
        <v>49.1</v>
      </c>
      <c r="F58" s="38">
        <f t="shared" ref="F58:G60" si="13">+B58+D58</f>
        <v>437.4</v>
      </c>
      <c r="G58" s="38">
        <f t="shared" si="13"/>
        <v>496.1</v>
      </c>
      <c r="H58" s="18">
        <f t="shared" ref="H58:H63" si="14">(F58/G58-1)*100</f>
        <v>-11.832291876637779</v>
      </c>
    </row>
    <row r="59" spans="1:9" x14ac:dyDescent="0.25">
      <c r="A59" s="8">
        <f t="shared" si="1"/>
        <v>39247</v>
      </c>
      <c r="B59">
        <v>423.3</v>
      </c>
      <c r="C59">
        <v>419</v>
      </c>
      <c r="D59">
        <v>70.5</v>
      </c>
      <c r="E59">
        <v>90</v>
      </c>
      <c r="F59" s="38">
        <f t="shared" si="13"/>
        <v>493.8</v>
      </c>
      <c r="G59" s="38">
        <f t="shared" si="13"/>
        <v>509</v>
      </c>
      <c r="H59" s="18">
        <f t="shared" si="14"/>
        <v>-2.9862475442043235</v>
      </c>
    </row>
    <row r="60" spans="1:9" x14ac:dyDescent="0.25">
      <c r="A60" s="8">
        <f t="shared" si="1"/>
        <v>39254</v>
      </c>
      <c r="B60">
        <v>421.5</v>
      </c>
      <c r="C60">
        <v>519.70000000000005</v>
      </c>
      <c r="D60">
        <v>130.80000000000001</v>
      </c>
      <c r="E60">
        <v>126.1</v>
      </c>
      <c r="F60" s="38">
        <f t="shared" si="13"/>
        <v>552.29999999999995</v>
      </c>
      <c r="G60" s="38">
        <f t="shared" si="13"/>
        <v>645.80000000000007</v>
      </c>
      <c r="H60" s="18">
        <f t="shared" si="14"/>
        <v>-14.478166615051114</v>
      </c>
    </row>
    <row r="61" spans="1:9" x14ac:dyDescent="0.25">
      <c r="A61" s="8">
        <f t="shared" si="1"/>
        <v>39261</v>
      </c>
      <c r="B61">
        <v>435.5</v>
      </c>
      <c r="C61">
        <v>508.7</v>
      </c>
      <c r="D61">
        <v>164.2</v>
      </c>
      <c r="E61">
        <v>154.9</v>
      </c>
      <c r="F61" s="38">
        <f t="shared" ref="F61:G63" si="15">+B61+D61</f>
        <v>599.70000000000005</v>
      </c>
      <c r="G61" s="38">
        <f t="shared" si="15"/>
        <v>663.6</v>
      </c>
      <c r="H61" s="18">
        <f t="shared" si="14"/>
        <v>-9.6292947558770265</v>
      </c>
    </row>
    <row r="62" spans="1:9" x14ac:dyDescent="0.25">
      <c r="A62" s="8">
        <f t="shared" si="1"/>
        <v>39268</v>
      </c>
      <c r="B62">
        <v>373.7</v>
      </c>
      <c r="C62">
        <v>515.79999999999995</v>
      </c>
      <c r="D62">
        <v>262.39999999999998</v>
      </c>
      <c r="E62">
        <v>180.9</v>
      </c>
      <c r="F62" s="38">
        <f t="shared" si="15"/>
        <v>636.09999999999991</v>
      </c>
      <c r="G62" s="38">
        <f t="shared" si="15"/>
        <v>696.69999999999993</v>
      </c>
      <c r="H62" s="18">
        <f t="shared" si="14"/>
        <v>-8.6981484139514897</v>
      </c>
    </row>
    <row r="63" spans="1:9" x14ac:dyDescent="0.25">
      <c r="A63" s="8">
        <f t="shared" si="1"/>
        <v>39275</v>
      </c>
      <c r="B63">
        <v>505.5</v>
      </c>
      <c r="C63">
        <v>489.4</v>
      </c>
      <c r="D63">
        <v>292</v>
      </c>
      <c r="E63">
        <v>233.6</v>
      </c>
      <c r="F63" s="38">
        <f t="shared" si="15"/>
        <v>797.5</v>
      </c>
      <c r="G63" s="38">
        <f t="shared" si="15"/>
        <v>723</v>
      </c>
      <c r="H63" s="18">
        <f t="shared" si="14"/>
        <v>10.304287690179814</v>
      </c>
    </row>
    <row r="64" spans="1:9" x14ac:dyDescent="0.25">
      <c r="A64" s="8">
        <f t="shared" si="1"/>
        <v>39282</v>
      </c>
      <c r="B64">
        <v>496.7</v>
      </c>
      <c r="C64">
        <v>549.6</v>
      </c>
      <c r="D64">
        <v>341.4</v>
      </c>
      <c r="E64">
        <v>247.9</v>
      </c>
      <c r="F64" s="38">
        <f t="shared" ref="F64:G66" si="16">+B64+D64</f>
        <v>838.09999999999991</v>
      </c>
      <c r="G64" s="38">
        <f t="shared" si="16"/>
        <v>797.5</v>
      </c>
      <c r="H64" s="18">
        <f t="shared" ref="H64:H69" si="17">(F64/G64-1)*100</f>
        <v>5.0909090909090793</v>
      </c>
    </row>
    <row r="65" spans="1:8" x14ac:dyDescent="0.25">
      <c r="A65" s="8">
        <f t="shared" si="1"/>
        <v>39289</v>
      </c>
      <c r="B65">
        <v>533.29999999999995</v>
      </c>
      <c r="C65">
        <v>415.5</v>
      </c>
      <c r="D65">
        <v>382.7</v>
      </c>
      <c r="E65">
        <v>321.60000000000002</v>
      </c>
      <c r="F65" s="38">
        <f t="shared" si="16"/>
        <v>916</v>
      </c>
      <c r="G65" s="38">
        <f t="shared" si="16"/>
        <v>737.1</v>
      </c>
      <c r="H65" s="18">
        <f t="shared" si="17"/>
        <v>24.270790937457608</v>
      </c>
    </row>
    <row r="66" spans="1:8" x14ac:dyDescent="0.25">
      <c r="A66" s="8">
        <f t="shared" si="1"/>
        <v>39296</v>
      </c>
      <c r="B66">
        <v>533.9</v>
      </c>
      <c r="C66">
        <v>378.4</v>
      </c>
      <c r="D66">
        <v>448</v>
      </c>
      <c r="E66">
        <v>373</v>
      </c>
      <c r="F66" s="38">
        <f t="shared" si="16"/>
        <v>981.9</v>
      </c>
      <c r="G66" s="38">
        <f t="shared" si="16"/>
        <v>751.4</v>
      </c>
      <c r="H66" s="18">
        <f t="shared" si="17"/>
        <v>30.67607133351078</v>
      </c>
    </row>
    <row r="67" spans="1:8" x14ac:dyDescent="0.25">
      <c r="A67" s="8">
        <f t="shared" si="1"/>
        <v>39303</v>
      </c>
      <c r="B67">
        <v>529.9</v>
      </c>
      <c r="C67">
        <v>365.1</v>
      </c>
      <c r="D67">
        <v>472.4</v>
      </c>
      <c r="E67">
        <v>407</v>
      </c>
      <c r="F67" s="38">
        <f t="shared" ref="F67:G69" si="18">+B67+D67</f>
        <v>1002.3</v>
      </c>
      <c r="G67" s="38">
        <f t="shared" si="18"/>
        <v>772.1</v>
      </c>
      <c r="H67" s="18">
        <f t="shared" si="17"/>
        <v>29.814790830203329</v>
      </c>
    </row>
    <row r="68" spans="1:8" x14ac:dyDescent="0.25">
      <c r="A68" s="8">
        <f t="shared" si="1"/>
        <v>39310</v>
      </c>
      <c r="B68">
        <v>507.3</v>
      </c>
      <c r="C68">
        <v>322</v>
      </c>
      <c r="D68">
        <v>523.9</v>
      </c>
      <c r="E68">
        <v>464.8</v>
      </c>
      <c r="F68" s="38">
        <f t="shared" si="18"/>
        <v>1031.2</v>
      </c>
      <c r="G68" s="38">
        <f t="shared" si="18"/>
        <v>786.8</v>
      </c>
      <c r="H68" s="18">
        <f t="shared" si="17"/>
        <v>31.062531774275559</v>
      </c>
    </row>
    <row r="69" spans="1:8" x14ac:dyDescent="0.25">
      <c r="A69" s="8">
        <f t="shared" si="1"/>
        <v>39317</v>
      </c>
      <c r="B69">
        <v>460.3</v>
      </c>
      <c r="C69">
        <v>311.8</v>
      </c>
      <c r="D69">
        <v>558.70000000000005</v>
      </c>
      <c r="E69">
        <v>513.20000000000005</v>
      </c>
      <c r="F69" s="38">
        <f t="shared" si="18"/>
        <v>1019</v>
      </c>
      <c r="G69" s="38">
        <f t="shared" si="18"/>
        <v>825</v>
      </c>
      <c r="H69" s="18">
        <f t="shared" si="17"/>
        <v>23.515151515151512</v>
      </c>
    </row>
    <row r="70" spans="1:8" x14ac:dyDescent="0.25">
      <c r="A70" s="8">
        <f t="shared" si="1"/>
        <v>39324</v>
      </c>
      <c r="B70">
        <v>455.3</v>
      </c>
      <c r="C70">
        <v>334.9</v>
      </c>
      <c r="D70">
        <v>591.5</v>
      </c>
      <c r="E70">
        <v>572.20000000000005</v>
      </c>
      <c r="F70" s="38">
        <f t="shared" ref="F70:G72" si="19">+B70+D70</f>
        <v>1046.8</v>
      </c>
      <c r="G70" s="38">
        <f t="shared" si="19"/>
        <v>907.1</v>
      </c>
      <c r="H70" s="18">
        <f t="shared" ref="H70:H75" si="20">(F70/G70-1)*100</f>
        <v>15.400727593429608</v>
      </c>
    </row>
    <row r="71" spans="1:8" x14ac:dyDescent="0.25">
      <c r="A71" s="8">
        <f t="shared" si="1"/>
        <v>39331</v>
      </c>
      <c r="B71">
        <v>423.6</v>
      </c>
      <c r="C71">
        <v>345.4</v>
      </c>
      <c r="D71">
        <v>654.79999999999995</v>
      </c>
      <c r="E71">
        <v>585.6</v>
      </c>
      <c r="F71" s="38">
        <f t="shared" si="19"/>
        <v>1078.4000000000001</v>
      </c>
      <c r="G71" s="38">
        <f t="shared" si="19"/>
        <v>931</v>
      </c>
      <c r="H71" s="18">
        <f t="shared" si="20"/>
        <v>15.832438238453284</v>
      </c>
    </row>
    <row r="72" spans="1:8" x14ac:dyDescent="0.25">
      <c r="A72" s="8">
        <f t="shared" si="1"/>
        <v>39338</v>
      </c>
      <c r="B72">
        <v>412.9</v>
      </c>
      <c r="C72">
        <v>343.1</v>
      </c>
      <c r="D72">
        <v>709.8</v>
      </c>
      <c r="E72">
        <v>659.6</v>
      </c>
      <c r="F72" s="38">
        <f t="shared" si="19"/>
        <v>1122.6999999999998</v>
      </c>
      <c r="G72" s="38">
        <f t="shared" si="19"/>
        <v>1002.7</v>
      </c>
      <c r="H72" s="18">
        <f t="shared" si="20"/>
        <v>11.967687244439995</v>
      </c>
    </row>
    <row r="73" spans="1:8" x14ac:dyDescent="0.25">
      <c r="A73" s="8">
        <f t="shared" si="1"/>
        <v>39345</v>
      </c>
      <c r="B73">
        <v>493.1</v>
      </c>
      <c r="C73">
        <v>308.89999999999998</v>
      </c>
      <c r="D73">
        <v>737.2</v>
      </c>
      <c r="E73">
        <v>704.9</v>
      </c>
      <c r="F73" s="38">
        <f t="shared" ref="F73:G75" si="21">+B73+D73</f>
        <v>1230.3000000000002</v>
      </c>
      <c r="G73" s="38">
        <f t="shared" si="21"/>
        <v>1013.8</v>
      </c>
      <c r="H73" s="18">
        <f t="shared" si="20"/>
        <v>21.355296902742182</v>
      </c>
    </row>
    <row r="74" spans="1:8" x14ac:dyDescent="0.25">
      <c r="A74" s="8">
        <f t="shared" si="1"/>
        <v>39352</v>
      </c>
      <c r="B74">
        <v>589</v>
      </c>
      <c r="C74">
        <v>361.9</v>
      </c>
      <c r="D74">
        <v>832.2</v>
      </c>
      <c r="E74">
        <v>753.2</v>
      </c>
      <c r="F74" s="38">
        <f t="shared" si="21"/>
        <v>1421.2</v>
      </c>
      <c r="G74" s="38">
        <f t="shared" si="21"/>
        <v>1115.0999999999999</v>
      </c>
      <c r="H74" s="18">
        <f t="shared" si="20"/>
        <v>27.450452874181707</v>
      </c>
    </row>
    <row r="75" spans="1:8" x14ac:dyDescent="0.25">
      <c r="A75" s="8">
        <f t="shared" si="1"/>
        <v>39359</v>
      </c>
      <c r="B75">
        <v>801.3</v>
      </c>
      <c r="C75">
        <v>366.7</v>
      </c>
      <c r="D75">
        <v>872.8</v>
      </c>
      <c r="E75">
        <v>783.5</v>
      </c>
      <c r="F75" s="38">
        <f t="shared" si="21"/>
        <v>1674.1</v>
      </c>
      <c r="G75" s="38">
        <f t="shared" si="21"/>
        <v>1150.2</v>
      </c>
      <c r="H75" s="18">
        <f t="shared" si="20"/>
        <v>45.548600243435921</v>
      </c>
    </row>
    <row r="76" spans="1:8" x14ac:dyDescent="0.25">
      <c r="A76" s="8">
        <f t="shared" si="1"/>
        <v>39366</v>
      </c>
      <c r="B76">
        <v>802.4</v>
      </c>
      <c r="C76">
        <v>350.2</v>
      </c>
      <c r="D76">
        <v>945.5</v>
      </c>
      <c r="E76">
        <v>817.8</v>
      </c>
      <c r="F76" s="38">
        <f t="shared" ref="F76:G78" si="22">+B76+D76</f>
        <v>1747.9</v>
      </c>
      <c r="G76" s="38">
        <f t="shared" si="22"/>
        <v>1168</v>
      </c>
      <c r="H76" s="18">
        <f t="shared" ref="H76:H81" si="23">(F76/G76-1)*100</f>
        <v>49.648972602739725</v>
      </c>
    </row>
    <row r="77" spans="1:8" x14ac:dyDescent="0.25">
      <c r="A77" s="8">
        <f t="shared" si="1"/>
        <v>39373</v>
      </c>
      <c r="B77">
        <v>737.3</v>
      </c>
      <c r="C77">
        <v>325.2</v>
      </c>
      <c r="D77">
        <v>1028.5</v>
      </c>
      <c r="E77">
        <v>850.5</v>
      </c>
      <c r="F77" s="38">
        <f t="shared" si="22"/>
        <v>1765.8</v>
      </c>
      <c r="G77" s="38">
        <f t="shared" si="22"/>
        <v>1175.7</v>
      </c>
      <c r="H77" s="18">
        <f t="shared" si="23"/>
        <v>50.191375350854806</v>
      </c>
    </row>
    <row r="78" spans="1:8" x14ac:dyDescent="0.25">
      <c r="A78" s="8">
        <f t="shared" si="1"/>
        <v>39380</v>
      </c>
      <c r="B78">
        <v>730</v>
      </c>
      <c r="C78">
        <v>379.9</v>
      </c>
      <c r="D78">
        <v>1047.5999999999999</v>
      </c>
      <c r="E78">
        <v>882</v>
      </c>
      <c r="F78" s="38">
        <f t="shared" si="22"/>
        <v>1777.6</v>
      </c>
      <c r="G78" s="38">
        <f t="shared" si="22"/>
        <v>1261.9000000000001</v>
      </c>
      <c r="H78" s="18">
        <f t="shared" si="23"/>
        <v>40.866946667723255</v>
      </c>
    </row>
    <row r="79" spans="1:8" x14ac:dyDescent="0.25">
      <c r="A79" s="8">
        <f t="shared" si="1"/>
        <v>39387</v>
      </c>
      <c r="B79">
        <v>680.8</v>
      </c>
      <c r="C79">
        <v>358.2</v>
      </c>
      <c r="D79">
        <v>1129.3</v>
      </c>
      <c r="E79">
        <v>920.5</v>
      </c>
      <c r="F79" s="38">
        <f t="shared" ref="F79:G81" si="24">+B79+D79</f>
        <v>1810.1</v>
      </c>
      <c r="G79" s="38">
        <f t="shared" si="24"/>
        <v>1278.7</v>
      </c>
      <c r="H79" s="18">
        <f t="shared" si="23"/>
        <v>41.557832173301001</v>
      </c>
    </row>
    <row r="80" spans="1:8" x14ac:dyDescent="0.25">
      <c r="A80" s="8">
        <f t="shared" si="1"/>
        <v>39394</v>
      </c>
      <c r="B80">
        <v>662.7</v>
      </c>
      <c r="C80">
        <v>356.9</v>
      </c>
      <c r="D80">
        <v>1177.5999999999999</v>
      </c>
      <c r="E80">
        <v>957.5</v>
      </c>
      <c r="F80" s="38">
        <f t="shared" si="24"/>
        <v>1840.3</v>
      </c>
      <c r="G80" s="38">
        <f t="shared" si="24"/>
        <v>1314.4</v>
      </c>
      <c r="H80" s="18">
        <f t="shared" si="23"/>
        <v>40.010651247717568</v>
      </c>
    </row>
    <row r="81" spans="1:9" x14ac:dyDescent="0.25">
      <c r="A81" s="8">
        <f t="shared" si="1"/>
        <v>39401</v>
      </c>
      <c r="B81">
        <v>697.7</v>
      </c>
      <c r="C81">
        <v>375.4</v>
      </c>
      <c r="D81">
        <v>1223.5</v>
      </c>
      <c r="E81">
        <v>966</v>
      </c>
      <c r="F81" s="38">
        <f t="shared" si="24"/>
        <v>1921.2</v>
      </c>
      <c r="G81" s="38">
        <f t="shared" si="24"/>
        <v>1341.4</v>
      </c>
      <c r="H81" s="18">
        <f t="shared" si="23"/>
        <v>43.223497838079616</v>
      </c>
    </row>
    <row r="82" spans="1:9" x14ac:dyDescent="0.25">
      <c r="A82" s="8">
        <f t="shared" si="1"/>
        <v>39408</v>
      </c>
      <c r="B82">
        <v>694.8</v>
      </c>
      <c r="C82">
        <v>348.8</v>
      </c>
      <c r="D82">
        <v>1241.8</v>
      </c>
      <c r="E82">
        <v>1001.8</v>
      </c>
      <c r="F82" s="38">
        <f t="shared" ref="F82:G84" si="25">+B82+D82</f>
        <v>1936.6</v>
      </c>
      <c r="G82" s="38">
        <f t="shared" si="25"/>
        <v>1350.6</v>
      </c>
      <c r="H82" s="18">
        <f t="shared" ref="H82:H87" si="26">(F82/G82-1)*100</f>
        <v>43.388123796831039</v>
      </c>
    </row>
    <row r="83" spans="1:9" x14ac:dyDescent="0.25">
      <c r="A83" s="8">
        <f t="shared" si="1"/>
        <v>39415</v>
      </c>
      <c r="B83">
        <v>714.8</v>
      </c>
      <c r="C83">
        <v>359.8</v>
      </c>
      <c r="D83">
        <v>1296</v>
      </c>
      <c r="E83">
        <v>1027.5999999999999</v>
      </c>
      <c r="F83" s="38">
        <f t="shared" si="25"/>
        <v>2010.8</v>
      </c>
      <c r="G83" s="38">
        <f t="shared" si="25"/>
        <v>1387.3999999999999</v>
      </c>
      <c r="H83" s="18">
        <f t="shared" si="26"/>
        <v>44.932968141848065</v>
      </c>
    </row>
    <row r="84" spans="1:9" x14ac:dyDescent="0.25">
      <c r="A84" s="8">
        <f t="shared" si="1"/>
        <v>39422</v>
      </c>
      <c r="B84">
        <v>745.3</v>
      </c>
      <c r="C84">
        <v>363</v>
      </c>
      <c r="D84">
        <v>1343.2</v>
      </c>
      <c r="E84">
        <v>1072</v>
      </c>
      <c r="F84" s="38">
        <f t="shared" si="25"/>
        <v>2088.5</v>
      </c>
      <c r="G84" s="38">
        <f t="shared" si="25"/>
        <v>1435</v>
      </c>
      <c r="H84" s="18">
        <f t="shared" si="26"/>
        <v>45.540069686411158</v>
      </c>
    </row>
    <row r="85" spans="1:9" x14ac:dyDescent="0.25">
      <c r="A85" s="8">
        <f t="shared" si="1"/>
        <v>39429</v>
      </c>
      <c r="B85">
        <v>801.3</v>
      </c>
      <c r="C85">
        <v>355.1</v>
      </c>
      <c r="D85">
        <v>1371.8</v>
      </c>
      <c r="E85">
        <v>1104.2</v>
      </c>
      <c r="F85" s="38">
        <f t="shared" ref="F85:G87" si="27">+B85+D85</f>
        <v>2173.1</v>
      </c>
      <c r="G85" s="38">
        <f t="shared" si="27"/>
        <v>1459.3000000000002</v>
      </c>
      <c r="H85" s="18">
        <f t="shared" si="26"/>
        <v>48.913862810936727</v>
      </c>
    </row>
    <row r="86" spans="1:9" x14ac:dyDescent="0.25">
      <c r="A86" s="8">
        <f t="shared" si="1"/>
        <v>39436</v>
      </c>
      <c r="B86">
        <v>852.3</v>
      </c>
      <c r="C86">
        <v>382.1</v>
      </c>
      <c r="D86">
        <v>1380.2</v>
      </c>
      <c r="E86">
        <v>1127.0999999999999</v>
      </c>
      <c r="F86" s="38">
        <f t="shared" si="27"/>
        <v>2232.5</v>
      </c>
      <c r="G86" s="38">
        <f t="shared" si="27"/>
        <v>1509.1999999999998</v>
      </c>
      <c r="H86" s="18">
        <f t="shared" si="26"/>
        <v>47.926053538298461</v>
      </c>
    </row>
    <row r="87" spans="1:9" x14ac:dyDescent="0.25">
      <c r="A87" s="8">
        <f t="shared" si="1"/>
        <v>39443</v>
      </c>
      <c r="B87">
        <v>833.9</v>
      </c>
      <c r="C87">
        <v>355.3</v>
      </c>
      <c r="D87">
        <v>1397.5</v>
      </c>
      <c r="E87">
        <v>1155.4000000000001</v>
      </c>
      <c r="F87" s="38">
        <f t="shared" si="27"/>
        <v>2231.4</v>
      </c>
      <c r="G87" s="38">
        <f t="shared" si="27"/>
        <v>1510.7</v>
      </c>
      <c r="H87" s="18">
        <f t="shared" si="26"/>
        <v>47.706361289468461</v>
      </c>
    </row>
    <row r="88" spans="1:9" x14ac:dyDescent="0.25">
      <c r="A88" s="8">
        <f t="shared" si="1"/>
        <v>39450</v>
      </c>
      <c r="B88">
        <v>756</v>
      </c>
      <c r="C88">
        <v>319.8</v>
      </c>
      <c r="D88">
        <v>1483.2</v>
      </c>
      <c r="E88">
        <v>1204.7</v>
      </c>
      <c r="F88" s="38">
        <f t="shared" ref="F88:G90" si="28">+B88+D88</f>
        <v>2239.1999999999998</v>
      </c>
      <c r="G88" s="38">
        <f t="shared" si="28"/>
        <v>1524.5</v>
      </c>
      <c r="H88" s="18">
        <f t="shared" ref="H88:H93" si="29">(F88/G88-1)*100</f>
        <v>46.88094457199081</v>
      </c>
    </row>
    <row r="89" spans="1:9" x14ac:dyDescent="0.25">
      <c r="A89" s="8">
        <f t="shared" si="1"/>
        <v>39457</v>
      </c>
      <c r="B89">
        <v>680.5</v>
      </c>
      <c r="C89">
        <v>320.5</v>
      </c>
      <c r="D89">
        <v>1567.9</v>
      </c>
      <c r="E89">
        <v>1227.9000000000001</v>
      </c>
      <c r="F89" s="38">
        <f t="shared" si="28"/>
        <v>2248.4</v>
      </c>
      <c r="G89" s="38">
        <f t="shared" si="28"/>
        <v>1548.4</v>
      </c>
      <c r="H89" s="18">
        <f t="shared" si="29"/>
        <v>45.207956600361655</v>
      </c>
    </row>
    <row r="90" spans="1:9" x14ac:dyDescent="0.25">
      <c r="A90" s="8">
        <f t="shared" si="1"/>
        <v>39464</v>
      </c>
      <c r="B90">
        <v>693.1</v>
      </c>
      <c r="C90">
        <v>331</v>
      </c>
      <c r="D90">
        <v>1587.2</v>
      </c>
      <c r="E90">
        <v>1272.9000000000001</v>
      </c>
      <c r="F90" s="38">
        <f t="shared" si="28"/>
        <v>2280.3000000000002</v>
      </c>
      <c r="G90" s="38">
        <f t="shared" si="28"/>
        <v>1603.9</v>
      </c>
      <c r="H90" s="18">
        <f t="shared" si="29"/>
        <v>42.172205249703843</v>
      </c>
    </row>
    <row r="91" spans="1:9" x14ac:dyDescent="0.25">
      <c r="A91" s="8">
        <f t="shared" si="1"/>
        <v>39471</v>
      </c>
      <c r="B91">
        <v>740.2</v>
      </c>
      <c r="C91">
        <v>327.8</v>
      </c>
      <c r="D91">
        <v>1622</v>
      </c>
      <c r="E91">
        <v>1308.4000000000001</v>
      </c>
      <c r="F91" s="38">
        <f t="shared" ref="F91:G93" si="30">+B91+D91</f>
        <v>2362.1999999999998</v>
      </c>
      <c r="G91" s="38">
        <f t="shared" si="30"/>
        <v>1636.2</v>
      </c>
      <c r="H91" s="18">
        <f t="shared" si="29"/>
        <v>44.371103777044361</v>
      </c>
    </row>
    <row r="92" spans="1:9" x14ac:dyDescent="0.25">
      <c r="A92" s="8">
        <f t="shared" si="1"/>
        <v>39478</v>
      </c>
      <c r="B92">
        <v>699.3</v>
      </c>
      <c r="C92">
        <v>319.8</v>
      </c>
      <c r="D92">
        <v>1713.2</v>
      </c>
      <c r="E92">
        <v>1335</v>
      </c>
      <c r="F92" s="38">
        <f t="shared" si="30"/>
        <v>2412.5</v>
      </c>
      <c r="G92" s="38">
        <f t="shared" si="30"/>
        <v>1654.8</v>
      </c>
      <c r="H92" s="18">
        <f t="shared" si="29"/>
        <v>45.788010635726373</v>
      </c>
    </row>
    <row r="93" spans="1:9" x14ac:dyDescent="0.25">
      <c r="A93" s="8">
        <f t="shared" si="1"/>
        <v>39485</v>
      </c>
      <c r="B93">
        <v>609.20000000000005</v>
      </c>
      <c r="C93">
        <v>290.2</v>
      </c>
      <c r="D93">
        <v>1801.2</v>
      </c>
      <c r="E93">
        <v>1385.4</v>
      </c>
      <c r="F93" s="38">
        <f t="shared" si="30"/>
        <v>2410.4</v>
      </c>
      <c r="G93" s="38">
        <f t="shared" si="30"/>
        <v>1675.6000000000001</v>
      </c>
      <c r="H93" s="18">
        <f t="shared" si="29"/>
        <v>43.852948197660524</v>
      </c>
      <c r="I93">
        <v>46.3</v>
      </c>
    </row>
    <row r="94" spans="1:9" x14ac:dyDescent="0.25">
      <c r="A94" s="8">
        <f t="shared" si="1"/>
        <v>39492</v>
      </c>
      <c r="B94">
        <v>613.6</v>
      </c>
      <c r="C94">
        <v>317.2</v>
      </c>
      <c r="D94">
        <v>1825.6</v>
      </c>
      <c r="E94">
        <v>1397.2</v>
      </c>
      <c r="F94" s="38">
        <f t="shared" ref="F94:G96" si="31">+B94+D94</f>
        <v>2439.1999999999998</v>
      </c>
      <c r="G94" s="38">
        <f t="shared" si="31"/>
        <v>1714.4</v>
      </c>
      <c r="H94" s="18">
        <f t="shared" ref="H94:H99" si="32">(F94/G94-1)*100</f>
        <v>42.277181521231896</v>
      </c>
      <c r="I94">
        <v>70.8</v>
      </c>
    </row>
    <row r="95" spans="1:9" x14ac:dyDescent="0.25">
      <c r="A95" s="8">
        <f t="shared" si="1"/>
        <v>39499</v>
      </c>
      <c r="B95">
        <v>584.20000000000005</v>
      </c>
      <c r="C95">
        <v>282.3</v>
      </c>
      <c r="D95">
        <v>1881.6</v>
      </c>
      <c r="E95">
        <v>1467.1</v>
      </c>
      <c r="F95" s="38">
        <f t="shared" si="31"/>
        <v>2465.8000000000002</v>
      </c>
      <c r="G95" s="38">
        <f t="shared" si="31"/>
        <v>1749.3999999999999</v>
      </c>
      <c r="H95" s="18">
        <f t="shared" si="32"/>
        <v>40.951183262832998</v>
      </c>
    </row>
    <row r="96" spans="1:9" x14ac:dyDescent="0.25">
      <c r="A96" s="8">
        <f t="shared" si="1"/>
        <v>39506</v>
      </c>
      <c r="B96">
        <v>592.9</v>
      </c>
      <c r="C96">
        <v>380.3</v>
      </c>
      <c r="D96">
        <v>1960.5</v>
      </c>
      <c r="E96">
        <v>1477.7</v>
      </c>
      <c r="F96" s="38">
        <f t="shared" si="31"/>
        <v>2553.4</v>
      </c>
      <c r="G96" s="38">
        <f t="shared" si="31"/>
        <v>1858</v>
      </c>
      <c r="H96" s="18">
        <f t="shared" si="32"/>
        <v>37.427341227125943</v>
      </c>
    </row>
    <row r="97" spans="1:9" x14ac:dyDescent="0.25">
      <c r="A97" s="8">
        <f t="shared" si="1"/>
        <v>39513</v>
      </c>
      <c r="B97">
        <v>570.9</v>
      </c>
      <c r="C97">
        <v>383.4</v>
      </c>
      <c r="D97">
        <v>1998.7</v>
      </c>
      <c r="E97">
        <v>1539</v>
      </c>
      <c r="F97" s="38">
        <f t="shared" ref="F97:G99" si="33">+B97+D97</f>
        <v>2569.6</v>
      </c>
      <c r="G97" s="38">
        <f t="shared" si="33"/>
        <v>1922.4</v>
      </c>
      <c r="H97" s="18">
        <f t="shared" si="32"/>
        <v>33.666250520183084</v>
      </c>
    </row>
    <row r="98" spans="1:9" x14ac:dyDescent="0.25">
      <c r="A98" s="8">
        <f t="shared" si="1"/>
        <v>39520</v>
      </c>
      <c r="B98">
        <v>490.4</v>
      </c>
      <c r="C98">
        <v>373.9</v>
      </c>
      <c r="D98">
        <v>2094.4</v>
      </c>
      <c r="E98">
        <v>1592.6</v>
      </c>
      <c r="F98" s="38">
        <f t="shared" si="33"/>
        <v>2584.8000000000002</v>
      </c>
      <c r="G98" s="38">
        <f t="shared" si="33"/>
        <v>1966.5</v>
      </c>
      <c r="H98" s="18">
        <f t="shared" si="32"/>
        <v>31.441647597254008</v>
      </c>
    </row>
    <row r="99" spans="1:9" x14ac:dyDescent="0.25">
      <c r="A99" s="8">
        <f t="shared" si="1"/>
        <v>39527</v>
      </c>
      <c r="B99">
        <v>476.3</v>
      </c>
      <c r="C99">
        <v>345.3</v>
      </c>
      <c r="D99">
        <v>2112.4</v>
      </c>
      <c r="E99">
        <v>1651.9</v>
      </c>
      <c r="F99" s="38">
        <f t="shared" si="33"/>
        <v>2588.7000000000003</v>
      </c>
      <c r="G99" s="38">
        <f t="shared" si="33"/>
        <v>1997.2</v>
      </c>
      <c r="H99" s="18">
        <f t="shared" si="32"/>
        <v>29.616463048267594</v>
      </c>
    </row>
    <row r="100" spans="1:9" x14ac:dyDescent="0.25">
      <c r="A100" s="8">
        <f t="shared" si="1"/>
        <v>39534</v>
      </c>
      <c r="B100">
        <v>419.6</v>
      </c>
      <c r="C100">
        <v>335</v>
      </c>
      <c r="D100">
        <v>2181.1999999999998</v>
      </c>
      <c r="E100">
        <v>1705.3</v>
      </c>
      <c r="F100" s="38">
        <f t="shared" ref="F100:G102" si="34">+B100+D100</f>
        <v>2600.7999999999997</v>
      </c>
      <c r="G100" s="38">
        <f t="shared" si="34"/>
        <v>2040.3</v>
      </c>
      <c r="H100" s="18">
        <f t="shared" ref="H100:H105" si="35">(F100/G100-1)*100</f>
        <v>27.471450276920038</v>
      </c>
    </row>
    <row r="101" spans="1:9" x14ac:dyDescent="0.25">
      <c r="A101" s="8">
        <f t="shared" si="1"/>
        <v>39541</v>
      </c>
      <c r="B101">
        <v>387.7</v>
      </c>
      <c r="C101">
        <v>348.9</v>
      </c>
      <c r="D101">
        <v>2275.1</v>
      </c>
      <c r="E101">
        <v>1723</v>
      </c>
      <c r="F101" s="38">
        <f t="shared" si="34"/>
        <v>2662.7999999999997</v>
      </c>
      <c r="G101" s="38">
        <f t="shared" si="34"/>
        <v>2071.9</v>
      </c>
      <c r="H101" s="18">
        <f t="shared" si="35"/>
        <v>28.519716202519408</v>
      </c>
    </row>
    <row r="102" spans="1:9" x14ac:dyDescent="0.25">
      <c r="A102" s="8">
        <f t="shared" si="1"/>
        <v>39548</v>
      </c>
      <c r="B102">
        <v>353.5</v>
      </c>
      <c r="C102">
        <v>286.10000000000002</v>
      </c>
      <c r="D102">
        <v>2312.1999999999998</v>
      </c>
      <c r="E102">
        <v>1800.8</v>
      </c>
      <c r="F102" s="38">
        <f t="shared" si="34"/>
        <v>2665.7</v>
      </c>
      <c r="G102" s="38">
        <f t="shared" si="34"/>
        <v>2086.9</v>
      </c>
      <c r="H102" s="18">
        <f t="shared" si="35"/>
        <v>27.734917820690953</v>
      </c>
    </row>
    <row r="103" spans="1:9" x14ac:dyDescent="0.25">
      <c r="A103" s="8">
        <f t="shared" si="1"/>
        <v>39555</v>
      </c>
      <c r="B103">
        <v>308.8</v>
      </c>
      <c r="C103">
        <v>258</v>
      </c>
      <c r="D103">
        <v>2365.9</v>
      </c>
      <c r="E103">
        <v>1901.8</v>
      </c>
      <c r="F103" s="38">
        <f t="shared" ref="F103:G105" si="36">+B103+D103</f>
        <v>2674.7000000000003</v>
      </c>
      <c r="G103" s="38">
        <f t="shared" si="36"/>
        <v>2159.8000000000002</v>
      </c>
      <c r="H103" s="18">
        <f t="shared" si="35"/>
        <v>23.840170386146873</v>
      </c>
    </row>
    <row r="104" spans="1:9" x14ac:dyDescent="0.25">
      <c r="A104" s="8">
        <f t="shared" si="1"/>
        <v>39562</v>
      </c>
      <c r="B104">
        <v>297.10000000000002</v>
      </c>
      <c r="C104">
        <v>245.3</v>
      </c>
      <c r="D104">
        <v>2397.1</v>
      </c>
      <c r="E104">
        <v>1927.4</v>
      </c>
      <c r="F104" s="38">
        <f t="shared" si="36"/>
        <v>2694.2</v>
      </c>
      <c r="G104" s="38">
        <f t="shared" si="36"/>
        <v>2172.7000000000003</v>
      </c>
      <c r="H104" s="18">
        <f t="shared" si="35"/>
        <v>24.002393335481177</v>
      </c>
    </row>
    <row r="105" spans="1:9" x14ac:dyDescent="0.25">
      <c r="A105" s="8">
        <f t="shared" si="1"/>
        <v>39569</v>
      </c>
      <c r="B105">
        <v>314.89999999999998</v>
      </c>
      <c r="C105">
        <v>213</v>
      </c>
      <c r="D105">
        <v>2414.1</v>
      </c>
      <c r="E105">
        <v>1985.7</v>
      </c>
      <c r="F105" s="38">
        <f t="shared" si="36"/>
        <v>2729</v>
      </c>
      <c r="G105" s="38">
        <f t="shared" si="36"/>
        <v>2198.6999999999998</v>
      </c>
      <c r="H105" s="18">
        <f t="shared" si="35"/>
        <v>24.118797471233023</v>
      </c>
      <c r="I105">
        <v>437.4</v>
      </c>
    </row>
    <row r="106" spans="1:9" x14ac:dyDescent="0.25">
      <c r="A106" s="8">
        <f t="shared" si="1"/>
        <v>39576</v>
      </c>
      <c r="B106">
        <v>231.8</v>
      </c>
      <c r="C106">
        <v>198.9</v>
      </c>
      <c r="D106">
        <v>2498.4</v>
      </c>
      <c r="E106">
        <v>2011.3</v>
      </c>
      <c r="F106" s="38">
        <f t="shared" ref="F106:G108" si="37">+B106+D106</f>
        <v>2730.2000000000003</v>
      </c>
      <c r="G106" s="38">
        <f t="shared" si="37"/>
        <v>2210.1999999999998</v>
      </c>
      <c r="H106" s="18">
        <f t="shared" ref="H106:H111" si="38">(F106/G106-1)*100</f>
        <v>23.527282598859856</v>
      </c>
      <c r="I106">
        <v>437.4</v>
      </c>
    </row>
    <row r="107" spans="1:9" x14ac:dyDescent="0.25">
      <c r="A107" s="8">
        <f t="shared" si="1"/>
        <v>39583</v>
      </c>
      <c r="B107">
        <v>216.5</v>
      </c>
      <c r="C107">
        <v>151</v>
      </c>
      <c r="D107">
        <v>2515.1999999999998</v>
      </c>
      <c r="E107">
        <v>2064.3000000000002</v>
      </c>
      <c r="F107" s="38">
        <f t="shared" si="37"/>
        <v>2731.7</v>
      </c>
      <c r="G107" s="38">
        <f t="shared" si="37"/>
        <v>2215.3000000000002</v>
      </c>
      <c r="H107" s="18">
        <f t="shared" si="38"/>
        <v>23.310612558118528</v>
      </c>
      <c r="I107">
        <v>524.4</v>
      </c>
    </row>
    <row r="108" spans="1:9" x14ac:dyDescent="0.25">
      <c r="A108" s="8">
        <f t="shared" si="1"/>
        <v>39590</v>
      </c>
      <c r="B108">
        <v>196.8</v>
      </c>
      <c r="C108">
        <v>118.5</v>
      </c>
      <c r="D108">
        <v>2533.9</v>
      </c>
      <c r="E108">
        <v>2100.1999999999998</v>
      </c>
      <c r="F108" s="38">
        <f t="shared" si="37"/>
        <v>2730.7000000000003</v>
      </c>
      <c r="G108" s="38">
        <f t="shared" si="37"/>
        <v>2218.6999999999998</v>
      </c>
      <c r="H108" s="18">
        <f t="shared" si="38"/>
        <v>23.076576373552093</v>
      </c>
      <c r="I108">
        <v>529.4</v>
      </c>
    </row>
    <row r="109" spans="1:9" x14ac:dyDescent="0.25">
      <c r="A109" s="8">
        <f t="shared" si="1"/>
        <v>39597</v>
      </c>
      <c r="B109">
        <v>172.3</v>
      </c>
      <c r="C109">
        <v>82.3</v>
      </c>
      <c r="D109">
        <v>2556.5</v>
      </c>
      <c r="E109">
        <v>2137.6999999999998</v>
      </c>
      <c r="F109" s="38">
        <f t="shared" ref="F109:G111" si="39">+B109+D109</f>
        <v>2728.8</v>
      </c>
      <c r="G109" s="38">
        <f t="shared" si="39"/>
        <v>2220</v>
      </c>
      <c r="H109" s="18">
        <f t="shared" si="38"/>
        <v>22.91891891891893</v>
      </c>
      <c r="I109">
        <v>539.1</v>
      </c>
    </row>
    <row r="110" spans="1:9" x14ac:dyDescent="0.25">
      <c r="A110" s="8">
        <f t="shared" si="1"/>
        <v>39604</v>
      </c>
      <c r="B110">
        <v>709.2</v>
      </c>
      <c r="C110">
        <v>390.5</v>
      </c>
      <c r="D110">
        <v>11.6</v>
      </c>
      <c r="E110">
        <v>46.9</v>
      </c>
      <c r="F110" s="38">
        <f t="shared" si="39"/>
        <v>720.80000000000007</v>
      </c>
      <c r="G110" s="38">
        <f t="shared" si="39"/>
        <v>437.4</v>
      </c>
      <c r="H110" s="18">
        <f t="shared" si="38"/>
        <v>64.791952446273456</v>
      </c>
    </row>
    <row r="111" spans="1:9" x14ac:dyDescent="0.25">
      <c r="A111" s="8">
        <f t="shared" si="1"/>
        <v>39611</v>
      </c>
      <c r="B111">
        <v>709.2</v>
      </c>
      <c r="C111">
        <v>390.5</v>
      </c>
      <c r="D111">
        <v>11.6</v>
      </c>
      <c r="E111">
        <v>46.9</v>
      </c>
      <c r="F111" s="38">
        <f t="shared" si="39"/>
        <v>720.80000000000007</v>
      </c>
      <c r="G111" s="38">
        <f t="shared" si="39"/>
        <v>437.4</v>
      </c>
      <c r="H111" s="18">
        <f t="shared" si="38"/>
        <v>64.791952446273456</v>
      </c>
    </row>
    <row r="112" spans="1:9" x14ac:dyDescent="0.25">
      <c r="A112" s="8">
        <f t="shared" si="1"/>
        <v>39618</v>
      </c>
      <c r="B112">
        <v>810</v>
      </c>
      <c r="C112">
        <v>421.5</v>
      </c>
      <c r="D112">
        <v>50.8</v>
      </c>
      <c r="E112">
        <v>130.80000000000001</v>
      </c>
      <c r="F112" s="38">
        <f t="shared" ref="F112:G114" si="40">+B112+D112</f>
        <v>860.8</v>
      </c>
      <c r="G112" s="38">
        <f t="shared" si="40"/>
        <v>552.29999999999995</v>
      </c>
      <c r="H112" s="18">
        <f t="shared" ref="H112:H117" si="41">(F112/G112-1)*100</f>
        <v>55.857323918160432</v>
      </c>
    </row>
    <row r="113" spans="1:9" x14ac:dyDescent="0.25">
      <c r="A113" s="8">
        <f t="shared" si="1"/>
        <v>39625</v>
      </c>
      <c r="B113">
        <v>851.7</v>
      </c>
      <c r="C113">
        <v>435.5</v>
      </c>
      <c r="D113">
        <v>73.2</v>
      </c>
      <c r="E113">
        <v>164.2</v>
      </c>
      <c r="F113" s="38">
        <f t="shared" si="40"/>
        <v>924.90000000000009</v>
      </c>
      <c r="G113" s="38">
        <f t="shared" si="40"/>
        <v>599.70000000000005</v>
      </c>
      <c r="H113" s="18">
        <f t="shared" si="41"/>
        <v>54.227113556778384</v>
      </c>
    </row>
    <row r="114" spans="1:9" x14ac:dyDescent="0.25">
      <c r="A114" s="8">
        <f t="shared" si="1"/>
        <v>39632</v>
      </c>
      <c r="B114">
        <v>804.8</v>
      </c>
      <c r="C114">
        <v>373.7</v>
      </c>
      <c r="D114">
        <v>126.4</v>
      </c>
      <c r="E114">
        <v>262.39999999999998</v>
      </c>
      <c r="F114" s="38">
        <f t="shared" si="40"/>
        <v>931.19999999999993</v>
      </c>
      <c r="G114" s="38">
        <f t="shared" si="40"/>
        <v>636.09999999999991</v>
      </c>
      <c r="H114" s="18">
        <f t="shared" si="41"/>
        <v>46.392076717497254</v>
      </c>
    </row>
    <row r="115" spans="1:9" x14ac:dyDescent="0.25">
      <c r="A115" s="8">
        <f t="shared" si="1"/>
        <v>39639</v>
      </c>
      <c r="B115">
        <v>832</v>
      </c>
      <c r="C115">
        <v>505.5</v>
      </c>
      <c r="D115">
        <v>148.9</v>
      </c>
      <c r="E115">
        <v>292</v>
      </c>
      <c r="F115" s="38">
        <f t="shared" ref="F115:G117" si="42">+B115+D115</f>
        <v>980.9</v>
      </c>
      <c r="G115" s="38">
        <f t="shared" si="42"/>
        <v>797.5</v>
      </c>
      <c r="H115" s="18">
        <f t="shared" si="41"/>
        <v>22.996865203761764</v>
      </c>
    </row>
    <row r="116" spans="1:9" x14ac:dyDescent="0.25">
      <c r="A116" s="8">
        <f t="shared" si="1"/>
        <v>39646</v>
      </c>
      <c r="B116">
        <v>850</v>
      </c>
      <c r="C116">
        <v>496.7</v>
      </c>
      <c r="D116">
        <v>284</v>
      </c>
      <c r="E116">
        <v>341.4</v>
      </c>
      <c r="F116" s="38">
        <f t="shared" si="42"/>
        <v>1134</v>
      </c>
      <c r="G116" s="38">
        <f t="shared" si="42"/>
        <v>838.09999999999991</v>
      </c>
      <c r="H116" s="18">
        <f t="shared" si="41"/>
        <v>35.306049397446614</v>
      </c>
    </row>
    <row r="117" spans="1:9" x14ac:dyDescent="0.25">
      <c r="A117" s="8">
        <f t="shared" si="1"/>
        <v>39653</v>
      </c>
      <c r="B117">
        <v>894.6</v>
      </c>
      <c r="C117">
        <v>533.29999999999995</v>
      </c>
      <c r="D117">
        <v>311.89999999999998</v>
      </c>
      <c r="E117">
        <v>382.7</v>
      </c>
      <c r="F117" s="38">
        <f t="shared" si="42"/>
        <v>1206.5</v>
      </c>
      <c r="G117" s="38">
        <f t="shared" si="42"/>
        <v>916</v>
      </c>
      <c r="H117" s="18">
        <f t="shared" si="41"/>
        <v>31.713973799126638</v>
      </c>
    </row>
    <row r="118" spans="1:9" x14ac:dyDescent="0.25">
      <c r="A118" s="8">
        <f t="shared" si="1"/>
        <v>39660</v>
      </c>
      <c r="B118">
        <v>947.8</v>
      </c>
      <c r="C118">
        <v>533.9</v>
      </c>
      <c r="D118">
        <v>361.2</v>
      </c>
      <c r="E118">
        <v>448</v>
      </c>
      <c r="F118" s="38">
        <f t="shared" ref="F118:G120" si="43">+B118+D118</f>
        <v>1309</v>
      </c>
      <c r="G118" s="38">
        <f t="shared" si="43"/>
        <v>981.9</v>
      </c>
      <c r="H118" s="18">
        <f t="shared" ref="H118:H123" si="44">(F118/G118-1)*100</f>
        <v>33.312964660352385</v>
      </c>
      <c r="I118">
        <v>5</v>
      </c>
    </row>
    <row r="119" spans="1:9" x14ac:dyDescent="0.25">
      <c r="A119" s="8">
        <f t="shared" si="1"/>
        <v>39667</v>
      </c>
      <c r="B119">
        <v>884.8</v>
      </c>
      <c r="C119">
        <v>529.9</v>
      </c>
      <c r="D119">
        <v>439.2</v>
      </c>
      <c r="E119">
        <v>472.4</v>
      </c>
      <c r="F119" s="38">
        <f t="shared" si="43"/>
        <v>1324</v>
      </c>
      <c r="G119" s="38">
        <f t="shared" si="43"/>
        <v>1002.3</v>
      </c>
      <c r="H119" s="18">
        <f t="shared" si="44"/>
        <v>32.096178788785792</v>
      </c>
      <c r="I119">
        <v>5</v>
      </c>
    </row>
    <row r="120" spans="1:9" x14ac:dyDescent="0.25">
      <c r="A120" s="8">
        <f t="shared" si="1"/>
        <v>39674</v>
      </c>
      <c r="B120">
        <v>880.6</v>
      </c>
      <c r="C120">
        <v>507.3</v>
      </c>
      <c r="D120">
        <v>501.9</v>
      </c>
      <c r="E120">
        <v>523.9</v>
      </c>
      <c r="F120" s="38">
        <f t="shared" si="43"/>
        <v>1382.5</v>
      </c>
      <c r="G120" s="38">
        <f t="shared" si="43"/>
        <v>1031.2</v>
      </c>
      <c r="H120" s="18">
        <f t="shared" si="44"/>
        <v>34.06710628394103</v>
      </c>
      <c r="I120">
        <v>20</v>
      </c>
    </row>
    <row r="121" spans="1:9" x14ac:dyDescent="0.25">
      <c r="A121" s="8">
        <f t="shared" si="1"/>
        <v>39681</v>
      </c>
      <c r="B121">
        <v>850</v>
      </c>
      <c r="C121">
        <v>460.3</v>
      </c>
      <c r="D121">
        <v>603.20000000000005</v>
      </c>
      <c r="E121">
        <v>558.70000000000005</v>
      </c>
      <c r="F121" s="38">
        <f t="shared" ref="F121:G123" si="45">+B121+D121</f>
        <v>1453.2</v>
      </c>
      <c r="G121" s="38">
        <f t="shared" si="45"/>
        <v>1019</v>
      </c>
      <c r="H121" s="18">
        <f t="shared" si="44"/>
        <v>42.610402355250244</v>
      </c>
      <c r="I121">
        <v>20</v>
      </c>
    </row>
    <row r="122" spans="1:9" x14ac:dyDescent="0.25">
      <c r="A122" s="8">
        <f t="shared" si="1"/>
        <v>39688</v>
      </c>
      <c r="B122">
        <v>795.9</v>
      </c>
      <c r="C122">
        <v>455.3</v>
      </c>
      <c r="D122">
        <v>658.5</v>
      </c>
      <c r="E122">
        <v>591.5</v>
      </c>
      <c r="F122" s="38">
        <f t="shared" si="45"/>
        <v>1454.4</v>
      </c>
      <c r="G122" s="38">
        <f t="shared" si="45"/>
        <v>1046.8</v>
      </c>
      <c r="H122" s="18">
        <f t="shared" si="44"/>
        <v>38.937714940771897</v>
      </c>
    </row>
    <row r="123" spans="1:9" x14ac:dyDescent="0.25">
      <c r="A123" s="8">
        <f t="shared" si="1"/>
        <v>39695</v>
      </c>
      <c r="B123">
        <v>789.3</v>
      </c>
      <c r="C123">
        <v>423.6</v>
      </c>
      <c r="D123">
        <v>706.2</v>
      </c>
      <c r="E123">
        <v>654.79999999999995</v>
      </c>
      <c r="F123" s="38">
        <f t="shared" si="45"/>
        <v>1495.5</v>
      </c>
      <c r="G123" s="38">
        <f t="shared" si="45"/>
        <v>1078.4000000000001</v>
      </c>
      <c r="H123" s="18">
        <f t="shared" si="44"/>
        <v>38.677670623145403</v>
      </c>
    </row>
    <row r="124" spans="1:9" x14ac:dyDescent="0.25">
      <c r="A124" s="8">
        <f t="shared" si="1"/>
        <v>39702</v>
      </c>
      <c r="B124">
        <v>802.3</v>
      </c>
      <c r="C124">
        <v>412.9</v>
      </c>
      <c r="D124">
        <v>758.3</v>
      </c>
      <c r="E124">
        <v>709.8</v>
      </c>
      <c r="F124" s="38">
        <f t="shared" ref="F124:G126" si="46">+B124+D124</f>
        <v>1560.6</v>
      </c>
      <c r="G124" s="38">
        <f t="shared" si="46"/>
        <v>1122.6999999999998</v>
      </c>
      <c r="H124" s="18">
        <f t="shared" ref="H124:H129" si="47">(F124/G124-1)*100</f>
        <v>39.004186336510216</v>
      </c>
    </row>
    <row r="125" spans="1:9" x14ac:dyDescent="0.25">
      <c r="A125" s="8">
        <f t="shared" si="1"/>
        <v>39709</v>
      </c>
      <c r="B125">
        <v>852.3</v>
      </c>
      <c r="C125">
        <v>493.1</v>
      </c>
      <c r="D125">
        <v>773.5</v>
      </c>
      <c r="E125">
        <v>737.2</v>
      </c>
      <c r="F125" s="38">
        <f t="shared" si="46"/>
        <v>1625.8</v>
      </c>
      <c r="G125" s="38">
        <f t="shared" si="46"/>
        <v>1230.3000000000002</v>
      </c>
      <c r="H125" s="18">
        <f t="shared" si="47"/>
        <v>32.146630903031756</v>
      </c>
    </row>
    <row r="126" spans="1:9" x14ac:dyDescent="0.25">
      <c r="A126" s="8">
        <f t="shared" si="1"/>
        <v>39716</v>
      </c>
      <c r="B126">
        <v>804</v>
      </c>
      <c r="C126">
        <v>589</v>
      </c>
      <c r="D126">
        <v>876.4</v>
      </c>
      <c r="E126">
        <v>832.2</v>
      </c>
      <c r="F126" s="38">
        <f t="shared" si="46"/>
        <v>1680.4</v>
      </c>
      <c r="G126" s="38">
        <f t="shared" si="46"/>
        <v>1421.2</v>
      </c>
      <c r="H126" s="18">
        <f t="shared" si="47"/>
        <v>18.238108640585416</v>
      </c>
    </row>
    <row r="127" spans="1:9" x14ac:dyDescent="0.25">
      <c r="A127" s="8">
        <f t="shared" si="1"/>
        <v>39723</v>
      </c>
      <c r="B127">
        <v>777.3</v>
      </c>
      <c r="C127">
        <v>801.3</v>
      </c>
      <c r="D127">
        <v>916.3</v>
      </c>
      <c r="E127">
        <v>872.8</v>
      </c>
      <c r="F127" s="38">
        <f t="shared" ref="F127:G129" si="48">+B127+D127</f>
        <v>1693.6</v>
      </c>
      <c r="G127" s="38">
        <f t="shared" si="48"/>
        <v>1674.1</v>
      </c>
      <c r="H127" s="18">
        <f t="shared" si="47"/>
        <v>1.164804969834532</v>
      </c>
    </row>
    <row r="128" spans="1:9" x14ac:dyDescent="0.25">
      <c r="A128" s="8">
        <f t="shared" si="1"/>
        <v>39730</v>
      </c>
      <c r="B128">
        <v>736.6</v>
      </c>
      <c r="C128">
        <v>802.4</v>
      </c>
      <c r="D128">
        <v>1017.8</v>
      </c>
      <c r="E128">
        <v>945.5</v>
      </c>
      <c r="F128" s="38">
        <f t="shared" si="48"/>
        <v>1754.4</v>
      </c>
      <c r="G128" s="38">
        <f t="shared" si="48"/>
        <v>1747.9</v>
      </c>
      <c r="H128" s="18">
        <f t="shared" si="47"/>
        <v>0.37187482121403548</v>
      </c>
    </row>
    <row r="129" spans="1:9" x14ac:dyDescent="0.25">
      <c r="A129" s="8">
        <f t="shared" si="1"/>
        <v>39737</v>
      </c>
      <c r="B129">
        <v>743.6</v>
      </c>
      <c r="C129">
        <v>737.3</v>
      </c>
      <c r="D129">
        <v>1060</v>
      </c>
      <c r="E129">
        <v>1028.5</v>
      </c>
      <c r="F129" s="38">
        <f t="shared" si="48"/>
        <v>1803.6</v>
      </c>
      <c r="G129" s="38">
        <f t="shared" si="48"/>
        <v>1765.8</v>
      </c>
      <c r="H129" s="18">
        <f t="shared" si="47"/>
        <v>2.1406727828746197</v>
      </c>
    </row>
    <row r="130" spans="1:9" x14ac:dyDescent="0.25">
      <c r="A130" s="8">
        <f t="shared" si="1"/>
        <v>39744</v>
      </c>
      <c r="B130">
        <v>730.9</v>
      </c>
      <c r="C130">
        <v>730</v>
      </c>
      <c r="D130">
        <v>1106</v>
      </c>
      <c r="E130">
        <v>1047.5999999999999</v>
      </c>
      <c r="F130" s="38">
        <f t="shared" ref="F130:G132" si="49">+B130+D130</f>
        <v>1836.9</v>
      </c>
      <c r="G130" s="38">
        <f t="shared" si="49"/>
        <v>1777.6</v>
      </c>
      <c r="H130" s="18">
        <f t="shared" ref="H130:H135" si="50">(F130/G130-1)*100</f>
        <v>3.3359585958596005</v>
      </c>
    </row>
    <row r="131" spans="1:9" x14ac:dyDescent="0.25">
      <c r="A131" s="8">
        <f t="shared" si="1"/>
        <v>39751</v>
      </c>
      <c r="B131">
        <v>754</v>
      </c>
      <c r="C131">
        <v>680.8</v>
      </c>
      <c r="D131">
        <v>1112.7</v>
      </c>
      <c r="E131">
        <v>1129.3</v>
      </c>
      <c r="F131" s="38">
        <f t="shared" si="49"/>
        <v>1866.7</v>
      </c>
      <c r="G131" s="38">
        <f t="shared" si="49"/>
        <v>1810.1</v>
      </c>
      <c r="H131" s="18">
        <f t="shared" si="50"/>
        <v>3.1268990663499308</v>
      </c>
    </row>
    <row r="132" spans="1:9" x14ac:dyDescent="0.25">
      <c r="A132" s="8">
        <f t="shared" si="1"/>
        <v>39758</v>
      </c>
      <c r="B132">
        <v>734.5</v>
      </c>
      <c r="C132">
        <v>662.7</v>
      </c>
      <c r="D132">
        <v>1175.8</v>
      </c>
      <c r="E132">
        <v>1177.5999999999999</v>
      </c>
      <c r="F132" s="38">
        <f t="shared" si="49"/>
        <v>1910.3</v>
      </c>
      <c r="G132" s="38">
        <f t="shared" si="49"/>
        <v>1840.3</v>
      </c>
      <c r="H132" s="18">
        <f t="shared" si="50"/>
        <v>3.8037276531000419</v>
      </c>
    </row>
    <row r="133" spans="1:9" x14ac:dyDescent="0.25">
      <c r="A133" s="8">
        <f t="shared" si="1"/>
        <v>39765</v>
      </c>
      <c r="B133">
        <v>721.6</v>
      </c>
      <c r="C133">
        <v>697.7</v>
      </c>
      <c r="D133">
        <v>1186</v>
      </c>
      <c r="E133">
        <v>1223.5</v>
      </c>
      <c r="F133" s="38">
        <f t="shared" ref="F133:G135" si="51">+B133+D133</f>
        <v>1907.6</v>
      </c>
      <c r="G133" s="38">
        <f t="shared" si="51"/>
        <v>1921.2</v>
      </c>
      <c r="H133" s="18">
        <f t="shared" si="50"/>
        <v>-0.70789090151989198</v>
      </c>
    </row>
    <row r="134" spans="1:9" x14ac:dyDescent="0.25">
      <c r="A134" s="8">
        <f t="shared" si="1"/>
        <v>39772</v>
      </c>
      <c r="B134">
        <v>664.4</v>
      </c>
      <c r="C134">
        <v>694.8</v>
      </c>
      <c r="D134">
        <v>1254.3</v>
      </c>
      <c r="E134">
        <v>1241.8</v>
      </c>
      <c r="F134" s="38">
        <f t="shared" si="51"/>
        <v>1918.6999999999998</v>
      </c>
      <c r="G134" s="38">
        <f t="shared" si="51"/>
        <v>1936.6</v>
      </c>
      <c r="H134" s="18">
        <f t="shared" si="50"/>
        <v>-0.92430032014871877</v>
      </c>
    </row>
    <row r="135" spans="1:9" x14ac:dyDescent="0.25">
      <c r="A135" s="8">
        <f t="shared" si="1"/>
        <v>39779</v>
      </c>
      <c r="B135">
        <v>609.29999999999995</v>
      </c>
      <c r="C135">
        <v>714.8</v>
      </c>
      <c r="D135">
        <v>1312.3</v>
      </c>
      <c r="E135">
        <v>1296</v>
      </c>
      <c r="F135" s="38">
        <f t="shared" si="51"/>
        <v>1921.6</v>
      </c>
      <c r="G135" s="38">
        <f t="shared" si="51"/>
        <v>2010.8</v>
      </c>
      <c r="H135" s="18">
        <f t="shared" si="50"/>
        <v>-4.4360453550825518</v>
      </c>
    </row>
    <row r="136" spans="1:9" x14ac:dyDescent="0.25">
      <c r="A136" s="8">
        <f t="shared" si="1"/>
        <v>39786</v>
      </c>
      <c r="B136">
        <v>606.4</v>
      </c>
      <c r="C136">
        <v>745.3</v>
      </c>
      <c r="D136">
        <v>1329</v>
      </c>
      <c r="E136">
        <v>1343.2</v>
      </c>
      <c r="F136" s="38">
        <f t="shared" ref="F136:G138" si="52">+B136+D136</f>
        <v>1935.4</v>
      </c>
      <c r="G136" s="38">
        <f t="shared" si="52"/>
        <v>2088.5</v>
      </c>
      <c r="H136" s="18">
        <f t="shared" ref="H136:H141" si="53">(F136/G136-1)*100</f>
        <v>-7.3306200622456297</v>
      </c>
    </row>
    <row r="137" spans="1:9" x14ac:dyDescent="0.25">
      <c r="A137" s="8">
        <f t="shared" si="1"/>
        <v>39793</v>
      </c>
      <c r="B137">
        <v>707.5</v>
      </c>
      <c r="C137">
        <v>801.3</v>
      </c>
      <c r="D137">
        <v>1346.5</v>
      </c>
      <c r="E137">
        <v>1371.8</v>
      </c>
      <c r="F137" s="38">
        <f t="shared" si="52"/>
        <v>2054</v>
      </c>
      <c r="G137" s="38">
        <f t="shared" si="52"/>
        <v>2173.1</v>
      </c>
      <c r="H137" s="18">
        <f t="shared" si="53"/>
        <v>-5.4806497630113586</v>
      </c>
      <c r="I137">
        <v>160.80000000000001</v>
      </c>
    </row>
    <row r="138" spans="1:9" x14ac:dyDescent="0.25">
      <c r="A138" s="8">
        <f t="shared" si="1"/>
        <v>39800</v>
      </c>
      <c r="B138">
        <v>669.1</v>
      </c>
      <c r="C138">
        <v>852.3</v>
      </c>
      <c r="D138">
        <v>1443.5</v>
      </c>
      <c r="E138">
        <v>1380.2</v>
      </c>
      <c r="F138" s="38">
        <f t="shared" si="52"/>
        <v>2112.6</v>
      </c>
      <c r="G138" s="38">
        <f t="shared" si="52"/>
        <v>2232.5</v>
      </c>
      <c r="H138" s="18">
        <f t="shared" si="53"/>
        <v>-5.3706606942889206</v>
      </c>
      <c r="I138">
        <v>160.80000000000001</v>
      </c>
    </row>
    <row r="139" spans="1:9" x14ac:dyDescent="0.25">
      <c r="A139" s="8">
        <f t="shared" si="1"/>
        <v>39807</v>
      </c>
      <c r="B139">
        <v>672.1</v>
      </c>
      <c r="C139">
        <v>833.9</v>
      </c>
      <c r="D139">
        <v>1449.3</v>
      </c>
      <c r="E139">
        <v>1397.5</v>
      </c>
      <c r="F139" s="38">
        <f t="shared" ref="F139:G141" si="54">+B139+D139</f>
        <v>2121.4</v>
      </c>
      <c r="G139" s="38">
        <f t="shared" si="54"/>
        <v>2231.4</v>
      </c>
      <c r="H139" s="18">
        <f t="shared" si="53"/>
        <v>-4.929640584386485</v>
      </c>
      <c r="I139">
        <v>160.80000000000001</v>
      </c>
    </row>
    <row r="140" spans="1:9" x14ac:dyDescent="0.25">
      <c r="A140" s="8">
        <f t="shared" si="1"/>
        <v>39814</v>
      </c>
      <c r="B140">
        <v>646.79999999999995</v>
      </c>
      <c r="C140">
        <v>756</v>
      </c>
      <c r="D140">
        <v>1497.6</v>
      </c>
      <c r="E140">
        <v>1483.2</v>
      </c>
      <c r="F140" s="38">
        <f t="shared" si="54"/>
        <v>2144.3999999999996</v>
      </c>
      <c r="G140" s="38">
        <f t="shared" si="54"/>
        <v>2239.1999999999998</v>
      </c>
      <c r="H140" s="18">
        <f t="shared" si="53"/>
        <v>-4.2336548767416993</v>
      </c>
      <c r="I140">
        <v>160.80000000000001</v>
      </c>
    </row>
    <row r="141" spans="1:9" x14ac:dyDescent="0.25">
      <c r="A141" s="8">
        <f t="shared" si="1"/>
        <v>39821</v>
      </c>
      <c r="B141">
        <v>605</v>
      </c>
      <c r="C141">
        <v>680.5</v>
      </c>
      <c r="D141">
        <v>1541.3</v>
      </c>
      <c r="E141">
        <v>1567.9</v>
      </c>
      <c r="F141" s="38">
        <f t="shared" si="54"/>
        <v>2146.3000000000002</v>
      </c>
      <c r="G141" s="38">
        <f t="shared" si="54"/>
        <v>2248.4</v>
      </c>
      <c r="H141" s="18">
        <f t="shared" si="53"/>
        <v>-4.5410069382672109</v>
      </c>
      <c r="I141">
        <v>160.80000000000001</v>
      </c>
    </row>
    <row r="142" spans="1:9" x14ac:dyDescent="0.25">
      <c r="A142" s="8">
        <f t="shared" si="1"/>
        <v>39828</v>
      </c>
      <c r="B142">
        <v>585.79999999999995</v>
      </c>
      <c r="C142">
        <v>693.1</v>
      </c>
      <c r="D142">
        <v>1567.2</v>
      </c>
      <c r="E142">
        <v>1587.2</v>
      </c>
      <c r="F142" s="38">
        <f t="shared" ref="F142:G144" si="55">+B142+D142</f>
        <v>2153</v>
      </c>
      <c r="G142" s="38">
        <f t="shared" si="55"/>
        <v>2280.3000000000002</v>
      </c>
      <c r="H142" s="18">
        <f t="shared" ref="H142:H147" si="56">(F142/G142-1)*100</f>
        <v>-5.5825987808621802</v>
      </c>
      <c r="I142">
        <v>160.80000000000001</v>
      </c>
    </row>
    <row r="143" spans="1:9" x14ac:dyDescent="0.25">
      <c r="A143" s="8">
        <f t="shared" si="1"/>
        <v>39835</v>
      </c>
      <c r="B143">
        <v>585.20000000000005</v>
      </c>
      <c r="C143">
        <v>740.2</v>
      </c>
      <c r="D143">
        <v>1603.2</v>
      </c>
      <c r="E143">
        <v>1622</v>
      </c>
      <c r="F143" s="38">
        <f t="shared" si="55"/>
        <v>2188.4</v>
      </c>
      <c r="G143" s="38">
        <f t="shared" si="55"/>
        <v>2362.1999999999998</v>
      </c>
      <c r="H143" s="18">
        <f t="shared" si="56"/>
        <v>-7.3575480484294182</v>
      </c>
      <c r="I143">
        <v>160.80000000000001</v>
      </c>
    </row>
    <row r="144" spans="1:9" x14ac:dyDescent="0.25">
      <c r="A144" s="8">
        <f t="shared" si="1"/>
        <v>39842</v>
      </c>
      <c r="B144">
        <v>639.79999999999995</v>
      </c>
      <c r="C144">
        <v>699.3</v>
      </c>
      <c r="D144">
        <v>1647.9</v>
      </c>
      <c r="E144">
        <v>1713.2</v>
      </c>
      <c r="F144" s="38">
        <f t="shared" si="55"/>
        <v>2287.6999999999998</v>
      </c>
      <c r="G144" s="38">
        <f t="shared" si="55"/>
        <v>2412.5</v>
      </c>
      <c r="H144" s="18">
        <f t="shared" si="56"/>
        <v>-5.1730569948186584</v>
      </c>
      <c r="I144">
        <v>160.80000000000001</v>
      </c>
    </row>
    <row r="145" spans="1:9" x14ac:dyDescent="0.25">
      <c r="A145" s="8">
        <f t="shared" si="1"/>
        <v>39849</v>
      </c>
      <c r="B145">
        <v>581.70000000000005</v>
      </c>
      <c r="C145">
        <v>609.20000000000005</v>
      </c>
      <c r="D145">
        <v>1730.8</v>
      </c>
      <c r="E145">
        <v>1801.2</v>
      </c>
      <c r="F145" s="38">
        <f t="shared" ref="F145:G147" si="57">+B145+D145</f>
        <v>2312.5</v>
      </c>
      <c r="G145" s="38">
        <f t="shared" si="57"/>
        <v>2410.4</v>
      </c>
      <c r="H145" s="18">
        <f t="shared" si="56"/>
        <v>-4.0615665449717948</v>
      </c>
    </row>
    <row r="146" spans="1:9" x14ac:dyDescent="0.25">
      <c r="A146" s="8">
        <f t="shared" si="1"/>
        <v>39856</v>
      </c>
      <c r="B146">
        <v>587</v>
      </c>
      <c r="C146">
        <v>613.6</v>
      </c>
      <c r="D146">
        <v>1765.8</v>
      </c>
      <c r="E146">
        <v>1825.6</v>
      </c>
      <c r="F146" s="38">
        <f t="shared" si="57"/>
        <v>2352.8000000000002</v>
      </c>
      <c r="G146" s="38">
        <f t="shared" si="57"/>
        <v>2439.1999999999998</v>
      </c>
      <c r="H146" s="18">
        <f t="shared" si="56"/>
        <v>-3.5421449655624659</v>
      </c>
    </row>
    <row r="147" spans="1:9" x14ac:dyDescent="0.25">
      <c r="A147" s="8">
        <f t="shared" si="1"/>
        <v>39863</v>
      </c>
      <c r="B147">
        <v>587.79999999999995</v>
      </c>
      <c r="C147">
        <v>584.20000000000005</v>
      </c>
      <c r="D147">
        <v>1793.1</v>
      </c>
      <c r="E147">
        <v>1881.6</v>
      </c>
      <c r="F147" s="38">
        <f t="shared" si="57"/>
        <v>2380.8999999999996</v>
      </c>
      <c r="G147" s="38">
        <f t="shared" si="57"/>
        <v>2465.8000000000002</v>
      </c>
      <c r="H147" s="18">
        <f t="shared" si="56"/>
        <v>-3.4431016303025586</v>
      </c>
    </row>
    <row r="148" spans="1:9" x14ac:dyDescent="0.25">
      <c r="A148" s="8">
        <f t="shared" si="1"/>
        <v>39870</v>
      </c>
      <c r="B148">
        <v>560.70000000000005</v>
      </c>
      <c r="C148">
        <v>592.9</v>
      </c>
      <c r="D148">
        <v>1866.9</v>
      </c>
      <c r="E148">
        <v>1960.5</v>
      </c>
      <c r="F148" s="38">
        <f t="shared" ref="F148:G150" si="58">+B148+D148</f>
        <v>2427.6000000000004</v>
      </c>
      <c r="G148" s="38">
        <f t="shared" si="58"/>
        <v>2553.4</v>
      </c>
      <c r="H148" s="18">
        <f t="shared" ref="H148:H153" si="59">(F148/G148-1)*100</f>
        <v>-4.9267643142476558</v>
      </c>
    </row>
    <row r="149" spans="1:9" x14ac:dyDescent="0.25">
      <c r="A149" s="8">
        <f t="shared" si="1"/>
        <v>39877</v>
      </c>
      <c r="B149">
        <v>459.5</v>
      </c>
      <c r="C149">
        <v>570.9</v>
      </c>
      <c r="D149">
        <v>1951.2</v>
      </c>
      <c r="E149">
        <v>1998.7</v>
      </c>
      <c r="F149" s="38">
        <f t="shared" si="58"/>
        <v>2410.6999999999998</v>
      </c>
      <c r="G149" s="38">
        <f t="shared" si="58"/>
        <v>2569.6</v>
      </c>
      <c r="H149" s="18">
        <f t="shared" si="59"/>
        <v>-6.1838418430884223</v>
      </c>
    </row>
    <row r="150" spans="1:9" x14ac:dyDescent="0.25">
      <c r="A150" s="8">
        <f t="shared" si="1"/>
        <v>39884</v>
      </c>
      <c r="B150">
        <v>420.5</v>
      </c>
      <c r="C150">
        <v>490.4</v>
      </c>
      <c r="D150">
        <v>1999.5</v>
      </c>
      <c r="E150">
        <v>2094.4</v>
      </c>
      <c r="F150" s="38">
        <f t="shared" si="58"/>
        <v>2420</v>
      </c>
      <c r="G150" s="38">
        <f t="shared" si="58"/>
        <v>2584.8000000000002</v>
      </c>
      <c r="H150" s="18">
        <f t="shared" si="59"/>
        <v>-6.3757350665428758</v>
      </c>
      <c r="I150">
        <v>245.3</v>
      </c>
    </row>
    <row r="151" spans="1:9" x14ac:dyDescent="0.25">
      <c r="A151" s="8">
        <f t="shared" si="1"/>
        <v>39891</v>
      </c>
      <c r="B151">
        <v>378.4</v>
      </c>
      <c r="C151">
        <v>476.3</v>
      </c>
      <c r="D151">
        <v>2056.6</v>
      </c>
      <c r="E151">
        <v>2112.4</v>
      </c>
      <c r="F151" s="38">
        <f t="shared" ref="F151:G155" si="60">+B151+D151</f>
        <v>2435</v>
      </c>
      <c r="G151" s="38">
        <f t="shared" si="60"/>
        <v>2588.7000000000003</v>
      </c>
      <c r="H151" s="18">
        <f t="shared" si="59"/>
        <v>-5.9373430679491745</v>
      </c>
    </row>
    <row r="152" spans="1:9" x14ac:dyDescent="0.25">
      <c r="A152" s="8">
        <f t="shared" si="1"/>
        <v>39898</v>
      </c>
      <c r="B152">
        <v>366.3</v>
      </c>
      <c r="C152">
        <v>419.6</v>
      </c>
      <c r="D152">
        <v>2072.4</v>
      </c>
      <c r="E152">
        <v>2181.1999999999998</v>
      </c>
      <c r="F152" s="38">
        <f t="shared" si="60"/>
        <v>2438.7000000000003</v>
      </c>
      <c r="G152" s="38">
        <f t="shared" si="60"/>
        <v>2600.7999999999997</v>
      </c>
      <c r="H152" s="18">
        <f t="shared" si="59"/>
        <v>-6.2326976314979854</v>
      </c>
    </row>
    <row r="153" spans="1:9" x14ac:dyDescent="0.25">
      <c r="A153" s="8">
        <f t="shared" si="1"/>
        <v>39905</v>
      </c>
      <c r="B153">
        <v>363.5</v>
      </c>
      <c r="C153">
        <v>387.7</v>
      </c>
      <c r="D153">
        <v>2106</v>
      </c>
      <c r="E153">
        <v>2275.1</v>
      </c>
      <c r="F153" s="38">
        <f t="shared" si="60"/>
        <v>2469.5</v>
      </c>
      <c r="G153" s="38">
        <f t="shared" si="60"/>
        <v>2662.7999999999997</v>
      </c>
      <c r="H153" s="18">
        <f t="shared" si="59"/>
        <v>-7.2592759501276749</v>
      </c>
    </row>
    <row r="154" spans="1:9" x14ac:dyDescent="0.25">
      <c r="A154" s="8">
        <f t="shared" si="1"/>
        <v>39912</v>
      </c>
      <c r="B154">
        <v>316.3</v>
      </c>
      <c r="C154">
        <v>353.5</v>
      </c>
      <c r="D154">
        <v>2128.8000000000002</v>
      </c>
      <c r="E154">
        <v>2312.1999999999998</v>
      </c>
      <c r="F154" s="38">
        <f t="shared" si="60"/>
        <v>2445.1000000000004</v>
      </c>
      <c r="G154" s="38">
        <f t="shared" si="60"/>
        <v>2665.7</v>
      </c>
      <c r="H154" s="18">
        <f t="shared" ref="H154:H159" si="61">(F154/G154-1)*100</f>
        <v>-8.2754998687023846</v>
      </c>
    </row>
    <row r="155" spans="1:9" x14ac:dyDescent="0.25">
      <c r="A155" s="8">
        <f t="shared" si="1"/>
        <v>39919</v>
      </c>
      <c r="B155">
        <v>275.60000000000002</v>
      </c>
      <c r="C155">
        <v>308.8</v>
      </c>
      <c r="D155">
        <v>2174.6</v>
      </c>
      <c r="E155">
        <v>2365.9</v>
      </c>
      <c r="F155" s="38">
        <f t="shared" si="60"/>
        <v>2450.1999999999998</v>
      </c>
      <c r="G155" s="38">
        <f t="shared" si="60"/>
        <v>2674.7000000000003</v>
      </c>
      <c r="H155" s="18">
        <f t="shared" si="61"/>
        <v>-8.393464687628537</v>
      </c>
    </row>
    <row r="156" spans="1:9" x14ac:dyDescent="0.25">
      <c r="A156" s="8">
        <f t="shared" si="1"/>
        <v>39926</v>
      </c>
      <c r="B156">
        <v>211.7</v>
      </c>
      <c r="C156">
        <v>297.10000000000002</v>
      </c>
      <c r="D156">
        <v>2241.4</v>
      </c>
      <c r="E156">
        <v>2397.1</v>
      </c>
      <c r="F156" s="38">
        <f t="shared" ref="F156:F187" si="62">+B156+D156</f>
        <v>2453.1</v>
      </c>
      <c r="G156" s="38">
        <f t="shared" ref="G156:G187" si="63">+C156+E156</f>
        <v>2694.2</v>
      </c>
      <c r="H156" s="18">
        <f t="shared" si="61"/>
        <v>-8.94885309182688</v>
      </c>
      <c r="I156">
        <v>302.8</v>
      </c>
    </row>
    <row r="157" spans="1:9" x14ac:dyDescent="0.25">
      <c r="A157" s="8">
        <f t="shared" si="1"/>
        <v>39933</v>
      </c>
      <c r="B157">
        <v>216.1</v>
      </c>
      <c r="C157">
        <v>314.89999999999998</v>
      </c>
      <c r="D157">
        <v>2259.1999999999998</v>
      </c>
      <c r="E157">
        <v>2414.1</v>
      </c>
      <c r="F157" s="38">
        <f t="shared" si="62"/>
        <v>2475.2999999999997</v>
      </c>
      <c r="G157" s="38">
        <f t="shared" si="63"/>
        <v>2729</v>
      </c>
      <c r="H157" s="18">
        <f t="shared" si="61"/>
        <v>-9.2964455844631857</v>
      </c>
      <c r="I157">
        <v>320.3</v>
      </c>
    </row>
    <row r="158" spans="1:9" x14ac:dyDescent="0.25">
      <c r="A158" s="8">
        <f t="shared" si="1"/>
        <v>39940</v>
      </c>
      <c r="B158">
        <v>201.4</v>
      </c>
      <c r="C158">
        <v>231.8</v>
      </c>
      <c r="D158">
        <v>2278.8000000000002</v>
      </c>
      <c r="E158">
        <v>2498.4</v>
      </c>
      <c r="F158" s="38">
        <f t="shared" si="62"/>
        <v>2480.2000000000003</v>
      </c>
      <c r="G158" s="38">
        <f t="shared" si="63"/>
        <v>2730.2000000000003</v>
      </c>
      <c r="H158" s="18">
        <f t="shared" si="61"/>
        <v>-9.1568383268625038</v>
      </c>
      <c r="I158">
        <v>320.3</v>
      </c>
    </row>
    <row r="159" spans="1:9" x14ac:dyDescent="0.25">
      <c r="A159" s="8">
        <f t="shared" si="1"/>
        <v>39947</v>
      </c>
      <c r="B159">
        <v>151.6</v>
      </c>
      <c r="C159">
        <v>216.5</v>
      </c>
      <c r="D159">
        <v>2330.6999999999998</v>
      </c>
      <c r="E159">
        <v>2515.1999999999998</v>
      </c>
      <c r="F159" s="38">
        <f t="shared" si="62"/>
        <v>2482.2999999999997</v>
      </c>
      <c r="G159" s="38">
        <f t="shared" si="63"/>
        <v>2731.7</v>
      </c>
      <c r="H159" s="18">
        <f t="shared" si="61"/>
        <v>-9.1298458835157632</v>
      </c>
      <c r="I159">
        <v>320.3</v>
      </c>
    </row>
    <row r="160" spans="1:9" x14ac:dyDescent="0.25">
      <c r="A160" s="8">
        <f t="shared" si="1"/>
        <v>39954</v>
      </c>
      <c r="B160">
        <v>123.6</v>
      </c>
      <c r="C160">
        <v>196.8</v>
      </c>
      <c r="D160">
        <v>2366</v>
      </c>
      <c r="E160">
        <v>2533.9</v>
      </c>
      <c r="F160" s="38">
        <f t="shared" si="62"/>
        <v>2489.6</v>
      </c>
      <c r="G160" s="38">
        <f t="shared" si="63"/>
        <v>2730.7000000000003</v>
      </c>
      <c r="H160" s="18">
        <f t="shared" ref="H160:H191" si="64">(F160/G160-1)*100</f>
        <v>-8.8292379243417596</v>
      </c>
      <c r="I160">
        <v>329.7</v>
      </c>
    </row>
    <row r="161" spans="1:9" x14ac:dyDescent="0.25">
      <c r="A161" s="8">
        <f t="shared" si="1"/>
        <v>39961</v>
      </c>
      <c r="B161">
        <v>83.4</v>
      </c>
      <c r="C161">
        <v>172.3</v>
      </c>
      <c r="D161">
        <v>2380.1</v>
      </c>
      <c r="E161">
        <v>2556.5</v>
      </c>
      <c r="F161" s="38">
        <f t="shared" si="62"/>
        <v>2463.5</v>
      </c>
      <c r="G161" s="38">
        <f t="shared" si="63"/>
        <v>2728.8</v>
      </c>
      <c r="H161" s="18">
        <f t="shared" si="64"/>
        <v>-9.7222222222222321</v>
      </c>
      <c r="I161">
        <v>363.8</v>
      </c>
    </row>
    <row r="162" spans="1:9" x14ac:dyDescent="0.25">
      <c r="A162" s="8">
        <f t="shared" si="1"/>
        <v>39968</v>
      </c>
      <c r="B162">
        <v>400.9</v>
      </c>
      <c r="C162">
        <v>709.2</v>
      </c>
      <c r="D162">
        <v>6.3</v>
      </c>
      <c r="E162">
        <v>11.6</v>
      </c>
      <c r="F162" s="38">
        <f t="shared" si="62"/>
        <v>407.2</v>
      </c>
      <c r="G162" s="38">
        <f t="shared" si="63"/>
        <v>720.80000000000007</v>
      </c>
      <c r="H162" s="18">
        <f t="shared" si="64"/>
        <v>-43.507214206437297</v>
      </c>
    </row>
    <row r="163" spans="1:9" x14ac:dyDescent="0.25">
      <c r="A163" s="8">
        <f t="shared" si="1"/>
        <v>39975</v>
      </c>
      <c r="B163">
        <v>365.6</v>
      </c>
      <c r="C163">
        <v>729.9</v>
      </c>
      <c r="D163">
        <v>53.7</v>
      </c>
      <c r="E163">
        <v>22</v>
      </c>
      <c r="F163" s="38">
        <f t="shared" si="62"/>
        <v>419.3</v>
      </c>
      <c r="G163" s="38">
        <f t="shared" si="63"/>
        <v>751.9</v>
      </c>
      <c r="H163" s="18">
        <f t="shared" si="64"/>
        <v>-44.234605665647017</v>
      </c>
    </row>
    <row r="164" spans="1:9" x14ac:dyDescent="0.25">
      <c r="A164" s="8">
        <f t="shared" si="1"/>
        <v>39982</v>
      </c>
      <c r="B164">
        <v>347.9</v>
      </c>
      <c r="C164">
        <v>810</v>
      </c>
      <c r="D164">
        <v>85.4</v>
      </c>
      <c r="E164">
        <v>50.8</v>
      </c>
      <c r="F164" s="38">
        <f t="shared" si="62"/>
        <v>433.29999999999995</v>
      </c>
      <c r="G164" s="38">
        <f t="shared" si="63"/>
        <v>860.8</v>
      </c>
      <c r="H164" s="18">
        <f t="shared" si="64"/>
        <v>-49.663104089219331</v>
      </c>
    </row>
    <row r="165" spans="1:9" x14ac:dyDescent="0.25">
      <c r="A165" s="8">
        <f t="shared" si="1"/>
        <v>39989</v>
      </c>
      <c r="B165">
        <v>393.3</v>
      </c>
      <c r="C165">
        <v>851.7</v>
      </c>
      <c r="D165">
        <v>96.4</v>
      </c>
      <c r="E165">
        <v>73.2</v>
      </c>
      <c r="F165" s="38">
        <f t="shared" si="62"/>
        <v>489.70000000000005</v>
      </c>
      <c r="G165" s="38">
        <f t="shared" si="63"/>
        <v>924.90000000000009</v>
      </c>
      <c r="H165" s="18">
        <f t="shared" si="64"/>
        <v>-47.053735538977179</v>
      </c>
    </row>
    <row r="166" spans="1:9" x14ac:dyDescent="0.25">
      <c r="A166" s="8">
        <f t="shared" si="1"/>
        <v>39996</v>
      </c>
      <c r="B166">
        <v>420.8</v>
      </c>
      <c r="C166">
        <v>804.8</v>
      </c>
      <c r="D166">
        <v>98.8</v>
      </c>
      <c r="E166">
        <v>126.4</v>
      </c>
      <c r="F166" s="38">
        <f t="shared" si="62"/>
        <v>519.6</v>
      </c>
      <c r="G166" s="38">
        <f t="shared" si="63"/>
        <v>931.19999999999993</v>
      </c>
      <c r="H166" s="18">
        <f t="shared" si="64"/>
        <v>-44.201030927835049</v>
      </c>
    </row>
    <row r="167" spans="1:9" x14ac:dyDescent="0.25">
      <c r="A167" s="8">
        <f t="shared" si="1"/>
        <v>40003</v>
      </c>
      <c r="B167">
        <v>457.2</v>
      </c>
      <c r="C167">
        <v>832</v>
      </c>
      <c r="D167">
        <v>132.69999999999999</v>
      </c>
      <c r="E167">
        <v>148.9</v>
      </c>
      <c r="F167" s="38">
        <f t="shared" si="62"/>
        <v>589.9</v>
      </c>
      <c r="G167" s="38">
        <f t="shared" si="63"/>
        <v>980.9</v>
      </c>
      <c r="H167" s="18">
        <f t="shared" si="64"/>
        <v>-39.86135181975736</v>
      </c>
    </row>
    <row r="168" spans="1:9" x14ac:dyDescent="0.25">
      <c r="A168" s="8">
        <f t="shared" si="1"/>
        <v>40010</v>
      </c>
      <c r="B168">
        <v>477.1</v>
      </c>
      <c r="C168">
        <v>850</v>
      </c>
      <c r="D168">
        <v>170</v>
      </c>
      <c r="E168">
        <v>284</v>
      </c>
      <c r="F168" s="38">
        <f t="shared" si="62"/>
        <v>647.1</v>
      </c>
      <c r="G168" s="38">
        <f t="shared" si="63"/>
        <v>1134</v>
      </c>
      <c r="H168" s="18">
        <f t="shared" si="64"/>
        <v>-42.936507936507937</v>
      </c>
    </row>
    <row r="169" spans="1:9" x14ac:dyDescent="0.25">
      <c r="A169" s="8">
        <f t="shared" si="1"/>
        <v>40017</v>
      </c>
      <c r="B169">
        <v>458</v>
      </c>
      <c r="C169">
        <v>894.6</v>
      </c>
      <c r="D169">
        <v>202.6</v>
      </c>
      <c r="E169">
        <v>311.89999999999998</v>
      </c>
      <c r="F169" s="38">
        <f t="shared" si="62"/>
        <v>660.6</v>
      </c>
      <c r="G169" s="38">
        <f t="shared" si="63"/>
        <v>1206.5</v>
      </c>
      <c r="H169" s="18">
        <f t="shared" si="64"/>
        <v>-45.24658101947783</v>
      </c>
    </row>
    <row r="170" spans="1:9" x14ac:dyDescent="0.25">
      <c r="A170" s="8">
        <f t="shared" si="1"/>
        <v>40024</v>
      </c>
      <c r="B170">
        <v>436.6</v>
      </c>
      <c r="C170">
        <v>947.8</v>
      </c>
      <c r="D170">
        <v>237.2</v>
      </c>
      <c r="E170">
        <v>361.2</v>
      </c>
      <c r="F170" s="38">
        <f t="shared" si="62"/>
        <v>673.8</v>
      </c>
      <c r="G170" s="38">
        <f t="shared" si="63"/>
        <v>1309</v>
      </c>
      <c r="H170" s="18">
        <f t="shared" si="64"/>
        <v>-48.52559205500382</v>
      </c>
    </row>
    <row r="171" spans="1:9" x14ac:dyDescent="0.25">
      <c r="A171" s="8">
        <f t="shared" si="1"/>
        <v>40031</v>
      </c>
      <c r="B171">
        <v>407.1</v>
      </c>
      <c r="C171">
        <v>884.8</v>
      </c>
      <c r="D171">
        <v>275.2</v>
      </c>
      <c r="E171">
        <v>439.2</v>
      </c>
      <c r="F171" s="38">
        <f t="shared" si="62"/>
        <v>682.3</v>
      </c>
      <c r="G171" s="38">
        <f t="shared" si="63"/>
        <v>1324</v>
      </c>
      <c r="H171" s="18">
        <f t="shared" si="64"/>
        <v>-48.466767371601215</v>
      </c>
    </row>
    <row r="172" spans="1:9" x14ac:dyDescent="0.25">
      <c r="A172" s="8">
        <f t="shared" si="1"/>
        <v>40038</v>
      </c>
      <c r="B172">
        <v>371.8</v>
      </c>
      <c r="C172">
        <v>880.6</v>
      </c>
      <c r="D172">
        <v>313</v>
      </c>
      <c r="E172">
        <v>501.9</v>
      </c>
      <c r="F172" s="38">
        <f t="shared" si="62"/>
        <v>684.8</v>
      </c>
      <c r="G172" s="38">
        <f t="shared" si="63"/>
        <v>1382.5</v>
      </c>
      <c r="H172" s="18">
        <f t="shared" si="64"/>
        <v>-50.466546112115736</v>
      </c>
    </row>
    <row r="173" spans="1:9" x14ac:dyDescent="0.25">
      <c r="A173" s="8">
        <f t="shared" si="1"/>
        <v>40045</v>
      </c>
      <c r="B173">
        <v>353.8</v>
      </c>
      <c r="C173">
        <v>850</v>
      </c>
      <c r="D173">
        <v>366.1</v>
      </c>
      <c r="E173">
        <v>603.20000000000005</v>
      </c>
      <c r="F173" s="38">
        <f t="shared" si="62"/>
        <v>719.90000000000009</v>
      </c>
      <c r="G173" s="38">
        <f t="shared" si="63"/>
        <v>1453.2</v>
      </c>
      <c r="H173" s="18">
        <f t="shared" si="64"/>
        <v>-50.461051472612162</v>
      </c>
    </row>
    <row r="174" spans="1:9" x14ac:dyDescent="0.25">
      <c r="A174" s="8">
        <f t="shared" si="1"/>
        <v>40052</v>
      </c>
      <c r="B174">
        <v>351.1</v>
      </c>
      <c r="C174">
        <v>795.9</v>
      </c>
      <c r="D174">
        <v>429.3</v>
      </c>
      <c r="E174">
        <v>658.5</v>
      </c>
      <c r="F174" s="38">
        <f t="shared" si="62"/>
        <v>780.40000000000009</v>
      </c>
      <c r="G174" s="38">
        <f t="shared" si="63"/>
        <v>1454.4</v>
      </c>
      <c r="H174" s="18">
        <f t="shared" si="64"/>
        <v>-46.342134213421339</v>
      </c>
    </row>
    <row r="175" spans="1:9" x14ac:dyDescent="0.25">
      <c r="A175" s="8">
        <f t="shared" si="1"/>
        <v>40059</v>
      </c>
      <c r="B175">
        <v>358.1</v>
      </c>
      <c r="C175">
        <v>789.3</v>
      </c>
      <c r="D175">
        <v>439.6</v>
      </c>
      <c r="E175">
        <v>713.5</v>
      </c>
      <c r="F175" s="38">
        <f t="shared" si="62"/>
        <v>797.7</v>
      </c>
      <c r="G175" s="38">
        <f t="shared" si="63"/>
        <v>1502.8</v>
      </c>
      <c r="H175" s="18">
        <f t="shared" si="64"/>
        <v>-46.91908437583178</v>
      </c>
    </row>
    <row r="176" spans="1:9" x14ac:dyDescent="0.25">
      <c r="A176" s="8">
        <f t="shared" si="1"/>
        <v>40066</v>
      </c>
      <c r="B176">
        <v>371.9</v>
      </c>
      <c r="C176">
        <v>802.3</v>
      </c>
      <c r="D176">
        <v>485.4</v>
      </c>
      <c r="E176">
        <v>765.6</v>
      </c>
      <c r="F176" s="38">
        <f t="shared" si="62"/>
        <v>857.3</v>
      </c>
      <c r="G176" s="38">
        <f t="shared" si="63"/>
        <v>1567.9</v>
      </c>
      <c r="H176" s="18">
        <f t="shared" si="64"/>
        <v>-45.321767969896044</v>
      </c>
    </row>
    <row r="177" spans="1:9" x14ac:dyDescent="0.25">
      <c r="A177" s="8">
        <f t="shared" si="1"/>
        <v>40073</v>
      </c>
      <c r="B177">
        <v>344.2</v>
      </c>
      <c r="C177">
        <v>852.3</v>
      </c>
      <c r="D177">
        <v>529.9</v>
      </c>
      <c r="E177">
        <v>780.9</v>
      </c>
      <c r="F177" s="38">
        <f t="shared" si="62"/>
        <v>874.09999999999991</v>
      </c>
      <c r="G177" s="38">
        <f t="shared" si="63"/>
        <v>1633.1999999999998</v>
      </c>
      <c r="H177" s="18">
        <f t="shared" si="64"/>
        <v>-46.479304433014931</v>
      </c>
    </row>
    <row r="178" spans="1:9" x14ac:dyDescent="0.25">
      <c r="A178" s="8">
        <f t="shared" si="1"/>
        <v>40080</v>
      </c>
      <c r="B178">
        <v>372.1</v>
      </c>
      <c r="C178">
        <v>804</v>
      </c>
      <c r="D178">
        <v>571.9</v>
      </c>
      <c r="E178">
        <v>876.4</v>
      </c>
      <c r="F178" s="38">
        <f t="shared" si="62"/>
        <v>944</v>
      </c>
      <c r="G178" s="38">
        <f t="shared" si="63"/>
        <v>1680.4</v>
      </c>
      <c r="H178" s="18">
        <f t="shared" si="64"/>
        <v>-43.822899309688168</v>
      </c>
    </row>
    <row r="179" spans="1:9" x14ac:dyDescent="0.25">
      <c r="A179" s="8">
        <f t="shared" si="1"/>
        <v>40087</v>
      </c>
      <c r="B179">
        <v>381.7</v>
      </c>
      <c r="C179">
        <v>777.3</v>
      </c>
      <c r="D179">
        <v>579.6</v>
      </c>
      <c r="E179">
        <v>916.3</v>
      </c>
      <c r="F179" s="38">
        <f t="shared" si="62"/>
        <v>961.3</v>
      </c>
      <c r="G179" s="38">
        <f t="shared" si="63"/>
        <v>1693.6</v>
      </c>
      <c r="H179" s="18">
        <f t="shared" si="64"/>
        <v>-43.239253660840816</v>
      </c>
    </row>
    <row r="180" spans="1:9" x14ac:dyDescent="0.25">
      <c r="A180" s="8">
        <f t="shared" si="1"/>
        <v>40094</v>
      </c>
      <c r="B180">
        <v>363.5</v>
      </c>
      <c r="C180">
        <v>736.6</v>
      </c>
      <c r="D180">
        <v>615.79999999999995</v>
      </c>
      <c r="E180">
        <v>1017.8</v>
      </c>
      <c r="F180" s="38">
        <f t="shared" si="62"/>
        <v>979.3</v>
      </c>
      <c r="G180" s="38">
        <f t="shared" si="63"/>
        <v>1754.4</v>
      </c>
      <c r="H180" s="18">
        <f t="shared" si="64"/>
        <v>-44.180346557227544</v>
      </c>
    </row>
    <row r="181" spans="1:9" x14ac:dyDescent="0.25">
      <c r="A181" s="8">
        <f t="shared" si="1"/>
        <v>40101</v>
      </c>
      <c r="B181">
        <v>380.4</v>
      </c>
      <c r="C181">
        <v>743.6</v>
      </c>
      <c r="D181">
        <v>673.5</v>
      </c>
      <c r="E181">
        <v>1060</v>
      </c>
      <c r="F181" s="38">
        <f t="shared" si="62"/>
        <v>1053.9000000000001</v>
      </c>
      <c r="G181" s="38">
        <f t="shared" si="63"/>
        <v>1803.6</v>
      </c>
      <c r="H181" s="18">
        <f t="shared" si="64"/>
        <v>-41.566866267465066</v>
      </c>
      <c r="I181">
        <v>40.5</v>
      </c>
    </row>
    <row r="182" spans="1:9" x14ac:dyDescent="0.25">
      <c r="A182" s="8">
        <f t="shared" si="1"/>
        <v>40108</v>
      </c>
      <c r="B182">
        <v>386.8</v>
      </c>
      <c r="C182">
        <v>730.9</v>
      </c>
      <c r="D182">
        <v>679.9</v>
      </c>
      <c r="E182">
        <v>1106</v>
      </c>
      <c r="F182" s="38">
        <f t="shared" si="62"/>
        <v>1066.7</v>
      </c>
      <c r="G182" s="38">
        <f t="shared" si="63"/>
        <v>1836.9</v>
      </c>
      <c r="H182" s="18">
        <f t="shared" si="64"/>
        <v>-41.929337470738744</v>
      </c>
      <c r="I182">
        <v>58.5</v>
      </c>
    </row>
    <row r="183" spans="1:9" x14ac:dyDescent="0.25">
      <c r="A183" s="8">
        <f t="shared" si="1"/>
        <v>40115</v>
      </c>
      <c r="B183">
        <v>451</v>
      </c>
      <c r="C183">
        <v>754</v>
      </c>
      <c r="D183">
        <v>683.6</v>
      </c>
      <c r="E183">
        <v>1112.7</v>
      </c>
      <c r="F183" s="38">
        <f t="shared" si="62"/>
        <v>1134.5999999999999</v>
      </c>
      <c r="G183" s="38">
        <f t="shared" si="63"/>
        <v>1866.7</v>
      </c>
      <c r="H183" s="18">
        <f t="shared" si="64"/>
        <v>-39.218942518883594</v>
      </c>
      <c r="I183">
        <v>58.5</v>
      </c>
    </row>
    <row r="184" spans="1:9" x14ac:dyDescent="0.25">
      <c r="A184" s="8">
        <f t="shared" si="1"/>
        <v>40122</v>
      </c>
      <c r="B184">
        <v>406.2</v>
      </c>
      <c r="C184">
        <v>721.6</v>
      </c>
      <c r="D184">
        <v>742.2</v>
      </c>
      <c r="E184">
        <v>1186</v>
      </c>
      <c r="F184" s="38">
        <f t="shared" si="62"/>
        <v>1148.4000000000001</v>
      </c>
      <c r="G184" s="38">
        <f t="shared" si="63"/>
        <v>1907.6</v>
      </c>
      <c r="H184" s="18">
        <f t="shared" si="64"/>
        <v>-39.798699937093716</v>
      </c>
      <c r="I184">
        <v>58.5</v>
      </c>
    </row>
    <row r="185" spans="1:9" x14ac:dyDescent="0.25">
      <c r="A185" s="8">
        <f t="shared" si="1"/>
        <v>40129</v>
      </c>
      <c r="B185">
        <v>391.2</v>
      </c>
      <c r="C185">
        <v>721.6</v>
      </c>
      <c r="D185">
        <v>780.7</v>
      </c>
      <c r="E185">
        <v>1186</v>
      </c>
      <c r="F185" s="38">
        <f t="shared" si="62"/>
        <v>1171.9000000000001</v>
      </c>
      <c r="G185" s="38">
        <f t="shared" si="63"/>
        <v>1907.6</v>
      </c>
      <c r="H185" s="18">
        <f t="shared" si="64"/>
        <v>-38.566785489620457</v>
      </c>
      <c r="I185">
        <v>58.5</v>
      </c>
    </row>
    <row r="186" spans="1:9" x14ac:dyDescent="0.25">
      <c r="A186" s="8">
        <f t="shared" si="1"/>
        <v>40136</v>
      </c>
      <c r="B186">
        <v>403.9</v>
      </c>
      <c r="C186">
        <v>664.4</v>
      </c>
      <c r="D186">
        <v>811.8</v>
      </c>
      <c r="E186">
        <v>1254.3</v>
      </c>
      <c r="F186" s="38">
        <f t="shared" si="62"/>
        <v>1215.6999999999998</v>
      </c>
      <c r="G186" s="38">
        <f t="shared" si="63"/>
        <v>1918.6999999999998</v>
      </c>
      <c r="H186" s="18">
        <f t="shared" si="64"/>
        <v>-36.639391254495237</v>
      </c>
      <c r="I186">
        <v>58.5</v>
      </c>
    </row>
    <row r="187" spans="1:9" x14ac:dyDescent="0.25">
      <c r="A187" s="8">
        <f t="shared" si="1"/>
        <v>40143</v>
      </c>
      <c r="B187">
        <v>407</v>
      </c>
      <c r="C187">
        <v>609.29999999999995</v>
      </c>
      <c r="D187">
        <v>834.2</v>
      </c>
      <c r="E187">
        <v>1312.3</v>
      </c>
      <c r="F187" s="38">
        <f t="shared" si="62"/>
        <v>1241.2</v>
      </c>
      <c r="G187" s="38">
        <f t="shared" si="63"/>
        <v>1921.6</v>
      </c>
      <c r="H187" s="18">
        <f t="shared" si="64"/>
        <v>-35.40799333888426</v>
      </c>
      <c r="I187">
        <v>58.5</v>
      </c>
    </row>
    <row r="188" spans="1:9" x14ac:dyDescent="0.25">
      <c r="A188" s="8">
        <f t="shared" si="1"/>
        <v>40150</v>
      </c>
      <c r="B188">
        <v>396.2</v>
      </c>
      <c r="C188">
        <v>606.4</v>
      </c>
      <c r="D188">
        <v>859.1</v>
      </c>
      <c r="E188">
        <v>1329</v>
      </c>
      <c r="F188" s="38">
        <f t="shared" ref="F188:F219" si="65">+B188+D188</f>
        <v>1255.3</v>
      </c>
      <c r="G188" s="38">
        <f t="shared" ref="G188:G219" si="66">+C188+E188</f>
        <v>1935.4</v>
      </c>
      <c r="H188" s="18">
        <f t="shared" si="64"/>
        <v>-35.140022734318485</v>
      </c>
      <c r="I188">
        <v>58.5</v>
      </c>
    </row>
    <row r="189" spans="1:9" x14ac:dyDescent="0.25">
      <c r="A189" s="8">
        <f t="shared" si="1"/>
        <v>40157</v>
      </c>
      <c r="B189">
        <v>364.1</v>
      </c>
      <c r="C189">
        <v>707.5</v>
      </c>
      <c r="D189">
        <v>912.5</v>
      </c>
      <c r="E189">
        <v>1346.5</v>
      </c>
      <c r="F189" s="38">
        <f t="shared" si="65"/>
        <v>1276.5999999999999</v>
      </c>
      <c r="G189" s="38">
        <f t="shared" si="66"/>
        <v>2054</v>
      </c>
      <c r="H189" s="18">
        <f t="shared" si="64"/>
        <v>-37.848101265822784</v>
      </c>
      <c r="I189">
        <v>58.5</v>
      </c>
    </row>
    <row r="190" spans="1:9" x14ac:dyDescent="0.25">
      <c r="A190" s="8">
        <f t="shared" si="1"/>
        <v>40164</v>
      </c>
      <c r="B190">
        <v>391.4</v>
      </c>
      <c r="C190">
        <v>669.1</v>
      </c>
      <c r="D190">
        <v>922.1</v>
      </c>
      <c r="E190">
        <v>1443.5</v>
      </c>
      <c r="F190" s="38">
        <f t="shared" si="65"/>
        <v>1313.5</v>
      </c>
      <c r="G190" s="38">
        <f t="shared" si="66"/>
        <v>2112.6</v>
      </c>
      <c r="H190" s="18">
        <f t="shared" si="64"/>
        <v>-37.825428382088418</v>
      </c>
      <c r="I190">
        <v>58.5</v>
      </c>
    </row>
    <row r="191" spans="1:9" x14ac:dyDescent="0.25">
      <c r="A191" s="8">
        <f t="shared" si="1"/>
        <v>40171</v>
      </c>
      <c r="B191">
        <v>391</v>
      </c>
      <c r="C191">
        <v>672.1</v>
      </c>
      <c r="D191">
        <v>971.8</v>
      </c>
      <c r="E191">
        <v>1449.3</v>
      </c>
      <c r="F191" s="38">
        <f t="shared" si="65"/>
        <v>1362.8</v>
      </c>
      <c r="G191" s="38">
        <f t="shared" si="66"/>
        <v>2121.4</v>
      </c>
      <c r="H191" s="18">
        <f t="shared" si="64"/>
        <v>-35.759404167059493</v>
      </c>
      <c r="I191">
        <v>58.5</v>
      </c>
    </row>
    <row r="192" spans="1:9" x14ac:dyDescent="0.25">
      <c r="A192" s="8">
        <f t="shared" si="1"/>
        <v>40178</v>
      </c>
      <c r="B192">
        <v>393.3</v>
      </c>
      <c r="C192">
        <v>646.79999999999995</v>
      </c>
      <c r="D192">
        <v>977.6</v>
      </c>
      <c r="E192">
        <v>1497.6</v>
      </c>
      <c r="F192" s="38">
        <f t="shared" si="65"/>
        <v>1370.9</v>
      </c>
      <c r="G192" s="38">
        <f t="shared" si="66"/>
        <v>2144.3999999999996</v>
      </c>
      <c r="H192" s="18">
        <f t="shared" ref="H192:H223" si="67">(F192/G192-1)*100</f>
        <v>-36.070695765715335</v>
      </c>
      <c r="I192">
        <v>58.5</v>
      </c>
    </row>
    <row r="193" spans="1:9" x14ac:dyDescent="0.25">
      <c r="A193" s="8">
        <f t="shared" si="1"/>
        <v>40185</v>
      </c>
      <c r="B193">
        <v>352.8</v>
      </c>
      <c r="C193">
        <v>605</v>
      </c>
      <c r="D193">
        <v>1021.9</v>
      </c>
      <c r="E193">
        <v>1541.3</v>
      </c>
      <c r="F193" s="38">
        <f t="shared" si="65"/>
        <v>1374.7</v>
      </c>
      <c r="G193" s="38">
        <f t="shared" si="66"/>
        <v>2146.3000000000002</v>
      </c>
      <c r="H193" s="18">
        <f t="shared" si="67"/>
        <v>-35.950239947817174</v>
      </c>
      <c r="I193">
        <v>58.5</v>
      </c>
    </row>
    <row r="194" spans="1:9" x14ac:dyDescent="0.25">
      <c r="A194" s="8">
        <f t="shared" si="1"/>
        <v>40192</v>
      </c>
      <c r="B194">
        <v>368</v>
      </c>
      <c r="C194">
        <v>585.79999999999995</v>
      </c>
      <c r="D194">
        <v>1045.0999999999999</v>
      </c>
      <c r="E194">
        <v>1567.2</v>
      </c>
      <c r="F194" s="38">
        <f t="shared" si="65"/>
        <v>1413.1</v>
      </c>
      <c r="G194" s="38">
        <f t="shared" si="66"/>
        <v>2153</v>
      </c>
      <c r="H194" s="18">
        <f t="shared" si="67"/>
        <v>-34.366000928936366</v>
      </c>
      <c r="I194">
        <v>58.5</v>
      </c>
    </row>
    <row r="195" spans="1:9" x14ac:dyDescent="0.25">
      <c r="A195" s="8">
        <f t="shared" si="1"/>
        <v>40199</v>
      </c>
      <c r="B195">
        <v>412.5</v>
      </c>
      <c r="C195">
        <v>585.20000000000005</v>
      </c>
      <c r="D195">
        <v>1078.7</v>
      </c>
      <c r="E195">
        <v>1603.2</v>
      </c>
      <c r="F195" s="38">
        <f t="shared" si="65"/>
        <v>1491.2</v>
      </c>
      <c r="G195" s="38">
        <f t="shared" si="66"/>
        <v>2188.4</v>
      </c>
      <c r="H195" s="18">
        <f t="shared" si="67"/>
        <v>-31.858892341436661</v>
      </c>
      <c r="I195">
        <v>61</v>
      </c>
    </row>
    <row r="196" spans="1:9" x14ac:dyDescent="0.25">
      <c r="A196" s="8">
        <f t="shared" si="1"/>
        <v>40206</v>
      </c>
      <c r="B196">
        <v>543.79999999999995</v>
      </c>
      <c r="C196">
        <v>639.79999999999995</v>
      </c>
      <c r="D196">
        <v>1143.5999999999999</v>
      </c>
      <c r="E196">
        <v>1647.9</v>
      </c>
      <c r="F196" s="38">
        <f t="shared" si="65"/>
        <v>1687.3999999999999</v>
      </c>
      <c r="G196" s="38">
        <f t="shared" si="66"/>
        <v>2287.6999999999998</v>
      </c>
      <c r="H196" s="18">
        <f t="shared" si="67"/>
        <v>-26.240328714429339</v>
      </c>
      <c r="I196">
        <v>113.5</v>
      </c>
    </row>
    <row r="197" spans="1:9" x14ac:dyDescent="0.25">
      <c r="A197" s="8">
        <f t="shared" si="1"/>
        <v>40213</v>
      </c>
      <c r="B197">
        <v>526.29999999999995</v>
      </c>
      <c r="C197">
        <v>581.70000000000005</v>
      </c>
      <c r="D197">
        <v>1194.5</v>
      </c>
      <c r="E197">
        <v>1730.8</v>
      </c>
      <c r="F197" s="38">
        <f t="shared" si="65"/>
        <v>1720.8</v>
      </c>
      <c r="G197" s="38">
        <f t="shared" si="66"/>
        <v>2312.5</v>
      </c>
      <c r="H197" s="18">
        <f t="shared" si="67"/>
        <v>-25.58702702702703</v>
      </c>
      <c r="I197">
        <v>118.5</v>
      </c>
    </row>
    <row r="198" spans="1:9" x14ac:dyDescent="0.25">
      <c r="A198" s="8">
        <f t="shared" si="1"/>
        <v>40220</v>
      </c>
      <c r="B198">
        <v>556.70000000000005</v>
      </c>
      <c r="C198">
        <v>587</v>
      </c>
      <c r="D198">
        <v>1227.4000000000001</v>
      </c>
      <c r="E198">
        <v>1765.8</v>
      </c>
      <c r="F198" s="38">
        <f t="shared" si="65"/>
        <v>1784.1000000000001</v>
      </c>
      <c r="G198" s="38">
        <f t="shared" si="66"/>
        <v>2352.8000000000002</v>
      </c>
      <c r="H198" s="18">
        <f t="shared" si="67"/>
        <v>-24.171200272016325</v>
      </c>
      <c r="I198">
        <v>118.5</v>
      </c>
    </row>
    <row r="199" spans="1:9" x14ac:dyDescent="0.25">
      <c r="A199" s="8">
        <f t="shared" si="1"/>
        <v>40227</v>
      </c>
      <c r="B199">
        <v>497.8</v>
      </c>
      <c r="C199">
        <v>587.79999999999995</v>
      </c>
      <c r="D199">
        <v>1281</v>
      </c>
      <c r="E199">
        <v>1793.1</v>
      </c>
      <c r="F199" s="38">
        <f t="shared" si="65"/>
        <v>1778.8</v>
      </c>
      <c r="G199" s="38">
        <f t="shared" si="66"/>
        <v>2380.8999999999996</v>
      </c>
      <c r="H199" s="18">
        <f t="shared" si="67"/>
        <v>-25.288756352639751</v>
      </c>
      <c r="I199">
        <v>147.69999999999999</v>
      </c>
    </row>
    <row r="200" spans="1:9" x14ac:dyDescent="0.25">
      <c r="A200" s="8">
        <f t="shared" si="1"/>
        <v>40234</v>
      </c>
      <c r="B200">
        <v>448.5</v>
      </c>
      <c r="C200">
        <v>560.70000000000005</v>
      </c>
      <c r="D200">
        <v>1329.4</v>
      </c>
      <c r="E200">
        <v>1866.9</v>
      </c>
      <c r="F200" s="38">
        <f t="shared" si="65"/>
        <v>1777.9</v>
      </c>
      <c r="G200" s="38">
        <f t="shared" si="66"/>
        <v>2427.6000000000004</v>
      </c>
      <c r="H200" s="18">
        <f t="shared" si="67"/>
        <v>-26.763058164442256</v>
      </c>
      <c r="I200">
        <v>150.19999999999999</v>
      </c>
    </row>
    <row r="201" spans="1:9" x14ac:dyDescent="0.25">
      <c r="A201" s="8">
        <f t="shared" si="1"/>
        <v>40241</v>
      </c>
      <c r="B201">
        <v>446.6</v>
      </c>
      <c r="C201">
        <v>459.5</v>
      </c>
      <c r="D201">
        <v>1365</v>
      </c>
      <c r="E201">
        <v>1951.2</v>
      </c>
      <c r="F201" s="38">
        <f t="shared" si="65"/>
        <v>1811.6</v>
      </c>
      <c r="G201" s="38">
        <f t="shared" si="66"/>
        <v>2410.6999999999998</v>
      </c>
      <c r="H201" s="18">
        <f t="shared" si="67"/>
        <v>-24.85170282490563</v>
      </c>
      <c r="I201">
        <v>150.19999999999999</v>
      </c>
    </row>
    <row r="202" spans="1:9" x14ac:dyDescent="0.25">
      <c r="A202" s="8">
        <f t="shared" si="1"/>
        <v>40248</v>
      </c>
      <c r="B202">
        <v>425.7</v>
      </c>
      <c r="C202">
        <v>420.5</v>
      </c>
      <c r="D202">
        <v>1388</v>
      </c>
      <c r="E202">
        <v>1999.5</v>
      </c>
      <c r="F202" s="38">
        <f t="shared" si="65"/>
        <v>1813.7</v>
      </c>
      <c r="G202" s="38">
        <f t="shared" si="66"/>
        <v>2420</v>
      </c>
      <c r="H202" s="18">
        <f t="shared" si="67"/>
        <v>-25.053719008264462</v>
      </c>
      <c r="I202">
        <v>173.2</v>
      </c>
    </row>
    <row r="203" spans="1:9" x14ac:dyDescent="0.25">
      <c r="A203" s="8">
        <f t="shared" si="1"/>
        <v>40255</v>
      </c>
      <c r="B203">
        <v>355.6</v>
      </c>
      <c r="C203">
        <v>378.4</v>
      </c>
      <c r="D203">
        <v>1460.6</v>
      </c>
      <c r="E203">
        <v>2056.6</v>
      </c>
      <c r="F203" s="38">
        <f t="shared" si="65"/>
        <v>1816.1999999999998</v>
      </c>
      <c r="G203" s="38">
        <f t="shared" si="66"/>
        <v>2435</v>
      </c>
      <c r="H203" s="18">
        <f t="shared" si="67"/>
        <v>-25.412731006160172</v>
      </c>
      <c r="I203">
        <v>173.2</v>
      </c>
    </row>
    <row r="204" spans="1:9" x14ac:dyDescent="0.25">
      <c r="A204" s="8">
        <f t="shared" si="1"/>
        <v>40262</v>
      </c>
      <c r="B204">
        <v>311.2</v>
      </c>
      <c r="C204">
        <v>366.3</v>
      </c>
      <c r="D204">
        <v>1540.9</v>
      </c>
      <c r="E204">
        <v>2072.4</v>
      </c>
      <c r="F204" s="38">
        <f t="shared" si="65"/>
        <v>1852.1000000000001</v>
      </c>
      <c r="G204" s="38">
        <f t="shared" si="66"/>
        <v>2438.7000000000003</v>
      </c>
      <c r="H204" s="18">
        <f t="shared" si="67"/>
        <v>-24.05379915528766</v>
      </c>
      <c r="I204">
        <v>173.2</v>
      </c>
    </row>
    <row r="205" spans="1:9" x14ac:dyDescent="0.25">
      <c r="A205" s="8">
        <f t="shared" si="1"/>
        <v>40269</v>
      </c>
      <c r="B205">
        <v>297.89999999999998</v>
      </c>
      <c r="C205">
        <v>363.5</v>
      </c>
      <c r="D205">
        <v>1581.2</v>
      </c>
      <c r="E205">
        <v>2106</v>
      </c>
      <c r="F205" s="38">
        <f t="shared" si="65"/>
        <v>1879.1</v>
      </c>
      <c r="G205" s="38">
        <f t="shared" si="66"/>
        <v>2469.5</v>
      </c>
      <c r="H205" s="18">
        <f t="shared" si="67"/>
        <v>-23.907673618141324</v>
      </c>
      <c r="I205">
        <v>182.2</v>
      </c>
    </row>
    <row r="206" spans="1:9" x14ac:dyDescent="0.25">
      <c r="A206" s="8">
        <f t="shared" si="1"/>
        <v>40276</v>
      </c>
      <c r="B206">
        <v>242.3</v>
      </c>
      <c r="C206">
        <v>316.3</v>
      </c>
      <c r="D206">
        <v>1642.1</v>
      </c>
      <c r="E206">
        <v>2128.8000000000002</v>
      </c>
      <c r="F206" s="38">
        <f t="shared" si="65"/>
        <v>1884.3999999999999</v>
      </c>
      <c r="G206" s="38">
        <f t="shared" si="66"/>
        <v>2445.1000000000004</v>
      </c>
      <c r="H206" s="18">
        <f t="shared" si="67"/>
        <v>-22.931577440595497</v>
      </c>
      <c r="I206">
        <v>182.2</v>
      </c>
    </row>
    <row r="207" spans="1:9" x14ac:dyDescent="0.25">
      <c r="A207" s="8">
        <f t="shared" si="1"/>
        <v>40283</v>
      </c>
      <c r="B207">
        <v>210</v>
      </c>
      <c r="C207">
        <v>275.60000000000002</v>
      </c>
      <c r="D207">
        <v>1707</v>
      </c>
      <c r="E207">
        <v>2174.6</v>
      </c>
      <c r="F207" s="38">
        <f t="shared" si="65"/>
        <v>1917</v>
      </c>
      <c r="G207" s="38">
        <f t="shared" si="66"/>
        <v>2450.1999999999998</v>
      </c>
      <c r="H207" s="18">
        <f t="shared" si="67"/>
        <v>-21.761488858052402</v>
      </c>
      <c r="I207">
        <v>182.2</v>
      </c>
    </row>
    <row r="208" spans="1:9" x14ac:dyDescent="0.25">
      <c r="A208" s="8">
        <f t="shared" si="1"/>
        <v>40290</v>
      </c>
      <c r="B208">
        <v>175.1</v>
      </c>
      <c r="C208">
        <v>211.7</v>
      </c>
      <c r="D208">
        <v>1752.2</v>
      </c>
      <c r="E208">
        <v>2241.4</v>
      </c>
      <c r="F208" s="38">
        <f t="shared" si="65"/>
        <v>1927.3</v>
      </c>
      <c r="G208" s="38">
        <f t="shared" si="66"/>
        <v>2453.1</v>
      </c>
      <c r="H208" s="18">
        <f t="shared" si="67"/>
        <v>-21.434103787044968</v>
      </c>
      <c r="I208">
        <v>197.5</v>
      </c>
    </row>
    <row r="209" spans="1:9" x14ac:dyDescent="0.25">
      <c r="A209" s="8">
        <f t="shared" si="1"/>
        <v>40297</v>
      </c>
      <c r="B209">
        <v>153.69999999999999</v>
      </c>
      <c r="C209">
        <v>216.1</v>
      </c>
      <c r="D209">
        <v>1787.7</v>
      </c>
      <c r="E209">
        <v>2259.1999999999998</v>
      </c>
      <c r="F209" s="38">
        <f t="shared" si="65"/>
        <v>1941.4</v>
      </c>
      <c r="G209" s="38">
        <f t="shared" si="66"/>
        <v>2475.2999999999997</v>
      </c>
      <c r="H209" s="18">
        <f t="shared" si="67"/>
        <v>-21.569102735022007</v>
      </c>
      <c r="I209">
        <v>197.5</v>
      </c>
    </row>
    <row r="210" spans="1:9" x14ac:dyDescent="0.25">
      <c r="A210" s="8">
        <f t="shared" si="1"/>
        <v>40304</v>
      </c>
      <c r="B210">
        <v>151.9</v>
      </c>
      <c r="C210">
        <v>201.4</v>
      </c>
      <c r="D210">
        <v>1804.2</v>
      </c>
      <c r="E210">
        <v>2278.8000000000002</v>
      </c>
      <c r="F210" s="38">
        <f t="shared" si="65"/>
        <v>1956.1000000000001</v>
      </c>
      <c r="G210" s="38">
        <f t="shared" si="66"/>
        <v>2480.2000000000003</v>
      </c>
      <c r="H210" s="18">
        <f t="shared" si="67"/>
        <v>-21.131360374163378</v>
      </c>
      <c r="I210">
        <v>225.6</v>
      </c>
    </row>
    <row r="211" spans="1:9" x14ac:dyDescent="0.25">
      <c r="A211" s="8">
        <f t="shared" si="1"/>
        <v>40311</v>
      </c>
      <c r="B211">
        <v>109.8</v>
      </c>
      <c r="C211">
        <v>151.6</v>
      </c>
      <c r="D211">
        <v>1863.4</v>
      </c>
      <c r="E211">
        <v>2330.6999999999998</v>
      </c>
      <c r="F211" s="38">
        <f t="shared" si="65"/>
        <v>1973.2</v>
      </c>
      <c r="G211" s="38">
        <f t="shared" si="66"/>
        <v>2482.2999999999997</v>
      </c>
      <c r="H211" s="18">
        <f t="shared" si="67"/>
        <v>-20.50920517262216</v>
      </c>
      <c r="I211">
        <v>232.5</v>
      </c>
    </row>
    <row r="212" spans="1:9" x14ac:dyDescent="0.25">
      <c r="A212" s="8">
        <f t="shared" si="1"/>
        <v>40318</v>
      </c>
      <c r="B212">
        <v>70.2</v>
      </c>
      <c r="C212">
        <v>123.6</v>
      </c>
      <c r="D212">
        <v>1911.1</v>
      </c>
      <c r="E212">
        <v>2366</v>
      </c>
      <c r="F212" s="38">
        <f t="shared" si="65"/>
        <v>1981.3</v>
      </c>
      <c r="G212" s="38">
        <f t="shared" si="66"/>
        <v>2489.6</v>
      </c>
      <c r="H212" s="18">
        <f t="shared" si="67"/>
        <v>-20.416934447300772</v>
      </c>
      <c r="I212">
        <v>277.5</v>
      </c>
    </row>
    <row r="213" spans="1:9" x14ac:dyDescent="0.25">
      <c r="A213" s="8">
        <f t="shared" si="1"/>
        <v>40325</v>
      </c>
      <c r="B213">
        <v>44.2</v>
      </c>
      <c r="C213">
        <v>83.4</v>
      </c>
      <c r="D213">
        <v>1969.9</v>
      </c>
      <c r="E213">
        <v>2380.1</v>
      </c>
      <c r="F213" s="38">
        <f t="shared" si="65"/>
        <v>2014.1000000000001</v>
      </c>
      <c r="G213" s="38">
        <f t="shared" si="66"/>
        <v>2463.5</v>
      </c>
      <c r="H213" s="18">
        <f t="shared" si="67"/>
        <v>-18.24233813679723</v>
      </c>
      <c r="I213">
        <v>364</v>
      </c>
    </row>
    <row r="214" spans="1:9" x14ac:dyDescent="0.25">
      <c r="A214" s="8">
        <f t="shared" si="1"/>
        <v>40332</v>
      </c>
      <c r="B214">
        <v>434.7</v>
      </c>
      <c r="C214">
        <v>400.9</v>
      </c>
      <c r="D214">
        <v>9.4</v>
      </c>
      <c r="E214">
        <v>6.3</v>
      </c>
      <c r="F214" s="38">
        <f t="shared" si="65"/>
        <v>444.09999999999997</v>
      </c>
      <c r="G214" s="38">
        <f t="shared" si="66"/>
        <v>407.2</v>
      </c>
      <c r="H214" s="18">
        <f t="shared" si="67"/>
        <v>9.0618860510805366</v>
      </c>
    </row>
    <row r="215" spans="1:9" x14ac:dyDescent="0.25">
      <c r="A215" s="8">
        <f t="shared" si="1"/>
        <v>40339</v>
      </c>
      <c r="B215">
        <v>581.29999999999995</v>
      </c>
      <c r="C215">
        <v>365.6</v>
      </c>
      <c r="D215">
        <v>59.1</v>
      </c>
      <c r="E215">
        <v>53.7</v>
      </c>
      <c r="F215" s="38">
        <f t="shared" si="65"/>
        <v>640.4</v>
      </c>
      <c r="G215" s="38">
        <f t="shared" si="66"/>
        <v>419.3</v>
      </c>
      <c r="H215" s="18">
        <f t="shared" si="67"/>
        <v>52.730741712377771</v>
      </c>
    </row>
    <row r="216" spans="1:9" x14ac:dyDescent="0.25">
      <c r="A216" s="8">
        <f t="shared" si="1"/>
        <v>40346</v>
      </c>
      <c r="B216">
        <v>561.70000000000005</v>
      </c>
      <c r="C216">
        <v>347.9</v>
      </c>
      <c r="D216">
        <v>97.4</v>
      </c>
      <c r="E216">
        <v>85.4</v>
      </c>
      <c r="F216" s="38">
        <f t="shared" si="65"/>
        <v>659.1</v>
      </c>
      <c r="G216" s="38">
        <f t="shared" si="66"/>
        <v>433.29999999999995</v>
      </c>
      <c r="H216" s="18">
        <f t="shared" si="67"/>
        <v>52.111700900069245</v>
      </c>
    </row>
    <row r="217" spans="1:9" x14ac:dyDescent="0.25">
      <c r="A217" s="8">
        <f t="shared" si="1"/>
        <v>40353</v>
      </c>
      <c r="B217">
        <v>671.1</v>
      </c>
      <c r="C217">
        <v>393.3</v>
      </c>
      <c r="D217">
        <v>131.80000000000001</v>
      </c>
      <c r="E217">
        <v>96.4</v>
      </c>
      <c r="F217" s="38">
        <f t="shared" si="65"/>
        <v>802.90000000000009</v>
      </c>
      <c r="G217" s="38">
        <f t="shared" si="66"/>
        <v>489.70000000000005</v>
      </c>
      <c r="H217" s="18">
        <f t="shared" si="67"/>
        <v>63.957525015315511</v>
      </c>
    </row>
    <row r="218" spans="1:9" x14ac:dyDescent="0.25">
      <c r="A218" s="8">
        <f t="shared" si="1"/>
        <v>40360</v>
      </c>
      <c r="B218">
        <v>620.9</v>
      </c>
      <c r="C218">
        <v>420.8</v>
      </c>
      <c r="D218">
        <v>214</v>
      </c>
      <c r="E218">
        <v>98.8</v>
      </c>
      <c r="F218" s="38">
        <f t="shared" si="65"/>
        <v>834.9</v>
      </c>
      <c r="G218" s="38">
        <f t="shared" si="66"/>
        <v>519.6</v>
      </c>
      <c r="H218" s="18">
        <f t="shared" si="67"/>
        <v>60.681293302540396</v>
      </c>
    </row>
    <row r="219" spans="1:9" x14ac:dyDescent="0.25">
      <c r="A219" s="8">
        <f t="shared" si="1"/>
        <v>40367</v>
      </c>
      <c r="B219">
        <v>643.79999999999995</v>
      </c>
      <c r="C219">
        <v>457.2</v>
      </c>
      <c r="D219">
        <v>247.8</v>
      </c>
      <c r="E219">
        <v>132.69999999999999</v>
      </c>
      <c r="F219" s="38">
        <f t="shared" si="65"/>
        <v>891.59999999999991</v>
      </c>
      <c r="G219" s="38">
        <f t="shared" si="66"/>
        <v>589.9</v>
      </c>
      <c r="H219" s="18">
        <f t="shared" si="67"/>
        <v>51.144261739277837</v>
      </c>
    </row>
    <row r="220" spans="1:9" x14ac:dyDescent="0.25">
      <c r="A220" s="8">
        <f t="shared" si="1"/>
        <v>40374</v>
      </c>
      <c r="B220">
        <v>663.4</v>
      </c>
      <c r="C220">
        <v>477.1</v>
      </c>
      <c r="D220">
        <v>287.10000000000002</v>
      </c>
      <c r="E220">
        <v>170</v>
      </c>
      <c r="F220" s="38">
        <f t="shared" ref="F220:F251" si="68">+B220+D220</f>
        <v>950.5</v>
      </c>
      <c r="G220" s="38">
        <f t="shared" ref="G220:G251" si="69">+C220+E220</f>
        <v>647.1</v>
      </c>
      <c r="H220" s="18">
        <f t="shared" si="67"/>
        <v>46.886107247720602</v>
      </c>
    </row>
    <row r="221" spans="1:9" x14ac:dyDescent="0.25">
      <c r="A221" s="8">
        <f t="shared" si="1"/>
        <v>40381</v>
      </c>
      <c r="B221">
        <v>648.70000000000005</v>
      </c>
      <c r="C221">
        <v>458</v>
      </c>
      <c r="D221">
        <v>333.5</v>
      </c>
      <c r="E221">
        <v>202.6</v>
      </c>
      <c r="F221" s="38">
        <f t="shared" si="68"/>
        <v>982.2</v>
      </c>
      <c r="G221" s="38">
        <f t="shared" si="69"/>
        <v>660.6</v>
      </c>
      <c r="H221" s="18">
        <f t="shared" si="67"/>
        <v>48.68301544050864</v>
      </c>
    </row>
    <row r="222" spans="1:9" x14ac:dyDescent="0.25">
      <c r="A222" s="8">
        <f t="shared" si="1"/>
        <v>40388</v>
      </c>
      <c r="B222">
        <v>582.1</v>
      </c>
      <c r="C222">
        <v>436.6</v>
      </c>
      <c r="D222">
        <v>416.6</v>
      </c>
      <c r="E222">
        <v>237.2</v>
      </c>
      <c r="F222" s="38">
        <f t="shared" si="68"/>
        <v>998.7</v>
      </c>
      <c r="G222" s="38">
        <f t="shared" si="69"/>
        <v>673.8</v>
      </c>
      <c r="H222" s="18">
        <f t="shared" si="67"/>
        <v>48.219056099732867</v>
      </c>
    </row>
    <row r="223" spans="1:9" x14ac:dyDescent="0.25">
      <c r="A223" s="8">
        <f t="shared" si="1"/>
        <v>40395</v>
      </c>
      <c r="B223">
        <v>529.9</v>
      </c>
      <c r="C223">
        <v>407.1</v>
      </c>
      <c r="D223">
        <v>480.5</v>
      </c>
      <c r="E223">
        <v>275.2</v>
      </c>
      <c r="F223" s="38">
        <f t="shared" si="68"/>
        <v>1010.4</v>
      </c>
      <c r="G223" s="38">
        <f t="shared" si="69"/>
        <v>682.3</v>
      </c>
      <c r="H223" s="18">
        <f t="shared" si="67"/>
        <v>48.087351604865901</v>
      </c>
    </row>
    <row r="224" spans="1:9" x14ac:dyDescent="0.25">
      <c r="A224" s="8">
        <f t="shared" si="1"/>
        <v>40402</v>
      </c>
      <c r="B224">
        <v>642.79999999999995</v>
      </c>
      <c r="C224">
        <v>371.8</v>
      </c>
      <c r="D224">
        <v>541.5</v>
      </c>
      <c r="E224">
        <v>313</v>
      </c>
      <c r="F224" s="38">
        <f t="shared" si="68"/>
        <v>1184.3</v>
      </c>
      <c r="G224" s="38">
        <f t="shared" si="69"/>
        <v>684.8</v>
      </c>
      <c r="H224" s="18">
        <f t="shared" ref="H224:H255" si="70">(F224/G224-1)*100</f>
        <v>72.941004672897193</v>
      </c>
    </row>
    <row r="225" spans="1:9" x14ac:dyDescent="0.25">
      <c r="A225" s="8">
        <f t="shared" si="1"/>
        <v>40409</v>
      </c>
      <c r="B225">
        <v>638.79999999999995</v>
      </c>
      <c r="C225">
        <v>353.8</v>
      </c>
      <c r="D225">
        <v>592.79999999999995</v>
      </c>
      <c r="E225">
        <v>366.1</v>
      </c>
      <c r="F225" s="38">
        <f t="shared" si="68"/>
        <v>1231.5999999999999</v>
      </c>
      <c r="G225" s="38">
        <f t="shared" si="69"/>
        <v>719.90000000000009</v>
      </c>
      <c r="H225" s="18">
        <f t="shared" si="70"/>
        <v>71.079316571746048</v>
      </c>
    </row>
    <row r="226" spans="1:9" x14ac:dyDescent="0.25">
      <c r="A226" s="8">
        <f t="shared" si="1"/>
        <v>40416</v>
      </c>
      <c r="B226">
        <v>655.29999999999995</v>
      </c>
      <c r="C226">
        <v>351.1</v>
      </c>
      <c r="D226">
        <v>667.6</v>
      </c>
      <c r="E226">
        <v>429.3</v>
      </c>
      <c r="F226" s="38">
        <f t="shared" si="68"/>
        <v>1322.9</v>
      </c>
      <c r="G226" s="38">
        <f t="shared" si="69"/>
        <v>780.40000000000009</v>
      </c>
      <c r="H226" s="18">
        <f t="shared" si="70"/>
        <v>69.515633008713465</v>
      </c>
    </row>
    <row r="227" spans="1:9" x14ac:dyDescent="0.25">
      <c r="A227" s="8">
        <f t="shared" si="1"/>
        <v>40423</v>
      </c>
      <c r="B227">
        <v>668.4</v>
      </c>
      <c r="C227">
        <v>358.1</v>
      </c>
      <c r="D227">
        <v>674.8</v>
      </c>
      <c r="E227">
        <v>439.6</v>
      </c>
      <c r="F227" s="38">
        <f t="shared" si="68"/>
        <v>1343.1999999999998</v>
      </c>
      <c r="G227" s="38">
        <f t="shared" si="69"/>
        <v>797.7</v>
      </c>
      <c r="H227" s="18">
        <f t="shared" si="70"/>
        <v>68.384104299862088</v>
      </c>
    </row>
    <row r="228" spans="1:9" x14ac:dyDescent="0.25">
      <c r="A228" s="8">
        <f t="shared" si="1"/>
        <v>40430</v>
      </c>
      <c r="B228">
        <v>635.79999999999995</v>
      </c>
      <c r="C228">
        <v>371.9</v>
      </c>
      <c r="D228">
        <v>709.1</v>
      </c>
      <c r="E228">
        <v>485.4</v>
      </c>
      <c r="F228" s="38">
        <f t="shared" si="68"/>
        <v>1344.9</v>
      </c>
      <c r="G228" s="38">
        <f t="shared" si="69"/>
        <v>857.3</v>
      </c>
      <c r="H228" s="18">
        <f t="shared" si="70"/>
        <v>56.876239356118077</v>
      </c>
    </row>
    <row r="229" spans="1:9" x14ac:dyDescent="0.25">
      <c r="A229" s="8">
        <f t="shared" si="1"/>
        <v>40437</v>
      </c>
      <c r="B229">
        <v>593.9</v>
      </c>
      <c r="C229">
        <v>344.2</v>
      </c>
      <c r="D229">
        <v>769.9</v>
      </c>
      <c r="E229">
        <v>529.9</v>
      </c>
      <c r="F229" s="38">
        <f t="shared" si="68"/>
        <v>1363.8</v>
      </c>
      <c r="G229" s="38">
        <f t="shared" si="69"/>
        <v>874.09999999999991</v>
      </c>
      <c r="H229" s="18">
        <f t="shared" si="70"/>
        <v>56.023338290813427</v>
      </c>
    </row>
    <row r="230" spans="1:9" x14ac:dyDescent="0.25">
      <c r="A230" s="8">
        <f t="shared" si="1"/>
        <v>40444</v>
      </c>
      <c r="B230">
        <v>556.4</v>
      </c>
      <c r="C230">
        <v>372.1</v>
      </c>
      <c r="D230">
        <v>816.8</v>
      </c>
      <c r="E230">
        <v>571.9</v>
      </c>
      <c r="F230" s="38">
        <f t="shared" si="68"/>
        <v>1373.1999999999998</v>
      </c>
      <c r="G230" s="38">
        <f t="shared" si="69"/>
        <v>944</v>
      </c>
      <c r="H230" s="18">
        <f t="shared" si="70"/>
        <v>45.466101694915231</v>
      </c>
    </row>
    <row r="231" spans="1:9" x14ac:dyDescent="0.25">
      <c r="A231" s="8">
        <f t="shared" si="1"/>
        <v>40451</v>
      </c>
      <c r="B231">
        <v>587.5</v>
      </c>
      <c r="C231">
        <v>381.7</v>
      </c>
      <c r="D231">
        <v>823.9</v>
      </c>
      <c r="E231">
        <v>579.6</v>
      </c>
      <c r="F231" s="38">
        <f t="shared" si="68"/>
        <v>1411.4</v>
      </c>
      <c r="G231" s="38">
        <f t="shared" si="69"/>
        <v>961.3</v>
      </c>
      <c r="H231" s="18">
        <f t="shared" si="70"/>
        <v>46.822011858941039</v>
      </c>
    </row>
    <row r="232" spans="1:9" x14ac:dyDescent="0.25">
      <c r="A232" s="8">
        <f t="shared" si="1"/>
        <v>40458</v>
      </c>
      <c r="B232">
        <v>555.4</v>
      </c>
      <c r="C232">
        <v>363.5</v>
      </c>
      <c r="D232">
        <v>865.3</v>
      </c>
      <c r="E232">
        <v>615.79999999999995</v>
      </c>
      <c r="F232" s="38">
        <f t="shared" si="68"/>
        <v>1420.6999999999998</v>
      </c>
      <c r="G232" s="38">
        <f t="shared" si="69"/>
        <v>979.3</v>
      </c>
      <c r="H232" s="18">
        <f t="shared" si="70"/>
        <v>45.073011334626756</v>
      </c>
    </row>
    <row r="233" spans="1:9" x14ac:dyDescent="0.25">
      <c r="A233" s="8">
        <f t="shared" si="1"/>
        <v>40465</v>
      </c>
      <c r="B233">
        <v>521.5</v>
      </c>
      <c r="C233">
        <v>380.4</v>
      </c>
      <c r="D233">
        <v>940.1</v>
      </c>
      <c r="E233">
        <v>673.5</v>
      </c>
      <c r="F233" s="38">
        <f t="shared" si="68"/>
        <v>1461.6</v>
      </c>
      <c r="G233" s="38">
        <f t="shared" si="69"/>
        <v>1053.9000000000001</v>
      </c>
      <c r="H233" s="18">
        <f t="shared" si="70"/>
        <v>38.684884713919708</v>
      </c>
    </row>
    <row r="234" spans="1:9" x14ac:dyDescent="0.25">
      <c r="A234" s="8">
        <f t="shared" si="1"/>
        <v>40472</v>
      </c>
      <c r="B234">
        <v>550.29999999999995</v>
      </c>
      <c r="C234">
        <v>386.8</v>
      </c>
      <c r="D234">
        <v>951.5</v>
      </c>
      <c r="E234">
        <v>679.9</v>
      </c>
      <c r="F234" s="38">
        <f t="shared" si="68"/>
        <v>1501.8</v>
      </c>
      <c r="G234" s="38">
        <f t="shared" si="69"/>
        <v>1066.7</v>
      </c>
      <c r="H234" s="18">
        <f t="shared" si="70"/>
        <v>40.789350332802087</v>
      </c>
    </row>
    <row r="235" spans="1:9" x14ac:dyDescent="0.25">
      <c r="A235" s="8">
        <f t="shared" si="1"/>
        <v>40479</v>
      </c>
      <c r="B235">
        <v>579.79999999999995</v>
      </c>
      <c r="C235">
        <v>451</v>
      </c>
      <c r="D235">
        <v>1005.9</v>
      </c>
      <c r="E235">
        <v>683.6</v>
      </c>
      <c r="F235" s="38">
        <f t="shared" si="68"/>
        <v>1585.6999999999998</v>
      </c>
      <c r="G235" s="38">
        <f t="shared" si="69"/>
        <v>1134.5999999999999</v>
      </c>
      <c r="H235" s="18">
        <f t="shared" si="70"/>
        <v>39.758505200070516</v>
      </c>
    </row>
    <row r="236" spans="1:9" x14ac:dyDescent="0.25">
      <c r="A236" s="8">
        <f t="shared" si="1"/>
        <v>40486</v>
      </c>
      <c r="B236">
        <v>668</v>
      </c>
      <c r="C236">
        <v>406.2</v>
      </c>
      <c r="D236">
        <v>1031.0999999999999</v>
      </c>
      <c r="E236">
        <v>742.2</v>
      </c>
      <c r="F236" s="38">
        <f t="shared" si="68"/>
        <v>1699.1</v>
      </c>
      <c r="G236" s="38">
        <f t="shared" si="69"/>
        <v>1148.4000000000001</v>
      </c>
      <c r="H236" s="18">
        <f t="shared" si="70"/>
        <v>47.9536746778126</v>
      </c>
    </row>
    <row r="237" spans="1:9" x14ac:dyDescent="0.25">
      <c r="A237" s="8">
        <f t="shared" si="1"/>
        <v>40493</v>
      </c>
      <c r="B237">
        <v>769.5</v>
      </c>
      <c r="C237">
        <v>391.2</v>
      </c>
      <c r="D237">
        <v>1079.5999999999999</v>
      </c>
      <c r="E237">
        <v>780.7</v>
      </c>
      <c r="F237" s="38">
        <f t="shared" si="68"/>
        <v>1849.1</v>
      </c>
      <c r="G237" s="38">
        <f t="shared" si="69"/>
        <v>1171.9000000000001</v>
      </c>
      <c r="H237" s="18">
        <f t="shared" si="70"/>
        <v>57.786500554654822</v>
      </c>
      <c r="I237">
        <v>28.5</v>
      </c>
    </row>
    <row r="238" spans="1:9" x14ac:dyDescent="0.25">
      <c r="A238" s="8">
        <f t="shared" si="1"/>
        <v>40500</v>
      </c>
      <c r="B238">
        <v>821.8</v>
      </c>
      <c r="C238">
        <v>403.9</v>
      </c>
      <c r="D238">
        <v>1135</v>
      </c>
      <c r="E238">
        <v>811.8</v>
      </c>
      <c r="F238" s="38">
        <f t="shared" si="68"/>
        <v>1956.8</v>
      </c>
      <c r="G238" s="38">
        <f t="shared" si="69"/>
        <v>1215.6999999999998</v>
      </c>
      <c r="H238" s="18">
        <f t="shared" si="70"/>
        <v>60.960763346220318</v>
      </c>
      <c r="I238">
        <v>28.5</v>
      </c>
    </row>
    <row r="239" spans="1:9" x14ac:dyDescent="0.25">
      <c r="A239" s="8">
        <f t="shared" si="1"/>
        <v>40507</v>
      </c>
      <c r="B239">
        <v>810.5</v>
      </c>
      <c r="C239">
        <v>407</v>
      </c>
      <c r="D239">
        <v>1146.3</v>
      </c>
      <c r="E239">
        <v>834.2</v>
      </c>
      <c r="F239" s="38">
        <f t="shared" si="68"/>
        <v>1956.8</v>
      </c>
      <c r="G239" s="38">
        <f t="shared" si="69"/>
        <v>1241.2</v>
      </c>
      <c r="H239" s="18">
        <f t="shared" si="70"/>
        <v>57.653883338704468</v>
      </c>
      <c r="I239">
        <v>28.5</v>
      </c>
    </row>
    <row r="240" spans="1:9" x14ac:dyDescent="0.25">
      <c r="A240" s="8">
        <f t="shared" si="1"/>
        <v>40514</v>
      </c>
      <c r="B240">
        <v>800</v>
      </c>
      <c r="C240">
        <v>396.2</v>
      </c>
      <c r="D240">
        <v>1230.8</v>
      </c>
      <c r="E240">
        <v>859.1</v>
      </c>
      <c r="F240" s="38">
        <f t="shared" si="68"/>
        <v>2030.8</v>
      </c>
      <c r="G240" s="38">
        <f t="shared" si="69"/>
        <v>1255.3</v>
      </c>
      <c r="H240" s="18">
        <f t="shared" si="70"/>
        <v>61.778061021269814</v>
      </c>
      <c r="I240">
        <v>38.5</v>
      </c>
    </row>
    <row r="241" spans="1:9" x14ac:dyDescent="0.25">
      <c r="A241" s="8">
        <f t="shared" si="1"/>
        <v>40521</v>
      </c>
      <c r="B241">
        <v>846.3</v>
      </c>
      <c r="C241">
        <v>364.1</v>
      </c>
      <c r="D241">
        <v>1293.9000000000001</v>
      </c>
      <c r="E241">
        <v>912.5</v>
      </c>
      <c r="F241" s="38">
        <f t="shared" si="68"/>
        <v>2140.1999999999998</v>
      </c>
      <c r="G241" s="38">
        <f t="shared" si="69"/>
        <v>1276.5999999999999</v>
      </c>
      <c r="H241" s="18">
        <f t="shared" si="70"/>
        <v>67.648441171862743</v>
      </c>
      <c r="I241">
        <v>83.5</v>
      </c>
    </row>
    <row r="242" spans="1:9" x14ac:dyDescent="0.25">
      <c r="A242" s="8">
        <f t="shared" si="1"/>
        <v>40528</v>
      </c>
      <c r="B242">
        <v>849.6</v>
      </c>
      <c r="C242">
        <v>391.4</v>
      </c>
      <c r="D242">
        <v>1348</v>
      </c>
      <c r="E242">
        <v>922.1</v>
      </c>
      <c r="F242" s="38">
        <f t="shared" si="68"/>
        <v>2197.6</v>
      </c>
      <c r="G242" s="38">
        <f t="shared" si="69"/>
        <v>1313.5</v>
      </c>
      <c r="H242" s="18">
        <f t="shared" si="70"/>
        <v>67.308717167872103</v>
      </c>
      <c r="I242">
        <v>86</v>
      </c>
    </row>
    <row r="243" spans="1:9" x14ac:dyDescent="0.25">
      <c r="A243" s="8">
        <f t="shared" si="1"/>
        <v>40535</v>
      </c>
      <c r="B243">
        <v>841.4</v>
      </c>
      <c r="C243">
        <v>391</v>
      </c>
      <c r="D243">
        <v>1400.2</v>
      </c>
      <c r="E243">
        <v>971.8</v>
      </c>
      <c r="F243" s="38">
        <f t="shared" si="68"/>
        <v>2241.6</v>
      </c>
      <c r="G243" s="38">
        <f t="shared" si="69"/>
        <v>1362.8</v>
      </c>
      <c r="H243" s="18">
        <f t="shared" si="70"/>
        <v>64.484884062224836</v>
      </c>
      <c r="I243">
        <v>93.1</v>
      </c>
    </row>
    <row r="244" spans="1:9" x14ac:dyDescent="0.25">
      <c r="A244" s="8">
        <f t="shared" si="1"/>
        <v>40542</v>
      </c>
      <c r="B244">
        <v>808.3</v>
      </c>
      <c r="C244">
        <v>393.3</v>
      </c>
      <c r="D244">
        <v>1434.2</v>
      </c>
      <c r="E244">
        <v>977.6</v>
      </c>
      <c r="F244" s="38">
        <f t="shared" si="68"/>
        <v>2242.5</v>
      </c>
      <c r="G244" s="38">
        <f t="shared" si="69"/>
        <v>1370.9</v>
      </c>
      <c r="H244" s="18">
        <f t="shared" si="70"/>
        <v>63.578670946093794</v>
      </c>
      <c r="I244">
        <v>93.1</v>
      </c>
    </row>
    <row r="245" spans="1:9" x14ac:dyDescent="0.25">
      <c r="A245" s="8">
        <f t="shared" si="1"/>
        <v>40549</v>
      </c>
      <c r="B245">
        <v>740.3</v>
      </c>
      <c r="C245">
        <v>352.8</v>
      </c>
      <c r="D245">
        <v>1531.2</v>
      </c>
      <c r="E245">
        <v>1021.9</v>
      </c>
      <c r="F245" s="38">
        <f t="shared" si="68"/>
        <v>2271.5</v>
      </c>
      <c r="G245" s="38">
        <f t="shared" si="69"/>
        <v>1374.7</v>
      </c>
      <c r="H245" s="18">
        <f t="shared" si="70"/>
        <v>65.236051502145912</v>
      </c>
      <c r="I245">
        <v>93.1</v>
      </c>
    </row>
    <row r="246" spans="1:9" x14ac:dyDescent="0.25">
      <c r="A246" s="8">
        <f t="shared" si="1"/>
        <v>40556</v>
      </c>
      <c r="B246">
        <v>698.4</v>
      </c>
      <c r="C246">
        <v>368</v>
      </c>
      <c r="D246">
        <v>1609.2</v>
      </c>
      <c r="E246">
        <v>1045.0999999999999</v>
      </c>
      <c r="F246" s="38">
        <f t="shared" si="68"/>
        <v>2307.6</v>
      </c>
      <c r="G246" s="38">
        <f t="shared" si="69"/>
        <v>1413.1</v>
      </c>
      <c r="H246" s="18">
        <f t="shared" si="70"/>
        <v>63.300544901280873</v>
      </c>
      <c r="I246">
        <v>93.1</v>
      </c>
    </row>
    <row r="247" spans="1:9" x14ac:dyDescent="0.25">
      <c r="A247" s="8">
        <f t="shared" si="1"/>
        <v>40563</v>
      </c>
      <c r="B247">
        <v>653.5</v>
      </c>
      <c r="C247">
        <v>412.5</v>
      </c>
      <c r="D247">
        <v>1696</v>
      </c>
      <c r="E247">
        <v>1078.7</v>
      </c>
      <c r="F247" s="38">
        <f t="shared" si="68"/>
        <v>2349.5</v>
      </c>
      <c r="G247" s="38">
        <f t="shared" si="69"/>
        <v>1491.2</v>
      </c>
      <c r="H247" s="18">
        <f t="shared" si="70"/>
        <v>57.557671673819733</v>
      </c>
      <c r="I247">
        <v>99.8</v>
      </c>
    </row>
    <row r="248" spans="1:9" x14ac:dyDescent="0.25">
      <c r="A248" s="8">
        <f t="shared" si="1"/>
        <v>40570</v>
      </c>
      <c r="B248">
        <v>703.9</v>
      </c>
      <c r="C248">
        <v>543.79999999999995</v>
      </c>
      <c r="D248">
        <v>1713.8</v>
      </c>
      <c r="E248">
        <v>1143.5999999999999</v>
      </c>
      <c r="F248" s="38">
        <f t="shared" si="68"/>
        <v>2417.6999999999998</v>
      </c>
      <c r="G248" s="38">
        <f t="shared" si="69"/>
        <v>1687.3999999999999</v>
      </c>
      <c r="H248" s="18">
        <f t="shared" si="70"/>
        <v>43.279601754178017</v>
      </c>
      <c r="I248">
        <v>125.8</v>
      </c>
    </row>
    <row r="249" spans="1:9" x14ac:dyDescent="0.25">
      <c r="A249" s="8">
        <f t="shared" si="1"/>
        <v>40577</v>
      </c>
      <c r="B249">
        <v>751.5</v>
      </c>
      <c r="C249">
        <v>526.29999999999995</v>
      </c>
      <c r="D249">
        <v>1772.8</v>
      </c>
      <c r="E249">
        <v>1194.5</v>
      </c>
      <c r="F249" s="38">
        <f t="shared" si="68"/>
        <v>2524.3000000000002</v>
      </c>
      <c r="G249" s="38">
        <f t="shared" si="69"/>
        <v>1720.8</v>
      </c>
      <c r="H249" s="18">
        <f t="shared" si="70"/>
        <v>46.693398419339857</v>
      </c>
      <c r="I249">
        <v>206.6</v>
      </c>
    </row>
    <row r="250" spans="1:9" x14ac:dyDescent="0.25">
      <c r="A250" s="8">
        <f t="shared" si="1"/>
        <v>40584</v>
      </c>
      <c r="B250">
        <v>699.8</v>
      </c>
      <c r="C250">
        <v>556.70000000000005</v>
      </c>
      <c r="D250">
        <v>1825.6</v>
      </c>
      <c r="E250">
        <v>1227.4000000000001</v>
      </c>
      <c r="F250" s="38">
        <f t="shared" si="68"/>
        <v>2525.3999999999996</v>
      </c>
      <c r="G250" s="38">
        <f t="shared" si="69"/>
        <v>1784.1000000000001</v>
      </c>
      <c r="H250" s="18">
        <f t="shared" si="70"/>
        <v>41.550361526820211</v>
      </c>
      <c r="I250">
        <v>206.6</v>
      </c>
    </row>
    <row r="251" spans="1:9" x14ac:dyDescent="0.25">
      <c r="A251" s="8">
        <f t="shared" si="1"/>
        <v>40591</v>
      </c>
      <c r="B251">
        <v>666.8</v>
      </c>
      <c r="C251">
        <v>497.8</v>
      </c>
      <c r="D251">
        <v>1878.8</v>
      </c>
      <c r="E251">
        <v>1281</v>
      </c>
      <c r="F251" s="38">
        <f t="shared" si="68"/>
        <v>2545.6</v>
      </c>
      <c r="G251" s="38">
        <f t="shared" si="69"/>
        <v>1778.8</v>
      </c>
      <c r="H251" s="18">
        <f t="shared" si="70"/>
        <v>43.107713064987642</v>
      </c>
      <c r="I251">
        <v>214.1</v>
      </c>
    </row>
    <row r="252" spans="1:9" x14ac:dyDescent="0.25">
      <c r="A252" s="8">
        <f t="shared" si="1"/>
        <v>40598</v>
      </c>
      <c r="B252">
        <v>621.4</v>
      </c>
      <c r="C252">
        <v>448.5</v>
      </c>
      <c r="D252">
        <v>1918.5</v>
      </c>
      <c r="E252">
        <v>1329.4</v>
      </c>
      <c r="F252" s="38">
        <f t="shared" ref="F252:F265" si="71">+B252+D252</f>
        <v>2539.9</v>
      </c>
      <c r="G252" s="38">
        <f t="shared" ref="G252:G265" si="72">+C252+E252</f>
        <v>1777.9</v>
      </c>
      <c r="H252" s="18">
        <f t="shared" si="70"/>
        <v>42.859553405703352</v>
      </c>
      <c r="I252">
        <v>214.1</v>
      </c>
    </row>
    <row r="253" spans="1:9" x14ac:dyDescent="0.25">
      <c r="A253" s="8">
        <f t="shared" ref="A253:A316" si="73">+A252+7</f>
        <v>40605</v>
      </c>
      <c r="B253">
        <v>608.29999999999995</v>
      </c>
      <c r="C253">
        <v>446.6</v>
      </c>
      <c r="D253">
        <v>1936.2</v>
      </c>
      <c r="E253">
        <v>1365</v>
      </c>
      <c r="F253" s="38">
        <f t="shared" si="71"/>
        <v>2544.5</v>
      </c>
      <c r="G253" s="38">
        <f t="shared" si="72"/>
        <v>1811.6</v>
      </c>
      <c r="H253" s="18">
        <f t="shared" si="70"/>
        <v>40.455950540958277</v>
      </c>
      <c r="I253">
        <v>217.1</v>
      </c>
    </row>
    <row r="254" spans="1:9" x14ac:dyDescent="0.25">
      <c r="A254" s="8">
        <f t="shared" si="73"/>
        <v>40612</v>
      </c>
      <c r="B254">
        <v>560.29999999999995</v>
      </c>
      <c r="C254">
        <v>425.7</v>
      </c>
      <c r="D254">
        <v>1989.6</v>
      </c>
      <c r="E254">
        <v>1388</v>
      </c>
      <c r="F254" s="38">
        <f t="shared" si="71"/>
        <v>2549.8999999999996</v>
      </c>
      <c r="G254" s="38">
        <f t="shared" si="72"/>
        <v>1813.7</v>
      </c>
      <c r="H254" s="18">
        <f t="shared" si="70"/>
        <v>40.591056955395018</v>
      </c>
      <c r="I254">
        <v>217.1</v>
      </c>
    </row>
    <row r="255" spans="1:9" x14ac:dyDescent="0.25">
      <c r="A255" s="8">
        <f t="shared" si="73"/>
        <v>40619</v>
      </c>
      <c r="B255">
        <v>536.5</v>
      </c>
      <c r="C255">
        <v>355.6</v>
      </c>
      <c r="D255">
        <v>2058.3000000000002</v>
      </c>
      <c r="E255">
        <v>1460.6</v>
      </c>
      <c r="F255" s="38">
        <f t="shared" si="71"/>
        <v>2594.8000000000002</v>
      </c>
      <c r="G255" s="38">
        <f t="shared" si="72"/>
        <v>1816.1999999999998</v>
      </c>
      <c r="H255" s="18">
        <f t="shared" si="70"/>
        <v>42.869728003523868</v>
      </c>
      <c r="I255">
        <v>232.7</v>
      </c>
    </row>
    <row r="256" spans="1:9" x14ac:dyDescent="0.25">
      <c r="A256" s="8">
        <f t="shared" si="73"/>
        <v>40626</v>
      </c>
      <c r="B256">
        <v>495.2</v>
      </c>
      <c r="C256">
        <v>311.2</v>
      </c>
      <c r="D256">
        <v>2098.1999999999998</v>
      </c>
      <c r="E256">
        <v>1540.9</v>
      </c>
      <c r="F256" s="38">
        <f t="shared" si="71"/>
        <v>2593.3999999999996</v>
      </c>
      <c r="G256" s="38">
        <f t="shared" si="72"/>
        <v>1852.1000000000001</v>
      </c>
      <c r="H256" s="18">
        <f t="shared" ref="H256:H265" si="74">(F256/G256-1)*100</f>
        <v>40.024836671885943</v>
      </c>
      <c r="I256">
        <v>232.7</v>
      </c>
    </row>
    <row r="257" spans="1:9" x14ac:dyDescent="0.25">
      <c r="A257" s="8">
        <f t="shared" si="73"/>
        <v>40633</v>
      </c>
      <c r="B257">
        <v>404.3</v>
      </c>
      <c r="C257">
        <v>297.89999999999998</v>
      </c>
      <c r="D257">
        <v>2190.9</v>
      </c>
      <c r="E257">
        <v>1581.2</v>
      </c>
      <c r="F257" s="38">
        <f t="shared" si="71"/>
        <v>2595.2000000000003</v>
      </c>
      <c r="G257" s="38">
        <f t="shared" si="72"/>
        <v>1879.1</v>
      </c>
      <c r="H257" s="18">
        <f t="shared" si="74"/>
        <v>38.108669043691144</v>
      </c>
      <c r="I257">
        <v>253.5</v>
      </c>
    </row>
    <row r="258" spans="1:9" x14ac:dyDescent="0.25">
      <c r="A258" s="8">
        <f t="shared" si="73"/>
        <v>40640</v>
      </c>
      <c r="B258">
        <v>365.5</v>
      </c>
      <c r="C258">
        <v>242.3</v>
      </c>
      <c r="D258">
        <v>2250.6</v>
      </c>
      <c r="E258">
        <v>1642.1</v>
      </c>
      <c r="F258" s="38">
        <f t="shared" si="71"/>
        <v>2616.1</v>
      </c>
      <c r="G258" s="38">
        <f t="shared" si="72"/>
        <v>1884.3999999999999</v>
      </c>
      <c r="H258" s="18">
        <f t="shared" si="74"/>
        <v>38.829335597537671</v>
      </c>
      <c r="I258">
        <v>271.5</v>
      </c>
    </row>
    <row r="259" spans="1:9" x14ac:dyDescent="0.25">
      <c r="A259" s="8">
        <f t="shared" si="73"/>
        <v>40647</v>
      </c>
      <c r="B259">
        <v>285.2</v>
      </c>
      <c r="C259">
        <v>210</v>
      </c>
      <c r="D259">
        <v>2337.6999999999998</v>
      </c>
      <c r="E259">
        <v>1707</v>
      </c>
      <c r="F259" s="38">
        <f t="shared" si="71"/>
        <v>2622.8999999999996</v>
      </c>
      <c r="G259" s="38">
        <f t="shared" si="72"/>
        <v>1917</v>
      </c>
      <c r="H259" s="18">
        <f t="shared" si="74"/>
        <v>36.823161189358359</v>
      </c>
      <c r="I259">
        <v>271.5</v>
      </c>
    </row>
    <row r="260" spans="1:9" x14ac:dyDescent="0.25">
      <c r="A260" s="8">
        <f t="shared" si="73"/>
        <v>40654</v>
      </c>
      <c r="B260">
        <v>282.39999999999998</v>
      </c>
      <c r="C260">
        <v>175.1</v>
      </c>
      <c r="D260">
        <v>2364.6999999999998</v>
      </c>
      <c r="E260">
        <v>1752.2</v>
      </c>
      <c r="F260" s="38">
        <f t="shared" si="71"/>
        <v>2647.1</v>
      </c>
      <c r="G260" s="38">
        <f t="shared" si="72"/>
        <v>1927.3</v>
      </c>
      <c r="H260" s="18">
        <f t="shared" si="74"/>
        <v>37.347584703990044</v>
      </c>
      <c r="I260">
        <v>279</v>
      </c>
    </row>
    <row r="261" spans="1:9" x14ac:dyDescent="0.25">
      <c r="A261" s="8">
        <f t="shared" si="73"/>
        <v>40661</v>
      </c>
      <c r="B261">
        <v>216.4</v>
      </c>
      <c r="C261">
        <v>153.69999999999999</v>
      </c>
      <c r="D261">
        <v>2421.4</v>
      </c>
      <c r="E261">
        <v>1787.7</v>
      </c>
      <c r="F261" s="38">
        <f t="shared" si="71"/>
        <v>2637.8</v>
      </c>
      <c r="G261" s="38">
        <f t="shared" si="72"/>
        <v>1941.4</v>
      </c>
      <c r="H261" s="18">
        <f t="shared" si="74"/>
        <v>35.87102091274339</v>
      </c>
      <c r="I261">
        <v>285</v>
      </c>
    </row>
    <row r="262" spans="1:9" x14ac:dyDescent="0.25">
      <c r="A262" s="8">
        <f t="shared" si="73"/>
        <v>40668</v>
      </c>
      <c r="B262">
        <v>170.8</v>
      </c>
      <c r="C262">
        <v>151.9</v>
      </c>
      <c r="D262">
        <v>2473.9</v>
      </c>
      <c r="E262">
        <v>1804.2</v>
      </c>
      <c r="F262" s="38">
        <f t="shared" si="71"/>
        <v>2644.7000000000003</v>
      </c>
      <c r="G262" s="38">
        <f t="shared" si="72"/>
        <v>1956.1000000000001</v>
      </c>
      <c r="H262" s="18">
        <f t="shared" si="74"/>
        <v>35.202699248504679</v>
      </c>
      <c r="I262">
        <v>288</v>
      </c>
    </row>
    <row r="263" spans="1:9" x14ac:dyDescent="0.25">
      <c r="A263" s="8">
        <f t="shared" si="73"/>
        <v>40675</v>
      </c>
      <c r="B263">
        <v>144.69999999999999</v>
      </c>
      <c r="C263">
        <v>109.8</v>
      </c>
      <c r="D263">
        <v>2493.3000000000002</v>
      </c>
      <c r="E263">
        <v>1863.4</v>
      </c>
      <c r="F263" s="38">
        <f t="shared" si="71"/>
        <v>2638</v>
      </c>
      <c r="G263" s="38">
        <f t="shared" si="72"/>
        <v>1973.2</v>
      </c>
      <c r="H263" s="18">
        <f t="shared" si="74"/>
        <v>33.691465639570239</v>
      </c>
      <c r="I263">
        <v>288</v>
      </c>
    </row>
    <row r="264" spans="1:9" x14ac:dyDescent="0.25">
      <c r="A264" s="8">
        <f t="shared" si="73"/>
        <v>40682</v>
      </c>
      <c r="B264">
        <v>125.1</v>
      </c>
      <c r="C264">
        <v>70.2</v>
      </c>
      <c r="D264">
        <v>2536.9</v>
      </c>
      <c r="E264">
        <v>1911.1</v>
      </c>
      <c r="F264" s="38">
        <f t="shared" si="71"/>
        <v>2662</v>
      </c>
      <c r="G264" s="38">
        <f t="shared" si="72"/>
        <v>1981.3</v>
      </c>
      <c r="H264" s="18">
        <f t="shared" si="74"/>
        <v>34.356230757583404</v>
      </c>
      <c r="I264">
        <v>459.9</v>
      </c>
    </row>
    <row r="265" spans="1:9" x14ac:dyDescent="0.25">
      <c r="A265" s="8">
        <f t="shared" si="73"/>
        <v>40689</v>
      </c>
      <c r="B265">
        <v>76.900000000000006</v>
      </c>
      <c r="C265">
        <v>44.2</v>
      </c>
      <c r="D265">
        <v>2589.3000000000002</v>
      </c>
      <c r="E265">
        <v>1969.9</v>
      </c>
      <c r="F265" s="38">
        <f t="shared" si="71"/>
        <v>2666.2000000000003</v>
      </c>
      <c r="G265" s="38">
        <f t="shared" si="72"/>
        <v>2014.1000000000001</v>
      </c>
      <c r="H265" s="18">
        <f t="shared" si="74"/>
        <v>32.376743955116424</v>
      </c>
      <c r="I265">
        <v>542.20000000000005</v>
      </c>
    </row>
    <row r="266" spans="1:9" x14ac:dyDescent="0.25">
      <c r="A266" s="8">
        <f t="shared" si="73"/>
        <v>40696</v>
      </c>
      <c r="B266">
        <v>617.79999999999995</v>
      </c>
      <c r="C266">
        <v>434.7</v>
      </c>
      <c r="D266">
        <v>0.9</v>
      </c>
      <c r="E266">
        <v>9.4</v>
      </c>
      <c r="F266" s="38">
        <f t="shared" ref="F266:F274" si="75">+B266+D266</f>
        <v>618.69999999999993</v>
      </c>
      <c r="G266" s="38">
        <f t="shared" ref="G266:G274" si="76">+C266+E266</f>
        <v>444.09999999999997</v>
      </c>
      <c r="H266" s="18">
        <f t="shared" ref="H266:H274" si="77">(F266/G266-1)*100</f>
        <v>39.31546948885385</v>
      </c>
    </row>
    <row r="267" spans="1:9" x14ac:dyDescent="0.25">
      <c r="A267" s="8">
        <f t="shared" si="73"/>
        <v>40703</v>
      </c>
      <c r="B267">
        <v>567.29999999999995</v>
      </c>
      <c r="C267">
        <v>581.29999999999995</v>
      </c>
      <c r="D267">
        <v>92.3</v>
      </c>
      <c r="E267">
        <v>59.1</v>
      </c>
      <c r="F267" s="38">
        <f t="shared" si="75"/>
        <v>659.59999999999991</v>
      </c>
      <c r="G267" s="38">
        <f t="shared" si="76"/>
        <v>640.4</v>
      </c>
      <c r="H267" s="18">
        <f t="shared" si="77"/>
        <v>2.998126171143034</v>
      </c>
    </row>
    <row r="268" spans="1:9" x14ac:dyDescent="0.25">
      <c r="A268" s="8">
        <f t="shared" si="73"/>
        <v>40710</v>
      </c>
      <c r="B268">
        <v>607</v>
      </c>
      <c r="C268">
        <v>561.70000000000005</v>
      </c>
      <c r="D268">
        <v>121.1</v>
      </c>
      <c r="E268">
        <v>97.4</v>
      </c>
      <c r="F268" s="38">
        <f t="shared" si="75"/>
        <v>728.1</v>
      </c>
      <c r="G268" s="38">
        <f t="shared" si="76"/>
        <v>659.1</v>
      </c>
      <c r="H268" s="18">
        <f t="shared" si="77"/>
        <v>10.468821119708682</v>
      </c>
    </row>
    <row r="269" spans="1:9" x14ac:dyDescent="0.25">
      <c r="A269" s="8">
        <f t="shared" si="73"/>
        <v>40717</v>
      </c>
      <c r="B269">
        <v>591.5</v>
      </c>
      <c r="C269">
        <v>671.1</v>
      </c>
      <c r="D269">
        <v>173.2</v>
      </c>
      <c r="E269">
        <v>131.80000000000001</v>
      </c>
      <c r="F269" s="38">
        <f t="shared" si="75"/>
        <v>764.7</v>
      </c>
      <c r="G269" s="38">
        <f t="shared" si="76"/>
        <v>802.90000000000009</v>
      </c>
      <c r="H269" s="18">
        <f t="shared" si="77"/>
        <v>-4.7577531448499188</v>
      </c>
    </row>
    <row r="270" spans="1:9" x14ac:dyDescent="0.25">
      <c r="A270" s="8">
        <f t="shared" si="73"/>
        <v>40724</v>
      </c>
      <c r="B270">
        <v>635.29999999999995</v>
      </c>
      <c r="C270">
        <v>620.9</v>
      </c>
      <c r="D270">
        <v>194.5</v>
      </c>
      <c r="E270">
        <v>214</v>
      </c>
      <c r="F270" s="38">
        <f t="shared" si="75"/>
        <v>829.8</v>
      </c>
      <c r="G270" s="38">
        <f t="shared" si="76"/>
        <v>834.9</v>
      </c>
      <c r="H270" s="18">
        <f t="shared" si="77"/>
        <v>-0.61085159899388897</v>
      </c>
    </row>
    <row r="271" spans="1:9" x14ac:dyDescent="0.25">
      <c r="A271" s="8">
        <f t="shared" si="73"/>
        <v>40731</v>
      </c>
      <c r="B271">
        <v>711.2</v>
      </c>
      <c r="C271">
        <v>643.79999999999995</v>
      </c>
      <c r="D271">
        <v>240.4</v>
      </c>
      <c r="E271">
        <v>247.8</v>
      </c>
      <c r="F271" s="38">
        <f t="shared" si="75"/>
        <v>951.6</v>
      </c>
      <c r="G271" s="38">
        <f t="shared" si="76"/>
        <v>891.59999999999991</v>
      </c>
      <c r="H271" s="18">
        <f t="shared" si="77"/>
        <v>6.7294751009421505</v>
      </c>
    </row>
    <row r="272" spans="1:9" x14ac:dyDescent="0.25">
      <c r="A272" s="8">
        <f t="shared" si="73"/>
        <v>40738</v>
      </c>
      <c r="B272">
        <v>783.2</v>
      </c>
      <c r="C272">
        <v>663.4</v>
      </c>
      <c r="D272">
        <v>272.39999999999998</v>
      </c>
      <c r="E272">
        <v>287.10000000000002</v>
      </c>
      <c r="F272" s="38">
        <f t="shared" si="75"/>
        <v>1055.5999999999999</v>
      </c>
      <c r="G272" s="38">
        <f t="shared" si="76"/>
        <v>950.5</v>
      </c>
      <c r="H272" s="18">
        <f t="shared" si="77"/>
        <v>11.057338243029967</v>
      </c>
      <c r="I272">
        <v>59.1</v>
      </c>
    </row>
    <row r="273" spans="1:9" x14ac:dyDescent="0.25">
      <c r="A273" s="8">
        <f t="shared" si="73"/>
        <v>40745</v>
      </c>
      <c r="B273">
        <v>796</v>
      </c>
      <c r="C273">
        <v>648.70000000000005</v>
      </c>
      <c r="D273">
        <v>353.1</v>
      </c>
      <c r="E273">
        <v>333.5</v>
      </c>
      <c r="F273" s="38">
        <f t="shared" si="75"/>
        <v>1149.0999999999999</v>
      </c>
      <c r="G273" s="38">
        <f t="shared" si="76"/>
        <v>982.2</v>
      </c>
      <c r="H273" s="18">
        <f t="shared" si="77"/>
        <v>16.992465892893492</v>
      </c>
      <c r="I273">
        <v>59.1</v>
      </c>
    </row>
    <row r="274" spans="1:9" x14ac:dyDescent="0.25">
      <c r="A274" s="8">
        <f t="shared" si="73"/>
        <v>40752</v>
      </c>
      <c r="B274">
        <v>854.1</v>
      </c>
      <c r="C274">
        <v>582.1</v>
      </c>
      <c r="D274">
        <v>398.4</v>
      </c>
      <c r="E274">
        <v>416.7</v>
      </c>
      <c r="F274" s="38">
        <f t="shared" si="75"/>
        <v>1252.5</v>
      </c>
      <c r="G274" s="38">
        <f t="shared" si="76"/>
        <v>998.8</v>
      </c>
      <c r="H274" s="18">
        <f t="shared" si="77"/>
        <v>25.40048057669204</v>
      </c>
      <c r="I274">
        <v>59.1</v>
      </c>
    </row>
    <row r="275" spans="1:9" x14ac:dyDescent="0.25">
      <c r="A275" s="8">
        <f t="shared" si="73"/>
        <v>40759</v>
      </c>
      <c r="B275">
        <v>826.3</v>
      </c>
      <c r="C275">
        <v>529.9</v>
      </c>
      <c r="D275">
        <v>463.3</v>
      </c>
      <c r="E275">
        <v>480.5</v>
      </c>
      <c r="F275" s="38">
        <f t="shared" ref="F275:G293" si="78">+B275+D275</f>
        <v>1289.5999999999999</v>
      </c>
      <c r="G275" s="38">
        <f t="shared" si="78"/>
        <v>1010.4</v>
      </c>
      <c r="H275" s="18">
        <f t="shared" ref="H275:H285" si="79">(F275/G275-1)*100</f>
        <v>27.632620744259697</v>
      </c>
      <c r="I275">
        <v>59.1</v>
      </c>
    </row>
    <row r="276" spans="1:9" x14ac:dyDescent="0.25">
      <c r="A276" s="8">
        <f t="shared" si="73"/>
        <v>40766</v>
      </c>
      <c r="B276">
        <v>855.5</v>
      </c>
      <c r="C276">
        <v>642.79999999999995</v>
      </c>
      <c r="D276">
        <v>494.9</v>
      </c>
      <c r="E276">
        <v>541.5</v>
      </c>
      <c r="F276" s="38">
        <f t="shared" si="78"/>
        <v>1350.4</v>
      </c>
      <c r="G276" s="38">
        <f t="shared" si="78"/>
        <v>1184.3</v>
      </c>
      <c r="H276" s="18">
        <f t="shared" si="79"/>
        <v>14.025162543274527</v>
      </c>
      <c r="I276">
        <v>59.1</v>
      </c>
    </row>
    <row r="277" spans="1:9" x14ac:dyDescent="0.25">
      <c r="A277" s="8">
        <f t="shared" si="73"/>
        <v>40773</v>
      </c>
      <c r="B277">
        <v>817.1</v>
      </c>
      <c r="C277">
        <v>638.79999999999995</v>
      </c>
      <c r="D277">
        <v>605.6</v>
      </c>
      <c r="E277">
        <v>592.79999999999995</v>
      </c>
      <c r="F277" s="38">
        <f t="shared" si="78"/>
        <v>1422.7</v>
      </c>
      <c r="G277" s="38">
        <f t="shared" si="78"/>
        <v>1231.5999999999999</v>
      </c>
      <c r="H277" s="18">
        <f t="shared" si="79"/>
        <v>15.516401429035408</v>
      </c>
      <c r="I277">
        <v>59.1</v>
      </c>
    </row>
    <row r="278" spans="1:9" x14ac:dyDescent="0.25">
      <c r="A278" s="8">
        <f t="shared" si="73"/>
        <v>40780</v>
      </c>
      <c r="B278">
        <v>809.8</v>
      </c>
      <c r="C278">
        <v>655.29999999999995</v>
      </c>
      <c r="D278">
        <v>677</v>
      </c>
      <c r="E278">
        <v>667.6</v>
      </c>
      <c r="F278" s="38">
        <f t="shared" si="78"/>
        <v>1486.8</v>
      </c>
      <c r="G278" s="38">
        <f t="shared" si="78"/>
        <v>1322.9</v>
      </c>
      <c r="H278" s="18">
        <f t="shared" si="79"/>
        <v>12.389447426109301</v>
      </c>
      <c r="I278">
        <v>59.1</v>
      </c>
    </row>
    <row r="279" spans="1:9" x14ac:dyDescent="0.25">
      <c r="A279" s="8">
        <f t="shared" si="73"/>
        <v>40787</v>
      </c>
      <c r="B279">
        <v>855.7</v>
      </c>
      <c r="C279">
        <v>668.4</v>
      </c>
      <c r="D279">
        <v>700</v>
      </c>
      <c r="E279">
        <v>674.8</v>
      </c>
      <c r="F279" s="38">
        <f t="shared" si="78"/>
        <v>1555.7</v>
      </c>
      <c r="G279" s="38">
        <f t="shared" si="78"/>
        <v>1343.1999999999998</v>
      </c>
      <c r="H279" s="18">
        <f t="shared" si="79"/>
        <v>15.820428826682576</v>
      </c>
      <c r="I279">
        <v>59.1</v>
      </c>
    </row>
    <row r="280" spans="1:9" x14ac:dyDescent="0.25">
      <c r="A280" s="8">
        <f t="shared" si="73"/>
        <v>40794</v>
      </c>
      <c r="B280">
        <v>837</v>
      </c>
      <c r="C280">
        <v>635.79999999999995</v>
      </c>
      <c r="D280">
        <v>756.1</v>
      </c>
      <c r="E280">
        <v>709.1</v>
      </c>
      <c r="F280" s="38">
        <f t="shared" si="78"/>
        <v>1593.1</v>
      </c>
      <c r="G280" s="38">
        <f t="shared" si="78"/>
        <v>1344.9</v>
      </c>
      <c r="H280" s="18">
        <f t="shared" si="79"/>
        <v>18.454903710313019</v>
      </c>
      <c r="I280">
        <v>59.1</v>
      </c>
    </row>
    <row r="281" spans="1:9" x14ac:dyDescent="0.25">
      <c r="A281" s="8">
        <f t="shared" si="73"/>
        <v>40801</v>
      </c>
      <c r="B281" s="80">
        <v>788</v>
      </c>
      <c r="C281" s="80">
        <v>593.9</v>
      </c>
      <c r="D281" s="80">
        <v>845</v>
      </c>
      <c r="E281" s="80">
        <v>769.9</v>
      </c>
      <c r="F281" s="104">
        <f t="shared" si="78"/>
        <v>1633</v>
      </c>
      <c r="G281" s="104">
        <f t="shared" si="78"/>
        <v>1363.8</v>
      </c>
      <c r="H281" s="106">
        <f t="shared" si="79"/>
        <v>19.738964657574432</v>
      </c>
      <c r="I281">
        <v>59.1</v>
      </c>
    </row>
    <row r="282" spans="1:9" x14ac:dyDescent="0.25">
      <c r="A282" s="8">
        <f t="shared" si="73"/>
        <v>40808</v>
      </c>
      <c r="B282" s="80">
        <v>845.1</v>
      </c>
      <c r="C282" s="80">
        <v>556.4</v>
      </c>
      <c r="D282" s="80">
        <v>903.9</v>
      </c>
      <c r="E282" s="80">
        <v>816.8</v>
      </c>
      <c r="F282" s="104">
        <f t="shared" si="78"/>
        <v>1749</v>
      </c>
      <c r="G282" s="104">
        <f t="shared" si="78"/>
        <v>1373.1999999999998</v>
      </c>
      <c r="H282" s="106">
        <f t="shared" si="79"/>
        <v>27.366734634430536</v>
      </c>
    </row>
    <row r="283" spans="1:9" x14ac:dyDescent="0.25">
      <c r="A283" s="8">
        <f t="shared" si="73"/>
        <v>40815</v>
      </c>
      <c r="B283" s="80">
        <v>860.3</v>
      </c>
      <c r="C283" s="80">
        <v>587.5</v>
      </c>
      <c r="D283" s="80">
        <v>1004.3</v>
      </c>
      <c r="E283" s="80">
        <v>823.9</v>
      </c>
      <c r="F283" s="104">
        <f t="shared" si="78"/>
        <v>1864.6</v>
      </c>
      <c r="G283" s="104">
        <f t="shared" si="78"/>
        <v>1411.4</v>
      </c>
      <c r="H283" s="106">
        <f t="shared" si="79"/>
        <v>32.109961740116177</v>
      </c>
    </row>
    <row r="284" spans="1:9" x14ac:dyDescent="0.25">
      <c r="A284" s="8">
        <f t="shared" si="73"/>
        <v>40822</v>
      </c>
      <c r="B284" s="80">
        <v>869</v>
      </c>
      <c r="C284" s="80">
        <v>555.4</v>
      </c>
      <c r="D284" s="80">
        <v>1033.5</v>
      </c>
      <c r="E284" s="80">
        <v>865.4</v>
      </c>
      <c r="F284" s="104">
        <f t="shared" si="78"/>
        <v>1902.5</v>
      </c>
      <c r="G284" s="104">
        <f t="shared" si="78"/>
        <v>1420.8</v>
      </c>
      <c r="H284" s="106">
        <f t="shared" si="79"/>
        <v>33.903434684684683</v>
      </c>
    </row>
    <row r="285" spans="1:9" x14ac:dyDescent="0.25">
      <c r="A285" s="8">
        <f t="shared" si="73"/>
        <v>40829</v>
      </c>
      <c r="B285" s="80">
        <v>847.2</v>
      </c>
      <c r="C285" s="80">
        <v>521.5</v>
      </c>
      <c r="D285" s="80">
        <v>1129.5999999999999</v>
      </c>
      <c r="E285" s="80">
        <v>940.1</v>
      </c>
      <c r="F285" s="104">
        <f t="shared" si="78"/>
        <v>1976.8</v>
      </c>
      <c r="G285" s="104">
        <f t="shared" si="78"/>
        <v>1461.6</v>
      </c>
      <c r="H285" s="106">
        <f t="shared" si="79"/>
        <v>35.249042145593876</v>
      </c>
    </row>
    <row r="286" spans="1:9" x14ac:dyDescent="0.25">
      <c r="A286" s="8">
        <f t="shared" si="73"/>
        <v>40836</v>
      </c>
      <c r="B286" s="80">
        <v>812.6</v>
      </c>
      <c r="C286" s="80">
        <v>550.29999999999995</v>
      </c>
      <c r="D286" s="80">
        <v>1260.7</v>
      </c>
      <c r="E286" s="80">
        <v>951.5</v>
      </c>
      <c r="F286" s="104">
        <f t="shared" si="78"/>
        <v>2073.3000000000002</v>
      </c>
      <c r="G286" s="104">
        <f t="shared" ref="G286:G293" si="80">+C286+E286</f>
        <v>1501.8</v>
      </c>
      <c r="H286" s="106">
        <f t="shared" ref="H286:H293" si="81">(F286/G286-1)*100</f>
        <v>38.054334798242117</v>
      </c>
    </row>
    <row r="287" spans="1:9" x14ac:dyDescent="0.25">
      <c r="A287" s="8">
        <f t="shared" si="73"/>
        <v>40843</v>
      </c>
      <c r="B287" s="80">
        <v>807.7</v>
      </c>
      <c r="C287" s="80">
        <v>579.79999999999995</v>
      </c>
      <c r="D287" s="80">
        <v>1299.5999999999999</v>
      </c>
      <c r="E287" s="80">
        <v>1005.9</v>
      </c>
      <c r="F287" s="104">
        <f t="shared" si="78"/>
        <v>2107.3000000000002</v>
      </c>
      <c r="G287" s="104">
        <f t="shared" si="80"/>
        <v>1585.6999999999998</v>
      </c>
      <c r="H287" s="106">
        <f t="shared" si="81"/>
        <v>32.893990035946288</v>
      </c>
      <c r="I287">
        <v>76.099999999999994</v>
      </c>
    </row>
    <row r="288" spans="1:9" x14ac:dyDescent="0.25">
      <c r="A288" s="8">
        <f t="shared" si="73"/>
        <v>40850</v>
      </c>
      <c r="B288" s="80">
        <v>822.4</v>
      </c>
      <c r="C288" s="80">
        <v>668</v>
      </c>
      <c r="D288" s="80">
        <v>134.6</v>
      </c>
      <c r="E288" s="80">
        <v>1031.0999999999999</v>
      </c>
      <c r="F288" s="108">
        <f t="shared" si="78"/>
        <v>957</v>
      </c>
      <c r="G288" s="104">
        <f t="shared" si="80"/>
        <v>1699.1</v>
      </c>
      <c r="H288" s="106">
        <f t="shared" si="81"/>
        <v>-43.676063798481543</v>
      </c>
    </row>
    <row r="289" spans="1:9" x14ac:dyDescent="0.25">
      <c r="A289" s="8">
        <f t="shared" si="73"/>
        <v>40857</v>
      </c>
      <c r="B289" s="80">
        <v>850.1</v>
      </c>
      <c r="C289" s="80">
        <v>769.5</v>
      </c>
      <c r="D289" s="80">
        <v>1403.6</v>
      </c>
      <c r="E289" s="80">
        <v>1079.5999999999999</v>
      </c>
      <c r="F289" s="104">
        <f t="shared" si="78"/>
        <v>2253.6999999999998</v>
      </c>
      <c r="G289" s="104">
        <f t="shared" si="80"/>
        <v>1849.1</v>
      </c>
      <c r="H289" s="106">
        <f t="shared" si="81"/>
        <v>21.88091503974907</v>
      </c>
    </row>
    <row r="290" spans="1:9" x14ac:dyDescent="0.25">
      <c r="A290" s="8">
        <f t="shared" si="73"/>
        <v>40864</v>
      </c>
      <c r="B290" s="80">
        <v>878.2</v>
      </c>
      <c r="C290" s="80">
        <v>821.8</v>
      </c>
      <c r="D290" s="80">
        <v>1468</v>
      </c>
      <c r="E290" s="80">
        <v>1135</v>
      </c>
      <c r="F290" s="104">
        <f t="shared" si="78"/>
        <v>2346.1999999999998</v>
      </c>
      <c r="G290" s="104">
        <f t="shared" si="80"/>
        <v>1956.8</v>
      </c>
      <c r="H290" s="106">
        <f t="shared" si="81"/>
        <v>19.899836467702372</v>
      </c>
    </row>
    <row r="291" spans="1:9" x14ac:dyDescent="0.25">
      <c r="A291" s="8">
        <f t="shared" si="73"/>
        <v>40871</v>
      </c>
      <c r="B291" s="80">
        <v>871.8</v>
      </c>
      <c r="C291" s="80">
        <v>810.5</v>
      </c>
      <c r="D291" s="80">
        <v>1541.4</v>
      </c>
      <c r="E291" s="80">
        <v>1146.3</v>
      </c>
      <c r="F291" s="104">
        <f t="shared" si="78"/>
        <v>2413.1999999999998</v>
      </c>
      <c r="G291" s="104">
        <f t="shared" si="80"/>
        <v>1956.8</v>
      </c>
      <c r="H291" s="106">
        <f t="shared" si="81"/>
        <v>23.323793949304971</v>
      </c>
    </row>
    <row r="292" spans="1:9" x14ac:dyDescent="0.25">
      <c r="A292" s="8">
        <f t="shared" si="73"/>
        <v>40878</v>
      </c>
      <c r="B292" s="80">
        <v>915.5</v>
      </c>
      <c r="C292" s="80">
        <v>800</v>
      </c>
      <c r="D292" s="80">
        <v>1564.5</v>
      </c>
      <c r="E292" s="80">
        <v>1230.8</v>
      </c>
      <c r="F292" s="104">
        <f t="shared" si="78"/>
        <v>2480</v>
      </c>
      <c r="G292" s="104">
        <f t="shared" si="80"/>
        <v>2030.8</v>
      </c>
      <c r="H292" s="106">
        <f t="shared" si="81"/>
        <v>22.119361827851101</v>
      </c>
      <c r="I292">
        <v>93.6</v>
      </c>
    </row>
    <row r="293" spans="1:9" x14ac:dyDescent="0.25">
      <c r="A293" s="8">
        <f t="shared" si="73"/>
        <v>40885</v>
      </c>
      <c r="B293" s="80">
        <v>949.8</v>
      </c>
      <c r="C293" s="80">
        <v>846.4</v>
      </c>
      <c r="D293" s="80">
        <v>1588.5</v>
      </c>
      <c r="E293" s="80">
        <v>1293.9000000000001</v>
      </c>
      <c r="F293" s="104">
        <f t="shared" si="78"/>
        <v>2538.3000000000002</v>
      </c>
      <c r="G293" s="104">
        <f t="shared" si="80"/>
        <v>2140.3000000000002</v>
      </c>
      <c r="H293" s="106">
        <f t="shared" si="81"/>
        <v>18.595523991963738</v>
      </c>
      <c r="I293">
        <v>93.6</v>
      </c>
    </row>
    <row r="294" spans="1:9" x14ac:dyDescent="0.25">
      <c r="A294" s="8">
        <f t="shared" si="73"/>
        <v>40892</v>
      </c>
      <c r="B294">
        <v>874.9</v>
      </c>
      <c r="C294">
        <v>849.6</v>
      </c>
      <c r="D294">
        <v>1678.2</v>
      </c>
      <c r="E294">
        <v>1348</v>
      </c>
      <c r="F294" s="104">
        <f t="shared" ref="F294:G296" si="82">+B294+D294</f>
        <v>2553.1</v>
      </c>
      <c r="G294" s="104">
        <f t="shared" si="82"/>
        <v>2197.6</v>
      </c>
      <c r="H294" s="106">
        <f t="shared" ref="H294:H299" si="83">(F294/G294-1)*100</f>
        <v>16.176738259919922</v>
      </c>
      <c r="I294">
        <v>93.6</v>
      </c>
    </row>
    <row r="295" spans="1:9" x14ac:dyDescent="0.25">
      <c r="A295" s="8">
        <f t="shared" si="73"/>
        <v>40899</v>
      </c>
      <c r="B295" s="80">
        <v>904</v>
      </c>
      <c r="C295" s="80">
        <v>841.4</v>
      </c>
      <c r="D295" s="80">
        <v>1724.7</v>
      </c>
      <c r="E295" s="80">
        <v>1400.2</v>
      </c>
      <c r="F295" s="104">
        <f t="shared" si="82"/>
        <v>2628.7</v>
      </c>
      <c r="G295" s="104">
        <f t="shared" si="82"/>
        <v>2241.6</v>
      </c>
      <c r="H295" s="106">
        <f t="shared" si="83"/>
        <v>17.268915060670942</v>
      </c>
    </row>
    <row r="296" spans="1:9" x14ac:dyDescent="0.25">
      <c r="A296" s="8">
        <f t="shared" si="73"/>
        <v>40906</v>
      </c>
      <c r="B296" s="80">
        <v>819.1</v>
      </c>
      <c r="C296" s="80">
        <v>808.3</v>
      </c>
      <c r="D296" s="80">
        <v>1843</v>
      </c>
      <c r="E296" s="80">
        <v>1434.2</v>
      </c>
      <c r="F296" s="104">
        <f t="shared" si="82"/>
        <v>2662.1</v>
      </c>
      <c r="G296" s="104">
        <f t="shared" si="82"/>
        <v>2242.5</v>
      </c>
      <c r="H296" s="106">
        <f t="shared" si="83"/>
        <v>18.71125975473802</v>
      </c>
      <c r="I296">
        <v>106.3</v>
      </c>
    </row>
    <row r="297" spans="1:9" x14ac:dyDescent="0.25">
      <c r="A297" s="8">
        <f t="shared" si="73"/>
        <v>40913</v>
      </c>
      <c r="B297">
        <v>835.5</v>
      </c>
      <c r="C297">
        <v>740.3</v>
      </c>
      <c r="D297">
        <v>1870.9</v>
      </c>
      <c r="E297">
        <v>1531.2</v>
      </c>
      <c r="F297" s="104">
        <f t="shared" ref="F297:F328" si="84">+B297+D297</f>
        <v>2706.4</v>
      </c>
      <c r="G297" s="104">
        <f t="shared" ref="G297:G328" si="85">+C297+E297</f>
        <v>2271.5</v>
      </c>
      <c r="H297" s="106">
        <f t="shared" si="83"/>
        <v>19.145938806955765</v>
      </c>
      <c r="I297">
        <v>109.3</v>
      </c>
    </row>
    <row r="298" spans="1:9" x14ac:dyDescent="0.25">
      <c r="A298" s="8">
        <f t="shared" si="73"/>
        <v>40920</v>
      </c>
      <c r="B298">
        <v>810.7</v>
      </c>
      <c r="C298">
        <v>698.4</v>
      </c>
      <c r="D298">
        <v>1951.9</v>
      </c>
      <c r="E298">
        <v>1609.2</v>
      </c>
      <c r="F298" s="104">
        <f t="shared" si="84"/>
        <v>2762.6000000000004</v>
      </c>
      <c r="G298" s="104">
        <f t="shared" si="85"/>
        <v>2307.6</v>
      </c>
      <c r="H298" s="106">
        <f t="shared" si="83"/>
        <v>19.717455364881275</v>
      </c>
      <c r="I298">
        <v>109.3</v>
      </c>
    </row>
    <row r="299" spans="1:9" x14ac:dyDescent="0.25">
      <c r="A299" s="8">
        <f t="shared" si="73"/>
        <v>40927</v>
      </c>
      <c r="B299">
        <v>859.9</v>
      </c>
      <c r="C299">
        <v>653.5</v>
      </c>
      <c r="D299">
        <v>2029.5</v>
      </c>
      <c r="E299">
        <v>1696</v>
      </c>
      <c r="F299" s="104">
        <f t="shared" si="84"/>
        <v>2889.4</v>
      </c>
      <c r="G299" s="104">
        <f t="shared" si="85"/>
        <v>2349.5</v>
      </c>
      <c r="H299" s="106">
        <f t="shared" si="83"/>
        <v>22.979357310065971</v>
      </c>
      <c r="I299">
        <v>114.3</v>
      </c>
    </row>
    <row r="300" spans="1:9" x14ac:dyDescent="0.25">
      <c r="A300" s="8">
        <f t="shared" si="73"/>
        <v>40934</v>
      </c>
      <c r="B300">
        <v>738</v>
      </c>
      <c r="C300">
        <v>703.9</v>
      </c>
      <c r="D300">
        <v>2174.6999999999998</v>
      </c>
      <c r="E300">
        <v>1713.8</v>
      </c>
      <c r="F300" s="104">
        <f t="shared" si="84"/>
        <v>2912.7</v>
      </c>
      <c r="G300" s="104">
        <f t="shared" si="85"/>
        <v>2417.6999999999998</v>
      </c>
      <c r="H300" s="106">
        <f t="shared" ref="H300:H331" si="86">(F300/G300-1)*100</f>
        <v>20.474004218885721</v>
      </c>
      <c r="I300">
        <v>142.69999999999999</v>
      </c>
    </row>
    <row r="301" spans="1:9" x14ac:dyDescent="0.25">
      <c r="A301" s="8">
        <f t="shared" si="73"/>
        <v>40941</v>
      </c>
      <c r="B301">
        <v>809.4</v>
      </c>
      <c r="C301">
        <v>751.5</v>
      </c>
      <c r="D301">
        <v>2232.8000000000002</v>
      </c>
      <c r="E301">
        <v>1772.8</v>
      </c>
      <c r="F301" s="104">
        <f t="shared" si="84"/>
        <v>3042.2000000000003</v>
      </c>
      <c r="G301" s="104">
        <f t="shared" si="85"/>
        <v>2524.3000000000002</v>
      </c>
      <c r="H301" s="106">
        <f t="shared" si="86"/>
        <v>20.516578853543564</v>
      </c>
      <c r="I301">
        <v>142.69999999999999</v>
      </c>
    </row>
    <row r="302" spans="1:9" x14ac:dyDescent="0.25">
      <c r="A302" s="8">
        <f t="shared" si="73"/>
        <v>40948</v>
      </c>
      <c r="B302">
        <v>749.7</v>
      </c>
      <c r="C302">
        <v>699.8</v>
      </c>
      <c r="D302">
        <v>2321.6</v>
      </c>
      <c r="E302">
        <v>1825.6</v>
      </c>
      <c r="F302" s="104">
        <f t="shared" si="84"/>
        <v>3071.3</v>
      </c>
      <c r="G302" s="104">
        <f t="shared" si="85"/>
        <v>2525.3999999999996</v>
      </c>
      <c r="H302" s="106">
        <f t="shared" si="86"/>
        <v>21.616377603547974</v>
      </c>
      <c r="I302">
        <v>147.69999999999999</v>
      </c>
    </row>
    <row r="303" spans="1:9" x14ac:dyDescent="0.25">
      <c r="A303" s="8">
        <f t="shared" si="73"/>
        <v>40955</v>
      </c>
      <c r="B303">
        <v>696.9</v>
      </c>
      <c r="C303">
        <v>666.9</v>
      </c>
      <c r="D303">
        <v>2386.1</v>
      </c>
      <c r="E303">
        <v>1878.8</v>
      </c>
      <c r="F303" s="104">
        <f t="shared" si="84"/>
        <v>3083</v>
      </c>
      <c r="G303" s="104">
        <f t="shared" si="85"/>
        <v>2545.6999999999998</v>
      </c>
      <c r="H303" s="106">
        <f t="shared" si="86"/>
        <v>21.106179047020479</v>
      </c>
      <c r="I303">
        <v>175.4</v>
      </c>
    </row>
    <row r="304" spans="1:9" x14ac:dyDescent="0.25">
      <c r="A304" s="8">
        <f t="shared" si="73"/>
        <v>40962</v>
      </c>
      <c r="B304">
        <v>726.9</v>
      </c>
      <c r="C304">
        <v>621.4</v>
      </c>
      <c r="D304">
        <v>2400.1</v>
      </c>
      <c r="E304">
        <v>1918.5</v>
      </c>
      <c r="F304" s="104">
        <f t="shared" si="84"/>
        <v>3127</v>
      </c>
      <c r="G304" s="104">
        <f t="shared" si="85"/>
        <v>2539.9</v>
      </c>
      <c r="H304" s="106">
        <f t="shared" si="86"/>
        <v>23.115083270994919</v>
      </c>
      <c r="I304">
        <v>230.4</v>
      </c>
    </row>
    <row r="305" spans="1:9" x14ac:dyDescent="0.25">
      <c r="A305" s="8">
        <f t="shared" si="73"/>
        <v>40969</v>
      </c>
      <c r="B305">
        <v>720.7</v>
      </c>
      <c r="C305">
        <v>608.4</v>
      </c>
      <c r="D305">
        <v>2501.9</v>
      </c>
      <c r="E305">
        <v>1936.2</v>
      </c>
      <c r="F305" s="104">
        <f t="shared" si="84"/>
        <v>3222.6000000000004</v>
      </c>
      <c r="G305" s="104">
        <f t="shared" si="85"/>
        <v>2544.6</v>
      </c>
      <c r="H305" s="106">
        <f t="shared" si="86"/>
        <v>26.644659278472083</v>
      </c>
      <c r="I305">
        <v>230.4</v>
      </c>
    </row>
    <row r="306" spans="1:9" x14ac:dyDescent="0.25">
      <c r="A306" s="8">
        <f t="shared" si="73"/>
        <v>40976</v>
      </c>
      <c r="B306">
        <v>584</v>
      </c>
      <c r="C306">
        <v>560.29999999999995</v>
      </c>
      <c r="D306">
        <v>2658</v>
      </c>
      <c r="E306">
        <v>1989.6</v>
      </c>
      <c r="F306" s="104">
        <f t="shared" si="84"/>
        <v>3242</v>
      </c>
      <c r="G306" s="104">
        <f t="shared" si="85"/>
        <v>2549.8999999999996</v>
      </c>
      <c r="H306" s="106">
        <f t="shared" si="86"/>
        <v>27.142240872191081</v>
      </c>
      <c r="I306">
        <v>230.4</v>
      </c>
    </row>
    <row r="307" spans="1:9" x14ac:dyDescent="0.25">
      <c r="A307" s="8">
        <f t="shared" si="73"/>
        <v>40983</v>
      </c>
      <c r="B307">
        <v>438.7</v>
      </c>
      <c r="C307">
        <v>536.5</v>
      </c>
      <c r="D307">
        <v>2810.7</v>
      </c>
      <c r="E307">
        <v>2058.3000000000002</v>
      </c>
      <c r="F307" s="104">
        <f t="shared" si="84"/>
        <v>3249.3999999999996</v>
      </c>
      <c r="G307" s="104">
        <f t="shared" si="85"/>
        <v>2594.8000000000002</v>
      </c>
      <c r="H307" s="106">
        <f t="shared" si="86"/>
        <v>25.227377832588239</v>
      </c>
      <c r="I307">
        <v>230.4</v>
      </c>
    </row>
    <row r="308" spans="1:9" x14ac:dyDescent="0.25">
      <c r="A308" s="8">
        <f t="shared" si="73"/>
        <v>40990</v>
      </c>
      <c r="B308">
        <v>463.3</v>
      </c>
      <c r="C308">
        <v>495.2</v>
      </c>
      <c r="D308">
        <v>2838</v>
      </c>
      <c r="E308">
        <v>2098.1999999999998</v>
      </c>
      <c r="F308" s="104">
        <f t="shared" si="84"/>
        <v>3301.3</v>
      </c>
      <c r="G308" s="104">
        <f t="shared" si="85"/>
        <v>2593.3999999999996</v>
      </c>
      <c r="H308" s="106">
        <f t="shared" si="86"/>
        <v>27.296213464949503</v>
      </c>
      <c r="I308">
        <v>230.4</v>
      </c>
    </row>
    <row r="309" spans="1:9" x14ac:dyDescent="0.25">
      <c r="A309" s="8">
        <f t="shared" si="73"/>
        <v>40997</v>
      </c>
      <c r="B309">
        <v>446</v>
      </c>
      <c r="C309">
        <v>404.3</v>
      </c>
      <c r="D309">
        <v>2898.7</v>
      </c>
      <c r="E309">
        <v>2190.9</v>
      </c>
      <c r="F309" s="104">
        <f t="shared" si="84"/>
        <v>3344.7</v>
      </c>
      <c r="G309" s="104">
        <f t="shared" si="85"/>
        <v>2595.2000000000003</v>
      </c>
      <c r="H309" s="106">
        <f t="shared" si="86"/>
        <v>28.880240443896412</v>
      </c>
      <c r="I309">
        <v>240.5</v>
      </c>
    </row>
    <row r="310" spans="1:9" x14ac:dyDescent="0.25">
      <c r="A310" s="8">
        <f t="shared" si="73"/>
        <v>41004</v>
      </c>
      <c r="B310">
        <v>404.9</v>
      </c>
      <c r="C310">
        <v>365.5</v>
      </c>
      <c r="D310">
        <v>2990.4</v>
      </c>
      <c r="E310">
        <v>2250.6</v>
      </c>
      <c r="F310" s="104">
        <f t="shared" si="84"/>
        <v>3395.3</v>
      </c>
      <c r="G310" s="104">
        <f t="shared" si="85"/>
        <v>2616.1</v>
      </c>
      <c r="H310" s="106">
        <f t="shared" si="86"/>
        <v>29.784794159244687</v>
      </c>
      <c r="I310">
        <v>248.5</v>
      </c>
    </row>
    <row r="311" spans="1:9" x14ac:dyDescent="0.25">
      <c r="A311" s="8">
        <f t="shared" si="73"/>
        <v>41011</v>
      </c>
      <c r="B311">
        <v>367.2</v>
      </c>
      <c r="C311">
        <v>285.2</v>
      </c>
      <c r="D311">
        <v>3044</v>
      </c>
      <c r="E311">
        <v>2337.6999999999998</v>
      </c>
      <c r="F311" s="104">
        <f t="shared" si="84"/>
        <v>3411.2</v>
      </c>
      <c r="G311" s="104">
        <f t="shared" si="85"/>
        <v>2622.8999999999996</v>
      </c>
      <c r="H311" s="106">
        <f t="shared" si="86"/>
        <v>30.054519806321256</v>
      </c>
      <c r="I311">
        <v>248.5</v>
      </c>
    </row>
    <row r="312" spans="1:9" x14ac:dyDescent="0.25">
      <c r="A312" s="8">
        <f t="shared" si="73"/>
        <v>41018</v>
      </c>
      <c r="B312">
        <v>341.7</v>
      </c>
      <c r="C312">
        <v>282.39999999999998</v>
      </c>
      <c r="D312">
        <v>3124</v>
      </c>
      <c r="E312">
        <v>2364.6999999999998</v>
      </c>
      <c r="F312" s="104">
        <f t="shared" si="84"/>
        <v>3465.7</v>
      </c>
      <c r="G312" s="104">
        <f t="shared" si="85"/>
        <v>2647.1</v>
      </c>
      <c r="H312" s="106">
        <f t="shared" si="86"/>
        <v>30.924407842544667</v>
      </c>
      <c r="I312">
        <v>304.39999999999998</v>
      </c>
    </row>
    <row r="313" spans="1:9" x14ac:dyDescent="0.25">
      <c r="A313" s="8">
        <f t="shared" si="73"/>
        <v>41025</v>
      </c>
      <c r="B313">
        <v>298.89999999999998</v>
      </c>
      <c r="C313">
        <v>216.4</v>
      </c>
      <c r="D313">
        <v>3185.8</v>
      </c>
      <c r="E313">
        <v>2421.4</v>
      </c>
      <c r="F313" s="104">
        <f t="shared" si="84"/>
        <v>3484.7000000000003</v>
      </c>
      <c r="G313" s="104">
        <f t="shared" si="85"/>
        <v>2637.8</v>
      </c>
      <c r="H313" s="106">
        <f t="shared" si="86"/>
        <v>32.106300705133073</v>
      </c>
      <c r="I313">
        <v>519.9</v>
      </c>
    </row>
    <row r="314" spans="1:9" x14ac:dyDescent="0.25">
      <c r="A314" s="8">
        <f t="shared" si="73"/>
        <v>41032</v>
      </c>
      <c r="B314">
        <v>227.1</v>
      </c>
      <c r="C314">
        <v>170.8</v>
      </c>
      <c r="D314">
        <v>3271</v>
      </c>
      <c r="E314">
        <v>2473.9</v>
      </c>
      <c r="F314" s="104">
        <f t="shared" si="84"/>
        <v>3498.1</v>
      </c>
      <c r="G314" s="104">
        <f t="shared" si="85"/>
        <v>2644.7000000000003</v>
      </c>
      <c r="H314" s="106">
        <f t="shared" si="86"/>
        <v>32.268310205316283</v>
      </c>
      <c r="I314">
        <v>606.20000000000005</v>
      </c>
    </row>
    <row r="315" spans="1:9" x14ac:dyDescent="0.25">
      <c r="A315" s="8">
        <f t="shared" si="73"/>
        <v>41039</v>
      </c>
      <c r="B315">
        <v>175.9</v>
      </c>
      <c r="C315">
        <v>144.69999999999999</v>
      </c>
      <c r="D315">
        <v>3341.8</v>
      </c>
      <c r="E315">
        <v>2493.3000000000002</v>
      </c>
      <c r="F315" s="104">
        <f t="shared" si="84"/>
        <v>3517.7000000000003</v>
      </c>
      <c r="G315" s="104">
        <f t="shared" si="85"/>
        <v>2638</v>
      </c>
      <c r="H315" s="106">
        <f t="shared" si="86"/>
        <v>33.347232752084935</v>
      </c>
      <c r="I315">
        <v>643.70000000000005</v>
      </c>
    </row>
    <row r="316" spans="1:9" x14ac:dyDescent="0.25">
      <c r="A316" s="8">
        <f t="shared" si="73"/>
        <v>41046</v>
      </c>
      <c r="B316">
        <v>149.4</v>
      </c>
      <c r="C316">
        <v>125.1</v>
      </c>
      <c r="D316">
        <v>3366.3</v>
      </c>
      <c r="E316">
        <v>2536.9</v>
      </c>
      <c r="F316" s="104">
        <f t="shared" si="84"/>
        <v>3515.7000000000003</v>
      </c>
      <c r="G316" s="104">
        <f t="shared" si="85"/>
        <v>2662</v>
      </c>
      <c r="H316" s="106">
        <f t="shared" si="86"/>
        <v>32.069872276483856</v>
      </c>
      <c r="I316">
        <v>716.2</v>
      </c>
    </row>
    <row r="317" spans="1:9" x14ac:dyDescent="0.25">
      <c r="A317" s="8">
        <f t="shared" ref="A317:A380" si="87">+A316+7</f>
        <v>41053</v>
      </c>
      <c r="B317">
        <v>118.3</v>
      </c>
      <c r="C317">
        <v>76.900000000000006</v>
      </c>
      <c r="D317">
        <v>3419.6</v>
      </c>
      <c r="E317">
        <v>2589.3000000000002</v>
      </c>
      <c r="F317" s="104">
        <f t="shared" si="84"/>
        <v>3537.9</v>
      </c>
      <c r="G317" s="104">
        <f t="shared" si="85"/>
        <v>2666.2000000000003</v>
      </c>
      <c r="H317" s="106">
        <f t="shared" si="86"/>
        <v>32.694471532518186</v>
      </c>
      <c r="I317">
        <v>700.2</v>
      </c>
    </row>
    <row r="318" spans="1:9" x14ac:dyDescent="0.25">
      <c r="A318" s="8">
        <f t="shared" si="87"/>
        <v>41060</v>
      </c>
      <c r="B318">
        <v>67.099999999999994</v>
      </c>
      <c r="C318">
        <v>66.3</v>
      </c>
      <c r="D318">
        <v>3495.9</v>
      </c>
      <c r="E318">
        <v>2601</v>
      </c>
      <c r="F318" s="104">
        <f t="shared" si="84"/>
        <v>3563</v>
      </c>
      <c r="G318" s="104">
        <f t="shared" si="85"/>
        <v>2667.3</v>
      </c>
      <c r="H318" s="106">
        <f t="shared" si="86"/>
        <v>33.58077456604056</v>
      </c>
    </row>
    <row r="319" spans="1:9" x14ac:dyDescent="0.25">
      <c r="A319" s="8">
        <f t="shared" si="87"/>
        <v>41067</v>
      </c>
      <c r="B319">
        <v>713</v>
      </c>
      <c r="C319">
        <v>567.29999999999995</v>
      </c>
      <c r="D319">
        <v>132.5</v>
      </c>
      <c r="E319">
        <v>92.3</v>
      </c>
      <c r="F319" s="104">
        <f t="shared" si="84"/>
        <v>845.5</v>
      </c>
      <c r="G319" s="104">
        <f t="shared" si="85"/>
        <v>659.59999999999991</v>
      </c>
      <c r="H319" s="106">
        <f t="shared" si="86"/>
        <v>28.183747725894492</v>
      </c>
    </row>
    <row r="320" spans="1:9" x14ac:dyDescent="0.25">
      <c r="A320" s="8">
        <f t="shared" si="87"/>
        <v>41074</v>
      </c>
      <c r="B320">
        <v>685.7</v>
      </c>
      <c r="C320">
        <v>607</v>
      </c>
      <c r="D320">
        <v>175.9</v>
      </c>
      <c r="E320">
        <v>121.1</v>
      </c>
      <c r="F320" s="104">
        <f t="shared" si="84"/>
        <v>861.6</v>
      </c>
      <c r="G320" s="104">
        <f t="shared" si="85"/>
        <v>728.1</v>
      </c>
      <c r="H320" s="106">
        <f t="shared" si="86"/>
        <v>18.335393489905229</v>
      </c>
    </row>
    <row r="321" spans="1:9" x14ac:dyDescent="0.25">
      <c r="A321" s="8">
        <f t="shared" si="87"/>
        <v>41081</v>
      </c>
      <c r="B321">
        <v>660.1</v>
      </c>
      <c r="C321">
        <v>591.5</v>
      </c>
      <c r="D321">
        <v>201</v>
      </c>
      <c r="E321">
        <v>173.2</v>
      </c>
      <c r="F321" s="104">
        <f t="shared" si="84"/>
        <v>861.1</v>
      </c>
      <c r="G321" s="104">
        <f t="shared" si="85"/>
        <v>764.7</v>
      </c>
      <c r="H321" s="106">
        <f t="shared" si="86"/>
        <v>12.606250817313969</v>
      </c>
    </row>
    <row r="322" spans="1:9" x14ac:dyDescent="0.25">
      <c r="A322" s="8">
        <f t="shared" si="87"/>
        <v>41088</v>
      </c>
      <c r="B322">
        <v>745.3</v>
      </c>
      <c r="C322">
        <v>635.29999999999995</v>
      </c>
      <c r="D322">
        <v>278.10000000000002</v>
      </c>
      <c r="E322">
        <v>194.5</v>
      </c>
      <c r="F322" s="104">
        <f t="shared" si="84"/>
        <v>1023.4</v>
      </c>
      <c r="G322" s="104">
        <f t="shared" si="85"/>
        <v>829.8</v>
      </c>
      <c r="H322" s="106">
        <f t="shared" si="86"/>
        <v>23.330923114003376</v>
      </c>
    </row>
    <row r="323" spans="1:9" x14ac:dyDescent="0.25">
      <c r="A323" s="8">
        <f t="shared" si="87"/>
        <v>41095</v>
      </c>
      <c r="B323">
        <v>751.1</v>
      </c>
      <c r="C323">
        <v>711.2</v>
      </c>
      <c r="D323">
        <v>297.8</v>
      </c>
      <c r="E323">
        <v>240.4</v>
      </c>
      <c r="F323" s="104">
        <f t="shared" si="84"/>
        <v>1048.9000000000001</v>
      </c>
      <c r="G323" s="104">
        <f t="shared" si="85"/>
        <v>951.6</v>
      </c>
      <c r="H323" s="106">
        <f t="shared" si="86"/>
        <v>10.224884405212276</v>
      </c>
    </row>
    <row r="324" spans="1:9" x14ac:dyDescent="0.25">
      <c r="A324" s="8">
        <f t="shared" si="87"/>
        <v>41102</v>
      </c>
      <c r="B324">
        <v>825.9</v>
      </c>
      <c r="C324">
        <v>783.2</v>
      </c>
      <c r="D324">
        <v>323.5</v>
      </c>
      <c r="E324">
        <v>272.39999999999998</v>
      </c>
      <c r="F324" s="104">
        <f t="shared" si="84"/>
        <v>1149.4000000000001</v>
      </c>
      <c r="G324" s="104">
        <f t="shared" si="85"/>
        <v>1055.5999999999999</v>
      </c>
      <c r="H324" s="106">
        <f t="shared" si="86"/>
        <v>8.8859416445623562</v>
      </c>
    </row>
    <row r="325" spans="1:9" x14ac:dyDescent="0.25">
      <c r="A325" s="8">
        <f t="shared" si="87"/>
        <v>41109</v>
      </c>
      <c r="B325">
        <v>818.6</v>
      </c>
      <c r="C325">
        <v>796</v>
      </c>
      <c r="D325">
        <v>364.3</v>
      </c>
      <c r="E325">
        <v>353.1</v>
      </c>
      <c r="F325" s="104">
        <f t="shared" si="84"/>
        <v>1182.9000000000001</v>
      </c>
      <c r="G325" s="104">
        <f t="shared" si="85"/>
        <v>1149.0999999999999</v>
      </c>
      <c r="H325" s="106">
        <f t="shared" si="86"/>
        <v>2.941432425376389</v>
      </c>
    </row>
    <row r="326" spans="1:9" x14ac:dyDescent="0.25">
      <c r="A326" s="8">
        <f t="shared" si="87"/>
        <v>41116</v>
      </c>
      <c r="B326">
        <v>769.3</v>
      </c>
      <c r="C326">
        <v>854.1</v>
      </c>
      <c r="D326">
        <v>435.3</v>
      </c>
      <c r="E326">
        <v>398.4</v>
      </c>
      <c r="F326" s="104">
        <f t="shared" si="84"/>
        <v>1204.5999999999999</v>
      </c>
      <c r="G326" s="104">
        <f t="shared" si="85"/>
        <v>1252.5</v>
      </c>
      <c r="H326" s="106">
        <f t="shared" si="86"/>
        <v>-3.824351297405193</v>
      </c>
    </row>
    <row r="327" spans="1:9" x14ac:dyDescent="0.25">
      <c r="A327" s="8">
        <f t="shared" si="87"/>
        <v>41123</v>
      </c>
      <c r="B327">
        <v>733.3</v>
      </c>
      <c r="C327">
        <v>826.3</v>
      </c>
      <c r="D327">
        <v>520.79999999999995</v>
      </c>
      <c r="E327">
        <v>463.3</v>
      </c>
      <c r="F327" s="104">
        <f t="shared" si="84"/>
        <v>1254.0999999999999</v>
      </c>
      <c r="G327" s="104">
        <f t="shared" si="85"/>
        <v>1289.5999999999999</v>
      </c>
      <c r="H327" s="106">
        <f t="shared" si="86"/>
        <v>-2.7527915632754363</v>
      </c>
    </row>
    <row r="328" spans="1:9" x14ac:dyDescent="0.25">
      <c r="A328" s="8">
        <f t="shared" si="87"/>
        <v>41130</v>
      </c>
      <c r="B328">
        <v>683.9</v>
      </c>
      <c r="C328">
        <v>855.5</v>
      </c>
      <c r="D328">
        <v>612.29999999999995</v>
      </c>
      <c r="E328">
        <v>494.9</v>
      </c>
      <c r="F328" s="104">
        <f t="shared" si="84"/>
        <v>1296.1999999999998</v>
      </c>
      <c r="G328" s="104">
        <f t="shared" si="85"/>
        <v>1350.4</v>
      </c>
      <c r="H328" s="106">
        <f t="shared" si="86"/>
        <v>-4.0136255924170801</v>
      </c>
    </row>
    <row r="329" spans="1:9" x14ac:dyDescent="0.25">
      <c r="A329" s="8">
        <f t="shared" si="87"/>
        <v>41137</v>
      </c>
      <c r="B329">
        <v>676.7</v>
      </c>
      <c r="C329">
        <v>817.1</v>
      </c>
      <c r="D329">
        <v>671.7</v>
      </c>
      <c r="E329">
        <v>605.6</v>
      </c>
      <c r="F329" s="104">
        <f t="shared" ref="F329:F360" si="88">+B329+D329</f>
        <v>1348.4</v>
      </c>
      <c r="G329" s="104">
        <f t="shared" ref="G329:G360" si="89">+C329+E329</f>
        <v>1422.7</v>
      </c>
      <c r="H329" s="106">
        <f t="shared" si="86"/>
        <v>-5.222464328389675</v>
      </c>
    </row>
    <row r="330" spans="1:9" x14ac:dyDescent="0.25">
      <c r="A330" s="8">
        <f t="shared" si="87"/>
        <v>41144</v>
      </c>
      <c r="B330">
        <v>756.7</v>
      </c>
      <c r="C330">
        <v>809.8</v>
      </c>
      <c r="D330">
        <v>700.1</v>
      </c>
      <c r="E330">
        <v>677</v>
      </c>
      <c r="F330" s="104">
        <f t="shared" si="88"/>
        <v>1456.8000000000002</v>
      </c>
      <c r="G330" s="104">
        <f t="shared" si="89"/>
        <v>1486.8</v>
      </c>
      <c r="H330" s="106">
        <f t="shared" si="86"/>
        <v>-2.0177562550443784</v>
      </c>
      <c r="I330">
        <v>0.9</v>
      </c>
    </row>
    <row r="331" spans="1:9" x14ac:dyDescent="0.25">
      <c r="A331" s="8">
        <f t="shared" si="87"/>
        <v>41151</v>
      </c>
      <c r="B331">
        <v>842.3</v>
      </c>
      <c r="C331">
        <v>855.7</v>
      </c>
      <c r="D331">
        <v>724.2</v>
      </c>
      <c r="E331">
        <v>700</v>
      </c>
      <c r="F331" s="104">
        <f t="shared" si="88"/>
        <v>1566.5</v>
      </c>
      <c r="G331" s="104">
        <f t="shared" si="89"/>
        <v>1555.7</v>
      </c>
      <c r="H331" s="106">
        <f t="shared" si="86"/>
        <v>0.694221250883853</v>
      </c>
      <c r="I331">
        <v>7.9</v>
      </c>
    </row>
    <row r="332" spans="1:9" x14ac:dyDescent="0.25">
      <c r="A332" s="8">
        <f t="shared" si="87"/>
        <v>41158</v>
      </c>
      <c r="B332">
        <v>851.5</v>
      </c>
      <c r="C332">
        <v>855.7</v>
      </c>
      <c r="D332">
        <v>801.6</v>
      </c>
      <c r="E332">
        <v>700</v>
      </c>
      <c r="F332" s="104">
        <f t="shared" si="88"/>
        <v>1653.1</v>
      </c>
      <c r="G332" s="104">
        <f t="shared" si="89"/>
        <v>1555.7</v>
      </c>
      <c r="H332" s="106">
        <f t="shared" ref="H332:H363" si="90">(F332/G332-1)*100</f>
        <v>6.2608472070450505</v>
      </c>
    </row>
    <row r="333" spans="1:9" x14ac:dyDescent="0.25">
      <c r="A333" s="8">
        <f t="shared" si="87"/>
        <v>41165</v>
      </c>
      <c r="B333">
        <v>848.4</v>
      </c>
      <c r="C333">
        <v>788</v>
      </c>
      <c r="D333">
        <v>933</v>
      </c>
      <c r="E333">
        <v>845</v>
      </c>
      <c r="F333" s="104">
        <f t="shared" si="88"/>
        <v>1781.4</v>
      </c>
      <c r="G333" s="104">
        <f t="shared" si="89"/>
        <v>1633</v>
      </c>
      <c r="H333" s="106">
        <f t="shared" si="90"/>
        <v>9.0875688916105304</v>
      </c>
      <c r="I333">
        <v>7.9</v>
      </c>
    </row>
    <row r="334" spans="1:9" x14ac:dyDescent="0.25">
      <c r="A334" s="8">
        <f t="shared" si="87"/>
        <v>41172</v>
      </c>
      <c r="B334">
        <v>800.2</v>
      </c>
      <c r="C334">
        <v>845.1</v>
      </c>
      <c r="D334">
        <v>1018.4</v>
      </c>
      <c r="E334">
        <v>903.9</v>
      </c>
      <c r="F334" s="104">
        <f t="shared" si="88"/>
        <v>1818.6</v>
      </c>
      <c r="G334" s="104">
        <f t="shared" si="89"/>
        <v>1749</v>
      </c>
      <c r="H334" s="106">
        <f t="shared" si="90"/>
        <v>3.9794168096054738</v>
      </c>
    </row>
    <row r="335" spans="1:9" x14ac:dyDescent="0.25">
      <c r="A335" s="8">
        <f t="shared" si="87"/>
        <v>41179</v>
      </c>
      <c r="B335">
        <v>799.9</v>
      </c>
      <c r="C335">
        <v>860.3</v>
      </c>
      <c r="D335">
        <v>1038.2</v>
      </c>
      <c r="E335">
        <v>1004.3</v>
      </c>
      <c r="F335" s="104">
        <f t="shared" si="88"/>
        <v>1838.1</v>
      </c>
      <c r="G335" s="104">
        <f t="shared" si="89"/>
        <v>1864.6</v>
      </c>
      <c r="H335" s="106">
        <f t="shared" si="90"/>
        <v>-1.4212163466695293</v>
      </c>
      <c r="I335">
        <v>7.9</v>
      </c>
    </row>
    <row r="336" spans="1:9" x14ac:dyDescent="0.25">
      <c r="A336" s="8">
        <f t="shared" si="87"/>
        <v>41186</v>
      </c>
      <c r="B336">
        <v>756.8</v>
      </c>
      <c r="C336">
        <v>869</v>
      </c>
      <c r="D336">
        <v>1103.8</v>
      </c>
      <c r="E336">
        <v>1033.5</v>
      </c>
      <c r="F336" s="104">
        <f t="shared" si="88"/>
        <v>1860.6</v>
      </c>
      <c r="G336" s="104">
        <f t="shared" si="89"/>
        <v>1902.5</v>
      </c>
      <c r="H336" s="106">
        <f t="shared" si="90"/>
        <v>-2.2023653088042106</v>
      </c>
      <c r="I336">
        <v>7.9</v>
      </c>
    </row>
    <row r="337" spans="1:9" x14ac:dyDescent="0.25">
      <c r="A337" s="8">
        <f t="shared" si="87"/>
        <v>41193</v>
      </c>
      <c r="B337">
        <v>760.3</v>
      </c>
      <c r="C337">
        <v>847.2</v>
      </c>
      <c r="D337">
        <v>1140.4000000000001</v>
      </c>
      <c r="E337">
        <v>1129.5999999999999</v>
      </c>
      <c r="F337" s="104">
        <f t="shared" si="88"/>
        <v>1900.7</v>
      </c>
      <c r="G337" s="104">
        <f t="shared" si="89"/>
        <v>1976.8</v>
      </c>
      <c r="H337" s="106">
        <f t="shared" si="90"/>
        <v>-3.8496560097126653</v>
      </c>
      <c r="I337">
        <v>7.9</v>
      </c>
    </row>
    <row r="338" spans="1:9" x14ac:dyDescent="0.25">
      <c r="A338" s="8">
        <f t="shared" si="87"/>
        <v>41200</v>
      </c>
      <c r="B338">
        <v>739.5</v>
      </c>
      <c r="C338">
        <v>812.6</v>
      </c>
      <c r="D338">
        <v>1215.0999999999999</v>
      </c>
      <c r="E338">
        <v>1260.7</v>
      </c>
      <c r="F338" s="104">
        <f t="shared" si="88"/>
        <v>1954.6</v>
      </c>
      <c r="G338" s="104">
        <f t="shared" si="89"/>
        <v>2073.3000000000002</v>
      </c>
      <c r="H338" s="106">
        <f t="shared" si="90"/>
        <v>-5.7251724304249407</v>
      </c>
      <c r="I338">
        <v>7.9</v>
      </c>
    </row>
    <row r="339" spans="1:9" x14ac:dyDescent="0.25">
      <c r="A339" s="8">
        <f t="shared" si="87"/>
        <v>41207</v>
      </c>
      <c r="B339">
        <v>713.9</v>
      </c>
      <c r="C339">
        <v>807.7</v>
      </c>
      <c r="D339">
        <v>1255</v>
      </c>
      <c r="E339">
        <v>1299.5999999999999</v>
      </c>
      <c r="F339" s="104">
        <f t="shared" si="88"/>
        <v>1968.9</v>
      </c>
      <c r="G339" s="104">
        <f t="shared" si="89"/>
        <v>2107.3000000000002</v>
      </c>
      <c r="H339" s="106">
        <f t="shared" si="90"/>
        <v>-6.5676458026859059</v>
      </c>
      <c r="I339">
        <v>7.9</v>
      </c>
    </row>
    <row r="340" spans="1:9" x14ac:dyDescent="0.25">
      <c r="A340" s="8">
        <f t="shared" si="87"/>
        <v>41214</v>
      </c>
      <c r="B340">
        <v>725.7</v>
      </c>
      <c r="C340">
        <v>822.4</v>
      </c>
      <c r="D340">
        <v>1297.0999999999999</v>
      </c>
      <c r="E340">
        <v>1340.6</v>
      </c>
      <c r="F340" s="104">
        <f t="shared" si="88"/>
        <v>2022.8</v>
      </c>
      <c r="G340" s="104">
        <f t="shared" si="89"/>
        <v>2163</v>
      </c>
      <c r="H340" s="106">
        <f t="shared" si="90"/>
        <v>-6.4817383263985224</v>
      </c>
      <c r="I340">
        <v>19.399999999999999</v>
      </c>
    </row>
    <row r="341" spans="1:9" x14ac:dyDescent="0.25">
      <c r="A341" s="8">
        <f t="shared" si="87"/>
        <v>41221</v>
      </c>
      <c r="B341">
        <v>722.7</v>
      </c>
      <c r="C341">
        <v>850.1</v>
      </c>
      <c r="D341">
        <v>1346.2</v>
      </c>
      <c r="E341">
        <v>1403.6</v>
      </c>
      <c r="F341" s="104">
        <f t="shared" si="88"/>
        <v>2068.9</v>
      </c>
      <c r="G341" s="104">
        <f t="shared" si="89"/>
        <v>2253.6999999999998</v>
      </c>
      <c r="H341" s="106">
        <f t="shared" si="90"/>
        <v>-8.1998491369747466</v>
      </c>
      <c r="I341">
        <v>19.399999999999999</v>
      </c>
    </row>
    <row r="342" spans="1:9" x14ac:dyDescent="0.25">
      <c r="A342" s="8">
        <f t="shared" si="87"/>
        <v>41228</v>
      </c>
      <c r="B342">
        <v>759.4</v>
      </c>
      <c r="C342">
        <v>878.2</v>
      </c>
      <c r="D342">
        <v>1424.5</v>
      </c>
      <c r="E342">
        <v>1468</v>
      </c>
      <c r="F342" s="104">
        <f t="shared" si="88"/>
        <v>2183.9</v>
      </c>
      <c r="G342" s="104">
        <f t="shared" si="89"/>
        <v>2346.1999999999998</v>
      </c>
      <c r="H342" s="106">
        <f t="shared" si="90"/>
        <v>-6.9175688347114406</v>
      </c>
      <c r="I342">
        <v>41.4</v>
      </c>
    </row>
    <row r="343" spans="1:9" x14ac:dyDescent="0.25">
      <c r="A343" s="8">
        <f t="shared" si="87"/>
        <v>41235</v>
      </c>
      <c r="B343">
        <v>759.6</v>
      </c>
      <c r="C343">
        <v>871.8</v>
      </c>
      <c r="D343">
        <v>1431.1</v>
      </c>
      <c r="E343">
        <v>1541.4</v>
      </c>
      <c r="F343" s="104">
        <f t="shared" si="88"/>
        <v>2190.6999999999998</v>
      </c>
      <c r="G343" s="104">
        <f t="shared" si="89"/>
        <v>2413.1999999999998</v>
      </c>
      <c r="H343" s="106">
        <f t="shared" si="90"/>
        <v>-9.2201226587104284</v>
      </c>
      <c r="I343">
        <v>41.4</v>
      </c>
    </row>
    <row r="344" spans="1:9" x14ac:dyDescent="0.25">
      <c r="A344" s="8">
        <f t="shared" si="87"/>
        <v>41242</v>
      </c>
      <c r="B344">
        <v>718.1</v>
      </c>
      <c r="C344">
        <v>915.5</v>
      </c>
      <c r="D344">
        <v>1512.4</v>
      </c>
      <c r="E344">
        <v>1564.5</v>
      </c>
      <c r="F344" s="104">
        <f t="shared" si="88"/>
        <v>2230.5</v>
      </c>
      <c r="G344" s="104">
        <f t="shared" si="89"/>
        <v>2480</v>
      </c>
      <c r="H344" s="106">
        <f t="shared" si="90"/>
        <v>-10.06048387096774</v>
      </c>
      <c r="I344">
        <v>41.4</v>
      </c>
    </row>
    <row r="345" spans="1:9" x14ac:dyDescent="0.25">
      <c r="A345" s="8">
        <f t="shared" si="87"/>
        <v>41249</v>
      </c>
      <c r="B345">
        <v>670.6</v>
      </c>
      <c r="C345">
        <v>949.8</v>
      </c>
      <c r="D345">
        <v>1578</v>
      </c>
      <c r="E345">
        <v>1588.5</v>
      </c>
      <c r="F345" s="104">
        <f t="shared" si="88"/>
        <v>2248.6</v>
      </c>
      <c r="G345" s="104">
        <f t="shared" si="89"/>
        <v>2538.3000000000002</v>
      </c>
      <c r="H345" s="106">
        <f t="shared" si="90"/>
        <v>-11.41315053382186</v>
      </c>
      <c r="I345">
        <v>96.2</v>
      </c>
    </row>
    <row r="346" spans="1:9" x14ac:dyDescent="0.25">
      <c r="A346" s="8">
        <f t="shared" si="87"/>
        <v>41256</v>
      </c>
      <c r="B346">
        <v>676.7</v>
      </c>
      <c r="C346">
        <v>874.9</v>
      </c>
      <c r="D346">
        <v>1592</v>
      </c>
      <c r="E346">
        <v>1678.2</v>
      </c>
      <c r="F346" s="104">
        <f t="shared" si="88"/>
        <v>2268.6999999999998</v>
      </c>
      <c r="G346" s="104">
        <f t="shared" si="89"/>
        <v>2553.1</v>
      </c>
      <c r="H346" s="106">
        <f t="shared" si="90"/>
        <v>-11.139399161803299</v>
      </c>
      <c r="I346">
        <v>96.2</v>
      </c>
    </row>
    <row r="347" spans="1:9" x14ac:dyDescent="0.25">
      <c r="A347" s="8">
        <f t="shared" si="87"/>
        <v>41263</v>
      </c>
      <c r="B347">
        <v>642.9</v>
      </c>
      <c r="C347">
        <v>904</v>
      </c>
      <c r="D347">
        <v>1641.9</v>
      </c>
      <c r="E347">
        <v>1724.7</v>
      </c>
      <c r="F347" s="104">
        <f t="shared" si="88"/>
        <v>2284.8000000000002</v>
      </c>
      <c r="G347" s="104">
        <f t="shared" si="89"/>
        <v>2628.7</v>
      </c>
      <c r="H347" s="106">
        <f t="shared" si="90"/>
        <v>-13.082512268421642</v>
      </c>
      <c r="I347">
        <v>96.2</v>
      </c>
    </row>
    <row r="348" spans="1:9" x14ac:dyDescent="0.25">
      <c r="A348" s="8">
        <f t="shared" si="87"/>
        <v>41270</v>
      </c>
      <c r="B348">
        <v>608.6</v>
      </c>
      <c r="C348">
        <v>819.1</v>
      </c>
      <c r="D348">
        <v>1702.2</v>
      </c>
      <c r="E348">
        <v>1843</v>
      </c>
      <c r="F348" s="104">
        <f t="shared" si="88"/>
        <v>2310.8000000000002</v>
      </c>
      <c r="G348" s="104">
        <f t="shared" si="89"/>
        <v>2662.1</v>
      </c>
      <c r="H348" s="106">
        <f t="shared" si="90"/>
        <v>-13.196348747229624</v>
      </c>
      <c r="I348">
        <v>98.3</v>
      </c>
    </row>
    <row r="349" spans="1:9" x14ac:dyDescent="0.25">
      <c r="A349" s="8">
        <f t="shared" si="87"/>
        <v>41277</v>
      </c>
      <c r="B349">
        <v>604.70000000000005</v>
      </c>
      <c r="C349">
        <v>835.5</v>
      </c>
      <c r="D349">
        <v>1713</v>
      </c>
      <c r="E349">
        <v>1870.9</v>
      </c>
      <c r="F349" s="104">
        <f t="shared" si="88"/>
        <v>2317.6999999999998</v>
      </c>
      <c r="G349" s="104">
        <f t="shared" si="89"/>
        <v>2706.4</v>
      </c>
      <c r="H349" s="106">
        <f t="shared" si="90"/>
        <v>-14.362252438663914</v>
      </c>
      <c r="I349">
        <v>98.3</v>
      </c>
    </row>
    <row r="350" spans="1:9" x14ac:dyDescent="0.25">
      <c r="A350" s="8">
        <f t="shared" si="87"/>
        <v>41284</v>
      </c>
      <c r="B350">
        <v>602.6</v>
      </c>
      <c r="C350">
        <v>810.7</v>
      </c>
      <c r="D350">
        <v>1769.6</v>
      </c>
      <c r="E350">
        <v>1951.9</v>
      </c>
      <c r="F350" s="104">
        <f t="shared" si="88"/>
        <v>2372.1999999999998</v>
      </c>
      <c r="G350" s="104">
        <f t="shared" si="89"/>
        <v>2762.6000000000004</v>
      </c>
      <c r="H350" s="106">
        <f t="shared" si="90"/>
        <v>-14.13161514515313</v>
      </c>
      <c r="I350">
        <v>98.3</v>
      </c>
    </row>
    <row r="351" spans="1:9" x14ac:dyDescent="0.25">
      <c r="A351" s="8">
        <f t="shared" si="87"/>
        <v>41291</v>
      </c>
      <c r="B351">
        <v>578</v>
      </c>
      <c r="C351">
        <v>859.9</v>
      </c>
      <c r="D351">
        <v>1833.8</v>
      </c>
      <c r="E351">
        <v>2029.5</v>
      </c>
      <c r="F351" s="104">
        <f t="shared" si="88"/>
        <v>2411.8000000000002</v>
      </c>
      <c r="G351" s="104">
        <f t="shared" si="89"/>
        <v>2889.4</v>
      </c>
      <c r="H351" s="106">
        <f t="shared" si="90"/>
        <v>-16.529383262961161</v>
      </c>
      <c r="I351">
        <v>98.3</v>
      </c>
    </row>
    <row r="352" spans="1:9" x14ac:dyDescent="0.25">
      <c r="A352" s="8">
        <f t="shared" si="87"/>
        <v>41298</v>
      </c>
      <c r="B352">
        <v>539.5</v>
      </c>
      <c r="C352">
        <v>738</v>
      </c>
      <c r="D352">
        <v>1899.7</v>
      </c>
      <c r="E352">
        <v>2174.6999999999998</v>
      </c>
      <c r="F352" s="104">
        <f t="shared" si="88"/>
        <v>2439.1999999999998</v>
      </c>
      <c r="G352" s="104">
        <f t="shared" si="89"/>
        <v>2912.7</v>
      </c>
      <c r="H352" s="106">
        <f t="shared" si="90"/>
        <v>-16.256394410684251</v>
      </c>
      <c r="I352">
        <v>100.5</v>
      </c>
    </row>
    <row r="353" spans="1:9" x14ac:dyDescent="0.25">
      <c r="A353" s="8">
        <f t="shared" si="87"/>
        <v>41305</v>
      </c>
      <c r="B353">
        <v>509.1</v>
      </c>
      <c r="C353">
        <v>809.4</v>
      </c>
      <c r="D353">
        <v>1965.5</v>
      </c>
      <c r="E353">
        <v>2232.8000000000002</v>
      </c>
      <c r="F353" s="104">
        <f t="shared" si="88"/>
        <v>2474.6</v>
      </c>
      <c r="G353" s="104">
        <f t="shared" si="89"/>
        <v>3042.2000000000003</v>
      </c>
      <c r="H353" s="106">
        <f t="shared" si="90"/>
        <v>-18.65755045690619</v>
      </c>
      <c r="I353">
        <v>100.5</v>
      </c>
    </row>
    <row r="354" spans="1:9" x14ac:dyDescent="0.25">
      <c r="A354" s="8">
        <f t="shared" si="87"/>
        <v>41312</v>
      </c>
      <c r="B354">
        <v>536.5</v>
      </c>
      <c r="C354">
        <v>749.7</v>
      </c>
      <c r="D354">
        <v>1975.1</v>
      </c>
      <c r="E354">
        <v>2321.6</v>
      </c>
      <c r="F354" s="104">
        <f t="shared" si="88"/>
        <v>2511.6</v>
      </c>
      <c r="G354" s="104">
        <f t="shared" si="89"/>
        <v>3071.3</v>
      </c>
      <c r="H354" s="106">
        <f t="shared" si="90"/>
        <v>-18.223553544101854</v>
      </c>
      <c r="I354">
        <v>132.1</v>
      </c>
    </row>
    <row r="355" spans="1:9" x14ac:dyDescent="0.25">
      <c r="A355" s="8">
        <f t="shared" si="87"/>
        <v>41319</v>
      </c>
      <c r="B355">
        <v>529.9</v>
      </c>
      <c r="C355">
        <v>696.9</v>
      </c>
      <c r="D355">
        <v>2021</v>
      </c>
      <c r="E355">
        <v>2386.1</v>
      </c>
      <c r="F355" s="104">
        <f t="shared" si="88"/>
        <v>2550.9</v>
      </c>
      <c r="G355" s="104">
        <f t="shared" si="89"/>
        <v>3083</v>
      </c>
      <c r="H355" s="106">
        <f t="shared" si="90"/>
        <v>-17.259163152773272</v>
      </c>
      <c r="I355">
        <v>132.1</v>
      </c>
    </row>
    <row r="356" spans="1:9" x14ac:dyDescent="0.25">
      <c r="A356" s="8">
        <f t="shared" si="87"/>
        <v>41326</v>
      </c>
      <c r="B356">
        <v>509.8</v>
      </c>
      <c r="C356">
        <v>726.9</v>
      </c>
      <c r="D356">
        <v>2046.9</v>
      </c>
      <c r="E356">
        <v>2400.1</v>
      </c>
      <c r="F356" s="104">
        <f t="shared" si="88"/>
        <v>2556.7000000000003</v>
      </c>
      <c r="G356" s="104">
        <f t="shared" si="89"/>
        <v>3127</v>
      </c>
      <c r="H356" s="106">
        <f t="shared" si="90"/>
        <v>-18.237927726255187</v>
      </c>
      <c r="I356">
        <v>142.1</v>
      </c>
    </row>
    <row r="357" spans="1:9" x14ac:dyDescent="0.25">
      <c r="A357" s="8">
        <f t="shared" si="87"/>
        <v>41333</v>
      </c>
      <c r="B357">
        <v>480.8</v>
      </c>
      <c r="C357">
        <v>720.7</v>
      </c>
      <c r="D357">
        <v>2095.6</v>
      </c>
      <c r="E357">
        <v>2501.9</v>
      </c>
      <c r="F357" s="104">
        <f t="shared" si="88"/>
        <v>2576.4</v>
      </c>
      <c r="G357" s="104">
        <f t="shared" si="89"/>
        <v>3222.6000000000004</v>
      </c>
      <c r="H357" s="106">
        <f t="shared" si="90"/>
        <v>-20.052131819028119</v>
      </c>
      <c r="I357">
        <v>147.1</v>
      </c>
    </row>
    <row r="358" spans="1:9" x14ac:dyDescent="0.25">
      <c r="A358" s="8">
        <f t="shared" si="87"/>
        <v>41340</v>
      </c>
      <c r="B358">
        <v>431.2</v>
      </c>
      <c r="C358">
        <v>584</v>
      </c>
      <c r="D358">
        <v>2186.9</v>
      </c>
      <c r="E358">
        <v>2658</v>
      </c>
      <c r="F358" s="104">
        <f t="shared" si="88"/>
        <v>2618.1</v>
      </c>
      <c r="G358" s="104">
        <f t="shared" si="89"/>
        <v>3242</v>
      </c>
      <c r="H358" s="106">
        <f t="shared" si="90"/>
        <v>-19.244293645897592</v>
      </c>
      <c r="I358">
        <v>155.1</v>
      </c>
    </row>
    <row r="359" spans="1:9" x14ac:dyDescent="0.25">
      <c r="A359" s="8">
        <f t="shared" si="87"/>
        <v>41347</v>
      </c>
      <c r="B359">
        <v>447</v>
      </c>
      <c r="C359">
        <v>438.7</v>
      </c>
      <c r="D359">
        <v>2217.1</v>
      </c>
      <c r="E359">
        <v>2810.7</v>
      </c>
      <c r="F359" s="104">
        <f t="shared" si="88"/>
        <v>2664.1</v>
      </c>
      <c r="G359" s="104">
        <f t="shared" si="89"/>
        <v>3249.3999999999996</v>
      </c>
      <c r="H359" s="106">
        <f t="shared" si="90"/>
        <v>-18.012556164214921</v>
      </c>
      <c r="I359">
        <v>184.1</v>
      </c>
    </row>
    <row r="360" spans="1:9" x14ac:dyDescent="0.25">
      <c r="A360" s="8">
        <f t="shared" si="87"/>
        <v>41354</v>
      </c>
      <c r="B360">
        <v>390.9</v>
      </c>
      <c r="C360">
        <v>463.3</v>
      </c>
      <c r="D360">
        <v>2280.3000000000002</v>
      </c>
      <c r="E360">
        <v>2838</v>
      </c>
      <c r="F360" s="104">
        <f t="shared" si="88"/>
        <v>2671.2000000000003</v>
      </c>
      <c r="G360" s="104">
        <f t="shared" si="89"/>
        <v>3301.3</v>
      </c>
      <c r="H360" s="106">
        <f t="shared" si="90"/>
        <v>-19.086420501014743</v>
      </c>
      <c r="I360">
        <v>189.1</v>
      </c>
    </row>
    <row r="361" spans="1:9" x14ac:dyDescent="0.25">
      <c r="A361" s="8">
        <f t="shared" si="87"/>
        <v>41361</v>
      </c>
      <c r="B361">
        <v>437.3</v>
      </c>
      <c r="C361">
        <v>446</v>
      </c>
      <c r="D361">
        <v>2311.5</v>
      </c>
      <c r="E361">
        <v>2898.7</v>
      </c>
      <c r="F361" s="104">
        <f t="shared" ref="F361:F373" si="91">+B361+D361</f>
        <v>2748.8</v>
      </c>
      <c r="G361" s="104">
        <f t="shared" ref="G361:G373" si="92">+C361+E361</f>
        <v>3344.7</v>
      </c>
      <c r="H361" s="106">
        <f t="shared" si="90"/>
        <v>-17.816246599097074</v>
      </c>
      <c r="I361">
        <v>233.3</v>
      </c>
    </row>
    <row r="362" spans="1:9" x14ac:dyDescent="0.25">
      <c r="A362" s="8">
        <f t="shared" si="87"/>
        <v>41368</v>
      </c>
      <c r="B362">
        <v>437.5</v>
      </c>
      <c r="C362">
        <v>404.9</v>
      </c>
      <c r="D362">
        <v>2322.8000000000002</v>
      </c>
      <c r="E362">
        <v>2990.4</v>
      </c>
      <c r="F362" s="104">
        <f t="shared" si="91"/>
        <v>2760.3</v>
      </c>
      <c r="G362" s="104">
        <f t="shared" si="92"/>
        <v>3395.3</v>
      </c>
      <c r="H362" s="106">
        <f t="shared" si="90"/>
        <v>-18.702323800547816</v>
      </c>
      <c r="I362">
        <v>272.39999999999998</v>
      </c>
    </row>
    <row r="363" spans="1:9" x14ac:dyDescent="0.25">
      <c r="A363" s="8">
        <f t="shared" si="87"/>
        <v>41375</v>
      </c>
      <c r="B363">
        <v>344.8</v>
      </c>
      <c r="C363">
        <v>367.2</v>
      </c>
      <c r="D363">
        <v>2374.4</v>
      </c>
      <c r="E363">
        <v>3044</v>
      </c>
      <c r="F363" s="104">
        <f t="shared" si="91"/>
        <v>2719.2000000000003</v>
      </c>
      <c r="G363" s="104">
        <f t="shared" si="92"/>
        <v>3411.2</v>
      </c>
      <c r="H363" s="106">
        <f t="shared" si="90"/>
        <v>-20.286116322701673</v>
      </c>
      <c r="I363">
        <v>357.2</v>
      </c>
    </row>
    <row r="364" spans="1:9" x14ac:dyDescent="0.25">
      <c r="A364" s="8">
        <f t="shared" si="87"/>
        <v>41382</v>
      </c>
      <c r="B364">
        <v>306.7</v>
      </c>
      <c r="C364">
        <v>341.7</v>
      </c>
      <c r="D364">
        <v>2413.4</v>
      </c>
      <c r="E364">
        <v>3124</v>
      </c>
      <c r="F364" s="104">
        <f t="shared" si="91"/>
        <v>2720.1</v>
      </c>
      <c r="G364" s="104">
        <f t="shared" si="92"/>
        <v>3465.7</v>
      </c>
      <c r="H364" s="106">
        <f t="shared" ref="H364:H373" si="93">(F364/G364-1)*100</f>
        <v>-21.513691317771301</v>
      </c>
      <c r="I364">
        <v>364.7</v>
      </c>
    </row>
    <row r="365" spans="1:9" x14ac:dyDescent="0.25">
      <c r="A365" s="8">
        <f t="shared" si="87"/>
        <v>41389</v>
      </c>
      <c r="B365">
        <v>235.9</v>
      </c>
      <c r="C365">
        <v>298.89999999999998</v>
      </c>
      <c r="D365">
        <v>2504</v>
      </c>
      <c r="E365">
        <v>3185.8</v>
      </c>
      <c r="F365" s="104">
        <f t="shared" si="91"/>
        <v>2739.9</v>
      </c>
      <c r="G365" s="104">
        <f t="shared" si="92"/>
        <v>3484.7000000000003</v>
      </c>
      <c r="H365" s="106">
        <f t="shared" si="93"/>
        <v>-21.373432433208027</v>
      </c>
      <c r="I365">
        <v>417.7</v>
      </c>
    </row>
    <row r="366" spans="1:9" x14ac:dyDescent="0.25">
      <c r="A366" s="8">
        <f t="shared" si="87"/>
        <v>41396</v>
      </c>
      <c r="B366">
        <v>228.9</v>
      </c>
      <c r="C366">
        <v>227.1</v>
      </c>
      <c r="D366">
        <v>2574</v>
      </c>
      <c r="E366">
        <v>3271</v>
      </c>
      <c r="F366" s="104">
        <f t="shared" si="91"/>
        <v>2802.9</v>
      </c>
      <c r="G366" s="104">
        <f t="shared" si="92"/>
        <v>3498.1</v>
      </c>
      <c r="H366" s="106">
        <f t="shared" si="93"/>
        <v>-19.873645693376396</v>
      </c>
      <c r="I366">
        <v>449.7</v>
      </c>
    </row>
    <row r="367" spans="1:9" x14ac:dyDescent="0.25">
      <c r="A367" s="8">
        <f t="shared" si="87"/>
        <v>41403</v>
      </c>
      <c r="B367">
        <v>167.3</v>
      </c>
      <c r="C367">
        <v>175.9</v>
      </c>
      <c r="D367">
        <v>2656.4</v>
      </c>
      <c r="E367">
        <v>3341.8</v>
      </c>
      <c r="F367" s="104">
        <f t="shared" si="91"/>
        <v>2823.7000000000003</v>
      </c>
      <c r="G367" s="104">
        <f t="shared" si="92"/>
        <v>3517.7000000000003</v>
      </c>
      <c r="H367" s="106">
        <f t="shared" si="93"/>
        <v>-19.728800068226391</v>
      </c>
      <c r="I367">
        <v>488.3</v>
      </c>
    </row>
    <row r="368" spans="1:9" x14ac:dyDescent="0.25">
      <c r="A368" s="8">
        <f t="shared" si="87"/>
        <v>41410</v>
      </c>
      <c r="B368">
        <v>185.2</v>
      </c>
      <c r="C368">
        <v>149.4</v>
      </c>
      <c r="D368">
        <v>2685</v>
      </c>
      <c r="E368">
        <v>3366.3</v>
      </c>
      <c r="F368" s="104">
        <f t="shared" si="91"/>
        <v>2870.2</v>
      </c>
      <c r="G368" s="104">
        <f t="shared" si="92"/>
        <v>3515.7000000000003</v>
      </c>
      <c r="H368" s="106">
        <f t="shared" si="93"/>
        <v>-18.360497198282001</v>
      </c>
      <c r="I368">
        <v>521.29999999999995</v>
      </c>
    </row>
    <row r="369" spans="1:9" x14ac:dyDescent="0.25">
      <c r="A369" s="8">
        <f t="shared" si="87"/>
        <v>41417</v>
      </c>
      <c r="B369">
        <v>126.4</v>
      </c>
      <c r="C369">
        <v>118.3</v>
      </c>
      <c r="D369">
        <v>2699.8</v>
      </c>
      <c r="E369">
        <v>3419.6</v>
      </c>
      <c r="F369" s="104">
        <f t="shared" si="91"/>
        <v>2826.2000000000003</v>
      </c>
      <c r="G369" s="104">
        <f t="shared" si="92"/>
        <v>3537.9</v>
      </c>
      <c r="H369" s="106">
        <f t="shared" si="93"/>
        <v>-20.116453263235247</v>
      </c>
      <c r="I369">
        <v>629.1</v>
      </c>
    </row>
    <row r="370" spans="1:9" x14ac:dyDescent="0.25">
      <c r="A370" s="8">
        <f t="shared" si="87"/>
        <v>41424</v>
      </c>
      <c r="B370">
        <v>44.6</v>
      </c>
      <c r="C370">
        <v>67.099999999999994</v>
      </c>
      <c r="D370">
        <v>2758.6</v>
      </c>
      <c r="E370">
        <v>3495.9</v>
      </c>
      <c r="F370" s="104">
        <f t="shared" si="91"/>
        <v>2803.2</v>
      </c>
      <c r="G370" s="104">
        <f t="shared" si="92"/>
        <v>3563</v>
      </c>
      <c r="H370" s="106">
        <f t="shared" si="93"/>
        <v>-21.32472635419591</v>
      </c>
      <c r="I370">
        <v>746.7</v>
      </c>
    </row>
    <row r="371" spans="1:9" x14ac:dyDescent="0.25">
      <c r="A371" s="8">
        <f t="shared" si="87"/>
        <v>41431</v>
      </c>
      <c r="B371">
        <v>779.7</v>
      </c>
      <c r="C371">
        <v>713</v>
      </c>
      <c r="D371">
        <v>32.700000000000003</v>
      </c>
      <c r="E371">
        <v>132.5</v>
      </c>
      <c r="F371" s="104">
        <f t="shared" si="91"/>
        <v>812.40000000000009</v>
      </c>
      <c r="G371" s="104">
        <f t="shared" si="92"/>
        <v>845.5</v>
      </c>
      <c r="H371" s="106">
        <f t="shared" si="93"/>
        <v>-3.9148432879952622</v>
      </c>
    </row>
    <row r="372" spans="1:9" x14ac:dyDescent="0.25">
      <c r="A372" s="8">
        <f t="shared" si="87"/>
        <v>41438</v>
      </c>
      <c r="B372">
        <v>709.1</v>
      </c>
      <c r="C372">
        <v>685.7</v>
      </c>
      <c r="D372">
        <v>122</v>
      </c>
      <c r="E372">
        <v>175.9</v>
      </c>
      <c r="F372" s="104">
        <f t="shared" si="91"/>
        <v>831.1</v>
      </c>
      <c r="G372" s="104">
        <f t="shared" si="92"/>
        <v>861.6</v>
      </c>
      <c r="H372" s="106">
        <f t="shared" si="93"/>
        <v>-3.5399257195914524</v>
      </c>
    </row>
    <row r="373" spans="1:9" x14ac:dyDescent="0.25">
      <c r="A373" s="8">
        <f t="shared" si="87"/>
        <v>41445</v>
      </c>
      <c r="B373">
        <v>685.8</v>
      </c>
      <c r="C373">
        <v>660.1</v>
      </c>
      <c r="D373">
        <v>180.3</v>
      </c>
      <c r="E373">
        <v>201</v>
      </c>
      <c r="F373" s="104">
        <f t="shared" si="91"/>
        <v>866.09999999999991</v>
      </c>
      <c r="G373" s="104">
        <f t="shared" si="92"/>
        <v>861.1</v>
      </c>
      <c r="H373" s="106">
        <f t="shared" si="93"/>
        <v>0.58065265358260287</v>
      </c>
    </row>
    <row r="374" spans="1:9" x14ac:dyDescent="0.25">
      <c r="A374" s="8">
        <f t="shared" si="87"/>
        <v>41452</v>
      </c>
      <c r="B374">
        <v>754.7</v>
      </c>
      <c r="C374">
        <v>745.3</v>
      </c>
      <c r="D374">
        <v>234.3</v>
      </c>
      <c r="E374">
        <v>278.10000000000002</v>
      </c>
      <c r="F374" s="104">
        <f t="shared" ref="F374:G377" si="94">+B374+D374</f>
        <v>989</v>
      </c>
      <c r="G374" s="104">
        <f t="shared" si="94"/>
        <v>1023.4</v>
      </c>
      <c r="H374" s="106">
        <f t="shared" ref="H374:H379" si="95">(F374/G374-1)*100</f>
        <v>-3.3613445378151252</v>
      </c>
    </row>
    <row r="375" spans="1:9" x14ac:dyDescent="0.25">
      <c r="A375" s="8">
        <f t="shared" si="87"/>
        <v>41459</v>
      </c>
      <c r="B375">
        <v>748.9</v>
      </c>
      <c r="C375">
        <v>751.1</v>
      </c>
      <c r="D375">
        <v>298.8</v>
      </c>
      <c r="E375">
        <v>297.8</v>
      </c>
      <c r="F375" s="104">
        <f t="shared" si="94"/>
        <v>1047.7</v>
      </c>
      <c r="G375" s="104">
        <f t="shared" si="94"/>
        <v>1048.9000000000001</v>
      </c>
      <c r="H375" s="106">
        <f t="shared" si="95"/>
        <v>-0.11440556773762989</v>
      </c>
    </row>
    <row r="376" spans="1:9" x14ac:dyDescent="0.25">
      <c r="A376" s="8">
        <f t="shared" si="87"/>
        <v>41466</v>
      </c>
      <c r="B376">
        <v>700.9</v>
      </c>
      <c r="C376">
        <v>825.9</v>
      </c>
      <c r="D376">
        <v>389.1</v>
      </c>
      <c r="E376">
        <v>323.5</v>
      </c>
      <c r="F376" s="104">
        <f t="shared" si="94"/>
        <v>1090</v>
      </c>
      <c r="G376" s="104">
        <f t="shared" si="94"/>
        <v>1149.4000000000001</v>
      </c>
      <c r="H376" s="106">
        <f t="shared" si="95"/>
        <v>-5.1679136941012782</v>
      </c>
    </row>
    <row r="377" spans="1:9" x14ac:dyDescent="0.25">
      <c r="A377" s="8">
        <f t="shared" si="87"/>
        <v>41473</v>
      </c>
      <c r="B377">
        <v>718.2</v>
      </c>
      <c r="C377">
        <v>818.6</v>
      </c>
      <c r="D377">
        <v>436.1</v>
      </c>
      <c r="E377">
        <v>364.3</v>
      </c>
      <c r="F377" s="104">
        <f t="shared" si="94"/>
        <v>1154.3000000000002</v>
      </c>
      <c r="G377" s="104">
        <f t="shared" si="94"/>
        <v>1182.9000000000001</v>
      </c>
      <c r="H377" s="106">
        <f t="shared" si="95"/>
        <v>-2.4177867951644227</v>
      </c>
    </row>
    <row r="378" spans="1:9" x14ac:dyDescent="0.25">
      <c r="A378" s="8">
        <f t="shared" si="87"/>
        <v>41480</v>
      </c>
      <c r="B378">
        <v>680.8</v>
      </c>
      <c r="C378">
        <v>769.3</v>
      </c>
      <c r="D378">
        <v>554.29999999999995</v>
      </c>
      <c r="E378">
        <v>435.3</v>
      </c>
      <c r="F378" s="104">
        <f t="shared" ref="F378:F388" si="96">+B378+D378</f>
        <v>1235.0999999999999</v>
      </c>
      <c r="G378" s="104">
        <f t="shared" ref="G378:G388" si="97">+C378+E378</f>
        <v>1204.5999999999999</v>
      </c>
      <c r="H378" s="106">
        <f t="shared" si="95"/>
        <v>2.5319608168686614</v>
      </c>
    </row>
    <row r="379" spans="1:9" x14ac:dyDescent="0.25">
      <c r="A379" s="8">
        <f t="shared" si="87"/>
        <v>41487</v>
      </c>
      <c r="B379">
        <v>606.5</v>
      </c>
      <c r="C379">
        <v>733.3</v>
      </c>
      <c r="D379">
        <v>654.6</v>
      </c>
      <c r="E379">
        <v>520.79999999999995</v>
      </c>
      <c r="F379" s="104">
        <f t="shared" si="96"/>
        <v>1261.0999999999999</v>
      </c>
      <c r="G379" s="104">
        <f t="shared" si="97"/>
        <v>1254.0999999999999</v>
      </c>
      <c r="H379" s="106">
        <f t="shared" si="95"/>
        <v>0.55816920500757483</v>
      </c>
    </row>
    <row r="380" spans="1:9" x14ac:dyDescent="0.25">
      <c r="A380" s="8">
        <f t="shared" si="87"/>
        <v>41494</v>
      </c>
      <c r="B380">
        <v>535</v>
      </c>
      <c r="C380">
        <v>683.9</v>
      </c>
      <c r="D380">
        <v>764.4</v>
      </c>
      <c r="E380">
        <v>612.29999999999995</v>
      </c>
      <c r="F380" s="104">
        <f t="shared" si="96"/>
        <v>1299.4000000000001</v>
      </c>
      <c r="G380" s="104">
        <f t="shared" si="97"/>
        <v>1296.1999999999998</v>
      </c>
      <c r="H380" s="106">
        <f t="shared" ref="H380:H388" si="98">(F380/G380-1)*100</f>
        <v>0.24687548217869892</v>
      </c>
    </row>
    <row r="381" spans="1:9" x14ac:dyDescent="0.25">
      <c r="A381" s="8">
        <f t="shared" ref="A381:A448" si="99">+A380+7</f>
        <v>41501</v>
      </c>
      <c r="B381">
        <v>518.4</v>
      </c>
      <c r="C381">
        <v>676.7</v>
      </c>
      <c r="D381">
        <v>801.3</v>
      </c>
      <c r="E381">
        <v>671.7</v>
      </c>
      <c r="F381" s="104">
        <f t="shared" si="96"/>
        <v>1319.6999999999998</v>
      </c>
      <c r="G381" s="104">
        <f t="shared" si="97"/>
        <v>1348.4</v>
      </c>
      <c r="H381" s="106">
        <f t="shared" si="98"/>
        <v>-2.1284485315930191</v>
      </c>
    </row>
    <row r="382" spans="1:9" x14ac:dyDescent="0.25">
      <c r="A382" s="8">
        <f t="shared" si="99"/>
        <v>41508</v>
      </c>
      <c r="B382">
        <v>565.4</v>
      </c>
      <c r="C382">
        <v>756.7</v>
      </c>
      <c r="D382">
        <v>892.1</v>
      </c>
      <c r="E382">
        <v>700.1</v>
      </c>
      <c r="F382" s="104">
        <f t="shared" si="96"/>
        <v>1457.5</v>
      </c>
      <c r="G382" s="104">
        <f t="shared" si="97"/>
        <v>1456.8000000000002</v>
      </c>
      <c r="H382" s="106">
        <f t="shared" si="98"/>
        <v>4.8050521691367365E-2</v>
      </c>
    </row>
    <row r="383" spans="1:9" x14ac:dyDescent="0.25">
      <c r="A383" s="8">
        <f t="shared" si="99"/>
        <v>41515</v>
      </c>
      <c r="B383">
        <v>584.79999999999995</v>
      </c>
      <c r="C383">
        <v>842.3</v>
      </c>
      <c r="D383">
        <v>965.8</v>
      </c>
      <c r="E383">
        <v>724.2</v>
      </c>
      <c r="F383" s="104">
        <f t="shared" si="96"/>
        <v>1550.6</v>
      </c>
      <c r="G383" s="104">
        <f t="shared" si="97"/>
        <v>1566.5</v>
      </c>
      <c r="H383" s="106">
        <f t="shared" si="98"/>
        <v>-1.0150015959144665</v>
      </c>
    </row>
    <row r="384" spans="1:9" x14ac:dyDescent="0.25">
      <c r="A384" s="8">
        <f t="shared" si="99"/>
        <v>41522</v>
      </c>
      <c r="B384">
        <v>573.29999999999995</v>
      </c>
      <c r="C384">
        <v>851.5</v>
      </c>
      <c r="D384">
        <v>1013.6</v>
      </c>
      <c r="E384">
        <v>801.6</v>
      </c>
      <c r="F384" s="104">
        <f t="shared" si="96"/>
        <v>1586.9</v>
      </c>
      <c r="G384" s="104">
        <f t="shared" si="97"/>
        <v>1653.1</v>
      </c>
      <c r="H384" s="106">
        <f t="shared" si="98"/>
        <v>-4.0045974230234034</v>
      </c>
    </row>
    <row r="385" spans="1:11" x14ac:dyDescent="0.25">
      <c r="A385" s="8">
        <f t="shared" si="99"/>
        <v>41529</v>
      </c>
      <c r="B385">
        <v>598.20000000000005</v>
      </c>
      <c r="C385">
        <v>848.4</v>
      </c>
      <c r="D385">
        <v>1082.5</v>
      </c>
      <c r="E385">
        <v>933</v>
      </c>
      <c r="F385" s="104">
        <f t="shared" si="96"/>
        <v>1680.7</v>
      </c>
      <c r="G385" s="104">
        <f t="shared" si="97"/>
        <v>1781.4</v>
      </c>
      <c r="H385" s="106">
        <f t="shared" si="98"/>
        <v>-5.652857303244641</v>
      </c>
    </row>
    <row r="386" spans="1:11" x14ac:dyDescent="0.25">
      <c r="A386" s="8">
        <f t="shared" si="99"/>
        <v>41536</v>
      </c>
      <c r="B386">
        <v>607.29999999999995</v>
      </c>
      <c r="C386">
        <v>800.2</v>
      </c>
      <c r="D386">
        <v>1179.5</v>
      </c>
      <c r="E386">
        <v>1018.4</v>
      </c>
      <c r="F386" s="104">
        <f t="shared" si="96"/>
        <v>1786.8</v>
      </c>
      <c r="G386" s="104">
        <f t="shared" si="97"/>
        <v>1818.6</v>
      </c>
      <c r="H386" s="106">
        <f t="shared" si="98"/>
        <v>-1.7485978225008192</v>
      </c>
    </row>
    <row r="387" spans="1:11" ht="15" x14ac:dyDescent="0.25">
      <c r="A387" s="8">
        <f t="shared" si="99"/>
        <v>41543</v>
      </c>
      <c r="B387">
        <v>585.9</v>
      </c>
      <c r="C387">
        <v>799.9</v>
      </c>
      <c r="D387">
        <v>1223.5</v>
      </c>
      <c r="E387">
        <v>1038.2</v>
      </c>
      <c r="F387" s="104">
        <f t="shared" si="96"/>
        <v>1809.4</v>
      </c>
      <c r="G387" s="104">
        <f t="shared" si="97"/>
        <v>1838.1</v>
      </c>
      <c r="H387" s="106">
        <f t="shared" si="98"/>
        <v>-1.5613949186660037</v>
      </c>
      <c r="K387" s="101"/>
    </row>
    <row r="388" spans="1:11" x14ac:dyDescent="0.25">
      <c r="A388" s="8">
        <f t="shared" si="99"/>
        <v>41550</v>
      </c>
      <c r="B388">
        <v>496.9</v>
      </c>
      <c r="C388">
        <v>756.8</v>
      </c>
      <c r="D388">
        <v>1349.8</v>
      </c>
      <c r="E388">
        <v>1103.8</v>
      </c>
      <c r="F388" s="104">
        <f t="shared" si="96"/>
        <v>1846.6999999999998</v>
      </c>
      <c r="G388" s="104">
        <f t="shared" si="97"/>
        <v>1860.6</v>
      </c>
      <c r="H388" s="106">
        <f t="shared" si="98"/>
        <v>-0.74707083736429425</v>
      </c>
    </row>
    <row r="389" spans="1:11" x14ac:dyDescent="0.25">
      <c r="A389" s="8">
        <f t="shared" si="99"/>
        <v>41557</v>
      </c>
      <c r="B389">
        <v>805.7</v>
      </c>
      <c r="C389">
        <v>700.9</v>
      </c>
      <c r="D389">
        <v>240.4</v>
      </c>
      <c r="E389">
        <v>389.1</v>
      </c>
      <c r="F389" s="104">
        <f>+B389+D389</f>
        <v>1046.1000000000001</v>
      </c>
      <c r="G389" s="104">
        <f>+C389+E389</f>
        <v>1090</v>
      </c>
      <c r="H389" s="106">
        <f>(F389/G389-1)*100</f>
        <v>-4.0275229357798032</v>
      </c>
    </row>
    <row r="390" spans="1:11" x14ac:dyDescent="0.25">
      <c r="A390" s="8">
        <f t="shared" si="99"/>
        <v>41564</v>
      </c>
    </row>
    <row r="391" spans="1:11" x14ac:dyDescent="0.25">
      <c r="A391" s="8">
        <f t="shared" si="99"/>
        <v>41571</v>
      </c>
      <c r="B391">
        <v>498.6</v>
      </c>
      <c r="C391">
        <v>713.9</v>
      </c>
      <c r="D391">
        <v>1414.3</v>
      </c>
      <c r="E391">
        <v>1255</v>
      </c>
      <c r="F391" s="104">
        <f t="shared" ref="F391:G393" si="100">+B391+D391</f>
        <v>1912.9</v>
      </c>
      <c r="G391" s="104">
        <f t="shared" si="100"/>
        <v>1968.9</v>
      </c>
      <c r="H391" s="106">
        <f t="shared" ref="H391:H417" si="101">(F391/G391-1)*100</f>
        <v>-2.8442277413784356</v>
      </c>
    </row>
    <row r="392" spans="1:11" ht="15" x14ac:dyDescent="0.25">
      <c r="A392" s="8">
        <f t="shared" si="99"/>
        <v>41578</v>
      </c>
      <c r="B392">
        <v>563.20000000000005</v>
      </c>
      <c r="C392">
        <v>725.7</v>
      </c>
      <c r="D392">
        <v>1430.5</v>
      </c>
      <c r="E392">
        <v>1277.0999999999999</v>
      </c>
      <c r="F392" s="104">
        <f t="shared" si="100"/>
        <v>1993.7</v>
      </c>
      <c r="G392" s="104">
        <f t="shared" si="100"/>
        <v>2002.8</v>
      </c>
      <c r="H392" s="106">
        <f t="shared" si="101"/>
        <v>-0.45436389055322213</v>
      </c>
      <c r="K392" s="101"/>
    </row>
    <row r="393" spans="1:11" x14ac:dyDescent="0.25">
      <c r="A393" s="8">
        <f t="shared" si="99"/>
        <v>41585</v>
      </c>
      <c r="B393">
        <v>557.29999999999995</v>
      </c>
      <c r="C393">
        <v>72.7</v>
      </c>
      <c r="D393">
        <v>1455.9</v>
      </c>
      <c r="E393">
        <v>1346.2</v>
      </c>
      <c r="F393" s="104">
        <f t="shared" si="100"/>
        <v>2013.2</v>
      </c>
      <c r="G393" s="104">
        <f t="shared" si="100"/>
        <v>1418.9</v>
      </c>
      <c r="H393" s="106">
        <f t="shared" si="101"/>
        <v>41.884558460779473</v>
      </c>
    </row>
    <row r="394" spans="1:11" x14ac:dyDescent="0.25">
      <c r="A394" s="8">
        <f t="shared" si="99"/>
        <v>41592</v>
      </c>
      <c r="B394">
        <v>588.70000000000005</v>
      </c>
      <c r="C394">
        <v>759.4</v>
      </c>
      <c r="D394">
        <v>1464.9</v>
      </c>
      <c r="E394">
        <v>1424.5</v>
      </c>
      <c r="F394" s="104">
        <f t="shared" ref="F394:G417" si="102">+B394+D394</f>
        <v>2053.6000000000004</v>
      </c>
      <c r="G394" s="104">
        <f t="shared" si="102"/>
        <v>2183.9</v>
      </c>
      <c r="H394" s="106">
        <f t="shared" si="101"/>
        <v>-5.9663904024909398</v>
      </c>
    </row>
    <row r="395" spans="1:11" x14ac:dyDescent="0.25">
      <c r="A395" s="8">
        <f t="shared" si="99"/>
        <v>41599</v>
      </c>
      <c r="B395">
        <v>596.70000000000005</v>
      </c>
      <c r="C395">
        <v>759.6</v>
      </c>
      <c r="D395">
        <v>1505.5</v>
      </c>
      <c r="E395">
        <v>1431.1</v>
      </c>
      <c r="F395" s="104">
        <f t="shared" si="102"/>
        <v>2102.1999999999998</v>
      </c>
      <c r="G395" s="104">
        <f t="shared" si="102"/>
        <v>2190.6999999999998</v>
      </c>
      <c r="H395" s="106">
        <f t="shared" si="101"/>
        <v>-4.0398046286575067</v>
      </c>
    </row>
    <row r="396" spans="1:11" x14ac:dyDescent="0.25">
      <c r="A396" s="8">
        <f t="shared" si="99"/>
        <v>41606</v>
      </c>
      <c r="B396">
        <v>629.4</v>
      </c>
      <c r="C396">
        <v>718.1</v>
      </c>
      <c r="D396">
        <v>1511.5</v>
      </c>
      <c r="E396">
        <v>1512.4</v>
      </c>
      <c r="F396" s="104">
        <f t="shared" si="102"/>
        <v>2140.9</v>
      </c>
      <c r="G396" s="104">
        <f t="shared" si="102"/>
        <v>2230.5</v>
      </c>
      <c r="H396" s="106">
        <f t="shared" si="101"/>
        <v>-4.017036538892615</v>
      </c>
    </row>
    <row r="397" spans="1:11" x14ac:dyDescent="0.25">
      <c r="A397" s="8">
        <f t="shared" si="99"/>
        <v>41613</v>
      </c>
      <c r="B397">
        <v>637.4</v>
      </c>
      <c r="C397">
        <v>670.6</v>
      </c>
      <c r="D397">
        <v>1555.2</v>
      </c>
      <c r="E397">
        <v>1578</v>
      </c>
      <c r="F397" s="104">
        <f t="shared" si="102"/>
        <v>2192.6</v>
      </c>
      <c r="G397" s="104">
        <f t="shared" si="102"/>
        <v>2248.6</v>
      </c>
      <c r="H397" s="106">
        <f t="shared" si="101"/>
        <v>-2.490438495063596</v>
      </c>
    </row>
    <row r="398" spans="1:11" x14ac:dyDescent="0.25">
      <c r="A398" s="8">
        <f t="shared" si="99"/>
        <v>41620</v>
      </c>
      <c r="B398">
        <v>711.7</v>
      </c>
      <c r="C398">
        <v>676.7</v>
      </c>
      <c r="D398">
        <v>1584.8</v>
      </c>
      <c r="E398">
        <v>1592</v>
      </c>
      <c r="F398" s="104">
        <f t="shared" si="102"/>
        <v>2296.5</v>
      </c>
      <c r="G398" s="104">
        <f t="shared" si="102"/>
        <v>2268.6999999999998</v>
      </c>
      <c r="H398" s="106">
        <f t="shared" si="101"/>
        <v>1.2253713580464565</v>
      </c>
    </row>
    <row r="399" spans="1:11" x14ac:dyDescent="0.25">
      <c r="A399" s="8">
        <f t="shared" si="99"/>
        <v>41627</v>
      </c>
      <c r="B399">
        <v>692.2</v>
      </c>
      <c r="C399">
        <v>642.9</v>
      </c>
      <c r="D399">
        <v>1606.6</v>
      </c>
      <c r="E399">
        <v>1641.9</v>
      </c>
      <c r="F399" s="104">
        <f t="shared" si="102"/>
        <v>2298.8000000000002</v>
      </c>
      <c r="G399" s="104">
        <f t="shared" si="102"/>
        <v>2284.8000000000002</v>
      </c>
      <c r="H399" s="106">
        <f t="shared" si="101"/>
        <v>0.61274509803921351</v>
      </c>
    </row>
    <row r="400" spans="1:11" x14ac:dyDescent="0.25">
      <c r="A400" s="8">
        <f t="shared" si="99"/>
        <v>41634</v>
      </c>
      <c r="B400">
        <v>617.29999999999995</v>
      </c>
      <c r="C400">
        <v>608.6</v>
      </c>
      <c r="D400">
        <v>1679.1</v>
      </c>
      <c r="E400">
        <v>1702.2</v>
      </c>
      <c r="F400" s="104">
        <f t="shared" si="102"/>
        <v>2296.3999999999996</v>
      </c>
      <c r="G400" s="104">
        <f t="shared" si="102"/>
        <v>2310.8000000000002</v>
      </c>
      <c r="H400" s="106">
        <f t="shared" si="101"/>
        <v>-0.6231608101090802</v>
      </c>
    </row>
    <row r="401" spans="1:17" x14ac:dyDescent="0.25">
      <c r="A401" s="8">
        <f t="shared" si="99"/>
        <v>41641</v>
      </c>
      <c r="B401">
        <v>603.5</v>
      </c>
      <c r="C401">
        <v>604.70000000000005</v>
      </c>
      <c r="D401">
        <v>1704.2</v>
      </c>
      <c r="E401">
        <v>1713</v>
      </c>
      <c r="F401" s="104">
        <f t="shared" si="102"/>
        <v>2307.6999999999998</v>
      </c>
      <c r="G401" s="104">
        <f t="shared" si="102"/>
        <v>2317.6999999999998</v>
      </c>
      <c r="H401" s="106">
        <f t="shared" si="101"/>
        <v>-0.43146222548215984</v>
      </c>
    </row>
    <row r="402" spans="1:17" ht="15" x14ac:dyDescent="0.25">
      <c r="A402" s="8">
        <f t="shared" si="99"/>
        <v>41648</v>
      </c>
      <c r="B402" s="26">
        <v>603</v>
      </c>
      <c r="C402">
        <v>602.6</v>
      </c>
      <c r="D402">
        <v>1765.8</v>
      </c>
      <c r="E402">
        <v>1769.6</v>
      </c>
      <c r="F402" s="104">
        <f t="shared" si="102"/>
        <v>2368.8000000000002</v>
      </c>
      <c r="G402" s="104">
        <f t="shared" si="102"/>
        <v>2372.1999999999998</v>
      </c>
      <c r="H402" s="106">
        <f t="shared" si="101"/>
        <v>-0.14332686957253538</v>
      </c>
      <c r="J402" s="101"/>
    </row>
    <row r="403" spans="1:17" x14ac:dyDescent="0.25">
      <c r="A403" s="8">
        <f t="shared" si="99"/>
        <v>41655</v>
      </c>
      <c r="B403" s="26">
        <v>593</v>
      </c>
      <c r="C403">
        <v>578</v>
      </c>
      <c r="D403">
        <v>1803.7</v>
      </c>
      <c r="E403">
        <v>1833.8</v>
      </c>
      <c r="F403" s="104">
        <f t="shared" si="102"/>
        <v>2396.6999999999998</v>
      </c>
      <c r="G403" s="104">
        <f t="shared" si="102"/>
        <v>2411.8000000000002</v>
      </c>
      <c r="H403" s="106">
        <f t="shared" si="101"/>
        <v>-0.62608839870637034</v>
      </c>
    </row>
    <row r="404" spans="1:17" x14ac:dyDescent="0.25">
      <c r="A404" s="8">
        <f t="shared" si="99"/>
        <v>41662</v>
      </c>
      <c r="B404">
        <v>564.1</v>
      </c>
      <c r="C404">
        <v>539.5</v>
      </c>
      <c r="D404">
        <v>1861</v>
      </c>
      <c r="E404">
        <v>1899.7</v>
      </c>
      <c r="F404" s="104">
        <f t="shared" si="102"/>
        <v>2425.1</v>
      </c>
      <c r="G404" s="104">
        <f t="shared" si="102"/>
        <v>2439.1999999999998</v>
      </c>
      <c r="H404" s="106">
        <f t="shared" si="101"/>
        <v>-0.5780583797966532</v>
      </c>
    </row>
    <row r="405" spans="1:17" ht="15" x14ac:dyDescent="0.25">
      <c r="A405" s="8">
        <f t="shared" si="99"/>
        <v>41669</v>
      </c>
      <c r="B405">
        <v>551.5</v>
      </c>
      <c r="C405">
        <v>509.1</v>
      </c>
      <c r="D405">
        <v>1924.9</v>
      </c>
      <c r="E405">
        <v>1965.5</v>
      </c>
      <c r="F405" s="104">
        <f t="shared" si="102"/>
        <v>2476.4</v>
      </c>
      <c r="G405" s="104">
        <f t="shared" si="102"/>
        <v>2474.6</v>
      </c>
      <c r="H405" s="106">
        <f t="shared" si="101"/>
        <v>7.27390285298668E-2</v>
      </c>
      <c r="J405" s="101"/>
      <c r="L405" s="145"/>
      <c r="M405" s="144"/>
      <c r="N405" s="145"/>
      <c r="O405" s="145"/>
      <c r="P405" s="145"/>
      <c r="Q405" s="145"/>
    </row>
    <row r="406" spans="1:17" ht="15" x14ac:dyDescent="0.25">
      <c r="A406" s="8">
        <f t="shared" si="99"/>
        <v>41676</v>
      </c>
      <c r="B406">
        <v>509.2</v>
      </c>
      <c r="C406">
        <v>536.5</v>
      </c>
      <c r="D406">
        <v>2000.6</v>
      </c>
      <c r="E406">
        <v>1975.1</v>
      </c>
      <c r="F406" s="104">
        <f t="shared" si="102"/>
        <v>2509.7999999999997</v>
      </c>
      <c r="G406" s="104">
        <f t="shared" si="102"/>
        <v>2511.6</v>
      </c>
      <c r="H406" s="106">
        <f t="shared" si="101"/>
        <v>-7.1667462971813922E-2</v>
      </c>
      <c r="J406" s="101"/>
    </row>
    <row r="407" spans="1:17" x14ac:dyDescent="0.25">
      <c r="A407" s="8">
        <f t="shared" si="99"/>
        <v>41683</v>
      </c>
      <c r="B407">
        <v>499.1</v>
      </c>
      <c r="C407">
        <v>529.9</v>
      </c>
      <c r="D407">
        <v>2033.1</v>
      </c>
      <c r="E407" s="26">
        <v>2021</v>
      </c>
      <c r="F407" s="104">
        <f t="shared" si="102"/>
        <v>2532.1999999999998</v>
      </c>
      <c r="G407" s="104">
        <f t="shared" si="102"/>
        <v>2550.9</v>
      </c>
      <c r="H407" s="106">
        <f t="shared" si="101"/>
        <v>-0.73307460112118639</v>
      </c>
    </row>
    <row r="408" spans="1:17" x14ac:dyDescent="0.25">
      <c r="A408" s="8">
        <f t="shared" si="99"/>
        <v>41690</v>
      </c>
      <c r="B408">
        <v>498.7</v>
      </c>
      <c r="C408">
        <v>509.8</v>
      </c>
      <c r="D408">
        <v>2072.3000000000002</v>
      </c>
      <c r="E408">
        <v>2046.9</v>
      </c>
      <c r="F408" s="104">
        <f t="shared" si="102"/>
        <v>2571</v>
      </c>
      <c r="G408" s="104">
        <f t="shared" si="102"/>
        <v>2556.7000000000003</v>
      </c>
      <c r="H408" s="106">
        <f t="shared" si="101"/>
        <v>0.55931474165915596</v>
      </c>
    </row>
    <row r="409" spans="1:17" ht="15" x14ac:dyDescent="0.25">
      <c r="A409" s="8">
        <f t="shared" si="99"/>
        <v>41697</v>
      </c>
      <c r="B409">
        <v>663.5</v>
      </c>
      <c r="C409">
        <v>480.8</v>
      </c>
      <c r="D409">
        <v>2120.5</v>
      </c>
      <c r="E409">
        <v>2095.6</v>
      </c>
      <c r="F409" s="104">
        <f t="shared" si="102"/>
        <v>2784</v>
      </c>
      <c r="G409" s="104">
        <f t="shared" si="102"/>
        <v>2576.4</v>
      </c>
      <c r="H409" s="106">
        <f t="shared" si="101"/>
        <v>8.0577550069864898</v>
      </c>
      <c r="J409" s="101"/>
      <c r="K409" s="145"/>
      <c r="L409" s="145"/>
      <c r="M409" s="145"/>
      <c r="N409" s="145"/>
      <c r="O409" s="145"/>
      <c r="P409" s="145"/>
    </row>
    <row r="410" spans="1:17" x14ac:dyDescent="0.25">
      <c r="A410" s="8">
        <f t="shared" si="99"/>
        <v>41704</v>
      </c>
      <c r="B410">
        <v>631.4</v>
      </c>
      <c r="C410">
        <v>431.2</v>
      </c>
      <c r="D410">
        <v>2199.1999999999998</v>
      </c>
      <c r="E410">
        <v>2186.9</v>
      </c>
      <c r="F410" s="104">
        <f t="shared" si="102"/>
        <v>2830.6</v>
      </c>
      <c r="G410" s="104">
        <f t="shared" si="102"/>
        <v>2618.1</v>
      </c>
      <c r="H410" s="106">
        <f t="shared" si="101"/>
        <v>8.1165730873534301</v>
      </c>
    </row>
    <row r="411" spans="1:17" x14ac:dyDescent="0.25">
      <c r="A411" s="8">
        <f t="shared" si="99"/>
        <v>41711</v>
      </c>
      <c r="B411">
        <v>632.20000000000005</v>
      </c>
      <c r="C411" s="26">
        <v>447</v>
      </c>
      <c r="D411">
        <v>2224.8000000000002</v>
      </c>
      <c r="E411">
        <v>2217.1</v>
      </c>
      <c r="F411" s="104">
        <f t="shared" si="102"/>
        <v>2857</v>
      </c>
      <c r="G411" s="104">
        <f t="shared" si="102"/>
        <v>2664.1</v>
      </c>
      <c r="H411" s="106">
        <f t="shared" si="101"/>
        <v>7.2407191922225111</v>
      </c>
    </row>
    <row r="412" spans="1:17" x14ac:dyDescent="0.25">
      <c r="A412" s="8">
        <f t="shared" si="99"/>
        <v>41718</v>
      </c>
      <c r="B412">
        <v>584.29999999999995</v>
      </c>
      <c r="C412">
        <v>390.9</v>
      </c>
      <c r="D412">
        <v>2274.1999999999998</v>
      </c>
      <c r="E412">
        <v>2280.3000000000002</v>
      </c>
      <c r="F412" s="104">
        <f t="shared" si="102"/>
        <v>2858.5</v>
      </c>
      <c r="G412" s="104">
        <f t="shared" si="102"/>
        <v>2671.2000000000003</v>
      </c>
      <c r="H412" s="106">
        <f t="shared" si="101"/>
        <v>7.011829889188359</v>
      </c>
    </row>
    <row r="413" spans="1:17" x14ac:dyDescent="0.25">
      <c r="A413" s="8">
        <f t="shared" si="99"/>
        <v>41725</v>
      </c>
      <c r="B413">
        <v>532.5</v>
      </c>
      <c r="C413">
        <v>437.3</v>
      </c>
      <c r="D413">
        <v>2346.9</v>
      </c>
      <c r="E413">
        <v>2311.5</v>
      </c>
      <c r="F413" s="104">
        <f t="shared" si="102"/>
        <v>2879.4</v>
      </c>
      <c r="G413" s="104">
        <f t="shared" si="102"/>
        <v>2748.8</v>
      </c>
      <c r="H413" s="106">
        <f t="shared" si="101"/>
        <v>4.7511641443539032</v>
      </c>
    </row>
    <row r="414" spans="1:17" x14ac:dyDescent="0.25">
      <c r="A414" s="8">
        <f t="shared" si="99"/>
        <v>41732</v>
      </c>
      <c r="B414">
        <v>504.5</v>
      </c>
      <c r="C414">
        <v>437.5</v>
      </c>
      <c r="D414">
        <v>2418.6999999999998</v>
      </c>
      <c r="E414">
        <v>2322.8000000000002</v>
      </c>
      <c r="F414" s="104">
        <f t="shared" si="102"/>
        <v>2923.2</v>
      </c>
      <c r="G414" s="104">
        <f t="shared" si="102"/>
        <v>2760.3</v>
      </c>
      <c r="H414" s="106">
        <f t="shared" si="101"/>
        <v>5.9015324421258342</v>
      </c>
    </row>
    <row r="415" spans="1:17" x14ac:dyDescent="0.25">
      <c r="A415" s="8">
        <f t="shared" si="99"/>
        <v>41739</v>
      </c>
      <c r="B415">
        <v>490.9</v>
      </c>
      <c r="C415">
        <v>344.8</v>
      </c>
      <c r="D415">
        <v>2495.3000000000002</v>
      </c>
      <c r="E415">
        <v>2374.4</v>
      </c>
      <c r="F415" s="104">
        <f t="shared" si="102"/>
        <v>2986.2000000000003</v>
      </c>
      <c r="G415" s="104">
        <f t="shared" si="102"/>
        <v>2719.2000000000003</v>
      </c>
      <c r="H415" s="106">
        <f t="shared" si="101"/>
        <v>9.8190644307149189</v>
      </c>
    </row>
    <row r="416" spans="1:17" x14ac:dyDescent="0.25">
      <c r="A416" s="8">
        <f t="shared" si="99"/>
        <v>41746</v>
      </c>
      <c r="B416" s="26">
        <v>500</v>
      </c>
      <c r="C416">
        <v>306.7</v>
      </c>
      <c r="D416">
        <v>2543.3000000000002</v>
      </c>
      <c r="E416">
        <v>2413.4</v>
      </c>
      <c r="F416" s="104">
        <f t="shared" si="102"/>
        <v>3043.3</v>
      </c>
      <c r="G416" s="104">
        <f t="shared" si="102"/>
        <v>2720.1</v>
      </c>
      <c r="H416" s="106">
        <f t="shared" si="101"/>
        <v>11.881916106025514</v>
      </c>
    </row>
    <row r="417" spans="1:9" x14ac:dyDescent="0.25">
      <c r="A417" s="8">
        <f t="shared" si="99"/>
        <v>41753</v>
      </c>
      <c r="B417">
        <v>462.9</v>
      </c>
      <c r="C417">
        <v>235.9</v>
      </c>
      <c r="D417">
        <v>2583.9</v>
      </c>
      <c r="E417" s="26">
        <v>2504</v>
      </c>
      <c r="F417" s="104">
        <f t="shared" si="102"/>
        <v>3046.8</v>
      </c>
      <c r="G417" s="104">
        <f t="shared" si="102"/>
        <v>2739.9</v>
      </c>
      <c r="H417" s="106">
        <f t="shared" si="101"/>
        <v>11.201138727690797</v>
      </c>
    </row>
    <row r="418" spans="1:9" x14ac:dyDescent="0.25">
      <c r="A418" s="8">
        <f t="shared" si="99"/>
        <v>41760</v>
      </c>
      <c r="B418">
        <v>414.9</v>
      </c>
      <c r="C418">
        <v>228.9</v>
      </c>
      <c r="D418">
        <v>2674.7</v>
      </c>
      <c r="E418">
        <v>2574</v>
      </c>
      <c r="F418" s="104">
        <f t="shared" ref="F418:F449" si="103">+B418+D418</f>
        <v>3089.6</v>
      </c>
      <c r="G418" s="104">
        <f t="shared" ref="G418:G449" si="104">+C418+E418</f>
        <v>2802.9</v>
      </c>
      <c r="H418" s="106">
        <f t="shared" ref="H418:H449" si="105">(F418/G418-1)*100</f>
        <v>10.228691712155257</v>
      </c>
      <c r="I418">
        <v>448.2</v>
      </c>
    </row>
    <row r="419" spans="1:9" x14ac:dyDescent="0.25">
      <c r="A419" s="8">
        <f t="shared" si="99"/>
        <v>41767</v>
      </c>
      <c r="B419">
        <v>375.2</v>
      </c>
      <c r="C419">
        <v>167.3</v>
      </c>
      <c r="D419">
        <v>2716.6</v>
      </c>
      <c r="E419">
        <v>2656.4</v>
      </c>
      <c r="F419" s="104">
        <f t="shared" si="103"/>
        <v>3091.7999999999997</v>
      </c>
      <c r="G419" s="104">
        <f t="shared" si="104"/>
        <v>2823.7000000000003</v>
      </c>
      <c r="H419" s="106">
        <f t="shared" si="105"/>
        <v>9.4946346991535702</v>
      </c>
      <c r="I419">
        <v>448.2</v>
      </c>
    </row>
    <row r="420" spans="1:9" x14ac:dyDescent="0.25">
      <c r="A420" s="8">
        <f t="shared" si="99"/>
        <v>41774</v>
      </c>
      <c r="B420">
        <v>271.3</v>
      </c>
      <c r="C420">
        <v>185.2</v>
      </c>
      <c r="D420">
        <v>2828.8</v>
      </c>
      <c r="E420">
        <v>2685</v>
      </c>
      <c r="F420" s="104">
        <f t="shared" si="103"/>
        <v>3100.1000000000004</v>
      </c>
      <c r="G420" s="104">
        <f t="shared" si="104"/>
        <v>2870.2</v>
      </c>
      <c r="H420" s="106">
        <f t="shared" si="105"/>
        <v>8.0098947808515231</v>
      </c>
      <c r="I420">
        <v>476.8</v>
      </c>
    </row>
    <row r="421" spans="1:9" x14ac:dyDescent="0.25">
      <c r="A421" s="8">
        <f t="shared" si="99"/>
        <v>41781</v>
      </c>
      <c r="B421">
        <v>225.6</v>
      </c>
      <c r="C421">
        <v>126.4</v>
      </c>
      <c r="D421">
        <v>2870</v>
      </c>
      <c r="E421">
        <v>2699.8</v>
      </c>
      <c r="F421" s="104">
        <f t="shared" si="103"/>
        <v>3095.6</v>
      </c>
      <c r="G421" s="104">
        <f t="shared" si="104"/>
        <v>2826.2000000000003</v>
      </c>
      <c r="H421" s="106">
        <f t="shared" si="105"/>
        <v>9.5322340952515674</v>
      </c>
      <c r="I421">
        <v>514.1</v>
      </c>
    </row>
    <row r="422" spans="1:9" x14ac:dyDescent="0.25">
      <c r="A422" s="8">
        <f t="shared" si="99"/>
        <v>41788</v>
      </c>
      <c r="B422">
        <v>183</v>
      </c>
      <c r="C422">
        <v>44.6</v>
      </c>
      <c r="D422">
        <v>2912.4</v>
      </c>
      <c r="E422">
        <v>2758.6</v>
      </c>
      <c r="F422" s="104">
        <f t="shared" si="103"/>
        <v>3095.4</v>
      </c>
      <c r="G422" s="104">
        <f t="shared" si="104"/>
        <v>2803.2</v>
      </c>
      <c r="H422" s="106">
        <f t="shared" si="105"/>
        <v>10.423801369863028</v>
      </c>
      <c r="I422">
        <v>536.29999999999995</v>
      </c>
    </row>
    <row r="423" spans="1:9" x14ac:dyDescent="0.25">
      <c r="A423" s="8">
        <f t="shared" si="99"/>
        <v>41795</v>
      </c>
      <c r="B423">
        <v>776.2</v>
      </c>
      <c r="C423">
        <v>779.7</v>
      </c>
      <c r="D423">
        <v>10.199999999999999</v>
      </c>
      <c r="E423">
        <v>32.700000000000003</v>
      </c>
      <c r="F423" s="104">
        <f t="shared" si="103"/>
        <v>786.40000000000009</v>
      </c>
      <c r="G423" s="104">
        <f t="shared" si="104"/>
        <v>812.40000000000009</v>
      </c>
      <c r="H423" s="106">
        <f t="shared" si="105"/>
        <v>-3.20039389463318</v>
      </c>
    </row>
    <row r="424" spans="1:9" x14ac:dyDescent="0.25">
      <c r="A424" s="8">
        <f t="shared" si="99"/>
        <v>41802</v>
      </c>
      <c r="B424">
        <v>780</v>
      </c>
      <c r="C424">
        <v>709.1</v>
      </c>
      <c r="D424">
        <v>91.6</v>
      </c>
      <c r="E424">
        <v>122</v>
      </c>
      <c r="F424" s="104">
        <f t="shared" si="103"/>
        <v>871.6</v>
      </c>
      <c r="G424" s="104">
        <f t="shared" si="104"/>
        <v>831.1</v>
      </c>
      <c r="H424" s="106">
        <f t="shared" si="105"/>
        <v>4.8730598002647119</v>
      </c>
    </row>
    <row r="425" spans="1:9" x14ac:dyDescent="0.25">
      <c r="A425" s="8">
        <f t="shared" si="99"/>
        <v>41809</v>
      </c>
      <c r="B425">
        <v>776.1</v>
      </c>
      <c r="C425">
        <v>685.8</v>
      </c>
      <c r="D425">
        <v>122.5</v>
      </c>
      <c r="E425">
        <v>180.3</v>
      </c>
      <c r="F425" s="104">
        <f t="shared" si="103"/>
        <v>898.6</v>
      </c>
      <c r="G425" s="104">
        <f t="shared" si="104"/>
        <v>866.09999999999991</v>
      </c>
      <c r="H425" s="106">
        <f t="shared" si="105"/>
        <v>3.752453527306332</v>
      </c>
    </row>
    <row r="426" spans="1:9" x14ac:dyDescent="0.25">
      <c r="A426" s="8">
        <f t="shared" si="99"/>
        <v>41816</v>
      </c>
      <c r="B426">
        <v>822.8</v>
      </c>
      <c r="C426">
        <v>754.7</v>
      </c>
      <c r="D426">
        <v>155.69999999999999</v>
      </c>
      <c r="E426">
        <v>234.3</v>
      </c>
      <c r="F426" s="104">
        <f t="shared" si="103"/>
        <v>978.5</v>
      </c>
      <c r="G426" s="104">
        <f t="shared" si="104"/>
        <v>989</v>
      </c>
      <c r="H426" s="106">
        <f t="shared" si="105"/>
        <v>-1.061678463094029</v>
      </c>
    </row>
    <row r="427" spans="1:9" x14ac:dyDescent="0.25">
      <c r="A427" s="8">
        <f t="shared" si="99"/>
        <v>41823</v>
      </c>
      <c r="B427">
        <v>856.4</v>
      </c>
      <c r="C427">
        <v>748.9</v>
      </c>
      <c r="D427">
        <v>176.2</v>
      </c>
      <c r="E427">
        <v>298.8</v>
      </c>
      <c r="F427" s="104">
        <f t="shared" si="103"/>
        <v>1032.5999999999999</v>
      </c>
      <c r="G427" s="104">
        <f t="shared" si="104"/>
        <v>1047.7</v>
      </c>
      <c r="H427" s="106">
        <f t="shared" si="105"/>
        <v>-1.4412522668702965</v>
      </c>
    </row>
    <row r="428" spans="1:9" x14ac:dyDescent="0.25">
      <c r="A428" s="8">
        <f t="shared" si="99"/>
        <v>41830</v>
      </c>
      <c r="B428">
        <v>805.7</v>
      </c>
      <c r="C428">
        <v>700.9</v>
      </c>
      <c r="D428">
        <v>240.4</v>
      </c>
      <c r="E428">
        <v>389.1</v>
      </c>
      <c r="F428" s="104">
        <f t="shared" si="103"/>
        <v>1046.1000000000001</v>
      </c>
      <c r="G428" s="104">
        <f t="shared" si="104"/>
        <v>1090</v>
      </c>
      <c r="H428" s="106">
        <f t="shared" si="105"/>
        <v>-4.0275229357798032</v>
      </c>
    </row>
    <row r="429" spans="1:9" x14ac:dyDescent="0.25">
      <c r="A429" s="8">
        <f t="shared" si="99"/>
        <v>41837</v>
      </c>
      <c r="B429">
        <v>801.4</v>
      </c>
      <c r="C429">
        <v>718.2</v>
      </c>
      <c r="D429">
        <v>281.60000000000002</v>
      </c>
      <c r="E429">
        <v>436.1</v>
      </c>
      <c r="F429" s="104">
        <f t="shared" si="103"/>
        <v>1083</v>
      </c>
      <c r="G429" s="104">
        <f t="shared" si="104"/>
        <v>1154.3000000000002</v>
      </c>
      <c r="H429" s="106">
        <f t="shared" si="105"/>
        <v>-6.1769037511912099</v>
      </c>
    </row>
    <row r="430" spans="1:9" x14ac:dyDescent="0.25">
      <c r="A430" s="8">
        <f t="shared" si="99"/>
        <v>41844</v>
      </c>
      <c r="B430">
        <v>799.7</v>
      </c>
      <c r="C430">
        <v>680.8</v>
      </c>
      <c r="D430">
        <v>372.2</v>
      </c>
      <c r="E430">
        <v>554.29999999999995</v>
      </c>
      <c r="F430" s="104">
        <f t="shared" si="103"/>
        <v>1171.9000000000001</v>
      </c>
      <c r="G430" s="104">
        <f t="shared" si="104"/>
        <v>1235.0999999999999</v>
      </c>
      <c r="H430" s="106">
        <f t="shared" si="105"/>
        <v>-5.116994575338019</v>
      </c>
    </row>
    <row r="431" spans="1:9" x14ac:dyDescent="0.25">
      <c r="A431" s="8">
        <f t="shared" si="99"/>
        <v>41851</v>
      </c>
      <c r="B431">
        <v>800.5</v>
      </c>
      <c r="C431">
        <v>606.5</v>
      </c>
      <c r="D431">
        <v>439.6</v>
      </c>
      <c r="E431">
        <v>654.6</v>
      </c>
      <c r="F431" s="104">
        <f t="shared" si="103"/>
        <v>1240.0999999999999</v>
      </c>
      <c r="G431" s="104">
        <f t="shared" si="104"/>
        <v>1261.0999999999999</v>
      </c>
      <c r="H431" s="106">
        <f t="shared" si="105"/>
        <v>-1.6652129093648438</v>
      </c>
    </row>
    <row r="432" spans="1:9" x14ac:dyDescent="0.25">
      <c r="A432" s="8">
        <f t="shared" si="99"/>
        <v>41858</v>
      </c>
      <c r="B432">
        <v>761.2</v>
      </c>
      <c r="C432">
        <v>535</v>
      </c>
      <c r="D432">
        <v>530.79999999999995</v>
      </c>
      <c r="E432">
        <v>764.4</v>
      </c>
      <c r="F432" s="104">
        <f t="shared" si="103"/>
        <v>1292</v>
      </c>
      <c r="G432" s="104">
        <f t="shared" si="104"/>
        <v>1299.4000000000001</v>
      </c>
      <c r="H432" s="106">
        <f t="shared" si="105"/>
        <v>-0.56949361243651131</v>
      </c>
    </row>
    <row r="433" spans="1:9" x14ac:dyDescent="0.25">
      <c r="A433" s="8">
        <f t="shared" si="99"/>
        <v>41865</v>
      </c>
      <c r="B433">
        <v>741.9</v>
      </c>
      <c r="C433">
        <v>518.4</v>
      </c>
      <c r="D433">
        <v>576.79999999999995</v>
      </c>
      <c r="E433">
        <v>801.3</v>
      </c>
      <c r="F433" s="104">
        <f t="shared" si="103"/>
        <v>1318.6999999999998</v>
      </c>
      <c r="G433" s="104">
        <f t="shared" si="104"/>
        <v>1319.6999999999998</v>
      </c>
      <c r="H433" s="106">
        <f t="shared" si="105"/>
        <v>-7.5774797302419206E-2</v>
      </c>
    </row>
    <row r="434" spans="1:9" x14ac:dyDescent="0.25">
      <c r="A434" s="8">
        <f t="shared" si="99"/>
        <v>41872</v>
      </c>
      <c r="B434">
        <v>678.5</v>
      </c>
      <c r="C434">
        <v>565.4</v>
      </c>
      <c r="D434">
        <v>646.70000000000005</v>
      </c>
      <c r="E434">
        <v>892.1</v>
      </c>
      <c r="F434" s="104">
        <f t="shared" si="103"/>
        <v>1325.2</v>
      </c>
      <c r="G434" s="104">
        <f t="shared" si="104"/>
        <v>1457.5</v>
      </c>
      <c r="H434" s="106">
        <f t="shared" si="105"/>
        <v>-9.0771869639794112</v>
      </c>
      <c r="I434">
        <v>8.1999999999999993</v>
      </c>
    </row>
    <row r="435" spans="1:9" x14ac:dyDescent="0.25">
      <c r="A435" s="8">
        <f t="shared" si="99"/>
        <v>41879</v>
      </c>
      <c r="B435">
        <v>648.1</v>
      </c>
      <c r="C435">
        <v>584.79999999999995</v>
      </c>
      <c r="D435">
        <v>767.8</v>
      </c>
      <c r="E435">
        <v>965.8</v>
      </c>
      <c r="F435" s="104">
        <f t="shared" si="103"/>
        <v>1415.9</v>
      </c>
      <c r="G435" s="104">
        <f t="shared" si="104"/>
        <v>1550.6</v>
      </c>
      <c r="H435" s="106">
        <f t="shared" si="105"/>
        <v>-8.6869598864955382</v>
      </c>
      <c r="I435">
        <v>8.1999999999999993</v>
      </c>
    </row>
    <row r="436" spans="1:9" x14ac:dyDescent="0.25">
      <c r="A436" s="8">
        <f t="shared" si="99"/>
        <v>41886</v>
      </c>
      <c r="B436">
        <v>605.4</v>
      </c>
      <c r="C436">
        <v>573.29999999999995</v>
      </c>
      <c r="D436">
        <v>850.1</v>
      </c>
      <c r="E436">
        <v>1013.6</v>
      </c>
      <c r="F436" s="104">
        <f t="shared" si="103"/>
        <v>1455.5</v>
      </c>
      <c r="G436" s="104">
        <f t="shared" si="104"/>
        <v>1586.9</v>
      </c>
      <c r="H436" s="106">
        <f t="shared" si="105"/>
        <v>-8.2802949146134068</v>
      </c>
      <c r="I436">
        <v>8.1999999999999993</v>
      </c>
    </row>
    <row r="437" spans="1:9" x14ac:dyDescent="0.25">
      <c r="A437" s="8">
        <f t="shared" si="99"/>
        <v>41893</v>
      </c>
      <c r="B437">
        <v>532.20000000000005</v>
      </c>
      <c r="C437">
        <v>598.20000000000005</v>
      </c>
      <c r="D437">
        <v>943.2</v>
      </c>
      <c r="E437">
        <v>1082.5</v>
      </c>
      <c r="F437" s="104">
        <f t="shared" si="103"/>
        <v>1475.4</v>
      </c>
      <c r="G437" s="104">
        <f t="shared" si="104"/>
        <v>1680.7</v>
      </c>
      <c r="H437" s="106">
        <f t="shared" si="105"/>
        <v>-12.215148450050572</v>
      </c>
      <c r="I437">
        <v>8.1999999999999993</v>
      </c>
    </row>
    <row r="438" spans="1:9" x14ac:dyDescent="0.25">
      <c r="A438" s="8">
        <f t="shared" si="99"/>
        <v>41900</v>
      </c>
      <c r="B438">
        <v>525</v>
      </c>
      <c r="C438">
        <v>607.29999999999995</v>
      </c>
      <c r="D438">
        <v>1019</v>
      </c>
      <c r="E438">
        <v>1179.5</v>
      </c>
      <c r="F438" s="104">
        <f t="shared" si="103"/>
        <v>1544</v>
      </c>
      <c r="G438" s="104">
        <f t="shared" si="104"/>
        <v>1786.8</v>
      </c>
      <c r="H438" s="106">
        <f t="shared" si="105"/>
        <v>-13.588538168793374</v>
      </c>
      <c r="I438">
        <v>8.1999999999999993</v>
      </c>
    </row>
    <row r="439" spans="1:9" x14ac:dyDescent="0.25">
      <c r="A439" s="8">
        <f t="shared" si="99"/>
        <v>41907</v>
      </c>
      <c r="B439">
        <v>488.8</v>
      </c>
      <c r="C439">
        <v>585.9</v>
      </c>
      <c r="D439">
        <v>1085.8</v>
      </c>
      <c r="E439">
        <v>1223.5</v>
      </c>
      <c r="F439" s="104">
        <f t="shared" si="103"/>
        <v>1574.6</v>
      </c>
      <c r="G439" s="104">
        <f t="shared" si="104"/>
        <v>1809.4</v>
      </c>
      <c r="H439" s="106">
        <f t="shared" si="105"/>
        <v>-12.976677351608279</v>
      </c>
      <c r="I439">
        <v>8.1999999999999993</v>
      </c>
    </row>
    <row r="440" spans="1:9" x14ac:dyDescent="0.25">
      <c r="A440" s="8">
        <f t="shared" si="99"/>
        <v>41914</v>
      </c>
      <c r="B440">
        <v>405</v>
      </c>
      <c r="C440">
        <v>496.9</v>
      </c>
      <c r="D440">
        <v>1159.9000000000001</v>
      </c>
      <c r="E440">
        <v>1349.8</v>
      </c>
      <c r="F440" s="104">
        <f t="shared" si="103"/>
        <v>1564.9</v>
      </c>
      <c r="G440" s="104">
        <f t="shared" si="104"/>
        <v>1846.6999999999998</v>
      </c>
      <c r="H440" s="106">
        <f t="shared" si="105"/>
        <v>-15.259652352845599</v>
      </c>
      <c r="I440">
        <v>8.1999999999999993</v>
      </c>
    </row>
    <row r="441" spans="1:9" x14ac:dyDescent="0.25">
      <c r="A441" s="8">
        <f t="shared" si="99"/>
        <v>41921</v>
      </c>
      <c r="B441">
        <v>412.6</v>
      </c>
      <c r="C441">
        <v>496.9</v>
      </c>
      <c r="D441">
        <v>1173.2</v>
      </c>
      <c r="E441">
        <v>1349.8</v>
      </c>
      <c r="F441" s="104">
        <f t="shared" si="103"/>
        <v>1585.8000000000002</v>
      </c>
      <c r="G441" s="104">
        <f t="shared" si="104"/>
        <v>1846.6999999999998</v>
      </c>
      <c r="H441" s="106">
        <f t="shared" si="105"/>
        <v>-14.127903828450727</v>
      </c>
      <c r="I441">
        <v>8.1999999999999993</v>
      </c>
    </row>
    <row r="442" spans="1:9" x14ac:dyDescent="0.25">
      <c r="A442" s="8">
        <f t="shared" si="99"/>
        <v>41928</v>
      </c>
      <c r="B442">
        <v>380</v>
      </c>
      <c r="C442">
        <v>496.9</v>
      </c>
      <c r="D442">
        <v>1212.5</v>
      </c>
      <c r="E442">
        <v>1349.8</v>
      </c>
      <c r="F442" s="104">
        <f t="shared" si="103"/>
        <v>1592.5</v>
      </c>
      <c r="G442" s="104">
        <f t="shared" si="104"/>
        <v>1846.6999999999998</v>
      </c>
      <c r="H442" s="106">
        <f t="shared" si="105"/>
        <v>-13.765094492879182</v>
      </c>
      <c r="I442">
        <v>8.1999999999999993</v>
      </c>
    </row>
    <row r="443" spans="1:9" x14ac:dyDescent="0.25">
      <c r="A443" s="8">
        <f t="shared" si="99"/>
        <v>41935</v>
      </c>
      <c r="B443">
        <v>394.7</v>
      </c>
      <c r="C443">
        <v>498.6</v>
      </c>
      <c r="D443">
        <v>1255.0999999999999</v>
      </c>
      <c r="E443">
        <v>1414.3</v>
      </c>
      <c r="F443" s="104">
        <f t="shared" si="103"/>
        <v>1649.8</v>
      </c>
      <c r="G443" s="104">
        <f t="shared" si="104"/>
        <v>1912.9</v>
      </c>
      <c r="H443" s="106">
        <f t="shared" si="105"/>
        <v>-13.75398609441163</v>
      </c>
      <c r="I443">
        <v>8.1999999999999993</v>
      </c>
    </row>
    <row r="444" spans="1:9" x14ac:dyDescent="0.25">
      <c r="A444" s="8">
        <f t="shared" si="99"/>
        <v>41942</v>
      </c>
      <c r="B444">
        <v>417.8</v>
      </c>
      <c r="C444">
        <v>563.20000000000005</v>
      </c>
      <c r="D444">
        <v>1284.2</v>
      </c>
      <c r="E444">
        <v>1430.5</v>
      </c>
      <c r="F444" s="104">
        <f t="shared" si="103"/>
        <v>1702</v>
      </c>
      <c r="G444" s="104">
        <f t="shared" si="104"/>
        <v>1993.7</v>
      </c>
      <c r="H444" s="106">
        <f t="shared" si="105"/>
        <v>-14.631087926969954</v>
      </c>
      <c r="I444">
        <v>8.1999999999999993</v>
      </c>
    </row>
    <row r="445" spans="1:9" x14ac:dyDescent="0.25">
      <c r="A445" s="8">
        <f t="shared" si="99"/>
        <v>41949</v>
      </c>
      <c r="B445">
        <v>413.4</v>
      </c>
      <c r="C445">
        <v>557.29999999999995</v>
      </c>
      <c r="D445">
        <v>1325.5</v>
      </c>
      <c r="E445">
        <v>1455.9</v>
      </c>
      <c r="F445" s="104">
        <f t="shared" si="103"/>
        <v>1738.9</v>
      </c>
      <c r="G445" s="104">
        <f t="shared" si="104"/>
        <v>2013.2</v>
      </c>
      <c r="H445" s="106">
        <f t="shared" si="105"/>
        <v>-13.625074508245572</v>
      </c>
      <c r="I445">
        <v>8.1999999999999993</v>
      </c>
    </row>
    <row r="446" spans="1:9" x14ac:dyDescent="0.25">
      <c r="A446" s="8">
        <f t="shared" si="99"/>
        <v>41956</v>
      </c>
      <c r="B446">
        <v>387.2</v>
      </c>
      <c r="C446">
        <v>588.70000000000005</v>
      </c>
      <c r="D446">
        <v>1348</v>
      </c>
      <c r="E446">
        <v>1464.9</v>
      </c>
      <c r="F446" s="104">
        <f t="shared" si="103"/>
        <v>1735.2</v>
      </c>
      <c r="G446" s="104">
        <f t="shared" si="104"/>
        <v>2053.6000000000004</v>
      </c>
      <c r="H446" s="106">
        <f t="shared" si="105"/>
        <v>-15.504479937670446</v>
      </c>
      <c r="I446">
        <v>8.1999999999999993</v>
      </c>
    </row>
    <row r="447" spans="1:9" x14ac:dyDescent="0.25">
      <c r="A447" s="8">
        <f t="shared" si="99"/>
        <v>41963</v>
      </c>
      <c r="B447">
        <v>414.9</v>
      </c>
      <c r="C447">
        <v>596.70000000000005</v>
      </c>
      <c r="D447">
        <v>1370.5</v>
      </c>
      <c r="E447">
        <v>1505.5</v>
      </c>
      <c r="F447" s="104">
        <f t="shared" si="103"/>
        <v>1785.4</v>
      </c>
      <c r="G447" s="104">
        <f t="shared" si="104"/>
        <v>2102.1999999999998</v>
      </c>
      <c r="H447" s="106">
        <f t="shared" si="105"/>
        <v>-15.069926743411655</v>
      </c>
      <c r="I447">
        <v>8.1999999999999993</v>
      </c>
    </row>
    <row r="448" spans="1:9" x14ac:dyDescent="0.25">
      <c r="A448" s="8">
        <f t="shared" si="99"/>
        <v>41970</v>
      </c>
      <c r="B448">
        <v>451.6</v>
      </c>
      <c r="C448">
        <v>629.4</v>
      </c>
      <c r="D448">
        <v>1374.6</v>
      </c>
      <c r="E448">
        <v>1511.5</v>
      </c>
      <c r="F448" s="104">
        <f t="shared" si="103"/>
        <v>1826.1999999999998</v>
      </c>
      <c r="G448" s="104">
        <f t="shared" si="104"/>
        <v>2140.9</v>
      </c>
      <c r="H448" s="106">
        <f t="shared" si="105"/>
        <v>-14.699425475267425</v>
      </c>
      <c r="I448">
        <v>8.1999999999999993</v>
      </c>
    </row>
    <row r="449" spans="1:9" x14ac:dyDescent="0.25">
      <c r="A449" s="8">
        <f t="shared" ref="A449:A512" si="106">+A448+7</f>
        <v>41977</v>
      </c>
      <c r="B449">
        <v>443.7</v>
      </c>
      <c r="C449">
        <v>637.4</v>
      </c>
      <c r="D449">
        <v>1433.1</v>
      </c>
      <c r="E449">
        <v>1555.2</v>
      </c>
      <c r="F449" s="104">
        <f t="shared" si="103"/>
        <v>1876.8</v>
      </c>
      <c r="G449" s="104">
        <f t="shared" si="104"/>
        <v>2192.6</v>
      </c>
      <c r="H449" s="106">
        <f t="shared" si="105"/>
        <v>-14.402991881784178</v>
      </c>
      <c r="I449">
        <v>8.1999999999999993</v>
      </c>
    </row>
    <row r="450" spans="1:9" x14ac:dyDescent="0.25">
      <c r="A450" s="8">
        <f t="shared" si="106"/>
        <v>41984</v>
      </c>
      <c r="B450">
        <v>468.6</v>
      </c>
      <c r="C450">
        <v>711.7</v>
      </c>
      <c r="D450">
        <v>1492.8</v>
      </c>
      <c r="E450">
        <v>1584.8</v>
      </c>
      <c r="F450" s="104">
        <f t="shared" ref="F450:F478" si="107">+B450+D450</f>
        <v>1961.4</v>
      </c>
      <c r="G450" s="104">
        <f t="shared" ref="G450:G478" si="108">+C450+E450</f>
        <v>2296.5</v>
      </c>
      <c r="H450" s="106">
        <f t="shared" ref="H450:H478" si="109">(F450/G450-1)*100</f>
        <v>-14.591770084911815</v>
      </c>
      <c r="I450">
        <v>8.1999999999999993</v>
      </c>
    </row>
    <row r="451" spans="1:9" x14ac:dyDescent="0.25">
      <c r="A451" s="8">
        <f t="shared" si="106"/>
        <v>41991</v>
      </c>
      <c r="B451">
        <v>550.79999999999995</v>
      </c>
      <c r="C451">
        <v>692.2</v>
      </c>
      <c r="D451">
        <v>1512.4</v>
      </c>
      <c r="E451">
        <v>1606.6</v>
      </c>
      <c r="F451" s="104">
        <f t="shared" si="107"/>
        <v>2063.1999999999998</v>
      </c>
      <c r="G451" s="104">
        <f t="shared" si="108"/>
        <v>2298.8000000000002</v>
      </c>
      <c r="H451" s="106">
        <f t="shared" si="109"/>
        <v>-10.24882547416045</v>
      </c>
      <c r="I451">
        <v>30.5</v>
      </c>
    </row>
    <row r="452" spans="1:9" x14ac:dyDescent="0.25">
      <c r="A452" s="8">
        <f t="shared" si="106"/>
        <v>41998</v>
      </c>
      <c r="B452">
        <v>529.20000000000005</v>
      </c>
      <c r="C452">
        <v>617.29999999999995</v>
      </c>
      <c r="D452">
        <v>1562.1</v>
      </c>
      <c r="E452">
        <v>1679.1</v>
      </c>
      <c r="F452" s="104">
        <f t="shared" si="107"/>
        <v>2091.3000000000002</v>
      </c>
      <c r="G452" s="104">
        <f t="shared" si="108"/>
        <v>2296.3999999999996</v>
      </c>
      <c r="H452" s="106">
        <f t="shared" si="109"/>
        <v>-8.9313708413168218</v>
      </c>
      <c r="I452">
        <v>30.5</v>
      </c>
    </row>
    <row r="453" spans="1:9" x14ac:dyDescent="0.25">
      <c r="A453" s="8">
        <f t="shared" si="106"/>
        <v>42005</v>
      </c>
      <c r="B453">
        <v>503.5</v>
      </c>
      <c r="C453">
        <v>603.5</v>
      </c>
      <c r="D453">
        <v>1601.2</v>
      </c>
      <c r="E453">
        <v>1704.2</v>
      </c>
      <c r="F453" s="104">
        <f t="shared" si="107"/>
        <v>2104.6999999999998</v>
      </c>
      <c r="G453" s="104">
        <f t="shared" si="108"/>
        <v>2307.6999999999998</v>
      </c>
      <c r="H453" s="106">
        <f t="shared" si="109"/>
        <v>-8.7966373445421908</v>
      </c>
      <c r="I453">
        <v>30.5</v>
      </c>
    </row>
    <row r="454" spans="1:9" x14ac:dyDescent="0.25">
      <c r="A454" s="8">
        <f t="shared" si="106"/>
        <v>42012</v>
      </c>
      <c r="B454">
        <v>546.79999999999995</v>
      </c>
      <c r="C454">
        <v>603</v>
      </c>
      <c r="D454">
        <v>1630.7</v>
      </c>
      <c r="E454">
        <v>1765.8</v>
      </c>
      <c r="F454" s="104">
        <f t="shared" si="107"/>
        <v>2177.5</v>
      </c>
      <c r="G454" s="104">
        <f t="shared" si="108"/>
        <v>2368.8000000000002</v>
      </c>
      <c r="H454" s="106">
        <f t="shared" si="109"/>
        <v>-8.0758189800743008</v>
      </c>
      <c r="I454">
        <v>30.5</v>
      </c>
    </row>
    <row r="455" spans="1:9" x14ac:dyDescent="0.25">
      <c r="A455" s="8">
        <f t="shared" si="106"/>
        <v>42019</v>
      </c>
      <c r="B455">
        <v>509.1</v>
      </c>
      <c r="C455">
        <v>593</v>
      </c>
      <c r="D455">
        <v>1689.3</v>
      </c>
      <c r="E455">
        <v>1803.7</v>
      </c>
      <c r="F455" s="104">
        <f t="shared" si="107"/>
        <v>2198.4</v>
      </c>
      <c r="G455" s="104">
        <f t="shared" si="108"/>
        <v>2396.6999999999998</v>
      </c>
      <c r="H455" s="106">
        <f t="shared" si="109"/>
        <v>-8.2738765802979017</v>
      </c>
      <c r="I455">
        <v>30.5</v>
      </c>
    </row>
    <row r="456" spans="1:9" x14ac:dyDescent="0.25">
      <c r="A456" s="8">
        <f t="shared" si="106"/>
        <v>42026</v>
      </c>
      <c r="B456">
        <v>510.8</v>
      </c>
      <c r="C456">
        <v>564.1</v>
      </c>
      <c r="D456">
        <v>1745.7</v>
      </c>
      <c r="E456">
        <v>1861</v>
      </c>
      <c r="F456" s="104">
        <f t="shared" si="107"/>
        <v>2256.5</v>
      </c>
      <c r="G456" s="104">
        <f t="shared" si="108"/>
        <v>2425.1</v>
      </c>
      <c r="H456" s="106">
        <f t="shared" si="109"/>
        <v>-6.9522906271906271</v>
      </c>
      <c r="I456">
        <v>30.5</v>
      </c>
    </row>
    <row r="457" spans="1:9" x14ac:dyDescent="0.25">
      <c r="A457" s="8">
        <f t="shared" si="106"/>
        <v>42033</v>
      </c>
      <c r="B457">
        <v>598.4</v>
      </c>
      <c r="C457">
        <v>551.5</v>
      </c>
      <c r="D457">
        <v>1765.2</v>
      </c>
      <c r="E457">
        <v>1924.9</v>
      </c>
      <c r="F457" s="104">
        <f t="shared" si="107"/>
        <v>2363.6</v>
      </c>
      <c r="G457" s="104">
        <f t="shared" si="108"/>
        <v>2476.4</v>
      </c>
      <c r="H457" s="106">
        <f t="shared" si="109"/>
        <v>-4.5549991923760409</v>
      </c>
      <c r="I457">
        <v>61.8</v>
      </c>
    </row>
    <row r="458" spans="1:9" x14ac:dyDescent="0.25">
      <c r="A458" s="8">
        <f t="shared" si="106"/>
        <v>42040</v>
      </c>
      <c r="B458">
        <v>538.5</v>
      </c>
      <c r="C458">
        <v>509.2</v>
      </c>
      <c r="D458">
        <v>1833.4</v>
      </c>
      <c r="E458">
        <v>2000.6</v>
      </c>
      <c r="F458" s="104">
        <f t="shared" si="107"/>
        <v>2371.9</v>
      </c>
      <c r="G458" s="104">
        <f t="shared" si="108"/>
        <v>2509.7999999999997</v>
      </c>
      <c r="H458" s="106">
        <f t="shared" si="109"/>
        <v>-5.4944617100964095</v>
      </c>
      <c r="I458">
        <v>61.8</v>
      </c>
    </row>
    <row r="459" spans="1:9" x14ac:dyDescent="0.25">
      <c r="A459" s="8">
        <f t="shared" si="106"/>
        <v>42047</v>
      </c>
      <c r="B459">
        <v>537.70000000000005</v>
      </c>
      <c r="C459">
        <v>499.1</v>
      </c>
      <c r="D459">
        <v>1872.6</v>
      </c>
      <c r="E459">
        <v>2033.1</v>
      </c>
      <c r="F459" s="104">
        <f t="shared" si="107"/>
        <v>2410.3000000000002</v>
      </c>
      <c r="G459" s="104">
        <f t="shared" si="108"/>
        <v>2532.1999999999998</v>
      </c>
      <c r="H459" s="106">
        <f t="shared" si="109"/>
        <v>-4.8139957349340401</v>
      </c>
      <c r="I459">
        <v>61.8</v>
      </c>
    </row>
    <row r="460" spans="1:9" x14ac:dyDescent="0.25">
      <c r="A460" s="8">
        <f t="shared" si="106"/>
        <v>42054</v>
      </c>
      <c r="B460">
        <v>541.5</v>
      </c>
      <c r="C460">
        <v>498.7</v>
      </c>
      <c r="D460">
        <v>1899.1</v>
      </c>
      <c r="E460">
        <v>2072.3000000000002</v>
      </c>
      <c r="F460" s="104">
        <f t="shared" si="107"/>
        <v>2440.6</v>
      </c>
      <c r="G460" s="104">
        <f t="shared" si="108"/>
        <v>2571</v>
      </c>
      <c r="H460" s="106">
        <f t="shared" si="109"/>
        <v>-5.071956437183978</v>
      </c>
      <c r="I460">
        <v>61.8</v>
      </c>
    </row>
    <row r="461" spans="1:9" x14ac:dyDescent="0.25">
      <c r="A461" s="8">
        <f t="shared" si="106"/>
        <v>42061</v>
      </c>
      <c r="B461">
        <v>550.29999999999995</v>
      </c>
      <c r="C461">
        <v>663.5</v>
      </c>
      <c r="D461">
        <v>1945.9</v>
      </c>
      <c r="E461">
        <v>2120.5</v>
      </c>
      <c r="F461" s="104">
        <f t="shared" si="107"/>
        <v>2496.1999999999998</v>
      </c>
      <c r="G461" s="104">
        <f t="shared" si="108"/>
        <v>2784</v>
      </c>
      <c r="H461" s="106">
        <f t="shared" si="109"/>
        <v>-10.337643678160923</v>
      </c>
      <c r="I461">
        <v>61.8</v>
      </c>
    </row>
    <row r="462" spans="1:9" x14ac:dyDescent="0.25">
      <c r="A462" s="8">
        <f t="shared" si="106"/>
        <v>42068</v>
      </c>
      <c r="B462">
        <v>564.70000000000005</v>
      </c>
      <c r="C462">
        <v>631.4</v>
      </c>
      <c r="D462">
        <v>2043.9</v>
      </c>
      <c r="E462">
        <v>2199.1999999999998</v>
      </c>
      <c r="F462" s="104">
        <f t="shared" si="107"/>
        <v>2608.6000000000004</v>
      </c>
      <c r="G462" s="104">
        <f t="shared" si="108"/>
        <v>2830.6</v>
      </c>
      <c r="H462" s="106">
        <f t="shared" si="109"/>
        <v>-7.8428601709884642</v>
      </c>
      <c r="I462">
        <v>73.7</v>
      </c>
    </row>
    <row r="463" spans="1:9" x14ac:dyDescent="0.25">
      <c r="A463" s="8">
        <f t="shared" si="106"/>
        <v>42075</v>
      </c>
      <c r="B463">
        <v>554.29999999999995</v>
      </c>
      <c r="C463">
        <v>632.29999999999995</v>
      </c>
      <c r="D463">
        <v>2087.1999999999998</v>
      </c>
      <c r="E463">
        <v>2224.8000000000002</v>
      </c>
      <c r="F463" s="104">
        <f t="shared" si="107"/>
        <v>2641.5</v>
      </c>
      <c r="G463" s="104">
        <f t="shared" si="108"/>
        <v>2857.1000000000004</v>
      </c>
      <c r="H463" s="106">
        <f t="shared" si="109"/>
        <v>-7.5461131916978896</v>
      </c>
      <c r="I463">
        <v>73.7</v>
      </c>
    </row>
    <row r="464" spans="1:9" x14ac:dyDescent="0.25">
      <c r="A464" s="8">
        <f t="shared" si="106"/>
        <v>42082</v>
      </c>
      <c r="B464">
        <v>530.5</v>
      </c>
      <c r="C464">
        <v>584.29999999999995</v>
      </c>
      <c r="D464">
        <v>2122.3000000000002</v>
      </c>
      <c r="E464">
        <v>2274.1999999999998</v>
      </c>
      <c r="F464" s="104">
        <f t="shared" si="107"/>
        <v>2652.8</v>
      </c>
      <c r="G464" s="104">
        <f t="shared" si="108"/>
        <v>2858.5</v>
      </c>
      <c r="H464" s="106">
        <f t="shared" si="109"/>
        <v>-7.1960818611159656</v>
      </c>
      <c r="I464">
        <v>101.7</v>
      </c>
    </row>
    <row r="465" spans="1:9" x14ac:dyDescent="0.25">
      <c r="A465" s="8">
        <f t="shared" si="106"/>
        <v>42089</v>
      </c>
      <c r="B465">
        <v>538.70000000000005</v>
      </c>
      <c r="C465">
        <v>532.5</v>
      </c>
      <c r="D465">
        <v>2162.1999999999998</v>
      </c>
      <c r="E465">
        <v>2346.9</v>
      </c>
      <c r="F465" s="104">
        <f t="shared" si="107"/>
        <v>2700.8999999999996</v>
      </c>
      <c r="G465" s="104">
        <f t="shared" si="108"/>
        <v>2879.4</v>
      </c>
      <c r="H465" s="106">
        <f t="shared" si="109"/>
        <v>-6.1992081683684308</v>
      </c>
      <c r="I465">
        <v>104</v>
      </c>
    </row>
    <row r="466" spans="1:9" x14ac:dyDescent="0.25">
      <c r="A466" s="8">
        <f t="shared" si="106"/>
        <v>42096</v>
      </c>
      <c r="B466">
        <v>473.7</v>
      </c>
      <c r="C466">
        <v>504.5</v>
      </c>
      <c r="D466">
        <v>2241.9</v>
      </c>
      <c r="E466">
        <v>2418.6999999999998</v>
      </c>
      <c r="F466" s="104">
        <f t="shared" si="107"/>
        <v>2715.6</v>
      </c>
      <c r="G466" s="104">
        <f t="shared" si="108"/>
        <v>2923.2</v>
      </c>
      <c r="H466" s="106">
        <f t="shared" si="109"/>
        <v>-7.1018062397372734</v>
      </c>
      <c r="I466">
        <v>104</v>
      </c>
    </row>
    <row r="467" spans="1:9" x14ac:dyDescent="0.25">
      <c r="A467" s="8">
        <f t="shared" si="106"/>
        <v>42103</v>
      </c>
      <c r="B467">
        <v>461</v>
      </c>
      <c r="C467">
        <v>490.9</v>
      </c>
      <c r="D467">
        <v>2256.1</v>
      </c>
      <c r="E467">
        <v>2495.3000000000002</v>
      </c>
      <c r="F467" s="104">
        <f t="shared" si="107"/>
        <v>2717.1</v>
      </c>
      <c r="G467" s="104">
        <f t="shared" si="108"/>
        <v>2986.2000000000003</v>
      </c>
      <c r="H467" s="106">
        <f t="shared" si="109"/>
        <v>-9.0114526823387724</v>
      </c>
      <c r="I467">
        <v>146.5</v>
      </c>
    </row>
    <row r="468" spans="1:9" x14ac:dyDescent="0.25">
      <c r="A468" s="8">
        <f t="shared" si="106"/>
        <v>42110</v>
      </c>
      <c r="B468">
        <v>385.8</v>
      </c>
      <c r="C468">
        <v>500</v>
      </c>
      <c r="D468">
        <v>2376.8000000000002</v>
      </c>
      <c r="E468">
        <v>2543.3000000000002</v>
      </c>
      <c r="F468" s="104">
        <f t="shared" si="107"/>
        <v>2762.6000000000004</v>
      </c>
      <c r="G468" s="104">
        <f t="shared" si="108"/>
        <v>3043.3</v>
      </c>
      <c r="H468" s="106">
        <f t="shared" si="109"/>
        <v>-9.2235402359280965</v>
      </c>
      <c r="I468">
        <v>152.5</v>
      </c>
    </row>
    <row r="469" spans="1:9" x14ac:dyDescent="0.25">
      <c r="A469" s="8">
        <f t="shared" si="106"/>
        <v>42117</v>
      </c>
      <c r="B469">
        <v>294.3</v>
      </c>
      <c r="C469">
        <v>462.9</v>
      </c>
      <c r="D469">
        <v>2423.9</v>
      </c>
      <c r="E469">
        <v>2583.9</v>
      </c>
      <c r="F469" s="104">
        <f t="shared" si="107"/>
        <v>2718.2000000000003</v>
      </c>
      <c r="G469" s="104">
        <f t="shared" si="108"/>
        <v>3046.8</v>
      </c>
      <c r="H469" s="106">
        <f t="shared" si="109"/>
        <v>-10.78508599186031</v>
      </c>
      <c r="I469">
        <v>155.19999999999999</v>
      </c>
    </row>
    <row r="470" spans="1:9" x14ac:dyDescent="0.25">
      <c r="A470" s="8">
        <f t="shared" si="106"/>
        <v>42124</v>
      </c>
      <c r="B470">
        <v>252.7</v>
      </c>
      <c r="C470">
        <v>414.9</v>
      </c>
      <c r="D470">
        <v>2462.1999999999998</v>
      </c>
      <c r="E470">
        <v>2674.7</v>
      </c>
      <c r="F470" s="104">
        <f t="shared" si="107"/>
        <v>2714.8999999999996</v>
      </c>
      <c r="G470" s="104">
        <f t="shared" si="108"/>
        <v>3089.6</v>
      </c>
      <c r="H470" s="106">
        <f t="shared" si="109"/>
        <v>-12.12778353184879</v>
      </c>
      <c r="I470">
        <v>168.9</v>
      </c>
    </row>
    <row r="471" spans="1:9" x14ac:dyDescent="0.25">
      <c r="A471" s="8">
        <f t="shared" si="106"/>
        <v>42131</v>
      </c>
      <c r="B471">
        <v>198.9</v>
      </c>
      <c r="C471">
        <v>375.2</v>
      </c>
      <c r="D471">
        <v>2509</v>
      </c>
      <c r="E471">
        <v>2716.6</v>
      </c>
      <c r="F471" s="104">
        <f t="shared" si="107"/>
        <v>2707.9</v>
      </c>
      <c r="G471" s="104">
        <f t="shared" si="108"/>
        <v>3091.7999999999997</v>
      </c>
      <c r="H471" s="106">
        <f t="shared" si="109"/>
        <v>-12.416715182094562</v>
      </c>
      <c r="I471">
        <v>180.1</v>
      </c>
    </row>
    <row r="472" spans="1:9" x14ac:dyDescent="0.25">
      <c r="A472" s="8">
        <f t="shared" si="106"/>
        <v>42138</v>
      </c>
      <c r="B472">
        <v>162.5</v>
      </c>
      <c r="C472">
        <v>271.3</v>
      </c>
      <c r="D472">
        <v>2556.1</v>
      </c>
      <c r="E472">
        <v>2828.8</v>
      </c>
      <c r="F472" s="104">
        <f t="shared" si="107"/>
        <v>2718.6</v>
      </c>
      <c r="G472" s="104">
        <f t="shared" si="108"/>
        <v>3100.1000000000004</v>
      </c>
      <c r="H472" s="106">
        <f t="shared" si="109"/>
        <v>-12.306054643398612</v>
      </c>
      <c r="I472">
        <v>198.4</v>
      </c>
    </row>
    <row r="473" spans="1:9" x14ac:dyDescent="0.25">
      <c r="A473" s="8">
        <f t="shared" si="106"/>
        <v>42145</v>
      </c>
      <c r="B473">
        <v>114.7</v>
      </c>
      <c r="C473">
        <v>225.6</v>
      </c>
      <c r="D473">
        <v>2607.1</v>
      </c>
      <c r="E473">
        <v>2870</v>
      </c>
      <c r="F473" s="104">
        <f t="shared" si="107"/>
        <v>2721.7999999999997</v>
      </c>
      <c r="G473" s="104">
        <f t="shared" si="108"/>
        <v>3095.6</v>
      </c>
      <c r="H473" s="106">
        <f t="shared" si="109"/>
        <v>-12.075203514665988</v>
      </c>
      <c r="I473">
        <v>257.60000000000002</v>
      </c>
    </row>
    <row r="474" spans="1:9" x14ac:dyDescent="0.25">
      <c r="A474" s="8">
        <f t="shared" si="106"/>
        <v>42152</v>
      </c>
      <c r="B474" s="26">
        <v>29</v>
      </c>
      <c r="C474" s="26">
        <v>183</v>
      </c>
      <c r="D474">
        <v>2703.8</v>
      </c>
      <c r="E474">
        <v>2912.4</v>
      </c>
      <c r="F474" s="104">
        <f t="shared" si="107"/>
        <v>2732.8</v>
      </c>
      <c r="G474" s="104">
        <f t="shared" si="108"/>
        <v>3095.4</v>
      </c>
      <c r="H474" s="106">
        <f t="shared" si="109"/>
        <v>-11.714156490275895</v>
      </c>
      <c r="I474" s="26">
        <v>337</v>
      </c>
    </row>
    <row r="475" spans="1:9" x14ac:dyDescent="0.25">
      <c r="A475" s="8">
        <f t="shared" si="106"/>
        <v>42159</v>
      </c>
      <c r="B475">
        <f>+Data!C68</f>
        <v>38.5</v>
      </c>
      <c r="C475">
        <f>+Data!D68</f>
        <v>0</v>
      </c>
      <c r="D475">
        <f>+Data!E68</f>
        <v>0</v>
      </c>
      <c r="E475">
        <f>+Data!F68</f>
        <v>0</v>
      </c>
      <c r="F475" s="104">
        <f t="shared" si="107"/>
        <v>38.5</v>
      </c>
      <c r="G475" s="104">
        <f t="shared" si="108"/>
        <v>0</v>
      </c>
      <c r="H475" s="106" t="e">
        <f t="shared" si="109"/>
        <v>#DIV/0!</v>
      </c>
    </row>
    <row r="476" spans="1:9" x14ac:dyDescent="0.25">
      <c r="A476" s="8">
        <f t="shared" si="106"/>
        <v>42166</v>
      </c>
      <c r="B476">
        <v>418.1</v>
      </c>
      <c r="C476">
        <v>780</v>
      </c>
      <c r="D476">
        <v>32.1</v>
      </c>
      <c r="E476">
        <v>91.6</v>
      </c>
      <c r="F476" s="104">
        <f t="shared" si="107"/>
        <v>450.20000000000005</v>
      </c>
      <c r="G476" s="104">
        <f t="shared" si="108"/>
        <v>871.6</v>
      </c>
      <c r="H476" s="106">
        <f t="shared" si="109"/>
        <v>-48.347865993575034</v>
      </c>
    </row>
    <row r="477" spans="1:9" x14ac:dyDescent="0.25">
      <c r="A477" s="8">
        <f t="shared" si="106"/>
        <v>42173</v>
      </c>
      <c r="B477" s="26">
        <v>472</v>
      </c>
      <c r="C477">
        <v>776.1</v>
      </c>
      <c r="D477">
        <v>67.599999999999994</v>
      </c>
      <c r="E477">
        <v>122.5</v>
      </c>
      <c r="F477" s="104">
        <f t="shared" si="107"/>
        <v>539.6</v>
      </c>
      <c r="G477" s="104">
        <f t="shared" si="108"/>
        <v>898.6</v>
      </c>
      <c r="H477" s="106">
        <f t="shared" si="109"/>
        <v>-39.951034943245048</v>
      </c>
    </row>
    <row r="478" spans="1:9" x14ac:dyDescent="0.25">
      <c r="A478" s="8">
        <f t="shared" si="106"/>
        <v>42180</v>
      </c>
      <c r="B478">
        <v>470.8</v>
      </c>
      <c r="C478">
        <v>822.8</v>
      </c>
      <c r="D478">
        <v>98.8</v>
      </c>
      <c r="E478">
        <v>155.69999999999999</v>
      </c>
      <c r="F478" s="104">
        <f t="shared" si="107"/>
        <v>569.6</v>
      </c>
      <c r="G478" s="104">
        <f t="shared" si="108"/>
        <v>978.5</v>
      </c>
      <c r="H478" s="106">
        <f t="shared" si="109"/>
        <v>-41.788451711803773</v>
      </c>
    </row>
    <row r="479" spans="1:9" x14ac:dyDescent="0.25">
      <c r="A479" s="8">
        <f t="shared" si="106"/>
        <v>42187</v>
      </c>
      <c r="B479" s="26">
        <v>486</v>
      </c>
      <c r="C479">
        <v>856.4</v>
      </c>
      <c r="D479">
        <v>149</v>
      </c>
      <c r="E479">
        <v>176.2</v>
      </c>
      <c r="F479" s="104">
        <f t="shared" ref="F479:G481" si="110">+B479+D479</f>
        <v>635</v>
      </c>
      <c r="G479" s="104">
        <f t="shared" si="110"/>
        <v>1032.5999999999999</v>
      </c>
      <c r="H479" s="106">
        <f t="shared" ref="H479:H487" si="111">(F479/G479-1)*100</f>
        <v>-38.504745303118341</v>
      </c>
    </row>
    <row r="480" spans="1:9" x14ac:dyDescent="0.25">
      <c r="A480" s="8">
        <f t="shared" si="106"/>
        <v>42194</v>
      </c>
      <c r="B480">
        <v>439.4</v>
      </c>
      <c r="C480">
        <v>805.7</v>
      </c>
      <c r="D480">
        <v>196</v>
      </c>
      <c r="E480">
        <v>240.4</v>
      </c>
      <c r="F480" s="104">
        <f t="shared" si="110"/>
        <v>635.4</v>
      </c>
      <c r="G480" s="104">
        <f t="shared" si="110"/>
        <v>1046.1000000000001</v>
      </c>
      <c r="H480" s="106">
        <f t="shared" si="111"/>
        <v>-39.260108976197316</v>
      </c>
    </row>
    <row r="481" spans="1:9" x14ac:dyDescent="0.25">
      <c r="A481" s="8">
        <f t="shared" si="106"/>
        <v>42201</v>
      </c>
      <c r="B481" s="26">
        <v>456.7</v>
      </c>
      <c r="C481">
        <v>801.4</v>
      </c>
      <c r="D481">
        <v>224.4</v>
      </c>
      <c r="E481">
        <v>281.60000000000002</v>
      </c>
      <c r="F481" s="104">
        <f t="shared" si="110"/>
        <v>681.1</v>
      </c>
      <c r="G481" s="104">
        <f t="shared" si="110"/>
        <v>1083</v>
      </c>
      <c r="H481" s="106">
        <f t="shared" si="111"/>
        <v>-37.109879963065559</v>
      </c>
    </row>
    <row r="482" spans="1:9" x14ac:dyDescent="0.25">
      <c r="A482" s="8">
        <f t="shared" si="106"/>
        <v>42208</v>
      </c>
      <c r="B482">
        <v>491.1</v>
      </c>
      <c r="C482">
        <v>799.7</v>
      </c>
      <c r="D482">
        <v>306.3</v>
      </c>
      <c r="E482">
        <v>372.2</v>
      </c>
      <c r="F482" s="104">
        <f t="shared" ref="F482:G487" si="112">+B482+D482</f>
        <v>797.40000000000009</v>
      </c>
      <c r="G482" s="104">
        <f t="shared" si="112"/>
        <v>1171.9000000000001</v>
      </c>
      <c r="H482" s="106">
        <f t="shared" si="111"/>
        <v>-31.956651591432717</v>
      </c>
    </row>
    <row r="483" spans="1:9" x14ac:dyDescent="0.25">
      <c r="A483" s="8">
        <f t="shared" si="106"/>
        <v>42215</v>
      </c>
      <c r="B483" s="26">
        <v>477.1</v>
      </c>
      <c r="C483">
        <v>800.5</v>
      </c>
      <c r="D483">
        <v>357.9</v>
      </c>
      <c r="E483">
        <v>439.6</v>
      </c>
      <c r="F483" s="108">
        <f t="shared" si="112"/>
        <v>835</v>
      </c>
      <c r="G483" s="104">
        <f t="shared" si="112"/>
        <v>1240.0999999999999</v>
      </c>
      <c r="H483" s="106">
        <f t="shared" si="111"/>
        <v>-32.666720425772112</v>
      </c>
    </row>
    <row r="484" spans="1:9" x14ac:dyDescent="0.25">
      <c r="A484" s="8">
        <f t="shared" si="106"/>
        <v>42222</v>
      </c>
      <c r="B484">
        <v>434.7</v>
      </c>
      <c r="C484">
        <v>761.2</v>
      </c>
      <c r="D484">
        <v>478.8</v>
      </c>
      <c r="E484">
        <v>530.79999999999995</v>
      </c>
      <c r="F484" s="104">
        <f t="shared" si="112"/>
        <v>913.5</v>
      </c>
      <c r="G484" s="104">
        <f t="shared" si="112"/>
        <v>1292</v>
      </c>
      <c r="H484" s="106">
        <f t="shared" si="111"/>
        <v>-29.295665634674929</v>
      </c>
    </row>
    <row r="485" spans="1:9" x14ac:dyDescent="0.25">
      <c r="A485" s="8">
        <f t="shared" si="106"/>
        <v>42229</v>
      </c>
      <c r="B485" s="26">
        <v>404.8</v>
      </c>
      <c r="C485">
        <v>741.9</v>
      </c>
      <c r="D485">
        <v>529.5</v>
      </c>
      <c r="E485">
        <v>576.79999999999995</v>
      </c>
      <c r="F485" s="104">
        <f t="shared" si="112"/>
        <v>934.3</v>
      </c>
      <c r="G485" s="104">
        <f t="shared" si="112"/>
        <v>1318.6999999999998</v>
      </c>
      <c r="H485" s="106">
        <f t="shared" si="111"/>
        <v>-29.149920376128001</v>
      </c>
    </row>
    <row r="486" spans="1:9" x14ac:dyDescent="0.25">
      <c r="A486" s="8">
        <f t="shared" si="106"/>
        <v>42236</v>
      </c>
      <c r="B486">
        <v>348.1</v>
      </c>
      <c r="C486">
        <v>678.5</v>
      </c>
      <c r="D486">
        <v>583.4</v>
      </c>
      <c r="E486">
        <v>646.70000000000005</v>
      </c>
      <c r="F486" s="104">
        <f t="shared" si="112"/>
        <v>931.5</v>
      </c>
      <c r="G486" s="104">
        <f t="shared" si="112"/>
        <v>1325.2</v>
      </c>
      <c r="H486" s="106">
        <f t="shared" si="111"/>
        <v>-29.708723211590705</v>
      </c>
    </row>
    <row r="487" spans="1:9" x14ac:dyDescent="0.25">
      <c r="A487" s="8">
        <f t="shared" si="106"/>
        <v>42243</v>
      </c>
      <c r="B487" s="26">
        <v>364.5</v>
      </c>
      <c r="C487">
        <v>648.1</v>
      </c>
      <c r="D487">
        <v>642.29999999999995</v>
      </c>
      <c r="E487">
        <v>767.8</v>
      </c>
      <c r="F487" s="104">
        <f t="shared" si="112"/>
        <v>1006.8</v>
      </c>
      <c r="G487" s="104">
        <f t="shared" si="112"/>
        <v>1415.9</v>
      </c>
      <c r="H487" s="106">
        <f t="shared" si="111"/>
        <v>-28.89328342397063</v>
      </c>
    </row>
    <row r="488" spans="1:9" x14ac:dyDescent="0.25">
      <c r="A488" s="8">
        <f t="shared" si="106"/>
        <v>42250</v>
      </c>
      <c r="B488">
        <v>377.6</v>
      </c>
      <c r="C488">
        <v>605.4</v>
      </c>
      <c r="D488">
        <v>676.6</v>
      </c>
      <c r="E488">
        <v>850.1</v>
      </c>
      <c r="F488" s="104">
        <f t="shared" ref="F488:G490" si="113">+B488+D488</f>
        <v>1054.2</v>
      </c>
      <c r="G488" s="104">
        <f t="shared" si="113"/>
        <v>1455.5</v>
      </c>
      <c r="H488" s="106">
        <f t="shared" ref="H488:H496" si="114">(F488/G488-1)*100</f>
        <v>-27.571281346616281</v>
      </c>
    </row>
    <row r="489" spans="1:9" x14ac:dyDescent="0.25">
      <c r="A489" s="8">
        <f t="shared" si="106"/>
        <v>42257</v>
      </c>
      <c r="B489" s="26">
        <v>362.8</v>
      </c>
      <c r="C489">
        <v>532.20000000000005</v>
      </c>
      <c r="D489">
        <v>721.8</v>
      </c>
      <c r="E489">
        <v>943.2</v>
      </c>
      <c r="F489" s="104">
        <f t="shared" si="113"/>
        <v>1084.5999999999999</v>
      </c>
      <c r="G489" s="104">
        <f t="shared" si="113"/>
        <v>1475.4</v>
      </c>
      <c r="H489" s="106">
        <f t="shared" si="114"/>
        <v>-26.487732140436503</v>
      </c>
    </row>
    <row r="490" spans="1:9" x14ac:dyDescent="0.25">
      <c r="A490" s="8">
        <f t="shared" si="106"/>
        <v>42264</v>
      </c>
      <c r="B490" s="26">
        <v>312</v>
      </c>
      <c r="C490" s="26">
        <v>525</v>
      </c>
      <c r="D490">
        <v>803.6</v>
      </c>
      <c r="E490">
        <v>1008.6</v>
      </c>
      <c r="F490" s="104">
        <f t="shared" si="113"/>
        <v>1115.5999999999999</v>
      </c>
      <c r="G490" s="104">
        <f t="shared" si="113"/>
        <v>1533.6</v>
      </c>
      <c r="H490" s="106">
        <f t="shared" si="114"/>
        <v>-27.256129368805425</v>
      </c>
    </row>
    <row r="491" spans="1:9" x14ac:dyDescent="0.25">
      <c r="A491" s="8">
        <f t="shared" si="106"/>
        <v>42271</v>
      </c>
      <c r="B491">
        <v>295.10000000000002</v>
      </c>
      <c r="C491">
        <v>488.8</v>
      </c>
      <c r="D491">
        <v>824.8</v>
      </c>
      <c r="E491">
        <v>1085.8</v>
      </c>
      <c r="F491" s="104">
        <f t="shared" ref="F491:G496" si="115">+B491+D491</f>
        <v>1119.9000000000001</v>
      </c>
      <c r="G491" s="104">
        <f t="shared" si="115"/>
        <v>1574.6</v>
      </c>
      <c r="H491" s="106">
        <f t="shared" si="114"/>
        <v>-28.877175155595058</v>
      </c>
    </row>
    <row r="492" spans="1:9" x14ac:dyDescent="0.25">
      <c r="A492" s="8">
        <f t="shared" si="106"/>
        <v>42278</v>
      </c>
      <c r="B492" s="26">
        <v>295.7</v>
      </c>
      <c r="C492">
        <v>405</v>
      </c>
      <c r="D492">
        <v>846.1</v>
      </c>
      <c r="E492">
        <v>1159</v>
      </c>
      <c r="F492" s="104">
        <f t="shared" si="115"/>
        <v>1141.8</v>
      </c>
      <c r="G492" s="108">
        <f t="shared" si="115"/>
        <v>1564</v>
      </c>
      <c r="H492" s="106">
        <f t="shared" si="114"/>
        <v>-26.99488491048594</v>
      </c>
      <c r="I492">
        <v>4.9000000000000004</v>
      </c>
    </row>
    <row r="493" spans="1:9" x14ac:dyDescent="0.25">
      <c r="A493" s="8">
        <f t="shared" si="106"/>
        <v>42285</v>
      </c>
      <c r="B493" s="26">
        <v>266.8</v>
      </c>
      <c r="C493">
        <v>412.6</v>
      </c>
      <c r="D493">
        <v>884.3</v>
      </c>
      <c r="E493">
        <v>1173.2</v>
      </c>
      <c r="F493" s="104">
        <f t="shared" si="115"/>
        <v>1151.0999999999999</v>
      </c>
      <c r="G493" s="104">
        <f t="shared" si="115"/>
        <v>1585.8000000000002</v>
      </c>
      <c r="H493" s="106">
        <f t="shared" si="114"/>
        <v>-27.412031782065849</v>
      </c>
    </row>
    <row r="494" spans="1:9" x14ac:dyDescent="0.25">
      <c r="A494" s="8">
        <f t="shared" si="106"/>
        <v>42292</v>
      </c>
      <c r="B494" s="26">
        <v>282.5</v>
      </c>
      <c r="C494" s="26">
        <v>380</v>
      </c>
      <c r="D494">
        <v>899.4</v>
      </c>
      <c r="E494">
        <v>1212.5</v>
      </c>
      <c r="F494" s="104">
        <f t="shared" si="115"/>
        <v>1181.9000000000001</v>
      </c>
      <c r="G494" s="104">
        <f t="shared" si="115"/>
        <v>1592.5</v>
      </c>
      <c r="H494" s="106">
        <f t="shared" si="114"/>
        <v>-25.783359497645208</v>
      </c>
    </row>
    <row r="495" spans="1:9" x14ac:dyDescent="0.25">
      <c r="A495" s="8">
        <f t="shared" si="106"/>
        <v>42299</v>
      </c>
      <c r="B495" s="26">
        <v>303.89999999999998</v>
      </c>
      <c r="C495">
        <v>394.7</v>
      </c>
      <c r="D495">
        <v>937.2</v>
      </c>
      <c r="E495">
        <v>1255.0999999999999</v>
      </c>
      <c r="F495" s="104">
        <f t="shared" si="115"/>
        <v>1241.0999999999999</v>
      </c>
      <c r="G495" s="104">
        <f t="shared" si="115"/>
        <v>1649.8</v>
      </c>
      <c r="H495" s="106">
        <f t="shared" si="114"/>
        <v>-24.772699721178327</v>
      </c>
      <c r="I495">
        <v>4.9000000000000004</v>
      </c>
    </row>
    <row r="496" spans="1:9" x14ac:dyDescent="0.25">
      <c r="A496" s="8">
        <f t="shared" si="106"/>
        <v>42306</v>
      </c>
      <c r="B496" s="26">
        <v>301.10000000000002</v>
      </c>
      <c r="C496">
        <v>417.8</v>
      </c>
      <c r="D496">
        <v>959.9</v>
      </c>
      <c r="E496">
        <v>1284.2</v>
      </c>
      <c r="F496" s="108">
        <f t="shared" si="115"/>
        <v>1261</v>
      </c>
      <c r="G496" s="108">
        <f t="shared" si="115"/>
        <v>1702</v>
      </c>
      <c r="H496" s="106">
        <f t="shared" si="114"/>
        <v>-25.910693301997647</v>
      </c>
      <c r="I496">
        <v>12.9</v>
      </c>
    </row>
    <row r="497" spans="1:9" x14ac:dyDescent="0.25">
      <c r="A497" s="8">
        <f t="shared" si="106"/>
        <v>42313</v>
      </c>
      <c r="B497">
        <v>293.10000000000002</v>
      </c>
      <c r="C497">
        <v>413.4</v>
      </c>
      <c r="D497">
        <v>1010.7</v>
      </c>
      <c r="E497">
        <v>1325.5</v>
      </c>
      <c r="F497" s="108">
        <f t="shared" ref="F497:G506" si="116">+B497+D497</f>
        <v>1303.8000000000002</v>
      </c>
      <c r="G497" s="108">
        <f t="shared" si="116"/>
        <v>1738.9</v>
      </c>
      <c r="H497" s="106">
        <f t="shared" ref="H497:H506" si="117">(F497/G497-1)*100</f>
        <v>-25.021565357409848</v>
      </c>
      <c r="I497">
        <v>12.9</v>
      </c>
    </row>
    <row r="498" spans="1:9" x14ac:dyDescent="0.25">
      <c r="A498" s="8">
        <f t="shared" si="106"/>
        <v>42320</v>
      </c>
      <c r="B498" s="26">
        <v>322.3</v>
      </c>
      <c r="C498">
        <v>387.2</v>
      </c>
      <c r="D498">
        <v>1032.9000000000001</v>
      </c>
      <c r="E498" s="26">
        <v>1348</v>
      </c>
      <c r="F498" s="104">
        <f t="shared" si="116"/>
        <v>1355.2</v>
      </c>
      <c r="G498" s="104">
        <f t="shared" si="116"/>
        <v>1735.2</v>
      </c>
      <c r="H498" s="106">
        <f t="shared" si="117"/>
        <v>-21.899492853849701</v>
      </c>
      <c r="I498">
        <v>12.9</v>
      </c>
    </row>
    <row r="499" spans="1:9" x14ac:dyDescent="0.25">
      <c r="A499" s="8">
        <f t="shared" si="106"/>
        <v>42327</v>
      </c>
      <c r="B499">
        <v>306.60000000000002</v>
      </c>
      <c r="C499">
        <v>414.9</v>
      </c>
      <c r="D499">
        <v>1112.3</v>
      </c>
      <c r="E499">
        <v>1370.5</v>
      </c>
      <c r="F499" s="104">
        <f t="shared" si="116"/>
        <v>1418.9</v>
      </c>
      <c r="G499" s="104">
        <f t="shared" si="116"/>
        <v>1785.4</v>
      </c>
      <c r="H499" s="106">
        <f t="shared" si="117"/>
        <v>-20.527612859863332</v>
      </c>
      <c r="I499">
        <v>12.9</v>
      </c>
    </row>
    <row r="500" spans="1:9" x14ac:dyDescent="0.25">
      <c r="A500" s="8">
        <f t="shared" si="106"/>
        <v>42334</v>
      </c>
      <c r="B500" s="26">
        <v>331.7</v>
      </c>
      <c r="C500">
        <v>451.6</v>
      </c>
      <c r="D500">
        <v>1137</v>
      </c>
      <c r="E500">
        <v>1374.6</v>
      </c>
      <c r="F500" s="104">
        <f t="shared" si="116"/>
        <v>1468.7</v>
      </c>
      <c r="G500" s="104">
        <f t="shared" si="116"/>
        <v>1826.1999999999998</v>
      </c>
      <c r="H500" s="106">
        <f t="shared" si="117"/>
        <v>-19.576169094294148</v>
      </c>
      <c r="I500">
        <v>12.9</v>
      </c>
    </row>
    <row r="501" spans="1:9" x14ac:dyDescent="0.25">
      <c r="A501" s="8">
        <f t="shared" si="106"/>
        <v>42341</v>
      </c>
      <c r="B501">
        <v>316.39999999999998</v>
      </c>
      <c r="C501">
        <v>443.7</v>
      </c>
      <c r="D501">
        <v>1177.5999999999999</v>
      </c>
      <c r="E501">
        <v>1433.1</v>
      </c>
      <c r="F501" s="108">
        <f t="shared" si="116"/>
        <v>1494</v>
      </c>
      <c r="G501" s="104">
        <f t="shared" si="116"/>
        <v>1876.8</v>
      </c>
      <c r="H501" s="106">
        <f t="shared" si="117"/>
        <v>-20.396419437340153</v>
      </c>
      <c r="I501">
        <v>12.9</v>
      </c>
    </row>
    <row r="502" spans="1:9" x14ac:dyDescent="0.25">
      <c r="A502" s="8">
        <f t="shared" si="106"/>
        <v>42348</v>
      </c>
      <c r="B502" s="26">
        <v>327.5</v>
      </c>
      <c r="C502">
        <v>468.6</v>
      </c>
      <c r="D502">
        <v>1185.3</v>
      </c>
      <c r="E502">
        <v>1492.8</v>
      </c>
      <c r="F502" s="104">
        <f t="shared" si="116"/>
        <v>1512.8</v>
      </c>
      <c r="G502" s="104">
        <f t="shared" si="116"/>
        <v>1961.4</v>
      </c>
      <c r="H502" s="106">
        <f t="shared" si="117"/>
        <v>-22.87141837463037</v>
      </c>
      <c r="I502">
        <v>12.9</v>
      </c>
    </row>
    <row r="503" spans="1:9" x14ac:dyDescent="0.25">
      <c r="A503" s="8">
        <f t="shared" si="106"/>
        <v>42355</v>
      </c>
      <c r="B503">
        <v>372.1</v>
      </c>
      <c r="C503">
        <v>550.79999999999995</v>
      </c>
      <c r="D503">
        <v>1228.5999999999999</v>
      </c>
      <c r="E503">
        <v>1512.4</v>
      </c>
      <c r="F503" s="104">
        <f t="shared" si="116"/>
        <v>1600.6999999999998</v>
      </c>
      <c r="G503" s="104">
        <f t="shared" si="116"/>
        <v>2063.1999999999998</v>
      </c>
      <c r="H503" s="106">
        <f t="shared" si="117"/>
        <v>-22.416634354400934</v>
      </c>
      <c r="I503">
        <v>12.9</v>
      </c>
    </row>
    <row r="504" spans="1:9" x14ac:dyDescent="0.25">
      <c r="A504" s="8">
        <f t="shared" si="106"/>
        <v>42362</v>
      </c>
      <c r="B504" s="26">
        <v>365.9</v>
      </c>
      <c r="C504">
        <v>529.20000000000005</v>
      </c>
      <c r="D504">
        <v>1277.3</v>
      </c>
      <c r="E504">
        <v>1562.1</v>
      </c>
      <c r="F504" s="104">
        <f t="shared" si="116"/>
        <v>1643.1999999999998</v>
      </c>
      <c r="G504" s="104">
        <f t="shared" si="116"/>
        <v>2091.3000000000002</v>
      </c>
      <c r="H504" s="106">
        <f t="shared" si="117"/>
        <v>-21.426863673313267</v>
      </c>
      <c r="I504">
        <v>12.9</v>
      </c>
    </row>
    <row r="505" spans="1:9" x14ac:dyDescent="0.25">
      <c r="A505" s="8">
        <f t="shared" si="106"/>
        <v>42369</v>
      </c>
      <c r="B505">
        <v>359.5</v>
      </c>
      <c r="C505">
        <v>503.5</v>
      </c>
      <c r="D505">
        <v>1291.3</v>
      </c>
      <c r="E505">
        <v>1601.2</v>
      </c>
      <c r="F505" s="104">
        <f t="shared" si="116"/>
        <v>1650.8</v>
      </c>
      <c r="G505" s="104">
        <f t="shared" si="116"/>
        <v>2104.6999999999998</v>
      </c>
      <c r="H505" s="106">
        <f t="shared" si="117"/>
        <v>-21.566018910058439</v>
      </c>
      <c r="I505">
        <v>12.9</v>
      </c>
    </row>
    <row r="506" spans="1:9" x14ac:dyDescent="0.25">
      <c r="A506" s="8">
        <f t="shared" si="106"/>
        <v>42376</v>
      </c>
      <c r="B506" s="26">
        <v>294</v>
      </c>
      <c r="C506">
        <v>546.79999999999995</v>
      </c>
      <c r="D506">
        <v>1353.5</v>
      </c>
      <c r="E506">
        <v>1630.7</v>
      </c>
      <c r="F506" s="104">
        <f t="shared" si="116"/>
        <v>1647.5</v>
      </c>
      <c r="G506" s="104">
        <f t="shared" si="116"/>
        <v>2177.5</v>
      </c>
      <c r="H506" s="106">
        <f t="shared" si="117"/>
        <v>-24.339839265212404</v>
      </c>
      <c r="I506">
        <v>12.9</v>
      </c>
    </row>
    <row r="507" spans="1:9" x14ac:dyDescent="0.25">
      <c r="A507" s="8">
        <f t="shared" si="106"/>
        <v>42383</v>
      </c>
      <c r="B507">
        <v>365.3</v>
      </c>
      <c r="C507">
        <v>509.1</v>
      </c>
      <c r="D507">
        <v>1382.5</v>
      </c>
      <c r="E507">
        <v>1689.3</v>
      </c>
      <c r="F507" s="104">
        <f t="shared" ref="F507:G510" si="118">+B507+D507</f>
        <v>1747.8</v>
      </c>
      <c r="G507" s="104">
        <f t="shared" si="118"/>
        <v>2198.4</v>
      </c>
      <c r="H507" s="106">
        <f t="shared" ref="H507:H513" si="119">(F507/G507-1)*100</f>
        <v>-20.496724890829697</v>
      </c>
      <c r="I507">
        <v>13.9</v>
      </c>
    </row>
    <row r="508" spans="1:9" x14ac:dyDescent="0.25">
      <c r="A508" s="8">
        <f t="shared" si="106"/>
        <v>42390</v>
      </c>
      <c r="B508">
        <v>373.7</v>
      </c>
      <c r="C508">
        <v>510.8</v>
      </c>
      <c r="D508">
        <v>1423.6</v>
      </c>
      <c r="E508">
        <v>1745.7</v>
      </c>
      <c r="F508" s="104">
        <f t="shared" si="118"/>
        <v>1797.3</v>
      </c>
      <c r="G508" s="104">
        <f t="shared" si="118"/>
        <v>2256.5</v>
      </c>
      <c r="H508" s="106">
        <f t="shared" si="119"/>
        <v>-20.35009971194328</v>
      </c>
      <c r="I508">
        <v>12.9</v>
      </c>
    </row>
    <row r="509" spans="1:9" x14ac:dyDescent="0.25">
      <c r="A509" s="8">
        <f t="shared" si="106"/>
        <v>42397</v>
      </c>
      <c r="B509">
        <v>363.4</v>
      </c>
      <c r="C509">
        <v>598.4</v>
      </c>
      <c r="D509">
        <v>1448.1</v>
      </c>
      <c r="E509">
        <v>1765.2</v>
      </c>
      <c r="F509" s="104">
        <f t="shared" si="118"/>
        <v>1811.5</v>
      </c>
      <c r="G509" s="104">
        <f t="shared" si="118"/>
        <v>2363.6</v>
      </c>
      <c r="H509" s="106">
        <f t="shared" si="119"/>
        <v>-23.358436283635132</v>
      </c>
      <c r="I509">
        <v>19.899999999999999</v>
      </c>
    </row>
    <row r="510" spans="1:9" x14ac:dyDescent="0.25">
      <c r="A510" s="8">
        <f t="shared" si="106"/>
        <v>42404</v>
      </c>
      <c r="B510">
        <v>387.2</v>
      </c>
      <c r="C510">
        <v>538.5</v>
      </c>
      <c r="D510">
        <v>1507.9</v>
      </c>
      <c r="E510">
        <v>1833.4</v>
      </c>
      <c r="F510" s="104">
        <f t="shared" si="118"/>
        <v>1895.1000000000001</v>
      </c>
      <c r="G510" s="104">
        <f t="shared" si="118"/>
        <v>2371.9</v>
      </c>
      <c r="H510" s="106">
        <f t="shared" si="119"/>
        <v>-20.102027910114252</v>
      </c>
      <c r="I510">
        <v>19.899999999999999</v>
      </c>
    </row>
    <row r="511" spans="1:9" x14ac:dyDescent="0.25">
      <c r="A511" s="8">
        <f t="shared" si="106"/>
        <v>42411</v>
      </c>
      <c r="B511">
        <v>383.4</v>
      </c>
      <c r="C511">
        <v>537.70000000000005</v>
      </c>
      <c r="D511">
        <v>1553.2</v>
      </c>
      <c r="E511">
        <v>1872.6</v>
      </c>
      <c r="F511" s="104">
        <f t="shared" ref="F511:G513" si="120">+B511+D511</f>
        <v>1936.6</v>
      </c>
      <c r="G511" s="104">
        <f t="shared" si="120"/>
        <v>2410.3000000000002</v>
      </c>
      <c r="H511" s="106">
        <f t="shared" si="119"/>
        <v>-19.653155208895168</v>
      </c>
      <c r="I511">
        <v>20.9</v>
      </c>
    </row>
    <row r="512" spans="1:9" x14ac:dyDescent="0.25">
      <c r="A512" s="8">
        <f t="shared" si="106"/>
        <v>42418</v>
      </c>
      <c r="B512">
        <v>301.89999999999998</v>
      </c>
      <c r="C512">
        <v>541.5</v>
      </c>
      <c r="D512">
        <v>1656.7</v>
      </c>
      <c r="E512">
        <v>1899.1</v>
      </c>
      <c r="F512" s="104">
        <f t="shared" si="120"/>
        <v>1958.6</v>
      </c>
      <c r="G512" s="104">
        <f t="shared" si="120"/>
        <v>2440.6</v>
      </c>
      <c r="H512" s="106">
        <f t="shared" si="119"/>
        <v>-19.749241989674672</v>
      </c>
      <c r="I512">
        <v>67.400000000000006</v>
      </c>
    </row>
    <row r="513" spans="1:9" x14ac:dyDescent="0.25">
      <c r="A513" s="8">
        <f t="shared" ref="A513:A576" si="121">+A512+7</f>
        <v>42425</v>
      </c>
      <c r="B513">
        <v>270.2</v>
      </c>
      <c r="C513">
        <v>550.29999999999995</v>
      </c>
      <c r="D513">
        <v>1734.4</v>
      </c>
      <c r="E513">
        <v>1945.9</v>
      </c>
      <c r="F513" s="104">
        <f t="shared" si="120"/>
        <v>2004.6000000000001</v>
      </c>
      <c r="G513" s="104">
        <f t="shared" si="120"/>
        <v>2496.1999999999998</v>
      </c>
      <c r="H513" s="106">
        <f t="shared" si="119"/>
        <v>-19.693934780866908</v>
      </c>
      <c r="I513">
        <v>73.400000000000006</v>
      </c>
    </row>
    <row r="514" spans="1:9" x14ac:dyDescent="0.25">
      <c r="A514" s="8">
        <f t="shared" si="121"/>
        <v>42432</v>
      </c>
      <c r="B514">
        <v>318.7</v>
      </c>
      <c r="C514">
        <v>564.70000000000005</v>
      </c>
      <c r="D514">
        <v>1769.8</v>
      </c>
      <c r="E514">
        <v>2043.9</v>
      </c>
      <c r="F514" s="104">
        <f t="shared" ref="F514:G516" si="122">+B514+D514</f>
        <v>2088.5</v>
      </c>
      <c r="G514" s="104">
        <f t="shared" si="122"/>
        <v>2608.6000000000004</v>
      </c>
      <c r="H514" s="106">
        <f t="shared" ref="H514:H519" si="123">(F514/G514-1)*100</f>
        <v>-19.937897722916521</v>
      </c>
      <c r="I514">
        <v>89.9</v>
      </c>
    </row>
    <row r="515" spans="1:9" x14ac:dyDescent="0.25">
      <c r="A515" s="8">
        <f t="shared" si="121"/>
        <v>42439</v>
      </c>
      <c r="B515">
        <v>317.2</v>
      </c>
      <c r="C515">
        <v>554.29999999999995</v>
      </c>
      <c r="D515">
        <v>1792.6</v>
      </c>
      <c r="E515">
        <v>2087.1999999999998</v>
      </c>
      <c r="F515" s="104">
        <f t="shared" si="122"/>
        <v>2109.7999999999997</v>
      </c>
      <c r="G515" s="104">
        <f t="shared" si="122"/>
        <v>2641.5</v>
      </c>
      <c r="H515" s="106">
        <f t="shared" si="123"/>
        <v>-20.128714745409816</v>
      </c>
      <c r="I515">
        <v>112.2</v>
      </c>
    </row>
    <row r="516" spans="1:9" x14ac:dyDescent="0.25">
      <c r="A516" s="8">
        <f t="shared" si="121"/>
        <v>42446</v>
      </c>
      <c r="B516" s="26">
        <v>285</v>
      </c>
      <c r="C516">
        <v>530.5</v>
      </c>
      <c r="D516">
        <v>1821.9</v>
      </c>
      <c r="E516">
        <v>2122.3000000000002</v>
      </c>
      <c r="F516" s="104">
        <f t="shared" si="122"/>
        <v>2106.9</v>
      </c>
      <c r="G516" s="104">
        <f t="shared" si="122"/>
        <v>2652.8</v>
      </c>
      <c r="H516" s="106">
        <f t="shared" si="123"/>
        <v>-20.57825693606755</v>
      </c>
      <c r="I516">
        <v>171.3</v>
      </c>
    </row>
    <row r="517" spans="1:9" x14ac:dyDescent="0.25">
      <c r="A517" s="8">
        <f t="shared" si="121"/>
        <v>42453</v>
      </c>
      <c r="B517" s="26">
        <v>300</v>
      </c>
      <c r="C517">
        <v>538.70000000000005</v>
      </c>
      <c r="D517">
        <v>1851.9</v>
      </c>
      <c r="E517">
        <v>2162.1999999999998</v>
      </c>
      <c r="F517" s="104">
        <f t="shared" ref="F517:G519" si="124">+B517+D517</f>
        <v>2151.9</v>
      </c>
      <c r="G517" s="104">
        <f t="shared" si="124"/>
        <v>2700.8999999999996</v>
      </c>
      <c r="H517" s="106">
        <f t="shared" si="123"/>
        <v>-20.326557814061964</v>
      </c>
      <c r="I517">
        <v>219.9</v>
      </c>
    </row>
    <row r="518" spans="1:9" x14ac:dyDescent="0.25">
      <c r="A518" s="8">
        <f t="shared" si="121"/>
        <v>42460</v>
      </c>
      <c r="B518">
        <v>256.7</v>
      </c>
      <c r="C518">
        <v>473.7</v>
      </c>
      <c r="D518">
        <v>1917.6</v>
      </c>
      <c r="E518">
        <v>2241.9</v>
      </c>
      <c r="F518" s="104">
        <f t="shared" si="124"/>
        <v>2174.2999999999997</v>
      </c>
      <c r="G518" s="104">
        <f t="shared" si="124"/>
        <v>2715.6</v>
      </c>
      <c r="H518" s="106">
        <f t="shared" si="123"/>
        <v>-19.932979820297547</v>
      </c>
      <c r="I518">
        <v>238.4</v>
      </c>
    </row>
    <row r="519" spans="1:9" x14ac:dyDescent="0.25">
      <c r="A519" s="8">
        <f t="shared" si="121"/>
        <v>42467</v>
      </c>
      <c r="B519">
        <v>238.4</v>
      </c>
      <c r="C519">
        <v>461</v>
      </c>
      <c r="D519">
        <v>1975.2</v>
      </c>
      <c r="E519">
        <v>2256.1</v>
      </c>
      <c r="F519" s="104">
        <f t="shared" si="124"/>
        <v>2213.6</v>
      </c>
      <c r="G519" s="104">
        <f t="shared" si="124"/>
        <v>2717.1</v>
      </c>
      <c r="H519" s="106">
        <f t="shared" si="123"/>
        <v>-18.530786500312836</v>
      </c>
      <c r="I519">
        <v>239.3</v>
      </c>
    </row>
    <row r="520" spans="1:9" x14ac:dyDescent="0.25">
      <c r="A520" s="8">
        <f t="shared" si="121"/>
        <v>42474</v>
      </c>
      <c r="B520">
        <v>206.7</v>
      </c>
      <c r="C520">
        <v>385.8</v>
      </c>
      <c r="D520">
        <v>2018.2</v>
      </c>
      <c r="E520">
        <v>2376.8000000000002</v>
      </c>
      <c r="F520" s="104">
        <f t="shared" ref="F520:G522" si="125">+B520+D520</f>
        <v>2224.9</v>
      </c>
      <c r="G520" s="104">
        <f t="shared" si="125"/>
        <v>2762.6000000000004</v>
      </c>
      <c r="H520" s="106">
        <f t="shared" ref="H520:H525" si="126">(F520/G520-1)*100</f>
        <v>-19.463548830811561</v>
      </c>
      <c r="I520">
        <v>240.3</v>
      </c>
    </row>
    <row r="521" spans="1:9" x14ac:dyDescent="0.25">
      <c r="A521" s="8">
        <f t="shared" si="121"/>
        <v>42481</v>
      </c>
      <c r="B521">
        <v>265.60000000000002</v>
      </c>
      <c r="C521">
        <v>294.3</v>
      </c>
      <c r="D521">
        <v>2078.1</v>
      </c>
      <c r="E521">
        <v>2423.9</v>
      </c>
      <c r="F521" s="104">
        <f t="shared" si="125"/>
        <v>2343.6999999999998</v>
      </c>
      <c r="G521" s="104">
        <f t="shared" si="125"/>
        <v>2718.2000000000003</v>
      </c>
      <c r="H521" s="106">
        <f t="shared" si="126"/>
        <v>-13.77749981605476</v>
      </c>
      <c r="I521" s="80">
        <v>246.3</v>
      </c>
    </row>
    <row r="522" spans="1:9" x14ac:dyDescent="0.25">
      <c r="A522" s="8">
        <f t="shared" si="121"/>
        <v>42488</v>
      </c>
      <c r="B522">
        <v>267.89999999999998</v>
      </c>
      <c r="C522">
        <v>252.7</v>
      </c>
      <c r="D522">
        <v>2111.9</v>
      </c>
      <c r="E522">
        <v>2462.1999999999998</v>
      </c>
      <c r="F522" s="104">
        <f t="shared" si="125"/>
        <v>2379.8000000000002</v>
      </c>
      <c r="G522" s="104">
        <f t="shared" si="125"/>
        <v>2714.8999999999996</v>
      </c>
      <c r="H522" s="106">
        <f t="shared" si="126"/>
        <v>-12.342996058786682</v>
      </c>
      <c r="I522" s="80">
        <v>271.89999999999998</v>
      </c>
    </row>
    <row r="523" spans="1:9" x14ac:dyDescent="0.25">
      <c r="A523" s="8">
        <f t="shared" si="121"/>
        <v>42495</v>
      </c>
      <c r="B523">
        <v>236.5</v>
      </c>
      <c r="C523">
        <v>198.9</v>
      </c>
      <c r="D523">
        <v>2130.6</v>
      </c>
      <c r="E523" s="26">
        <v>2509</v>
      </c>
      <c r="F523" s="104">
        <f t="shared" ref="F523:G525" si="127">+B523+D523</f>
        <v>2367.1</v>
      </c>
      <c r="G523" s="104">
        <f t="shared" si="127"/>
        <v>2707.9</v>
      </c>
      <c r="H523" s="106">
        <f t="shared" si="126"/>
        <v>-12.585398279109283</v>
      </c>
      <c r="I523" s="80">
        <v>306.3</v>
      </c>
    </row>
    <row r="524" spans="1:9" x14ac:dyDescent="0.25">
      <c r="A524" s="8">
        <f t="shared" si="121"/>
        <v>42502</v>
      </c>
      <c r="B524">
        <v>171.5</v>
      </c>
      <c r="C524">
        <v>162.5</v>
      </c>
      <c r="D524">
        <v>2204.6999999999998</v>
      </c>
      <c r="E524">
        <v>2556.1</v>
      </c>
      <c r="F524" s="104">
        <f t="shared" si="127"/>
        <v>2376.1999999999998</v>
      </c>
      <c r="G524" s="104">
        <f t="shared" si="127"/>
        <v>2718.6</v>
      </c>
      <c r="H524" s="106">
        <f t="shared" si="126"/>
        <v>-12.594717869491657</v>
      </c>
      <c r="I524" s="80">
        <v>334.8</v>
      </c>
    </row>
    <row r="525" spans="1:9" x14ac:dyDescent="0.25">
      <c r="A525" s="8">
        <f t="shared" si="121"/>
        <v>42509</v>
      </c>
      <c r="B525">
        <v>132.6</v>
      </c>
      <c r="C525">
        <v>114.7</v>
      </c>
      <c r="D525">
        <v>2261.5</v>
      </c>
      <c r="E525">
        <v>2607.1</v>
      </c>
      <c r="F525" s="104">
        <f t="shared" si="127"/>
        <v>2394.1</v>
      </c>
      <c r="G525" s="104">
        <f t="shared" si="127"/>
        <v>2721.7999999999997</v>
      </c>
      <c r="H525" s="106">
        <f t="shared" si="126"/>
        <v>-12.039826585347924</v>
      </c>
      <c r="I525" s="80">
        <v>353.4</v>
      </c>
    </row>
    <row r="526" spans="1:9" x14ac:dyDescent="0.25">
      <c r="A526" s="8">
        <f t="shared" si="121"/>
        <v>42516</v>
      </c>
      <c r="B526" s="26">
        <v>97</v>
      </c>
      <c r="C526" s="26">
        <v>29</v>
      </c>
      <c r="D526">
        <v>2302.3000000000002</v>
      </c>
      <c r="E526">
        <v>2703.8</v>
      </c>
      <c r="F526" s="104">
        <f t="shared" ref="F526:G528" si="128">+B526+D526</f>
        <v>2399.3000000000002</v>
      </c>
      <c r="G526" s="104">
        <f t="shared" si="128"/>
        <v>2732.8</v>
      </c>
      <c r="H526" s="106">
        <f t="shared" ref="H526:H531" si="129">(F526/G526-1)*100</f>
        <v>-12.203600702576111</v>
      </c>
      <c r="I526" s="80">
        <v>413.1</v>
      </c>
    </row>
    <row r="527" spans="1:9" x14ac:dyDescent="0.25">
      <c r="A527" s="8">
        <f t="shared" si="121"/>
        <v>42523</v>
      </c>
      <c r="B527">
        <v>564.79999999999995</v>
      </c>
      <c r="C527">
        <v>351.2</v>
      </c>
      <c r="D527">
        <v>6.5</v>
      </c>
      <c r="E527">
        <v>8.5</v>
      </c>
      <c r="F527" s="104">
        <f t="shared" si="128"/>
        <v>571.29999999999995</v>
      </c>
      <c r="G527" s="104">
        <f t="shared" si="128"/>
        <v>359.7</v>
      </c>
      <c r="H527" s="106">
        <f t="shared" si="129"/>
        <v>58.826800111203781</v>
      </c>
    </row>
    <row r="528" spans="1:9" x14ac:dyDescent="0.25">
      <c r="A528" s="8">
        <f t="shared" si="121"/>
        <v>42530</v>
      </c>
      <c r="B528">
        <v>609.5</v>
      </c>
      <c r="C528">
        <v>418.1</v>
      </c>
      <c r="D528">
        <v>52.8</v>
      </c>
      <c r="E528">
        <v>32.1</v>
      </c>
      <c r="F528" s="104">
        <f t="shared" si="128"/>
        <v>662.3</v>
      </c>
      <c r="G528" s="104">
        <f t="shared" si="128"/>
        <v>450.20000000000005</v>
      </c>
      <c r="H528" s="106">
        <f t="shared" si="129"/>
        <v>47.112394491337149</v>
      </c>
    </row>
    <row r="529" spans="1:8" x14ac:dyDescent="0.25">
      <c r="A529" s="8">
        <f t="shared" si="121"/>
        <v>42537</v>
      </c>
      <c r="B529">
        <v>599.70000000000005</v>
      </c>
      <c r="C529">
        <v>472</v>
      </c>
      <c r="D529">
        <v>85.1</v>
      </c>
      <c r="E529">
        <v>67.599999999999994</v>
      </c>
      <c r="F529" s="104">
        <f t="shared" ref="F529:G531" si="130">+B529+D529</f>
        <v>684.80000000000007</v>
      </c>
      <c r="G529" s="104">
        <f t="shared" si="130"/>
        <v>539.6</v>
      </c>
      <c r="H529" s="106">
        <f t="shared" si="129"/>
        <v>26.908821349147516</v>
      </c>
    </row>
    <row r="530" spans="1:8" x14ac:dyDescent="0.25">
      <c r="A530" s="8">
        <f t="shared" si="121"/>
        <v>42544</v>
      </c>
      <c r="B530">
        <v>568.79999999999995</v>
      </c>
      <c r="C530">
        <v>470.8</v>
      </c>
      <c r="D530">
        <v>124.8</v>
      </c>
      <c r="E530">
        <v>98.8</v>
      </c>
      <c r="F530" s="104">
        <f t="shared" si="130"/>
        <v>693.59999999999991</v>
      </c>
      <c r="G530" s="104">
        <f t="shared" si="130"/>
        <v>569.6</v>
      </c>
      <c r="H530" s="106">
        <f t="shared" si="129"/>
        <v>21.769662921348299</v>
      </c>
    </row>
    <row r="531" spans="1:8" x14ac:dyDescent="0.25">
      <c r="A531" s="8">
        <f t="shared" si="121"/>
        <v>42551</v>
      </c>
      <c r="B531">
        <v>528.9</v>
      </c>
      <c r="C531">
        <v>486</v>
      </c>
      <c r="D531">
        <v>173.4</v>
      </c>
      <c r="E531" s="26">
        <v>149</v>
      </c>
      <c r="F531" s="104">
        <f t="shared" si="130"/>
        <v>702.3</v>
      </c>
      <c r="G531" s="104">
        <f t="shared" si="130"/>
        <v>635</v>
      </c>
      <c r="H531" s="106">
        <f t="shared" si="129"/>
        <v>10.598425196850393</v>
      </c>
    </row>
    <row r="532" spans="1:8" x14ac:dyDescent="0.25">
      <c r="A532" s="8">
        <f t="shared" si="121"/>
        <v>42558</v>
      </c>
      <c r="B532">
        <v>533.70000000000005</v>
      </c>
      <c r="C532">
        <v>439.4</v>
      </c>
      <c r="D532">
        <v>235.5</v>
      </c>
      <c r="E532" s="26">
        <v>196</v>
      </c>
      <c r="F532" s="104">
        <f t="shared" ref="F532:G534" si="131">+B532+D532</f>
        <v>769.2</v>
      </c>
      <c r="G532" s="104">
        <f t="shared" si="131"/>
        <v>635.4</v>
      </c>
      <c r="H532" s="106">
        <f t="shared" ref="H532:H537" si="132">(F532/G532-1)*100</f>
        <v>21.057601510859314</v>
      </c>
    </row>
    <row r="533" spans="1:8" x14ac:dyDescent="0.25">
      <c r="A533" s="8">
        <f t="shared" si="121"/>
        <v>42565</v>
      </c>
      <c r="B533">
        <v>494.5</v>
      </c>
      <c r="C533">
        <v>456.7</v>
      </c>
      <c r="D533">
        <v>271.8</v>
      </c>
      <c r="E533">
        <v>224.4</v>
      </c>
      <c r="F533" s="104">
        <f t="shared" si="131"/>
        <v>766.3</v>
      </c>
      <c r="G533" s="104">
        <f t="shared" si="131"/>
        <v>681.1</v>
      </c>
      <c r="H533" s="106">
        <f t="shared" si="132"/>
        <v>12.509176332403449</v>
      </c>
    </row>
    <row r="534" spans="1:8" x14ac:dyDescent="0.25">
      <c r="A534" s="8">
        <f t="shared" si="121"/>
        <v>42572</v>
      </c>
      <c r="B534">
        <v>544.79999999999995</v>
      </c>
      <c r="C534">
        <v>491.1</v>
      </c>
      <c r="D534">
        <v>297.5</v>
      </c>
      <c r="E534">
        <v>306.3</v>
      </c>
      <c r="F534" s="104">
        <f t="shared" si="131"/>
        <v>842.3</v>
      </c>
      <c r="G534" s="104">
        <f t="shared" si="131"/>
        <v>797.40000000000009</v>
      </c>
      <c r="H534" s="106">
        <f t="shared" si="132"/>
        <v>5.6308001003260388</v>
      </c>
    </row>
    <row r="535" spans="1:8" x14ac:dyDescent="0.25">
      <c r="A535" s="8">
        <f t="shared" si="121"/>
        <v>42579</v>
      </c>
      <c r="B535">
        <v>505.4</v>
      </c>
      <c r="C535">
        <v>477.1</v>
      </c>
      <c r="D535">
        <v>347.9</v>
      </c>
      <c r="E535">
        <v>357.9</v>
      </c>
      <c r="F535" s="104">
        <f t="shared" ref="F535:G537" si="133">+B535+D535</f>
        <v>853.3</v>
      </c>
      <c r="G535" s="104">
        <f t="shared" si="133"/>
        <v>835</v>
      </c>
      <c r="H535" s="106">
        <f t="shared" si="132"/>
        <v>2.1916167664670638</v>
      </c>
    </row>
    <row r="536" spans="1:8" x14ac:dyDescent="0.25">
      <c r="A536" s="8">
        <f t="shared" si="121"/>
        <v>42586</v>
      </c>
      <c r="B536">
        <v>574.5</v>
      </c>
      <c r="C536">
        <v>434.7</v>
      </c>
      <c r="D536">
        <v>408.9</v>
      </c>
      <c r="E536">
        <v>478.8</v>
      </c>
      <c r="F536" s="104">
        <f t="shared" si="133"/>
        <v>983.4</v>
      </c>
      <c r="G536" s="104">
        <f t="shared" si="133"/>
        <v>913.5</v>
      </c>
      <c r="H536" s="106">
        <f t="shared" si="132"/>
        <v>7.6518883415435113</v>
      </c>
    </row>
    <row r="537" spans="1:8" x14ac:dyDescent="0.25">
      <c r="A537" s="8">
        <f t="shared" si="121"/>
        <v>42593</v>
      </c>
      <c r="B537" s="26">
        <v>567</v>
      </c>
      <c r="C537">
        <v>404.8</v>
      </c>
      <c r="D537">
        <v>472.2</v>
      </c>
      <c r="E537">
        <v>529.5</v>
      </c>
      <c r="F537" s="104">
        <f t="shared" si="133"/>
        <v>1039.2</v>
      </c>
      <c r="G537" s="104">
        <f t="shared" si="133"/>
        <v>934.3</v>
      </c>
      <c r="H537" s="106">
        <f t="shared" si="132"/>
        <v>11.227657069463781</v>
      </c>
    </row>
    <row r="538" spans="1:8" x14ac:dyDescent="0.25">
      <c r="A538" s="8">
        <f t="shared" si="121"/>
        <v>42600</v>
      </c>
      <c r="B538">
        <v>570.5</v>
      </c>
      <c r="C538">
        <v>348.1</v>
      </c>
      <c r="D538">
        <v>502.3</v>
      </c>
      <c r="E538">
        <v>583.4</v>
      </c>
      <c r="F538" s="104">
        <f t="shared" ref="F538:G540" si="134">+B538+D538</f>
        <v>1072.8</v>
      </c>
      <c r="G538" s="104">
        <f t="shared" si="134"/>
        <v>931.5</v>
      </c>
      <c r="H538" s="106">
        <f t="shared" ref="H538:H543" si="135">(F538/G538-1)*100</f>
        <v>15.169082125603861</v>
      </c>
    </row>
    <row r="539" spans="1:8" x14ac:dyDescent="0.25">
      <c r="A539" s="8">
        <f t="shared" si="121"/>
        <v>42607</v>
      </c>
      <c r="B539">
        <v>563.1</v>
      </c>
      <c r="C539">
        <v>364.5</v>
      </c>
      <c r="D539">
        <v>529.70000000000005</v>
      </c>
      <c r="E539">
        <v>642.29999999999995</v>
      </c>
      <c r="F539" s="104">
        <f t="shared" si="134"/>
        <v>1092.8000000000002</v>
      </c>
      <c r="G539" s="104">
        <f t="shared" si="134"/>
        <v>1006.8</v>
      </c>
      <c r="H539" s="106">
        <f t="shared" si="135"/>
        <v>8.5419149781486237</v>
      </c>
    </row>
    <row r="540" spans="1:8" x14ac:dyDescent="0.25">
      <c r="A540" s="8">
        <f t="shared" si="121"/>
        <v>42614</v>
      </c>
      <c r="B540" s="26">
        <v>575</v>
      </c>
      <c r="C540">
        <v>377.6</v>
      </c>
      <c r="D540">
        <v>577.4</v>
      </c>
      <c r="E540">
        <v>676.6</v>
      </c>
      <c r="F540" s="104">
        <f t="shared" si="134"/>
        <v>1152.4000000000001</v>
      </c>
      <c r="G540" s="104">
        <f t="shared" si="134"/>
        <v>1054.2</v>
      </c>
      <c r="H540" s="106">
        <f t="shared" si="135"/>
        <v>9.315120470498961</v>
      </c>
    </row>
    <row r="541" spans="1:8" x14ac:dyDescent="0.25">
      <c r="A541" s="8">
        <f t="shared" si="121"/>
        <v>42621</v>
      </c>
      <c r="B541">
        <v>514.70000000000005</v>
      </c>
      <c r="C541">
        <v>362.8</v>
      </c>
      <c r="D541">
        <v>645.9</v>
      </c>
      <c r="E541">
        <v>721.8</v>
      </c>
      <c r="F541" s="104">
        <f t="shared" ref="F541:G543" si="136">+B541+D541</f>
        <v>1160.5999999999999</v>
      </c>
      <c r="G541" s="104">
        <f t="shared" si="136"/>
        <v>1084.5999999999999</v>
      </c>
      <c r="H541" s="106">
        <f t="shared" si="135"/>
        <v>7.0071915913700877</v>
      </c>
    </row>
    <row r="542" spans="1:8" x14ac:dyDescent="0.25">
      <c r="A542" s="8">
        <f t="shared" si="121"/>
        <v>42628</v>
      </c>
      <c r="B542">
        <v>603.4</v>
      </c>
      <c r="C542">
        <v>312</v>
      </c>
      <c r="D542">
        <v>683.2</v>
      </c>
      <c r="E542">
        <v>803.6</v>
      </c>
      <c r="F542" s="104">
        <f t="shared" si="136"/>
        <v>1286.5999999999999</v>
      </c>
      <c r="G542" s="104">
        <f t="shared" si="136"/>
        <v>1115.5999999999999</v>
      </c>
      <c r="H542" s="106">
        <f t="shared" si="135"/>
        <v>15.328074578702044</v>
      </c>
    </row>
    <row r="543" spans="1:8" x14ac:dyDescent="0.25">
      <c r="A543" s="8">
        <f t="shared" si="121"/>
        <v>42635</v>
      </c>
      <c r="B543">
        <v>574.79999999999995</v>
      </c>
      <c r="C543">
        <v>295.10000000000002</v>
      </c>
      <c r="D543">
        <v>824.1</v>
      </c>
      <c r="E543">
        <v>824.8</v>
      </c>
      <c r="F543" s="104">
        <f t="shared" si="136"/>
        <v>1398.9</v>
      </c>
      <c r="G543" s="104">
        <f t="shared" si="136"/>
        <v>1119.9000000000001</v>
      </c>
      <c r="H543" s="106">
        <f t="shared" si="135"/>
        <v>24.91293865523707</v>
      </c>
    </row>
    <row r="544" spans="1:8" x14ac:dyDescent="0.25">
      <c r="A544" s="8">
        <f t="shared" si="121"/>
        <v>42642</v>
      </c>
      <c r="B544">
        <v>531.1</v>
      </c>
      <c r="C544">
        <v>295.7</v>
      </c>
      <c r="D544">
        <v>886.1</v>
      </c>
      <c r="E544">
        <v>846.1</v>
      </c>
      <c r="F544" s="104">
        <f t="shared" ref="F544:G548" si="137">+B544+D544</f>
        <v>1417.2</v>
      </c>
      <c r="G544" s="104">
        <f t="shared" si="137"/>
        <v>1141.8</v>
      </c>
      <c r="H544" s="106">
        <f t="shared" ref="H544:H549" si="138">(F544/G544-1)*100</f>
        <v>24.119810825013154</v>
      </c>
    </row>
    <row r="545" spans="1:8" x14ac:dyDescent="0.25">
      <c r="A545" s="8">
        <f t="shared" si="121"/>
        <v>42649</v>
      </c>
      <c r="B545">
        <v>489.3</v>
      </c>
      <c r="C545" s="192">
        <v>267</v>
      </c>
      <c r="D545">
        <v>951.4</v>
      </c>
      <c r="E545" s="192">
        <v>884</v>
      </c>
      <c r="F545" s="104">
        <f t="shared" si="137"/>
        <v>1440.7</v>
      </c>
      <c r="G545" s="104">
        <f t="shared" si="137"/>
        <v>1151</v>
      </c>
      <c r="H545" s="106">
        <f t="shared" si="138"/>
        <v>25.169417897480461</v>
      </c>
    </row>
    <row r="546" spans="1:8" x14ac:dyDescent="0.25">
      <c r="A546" s="8">
        <f t="shared" si="121"/>
        <v>42656</v>
      </c>
      <c r="B546">
        <v>536.70000000000005</v>
      </c>
      <c r="C546">
        <v>282.5</v>
      </c>
      <c r="D546">
        <v>1003</v>
      </c>
      <c r="E546">
        <v>899.4</v>
      </c>
      <c r="F546" s="104">
        <f t="shared" si="137"/>
        <v>1539.7</v>
      </c>
      <c r="G546" s="104">
        <f t="shared" si="137"/>
        <v>1181.9000000000001</v>
      </c>
      <c r="H546" s="106">
        <f t="shared" si="138"/>
        <v>30.273288772315766</v>
      </c>
    </row>
    <row r="547" spans="1:8" x14ac:dyDescent="0.25">
      <c r="A547" s="8">
        <f t="shared" si="121"/>
        <v>42663</v>
      </c>
      <c r="B547">
        <v>526.4</v>
      </c>
      <c r="C547">
        <v>303.89999999999998</v>
      </c>
      <c r="D547">
        <v>1027.0999999999999</v>
      </c>
      <c r="E547">
        <v>937.2</v>
      </c>
      <c r="F547" s="104">
        <f t="shared" si="137"/>
        <v>1553.5</v>
      </c>
      <c r="G547" s="104">
        <f t="shared" si="137"/>
        <v>1241.0999999999999</v>
      </c>
      <c r="H547" s="106">
        <f t="shared" si="138"/>
        <v>25.171219079848541</v>
      </c>
    </row>
    <row r="548" spans="1:8" x14ac:dyDescent="0.25">
      <c r="A548" s="8">
        <f t="shared" si="121"/>
        <v>42670</v>
      </c>
      <c r="B548">
        <v>655.20000000000005</v>
      </c>
      <c r="C548">
        <v>301.10000000000002</v>
      </c>
      <c r="D548">
        <v>1040</v>
      </c>
      <c r="E548">
        <v>959.9</v>
      </c>
      <c r="F548" s="104">
        <f t="shared" si="137"/>
        <v>1695.2</v>
      </c>
      <c r="G548" s="104">
        <f t="shared" si="137"/>
        <v>1261</v>
      </c>
      <c r="H548" s="106">
        <f t="shared" si="138"/>
        <v>34.432989690721662</v>
      </c>
    </row>
    <row r="549" spans="1:8" x14ac:dyDescent="0.25">
      <c r="A549" s="8">
        <f t="shared" si="121"/>
        <v>42677</v>
      </c>
      <c r="B549">
        <v>587.20000000000005</v>
      </c>
      <c r="C549">
        <v>293.10000000000002</v>
      </c>
      <c r="D549">
        <v>1108</v>
      </c>
      <c r="E549">
        <v>1010.7</v>
      </c>
      <c r="F549" s="104">
        <f t="shared" ref="F549:G551" si="139">+B549+D549</f>
        <v>1695.2</v>
      </c>
      <c r="G549" s="104">
        <f t="shared" si="139"/>
        <v>1303.8000000000002</v>
      </c>
      <c r="H549" s="106">
        <f t="shared" si="138"/>
        <v>30.019941708851029</v>
      </c>
    </row>
    <row r="550" spans="1:8" x14ac:dyDescent="0.25">
      <c r="A550" s="8">
        <f t="shared" si="121"/>
        <v>42684</v>
      </c>
      <c r="B550">
        <v>544.79999999999995</v>
      </c>
      <c r="C550">
        <v>322.3</v>
      </c>
      <c r="D550">
        <v>1153.3</v>
      </c>
      <c r="E550">
        <v>1032.9000000000001</v>
      </c>
      <c r="F550" s="104">
        <f t="shared" si="139"/>
        <v>1698.1</v>
      </c>
      <c r="G550" s="104">
        <f t="shared" si="139"/>
        <v>1355.2</v>
      </c>
      <c r="H550" s="106">
        <f t="shared" ref="H550:H555" si="140">(F550/G550-1)*100</f>
        <v>25.302538370720185</v>
      </c>
    </row>
    <row r="551" spans="1:8" x14ac:dyDescent="0.25">
      <c r="A551" s="8">
        <f t="shared" si="121"/>
        <v>42691</v>
      </c>
      <c r="B551">
        <v>510.5</v>
      </c>
      <c r="C551">
        <v>306.60000000000002</v>
      </c>
      <c r="D551">
        <v>1212.4000000000001</v>
      </c>
      <c r="E551">
        <v>1112.3</v>
      </c>
      <c r="F551" s="104">
        <f t="shared" si="139"/>
        <v>1722.9</v>
      </c>
      <c r="G551" s="104">
        <f t="shared" si="139"/>
        <v>1418.9</v>
      </c>
      <c r="H551" s="106">
        <f t="shared" si="140"/>
        <v>21.425047572062873</v>
      </c>
    </row>
    <row r="552" spans="1:8" x14ac:dyDescent="0.25">
      <c r="A552" s="8">
        <f t="shared" si="121"/>
        <v>42698</v>
      </c>
      <c r="B552">
        <v>575.6</v>
      </c>
      <c r="C552">
        <v>331.7</v>
      </c>
      <c r="D552">
        <v>1233.8</v>
      </c>
      <c r="E552">
        <v>1137</v>
      </c>
      <c r="F552" s="104">
        <f t="shared" ref="F552:G554" si="141">+B552+D552</f>
        <v>1809.4</v>
      </c>
      <c r="G552" s="104">
        <f t="shared" si="141"/>
        <v>1468.7</v>
      </c>
      <c r="H552" s="106">
        <f t="shared" si="140"/>
        <v>23.197385442908704</v>
      </c>
    </row>
    <row r="553" spans="1:8" x14ac:dyDescent="0.25">
      <c r="A553" s="8">
        <f t="shared" si="121"/>
        <v>42705</v>
      </c>
      <c r="B553">
        <v>596.6</v>
      </c>
      <c r="C553">
        <v>316.39999999999998</v>
      </c>
      <c r="D553">
        <v>1270.5</v>
      </c>
      <c r="E553">
        <v>1177.5999999999999</v>
      </c>
      <c r="F553" s="104">
        <f t="shared" si="141"/>
        <v>1867.1</v>
      </c>
      <c r="G553" s="104">
        <f t="shared" si="141"/>
        <v>1494</v>
      </c>
      <c r="H553" s="106">
        <f t="shared" si="140"/>
        <v>24.973226238286482</v>
      </c>
    </row>
    <row r="554" spans="1:8" x14ac:dyDescent="0.25">
      <c r="A554" s="8">
        <f t="shared" si="121"/>
        <v>42712</v>
      </c>
      <c r="B554">
        <v>588.4</v>
      </c>
      <c r="C554">
        <v>327.5</v>
      </c>
      <c r="D554">
        <v>1322</v>
      </c>
      <c r="E554">
        <v>1185.3</v>
      </c>
      <c r="F554" s="104">
        <f t="shared" si="141"/>
        <v>1910.4</v>
      </c>
      <c r="G554" s="104">
        <f t="shared" si="141"/>
        <v>1512.8</v>
      </c>
      <c r="H554" s="106">
        <f t="shared" si="140"/>
        <v>26.282390269698585</v>
      </c>
    </row>
    <row r="555" spans="1:8" x14ac:dyDescent="0.25">
      <c r="A555" s="8">
        <f t="shared" si="121"/>
        <v>42719</v>
      </c>
      <c r="B555">
        <v>602</v>
      </c>
      <c r="C555">
        <v>372.1</v>
      </c>
      <c r="D555">
        <v>1339.7</v>
      </c>
      <c r="E555">
        <v>1228.5999999999999</v>
      </c>
      <c r="F555" s="104">
        <f t="shared" ref="F555:G557" si="142">+B555+D555</f>
        <v>1941.7</v>
      </c>
      <c r="G555" s="104">
        <f t="shared" si="142"/>
        <v>1600.6999999999998</v>
      </c>
      <c r="H555" s="106">
        <f t="shared" si="140"/>
        <v>21.303179858811781</v>
      </c>
    </row>
    <row r="556" spans="1:8" x14ac:dyDescent="0.25">
      <c r="A556" s="8">
        <f t="shared" si="121"/>
        <v>42726</v>
      </c>
      <c r="B556">
        <v>634.20000000000005</v>
      </c>
      <c r="C556">
        <v>365.9</v>
      </c>
      <c r="D556">
        <v>1425.8</v>
      </c>
      <c r="E556">
        <v>1277.3</v>
      </c>
      <c r="F556" s="104">
        <f t="shared" si="142"/>
        <v>2060</v>
      </c>
      <c r="G556" s="104">
        <f t="shared" si="142"/>
        <v>1643.1999999999998</v>
      </c>
      <c r="H556" s="106">
        <f t="shared" ref="H556:H561" si="143">(F556/G556-1)*100</f>
        <v>25.36514118792601</v>
      </c>
    </row>
    <row r="557" spans="1:8" x14ac:dyDescent="0.25">
      <c r="A557" s="8">
        <f t="shared" si="121"/>
        <v>42733</v>
      </c>
      <c r="B557">
        <v>638.20000000000005</v>
      </c>
      <c r="C557">
        <v>359.5</v>
      </c>
      <c r="D557">
        <v>1470.6</v>
      </c>
      <c r="E557">
        <v>1291.3</v>
      </c>
      <c r="F557" s="104">
        <f t="shared" si="142"/>
        <v>2108.8000000000002</v>
      </c>
      <c r="G557" s="104">
        <f t="shared" si="142"/>
        <v>1650.8</v>
      </c>
      <c r="H557" s="106">
        <f t="shared" si="143"/>
        <v>27.744124061061328</v>
      </c>
    </row>
    <row r="558" spans="1:8" x14ac:dyDescent="0.25">
      <c r="A558" s="8">
        <f t="shared" si="121"/>
        <v>42740</v>
      </c>
      <c r="B558">
        <v>636.4</v>
      </c>
      <c r="C558">
        <v>359.5</v>
      </c>
      <c r="D558">
        <v>1538.5</v>
      </c>
      <c r="E558">
        <v>1291.3</v>
      </c>
      <c r="F558" s="104">
        <f t="shared" ref="F558:G560" si="144">+B558+D558</f>
        <v>2174.9</v>
      </c>
      <c r="G558" s="104">
        <f t="shared" si="144"/>
        <v>1650.8</v>
      </c>
      <c r="H558" s="106">
        <f t="shared" si="143"/>
        <v>31.74824327598742</v>
      </c>
    </row>
    <row r="559" spans="1:8" x14ac:dyDescent="0.25">
      <c r="A559" s="8">
        <f t="shared" si="121"/>
        <v>42747</v>
      </c>
      <c r="B559">
        <v>589.9</v>
      </c>
      <c r="C559">
        <v>365.3</v>
      </c>
      <c r="D559">
        <v>1651.4</v>
      </c>
      <c r="E559">
        <v>1382.5</v>
      </c>
      <c r="F559" s="104">
        <f t="shared" si="144"/>
        <v>2241.3000000000002</v>
      </c>
      <c r="G559" s="104">
        <f t="shared" si="144"/>
        <v>1747.8</v>
      </c>
      <c r="H559" s="106">
        <f t="shared" si="143"/>
        <v>28.235496052179897</v>
      </c>
    </row>
    <row r="560" spans="1:8" x14ac:dyDescent="0.25">
      <c r="A560" s="8">
        <f t="shared" si="121"/>
        <v>42754</v>
      </c>
      <c r="B560">
        <v>649.9</v>
      </c>
      <c r="C560">
        <v>373.7</v>
      </c>
      <c r="D560">
        <v>1675.8</v>
      </c>
      <c r="E560">
        <v>1423.6</v>
      </c>
      <c r="F560" s="104">
        <f t="shared" si="144"/>
        <v>2325.6999999999998</v>
      </c>
      <c r="G560" s="104">
        <f t="shared" si="144"/>
        <v>1797.3</v>
      </c>
      <c r="H560" s="106">
        <f t="shared" si="143"/>
        <v>29.399655038112726</v>
      </c>
    </row>
    <row r="561" spans="1:9" x14ac:dyDescent="0.25">
      <c r="A561" s="8">
        <f t="shared" si="121"/>
        <v>42761</v>
      </c>
      <c r="B561" s="26">
        <v>692</v>
      </c>
      <c r="C561">
        <v>363.4</v>
      </c>
      <c r="D561">
        <v>1711.6</v>
      </c>
      <c r="E561">
        <v>1448.1</v>
      </c>
      <c r="F561" s="104">
        <f>+B561+D561</f>
        <v>2403.6</v>
      </c>
      <c r="G561" s="104">
        <f>+C561+E561</f>
        <v>1811.5</v>
      </c>
      <c r="H561" s="106">
        <f t="shared" si="143"/>
        <v>32.685619652221916</v>
      </c>
    </row>
    <row r="562" spans="1:9" x14ac:dyDescent="0.25">
      <c r="A562" s="8">
        <f t="shared" si="121"/>
        <v>42768</v>
      </c>
      <c r="B562">
        <v>706.7</v>
      </c>
      <c r="C562">
        <v>387.2</v>
      </c>
      <c r="D562">
        <v>1764.2</v>
      </c>
      <c r="E562">
        <v>1507.9</v>
      </c>
      <c r="F562" s="104">
        <f t="shared" ref="F562:F609" si="145">+B562+D562</f>
        <v>2470.9</v>
      </c>
      <c r="G562" s="104">
        <f t="shared" ref="G562:G609" si="146">+C562+E562</f>
        <v>1895.1000000000001</v>
      </c>
      <c r="H562" s="106">
        <f t="shared" ref="H562:H609" si="147">(F562/G562-1)*100</f>
        <v>30.383620917102007</v>
      </c>
    </row>
    <row r="563" spans="1:9" x14ac:dyDescent="0.25">
      <c r="A563" s="8">
        <f t="shared" si="121"/>
        <v>42775</v>
      </c>
      <c r="B563">
        <v>735.5</v>
      </c>
      <c r="C563">
        <v>383.4</v>
      </c>
      <c r="D563">
        <v>1835.1</v>
      </c>
      <c r="E563">
        <v>1553.2</v>
      </c>
      <c r="F563" s="104">
        <f t="shared" si="145"/>
        <v>2570.6</v>
      </c>
      <c r="G563" s="104">
        <f t="shared" si="146"/>
        <v>1936.6</v>
      </c>
      <c r="H563" s="106">
        <f t="shared" si="147"/>
        <v>32.737787875658377</v>
      </c>
    </row>
    <row r="564" spans="1:9" x14ac:dyDescent="0.25">
      <c r="A564" s="8">
        <f t="shared" si="121"/>
        <v>42782</v>
      </c>
      <c r="B564">
        <v>724.2</v>
      </c>
      <c r="C564">
        <v>301.89999999999998</v>
      </c>
      <c r="D564">
        <v>1915.9</v>
      </c>
      <c r="E564">
        <v>1656.7</v>
      </c>
      <c r="F564" s="104">
        <f t="shared" si="145"/>
        <v>2640.1000000000004</v>
      </c>
      <c r="G564" s="104">
        <f t="shared" si="146"/>
        <v>1958.6</v>
      </c>
      <c r="H564" s="106">
        <f t="shared" si="147"/>
        <v>34.795261921780885</v>
      </c>
    </row>
    <row r="565" spans="1:9" x14ac:dyDescent="0.25">
      <c r="A565" s="8">
        <f t="shared" si="121"/>
        <v>42789</v>
      </c>
      <c r="B565">
        <v>717.2</v>
      </c>
      <c r="C565">
        <v>270.2</v>
      </c>
      <c r="D565">
        <v>1987.4</v>
      </c>
      <c r="E565">
        <v>1734.4</v>
      </c>
      <c r="F565" s="104">
        <f t="shared" si="145"/>
        <v>2704.6000000000004</v>
      </c>
      <c r="G565" s="104">
        <f t="shared" si="146"/>
        <v>2004.6000000000001</v>
      </c>
      <c r="H565" s="106">
        <f t="shared" si="147"/>
        <v>34.919684725132207</v>
      </c>
    </row>
    <row r="566" spans="1:9" x14ac:dyDescent="0.25">
      <c r="A566" s="8">
        <f t="shared" si="121"/>
        <v>42796</v>
      </c>
      <c r="B566">
        <v>694.5</v>
      </c>
      <c r="C566">
        <v>318.7</v>
      </c>
      <c r="D566">
        <v>2051.1</v>
      </c>
      <c r="E566">
        <v>1769.8</v>
      </c>
      <c r="F566" s="104">
        <f t="shared" si="145"/>
        <v>2745.6</v>
      </c>
      <c r="G566" s="104">
        <f t="shared" si="146"/>
        <v>2088.5</v>
      </c>
      <c r="H566" s="106">
        <f t="shared" si="147"/>
        <v>31.462772324634901</v>
      </c>
    </row>
    <row r="567" spans="1:9" x14ac:dyDescent="0.25">
      <c r="A567" s="8">
        <f t="shared" si="121"/>
        <v>42803</v>
      </c>
      <c r="B567">
        <v>727.3</v>
      </c>
      <c r="C567">
        <v>317.2</v>
      </c>
      <c r="D567">
        <v>2136.8000000000002</v>
      </c>
      <c r="E567">
        <v>1792.6</v>
      </c>
      <c r="F567" s="104">
        <f t="shared" si="145"/>
        <v>2864.1000000000004</v>
      </c>
      <c r="G567" s="104">
        <f t="shared" si="146"/>
        <v>2109.7999999999997</v>
      </c>
      <c r="H567" s="106">
        <f t="shared" si="147"/>
        <v>35.752204000379216</v>
      </c>
    </row>
    <row r="568" spans="1:9" x14ac:dyDescent="0.25">
      <c r="A568" s="8">
        <f t="shared" si="121"/>
        <v>42810</v>
      </c>
      <c r="B568">
        <v>694.8</v>
      </c>
      <c r="C568">
        <v>285</v>
      </c>
      <c r="D568">
        <v>2238.4</v>
      </c>
      <c r="E568">
        <v>1821.9</v>
      </c>
      <c r="F568" s="104">
        <f t="shared" si="145"/>
        <v>2933.2</v>
      </c>
      <c r="G568" s="104">
        <f t="shared" si="146"/>
        <v>2106.9</v>
      </c>
      <c r="H568" s="106">
        <f t="shared" si="147"/>
        <v>39.218757416108964</v>
      </c>
    </row>
    <row r="569" spans="1:9" x14ac:dyDescent="0.25">
      <c r="A569" s="8">
        <f t="shared" si="121"/>
        <v>42817</v>
      </c>
      <c r="B569">
        <v>685.4</v>
      </c>
      <c r="C569">
        <v>300</v>
      </c>
      <c r="D569">
        <v>2321.1999999999998</v>
      </c>
      <c r="E569">
        <v>1851.9</v>
      </c>
      <c r="F569" s="104">
        <f t="shared" si="145"/>
        <v>3006.6</v>
      </c>
      <c r="G569" s="104">
        <f t="shared" si="146"/>
        <v>2151.9</v>
      </c>
      <c r="H569" s="106">
        <f t="shared" si="147"/>
        <v>39.718388400947987</v>
      </c>
    </row>
    <row r="570" spans="1:9" x14ac:dyDescent="0.25">
      <c r="A570" s="8">
        <f t="shared" si="121"/>
        <v>42824</v>
      </c>
      <c r="B570">
        <v>613.6</v>
      </c>
      <c r="C570">
        <v>256.7</v>
      </c>
      <c r="D570">
        <v>2448.9</v>
      </c>
      <c r="E570">
        <v>1917.6</v>
      </c>
      <c r="F570" s="104">
        <f t="shared" si="145"/>
        <v>3062.5</v>
      </c>
      <c r="G570" s="104">
        <f t="shared" si="146"/>
        <v>2174.2999999999997</v>
      </c>
      <c r="H570" s="106">
        <f t="shared" si="147"/>
        <v>40.849928712689156</v>
      </c>
    </row>
    <row r="571" spans="1:9" x14ac:dyDescent="0.25">
      <c r="A571" s="8">
        <f t="shared" si="121"/>
        <v>42831</v>
      </c>
      <c r="B571">
        <v>560.1</v>
      </c>
      <c r="C571">
        <v>238.4</v>
      </c>
      <c r="D571">
        <v>2520.6999999999998</v>
      </c>
      <c r="E571">
        <v>1975.2</v>
      </c>
      <c r="F571" s="104">
        <f t="shared" si="145"/>
        <v>3080.7999999999997</v>
      </c>
      <c r="G571" s="104">
        <f t="shared" si="146"/>
        <v>2213.6</v>
      </c>
      <c r="H571" s="106">
        <f t="shared" si="147"/>
        <v>39.176002891217919</v>
      </c>
    </row>
    <row r="572" spans="1:9" x14ac:dyDescent="0.25">
      <c r="A572" s="8">
        <f t="shared" si="121"/>
        <v>42838</v>
      </c>
      <c r="B572">
        <v>524.29999999999995</v>
      </c>
      <c r="C572">
        <v>206.7</v>
      </c>
      <c r="D572">
        <v>2626.1</v>
      </c>
      <c r="E572">
        <v>2018.2</v>
      </c>
      <c r="F572" s="104">
        <f t="shared" si="145"/>
        <v>3150.3999999999996</v>
      </c>
      <c r="G572" s="104">
        <f t="shared" si="146"/>
        <v>2224.9</v>
      </c>
      <c r="H572" s="106">
        <f t="shared" si="147"/>
        <v>41.59737516292865</v>
      </c>
    </row>
    <row r="573" spans="1:9" x14ac:dyDescent="0.25">
      <c r="A573" s="8">
        <f t="shared" si="121"/>
        <v>42845</v>
      </c>
      <c r="B573">
        <v>455.1</v>
      </c>
      <c r="C573">
        <v>265.60000000000002</v>
      </c>
      <c r="D573">
        <v>2697.7</v>
      </c>
      <c r="E573">
        <v>2078.1</v>
      </c>
      <c r="F573" s="104">
        <f t="shared" si="145"/>
        <v>3152.7999999999997</v>
      </c>
      <c r="G573" s="104">
        <f t="shared" si="146"/>
        <v>2343.6999999999998</v>
      </c>
      <c r="H573" s="106">
        <f t="shared" si="147"/>
        <v>34.522336476511505</v>
      </c>
    </row>
    <row r="574" spans="1:9" x14ac:dyDescent="0.25">
      <c r="A574" s="8">
        <f t="shared" si="121"/>
        <v>42852</v>
      </c>
      <c r="B574">
        <v>386.4</v>
      </c>
      <c r="C574">
        <v>267.89999999999998</v>
      </c>
      <c r="D574">
        <v>2796.1</v>
      </c>
      <c r="E574">
        <v>2111.9</v>
      </c>
      <c r="F574" s="104">
        <f t="shared" si="145"/>
        <v>3182.5</v>
      </c>
      <c r="G574" s="104">
        <f t="shared" si="146"/>
        <v>2379.8000000000002</v>
      </c>
      <c r="H574" s="106">
        <f t="shared" si="147"/>
        <v>33.729725186990493</v>
      </c>
      <c r="I574">
        <v>174.7</v>
      </c>
    </row>
    <row r="575" spans="1:9" x14ac:dyDescent="0.25">
      <c r="A575" s="8">
        <f t="shared" si="121"/>
        <v>42859</v>
      </c>
      <c r="B575">
        <v>381.6</v>
      </c>
      <c r="C575">
        <v>236.5</v>
      </c>
      <c r="D575">
        <v>2810.3</v>
      </c>
      <c r="E575">
        <v>2130.6</v>
      </c>
      <c r="F575" s="104">
        <f t="shared" si="145"/>
        <v>3191.9</v>
      </c>
      <c r="G575" s="104">
        <f t="shared" si="146"/>
        <v>2367.1</v>
      </c>
      <c r="H575" s="106">
        <f t="shared" si="147"/>
        <v>34.844324278653204</v>
      </c>
      <c r="I575">
        <v>230.7</v>
      </c>
    </row>
    <row r="576" spans="1:9" x14ac:dyDescent="0.25">
      <c r="A576" s="8">
        <f t="shared" si="121"/>
        <v>42866</v>
      </c>
      <c r="B576" s="26">
        <v>354</v>
      </c>
      <c r="C576">
        <v>171.5</v>
      </c>
      <c r="D576">
        <v>2860.1</v>
      </c>
      <c r="E576">
        <v>2204.6999999999998</v>
      </c>
      <c r="F576" s="104">
        <f t="shared" si="145"/>
        <v>3214.1</v>
      </c>
      <c r="G576" s="104">
        <f t="shared" si="146"/>
        <v>2376.1999999999998</v>
      </c>
      <c r="H576" s="106">
        <f t="shared" si="147"/>
        <v>35.26218331790254</v>
      </c>
      <c r="I576" s="26">
        <v>286</v>
      </c>
    </row>
    <row r="577" spans="1:9" x14ac:dyDescent="0.25">
      <c r="A577" s="8">
        <f t="shared" ref="A577:A640" si="148">+A576+7</f>
        <v>42873</v>
      </c>
      <c r="B577">
        <v>377.8</v>
      </c>
      <c r="C577">
        <v>132.6</v>
      </c>
      <c r="D577">
        <v>2955.7</v>
      </c>
      <c r="E577">
        <v>2261.5</v>
      </c>
      <c r="F577" s="104">
        <f t="shared" si="145"/>
        <v>3333.5</v>
      </c>
      <c r="G577" s="104">
        <f t="shared" si="146"/>
        <v>2394.1</v>
      </c>
      <c r="H577" s="106">
        <f t="shared" si="147"/>
        <v>39.238127062361649</v>
      </c>
      <c r="I577">
        <v>517.70000000000005</v>
      </c>
    </row>
    <row r="578" spans="1:9" x14ac:dyDescent="0.25">
      <c r="A578" s="8">
        <f t="shared" si="148"/>
        <v>42880</v>
      </c>
      <c r="B578">
        <v>327.2</v>
      </c>
      <c r="C578" s="26">
        <v>97</v>
      </c>
      <c r="D578" s="26">
        <v>2988</v>
      </c>
      <c r="E578">
        <v>2302.3000000000002</v>
      </c>
      <c r="F578" s="104">
        <f t="shared" si="145"/>
        <v>3315.2</v>
      </c>
      <c r="G578" s="104">
        <f t="shared" si="146"/>
        <v>2399.3000000000002</v>
      </c>
      <c r="H578" s="106">
        <f t="shared" si="147"/>
        <v>38.173633976576497</v>
      </c>
      <c r="I578">
        <v>602.1</v>
      </c>
    </row>
    <row r="579" spans="1:9" x14ac:dyDescent="0.25">
      <c r="A579" s="8">
        <f t="shared" si="148"/>
        <v>42887</v>
      </c>
      <c r="B579">
        <v>878.8</v>
      </c>
      <c r="C579">
        <v>564.79999999999995</v>
      </c>
      <c r="D579">
        <v>2.4</v>
      </c>
      <c r="E579">
        <v>6.5</v>
      </c>
      <c r="F579" s="104">
        <f t="shared" si="145"/>
        <v>881.19999999999993</v>
      </c>
      <c r="G579" s="104">
        <f t="shared" si="146"/>
        <v>571.29999999999995</v>
      </c>
      <c r="H579" s="106">
        <f t="shared" si="147"/>
        <v>54.244705058638189</v>
      </c>
      <c r="I579">
        <v>0</v>
      </c>
    </row>
    <row r="580" spans="1:9" x14ac:dyDescent="0.25">
      <c r="A580" s="8">
        <f t="shared" si="148"/>
        <v>42894</v>
      </c>
      <c r="B580">
        <v>967.8</v>
      </c>
      <c r="C580">
        <v>609.5</v>
      </c>
      <c r="D580">
        <v>34.799999999999997</v>
      </c>
      <c r="E580">
        <v>52.8</v>
      </c>
      <c r="F580" s="104">
        <f t="shared" si="145"/>
        <v>1002.5999999999999</v>
      </c>
      <c r="G580" s="104">
        <f t="shared" si="146"/>
        <v>662.3</v>
      </c>
      <c r="H580" s="106">
        <f t="shared" si="147"/>
        <v>51.381549146912263</v>
      </c>
    </row>
    <row r="581" spans="1:9" x14ac:dyDescent="0.25">
      <c r="A581" s="8">
        <f t="shared" si="148"/>
        <v>42901</v>
      </c>
      <c r="B581">
        <v>912.8</v>
      </c>
      <c r="C581">
        <v>599.70000000000005</v>
      </c>
      <c r="D581">
        <v>92.2</v>
      </c>
      <c r="E581">
        <v>85.1</v>
      </c>
      <c r="F581" s="104">
        <f t="shared" si="145"/>
        <v>1005</v>
      </c>
      <c r="G581" s="104">
        <f t="shared" si="146"/>
        <v>684.80000000000007</v>
      </c>
      <c r="H581" s="106">
        <f t="shared" si="147"/>
        <v>46.758177570093437</v>
      </c>
    </row>
    <row r="582" spans="1:9" x14ac:dyDescent="0.25">
      <c r="A582" s="8">
        <f t="shared" si="148"/>
        <v>42908</v>
      </c>
      <c r="B582">
        <v>993.8</v>
      </c>
      <c r="C582">
        <v>528.9</v>
      </c>
      <c r="D582">
        <v>168.8</v>
      </c>
      <c r="E582">
        <v>173.4</v>
      </c>
      <c r="F582" s="104">
        <f t="shared" si="145"/>
        <v>1162.5999999999999</v>
      </c>
      <c r="G582" s="104">
        <f t="shared" si="146"/>
        <v>702.3</v>
      </c>
      <c r="H582" s="106">
        <f t="shared" si="147"/>
        <v>65.541791257297447</v>
      </c>
    </row>
    <row r="583" spans="1:9" x14ac:dyDescent="0.25">
      <c r="A583" s="8">
        <f t="shared" si="148"/>
        <v>42915</v>
      </c>
      <c r="B583">
        <v>980.8</v>
      </c>
      <c r="C583">
        <v>528.9</v>
      </c>
      <c r="D583">
        <v>255.7</v>
      </c>
      <c r="E583">
        <v>173.4</v>
      </c>
      <c r="F583" s="104">
        <f t="shared" si="145"/>
        <v>1236.5</v>
      </c>
      <c r="G583" s="104">
        <f t="shared" si="146"/>
        <v>702.3</v>
      </c>
      <c r="H583" s="106">
        <f t="shared" si="147"/>
        <v>76.064359960131014</v>
      </c>
    </row>
    <row r="584" spans="1:9" x14ac:dyDescent="0.25">
      <c r="A584" s="8">
        <f t="shared" si="148"/>
        <v>42922</v>
      </c>
      <c r="B584">
        <v>905.9</v>
      </c>
      <c r="C584">
        <v>533.70000000000005</v>
      </c>
      <c r="D584">
        <v>361.8</v>
      </c>
      <c r="E584">
        <v>235.5</v>
      </c>
      <c r="F584" s="104">
        <f t="shared" si="145"/>
        <v>1267.7</v>
      </c>
      <c r="G584" s="104">
        <f t="shared" si="146"/>
        <v>769.2</v>
      </c>
      <c r="H584" s="106">
        <f t="shared" si="147"/>
        <v>64.807592303692147</v>
      </c>
    </row>
    <row r="585" spans="1:9" x14ac:dyDescent="0.25">
      <c r="A585" s="8">
        <f t="shared" si="148"/>
        <v>42929</v>
      </c>
      <c r="B585">
        <v>844.7</v>
      </c>
      <c r="C585">
        <v>494.5</v>
      </c>
      <c r="D585">
        <v>510.9</v>
      </c>
      <c r="E585">
        <v>271.8</v>
      </c>
      <c r="F585" s="104">
        <f t="shared" si="145"/>
        <v>1355.6</v>
      </c>
      <c r="G585" s="104">
        <f t="shared" si="146"/>
        <v>766.3</v>
      </c>
      <c r="H585" s="106">
        <f t="shared" si="147"/>
        <v>76.901996607072959</v>
      </c>
    </row>
    <row r="586" spans="1:9" x14ac:dyDescent="0.25">
      <c r="A586" s="8">
        <f t="shared" si="148"/>
        <v>42936</v>
      </c>
      <c r="B586">
        <v>792.2</v>
      </c>
      <c r="C586">
        <v>544.79999999999995</v>
      </c>
      <c r="D586">
        <v>591.6</v>
      </c>
      <c r="E586">
        <v>297.5</v>
      </c>
      <c r="F586" s="104">
        <f t="shared" si="145"/>
        <v>1383.8000000000002</v>
      </c>
      <c r="G586" s="104">
        <f t="shared" si="146"/>
        <v>842.3</v>
      </c>
      <c r="H586" s="106">
        <f t="shared" si="147"/>
        <v>64.288258340258835</v>
      </c>
    </row>
    <row r="587" spans="1:9" x14ac:dyDescent="0.25">
      <c r="A587" s="8">
        <f t="shared" si="148"/>
        <v>42943</v>
      </c>
      <c r="B587">
        <v>743.6</v>
      </c>
      <c r="C587">
        <v>505.4</v>
      </c>
      <c r="D587">
        <v>660.3</v>
      </c>
      <c r="E587">
        <v>347.9</v>
      </c>
      <c r="F587" s="104">
        <f t="shared" si="145"/>
        <v>1403.9</v>
      </c>
      <c r="G587" s="104">
        <f t="shared" si="146"/>
        <v>853.3</v>
      </c>
      <c r="H587" s="106">
        <f t="shared" si="147"/>
        <v>64.525958045236152</v>
      </c>
    </row>
    <row r="588" spans="1:9" x14ac:dyDescent="0.25">
      <c r="A588" s="8">
        <f t="shared" si="148"/>
        <v>42950</v>
      </c>
      <c r="B588">
        <v>762.2</v>
      </c>
      <c r="C588">
        <v>574.5</v>
      </c>
      <c r="D588">
        <v>681.2</v>
      </c>
      <c r="E588">
        <v>408.9</v>
      </c>
      <c r="F588" s="104">
        <f t="shared" si="145"/>
        <v>1443.4</v>
      </c>
      <c r="G588" s="104">
        <f t="shared" si="146"/>
        <v>983.4</v>
      </c>
      <c r="H588" s="106">
        <f t="shared" si="147"/>
        <v>46.776489729509876</v>
      </c>
    </row>
    <row r="589" spans="1:9" x14ac:dyDescent="0.25">
      <c r="A589" s="8">
        <f t="shared" si="148"/>
        <v>42957</v>
      </c>
      <c r="B589">
        <v>772.3</v>
      </c>
      <c r="C589">
        <v>567</v>
      </c>
      <c r="D589">
        <v>761</v>
      </c>
      <c r="E589">
        <v>472.2</v>
      </c>
      <c r="F589" s="104">
        <f t="shared" si="145"/>
        <v>1533.3</v>
      </c>
      <c r="G589" s="104">
        <f t="shared" si="146"/>
        <v>1039.2</v>
      </c>
      <c r="H589" s="106">
        <f t="shared" si="147"/>
        <v>47.546189376443415</v>
      </c>
    </row>
    <row r="590" spans="1:9" x14ac:dyDescent="0.25">
      <c r="A590" s="8">
        <f t="shared" si="148"/>
        <v>42964</v>
      </c>
      <c r="B590">
        <v>718.1</v>
      </c>
      <c r="C590">
        <v>570.5</v>
      </c>
      <c r="D590">
        <v>841.7</v>
      </c>
      <c r="E590">
        <v>502.3</v>
      </c>
      <c r="F590" s="104">
        <f t="shared" si="145"/>
        <v>1559.8000000000002</v>
      </c>
      <c r="G590" s="104">
        <f t="shared" si="146"/>
        <v>1072.8</v>
      </c>
      <c r="H590" s="106">
        <f t="shared" si="147"/>
        <v>45.395227442207343</v>
      </c>
    </row>
    <row r="591" spans="1:9" x14ac:dyDescent="0.25">
      <c r="A591" s="8">
        <f t="shared" si="148"/>
        <v>42971</v>
      </c>
      <c r="B591">
        <v>747.8</v>
      </c>
      <c r="C591">
        <v>563.1</v>
      </c>
      <c r="D591">
        <v>876.8</v>
      </c>
      <c r="E591">
        <v>529.70000000000005</v>
      </c>
      <c r="F591" s="104">
        <f t="shared" si="145"/>
        <v>1624.6</v>
      </c>
      <c r="G591" s="104">
        <f t="shared" si="146"/>
        <v>1092.8000000000002</v>
      </c>
      <c r="H591" s="106">
        <f t="shared" si="147"/>
        <v>48.663982430453842</v>
      </c>
    </row>
    <row r="592" spans="1:9" x14ac:dyDescent="0.25">
      <c r="A592" s="8">
        <f t="shared" si="148"/>
        <v>42978</v>
      </c>
      <c r="B592">
        <v>718.3</v>
      </c>
      <c r="C592">
        <v>575</v>
      </c>
      <c r="D592">
        <v>899.8</v>
      </c>
      <c r="E592">
        <v>577.4</v>
      </c>
      <c r="F592" s="104">
        <f t="shared" si="145"/>
        <v>1618.1</v>
      </c>
      <c r="G592" s="104">
        <f t="shared" si="146"/>
        <v>1152.4000000000001</v>
      </c>
      <c r="H592" s="106">
        <f t="shared" si="147"/>
        <v>40.411315515446013</v>
      </c>
    </row>
    <row r="593" spans="1:8" x14ac:dyDescent="0.25">
      <c r="A593" s="8">
        <f t="shared" si="148"/>
        <v>42985</v>
      </c>
      <c r="B593">
        <v>603.4</v>
      </c>
      <c r="C593">
        <v>514.70000000000005</v>
      </c>
      <c r="D593">
        <v>983.1</v>
      </c>
      <c r="E593">
        <v>645.9</v>
      </c>
      <c r="F593" s="104">
        <f t="shared" si="145"/>
        <v>1586.5</v>
      </c>
      <c r="G593" s="104">
        <f t="shared" si="146"/>
        <v>1160.5999999999999</v>
      </c>
      <c r="H593" s="106">
        <f t="shared" si="147"/>
        <v>36.696536274340865</v>
      </c>
    </row>
    <row r="594" spans="1:8" x14ac:dyDescent="0.25">
      <c r="A594" s="8">
        <f t="shared" si="148"/>
        <v>42992</v>
      </c>
      <c r="B594" s="26">
        <v>590</v>
      </c>
      <c r="C594">
        <v>603.4</v>
      </c>
      <c r="D594">
        <v>1051.3</v>
      </c>
      <c r="E594">
        <v>683.2</v>
      </c>
      <c r="F594" s="104">
        <f t="shared" si="145"/>
        <v>1641.3</v>
      </c>
      <c r="G594" s="104">
        <f t="shared" si="146"/>
        <v>1286.5999999999999</v>
      </c>
      <c r="H594" s="106">
        <f t="shared" si="147"/>
        <v>27.568785947458419</v>
      </c>
    </row>
    <row r="595" spans="1:8" x14ac:dyDescent="0.25">
      <c r="A595" s="8">
        <f t="shared" si="148"/>
        <v>42999</v>
      </c>
      <c r="B595">
        <v>602.20000000000005</v>
      </c>
      <c r="C595">
        <v>574.79999999999995</v>
      </c>
      <c r="D595">
        <v>1084</v>
      </c>
      <c r="E595">
        <v>824.1</v>
      </c>
      <c r="F595" s="104">
        <f t="shared" si="145"/>
        <v>1686.2</v>
      </c>
      <c r="G595" s="104">
        <f t="shared" si="146"/>
        <v>1398.9</v>
      </c>
      <c r="H595" s="106">
        <f t="shared" si="147"/>
        <v>20.537565229823418</v>
      </c>
    </row>
    <row r="596" spans="1:8" x14ac:dyDescent="0.25">
      <c r="A596" s="8">
        <f t="shared" si="148"/>
        <v>43006</v>
      </c>
      <c r="B596">
        <v>538.29999999999995</v>
      </c>
      <c r="C596">
        <v>531.1</v>
      </c>
      <c r="D596">
        <v>1176.9000000000001</v>
      </c>
      <c r="E596">
        <v>886.1</v>
      </c>
      <c r="F596" s="104">
        <f t="shared" si="145"/>
        <v>1715.2</v>
      </c>
      <c r="G596" s="104">
        <f t="shared" si="146"/>
        <v>1417.2</v>
      </c>
      <c r="H596" s="106">
        <f t="shared" si="147"/>
        <v>21.027377928309331</v>
      </c>
    </row>
    <row r="597" spans="1:8" x14ac:dyDescent="0.25">
      <c r="A597" s="8">
        <f t="shared" si="148"/>
        <v>43013</v>
      </c>
      <c r="B597">
        <v>509.7</v>
      </c>
      <c r="C597">
        <v>489.3</v>
      </c>
      <c r="D597">
        <v>1209.0999999999999</v>
      </c>
      <c r="E597">
        <v>951.4</v>
      </c>
      <c r="F597" s="104">
        <f t="shared" si="145"/>
        <v>1718.8</v>
      </c>
      <c r="G597" s="104">
        <f t="shared" si="146"/>
        <v>1440.7</v>
      </c>
      <c r="H597" s="106">
        <f t="shared" si="147"/>
        <v>19.303116540570553</v>
      </c>
    </row>
    <row r="598" spans="1:8" x14ac:dyDescent="0.25">
      <c r="A598" s="8">
        <f t="shared" si="148"/>
        <v>43020</v>
      </c>
      <c r="B598">
        <v>651.4</v>
      </c>
      <c r="C598">
        <v>536.70000000000005</v>
      </c>
      <c r="D598">
        <v>1247.4000000000001</v>
      </c>
      <c r="E598">
        <v>1003</v>
      </c>
      <c r="F598" s="104">
        <f t="shared" si="145"/>
        <v>1898.8000000000002</v>
      </c>
      <c r="G598" s="104">
        <f t="shared" si="146"/>
        <v>1539.7</v>
      </c>
      <c r="H598" s="106">
        <f t="shared" si="147"/>
        <v>23.322725206209014</v>
      </c>
    </row>
    <row r="599" spans="1:8" x14ac:dyDescent="0.25">
      <c r="A599" s="8">
        <f t="shared" si="148"/>
        <v>43027</v>
      </c>
      <c r="B599">
        <v>639.29999999999995</v>
      </c>
      <c r="C599">
        <v>526.4</v>
      </c>
      <c r="D599">
        <v>1259.4000000000001</v>
      </c>
      <c r="E599">
        <v>1027.0999999999999</v>
      </c>
      <c r="F599" s="104">
        <f t="shared" si="145"/>
        <v>1898.7</v>
      </c>
      <c r="G599" s="104">
        <f t="shared" si="146"/>
        <v>1553.5</v>
      </c>
      <c r="H599" s="106">
        <f t="shared" si="147"/>
        <v>22.220791760540727</v>
      </c>
    </row>
    <row r="600" spans="1:8" x14ac:dyDescent="0.25">
      <c r="A600" s="8">
        <f t="shared" si="148"/>
        <v>43034</v>
      </c>
      <c r="B600">
        <v>685.5</v>
      </c>
      <c r="C600">
        <v>655.20000000000005</v>
      </c>
      <c r="D600">
        <v>1282.3</v>
      </c>
      <c r="E600">
        <v>1040</v>
      </c>
      <c r="F600" s="104">
        <f t="shared" si="145"/>
        <v>1967.8</v>
      </c>
      <c r="G600" s="104">
        <f t="shared" si="146"/>
        <v>1695.2</v>
      </c>
      <c r="H600" s="106">
        <f t="shared" si="147"/>
        <v>16.080698442661621</v>
      </c>
    </row>
    <row r="601" spans="1:8" x14ac:dyDescent="0.25">
      <c r="A601" s="8">
        <f t="shared" si="148"/>
        <v>43041</v>
      </c>
      <c r="B601">
        <v>658.1</v>
      </c>
      <c r="C601">
        <v>587.20000000000005</v>
      </c>
      <c r="D601">
        <v>1337.8</v>
      </c>
      <c r="E601">
        <v>1108</v>
      </c>
      <c r="F601" s="104">
        <f t="shared" si="145"/>
        <v>1995.9</v>
      </c>
      <c r="G601" s="104">
        <f t="shared" si="146"/>
        <v>1695.2</v>
      </c>
      <c r="H601" s="106">
        <f t="shared" si="147"/>
        <v>17.738319962246351</v>
      </c>
    </row>
    <row r="602" spans="1:8" x14ac:dyDescent="0.25">
      <c r="A602" s="8">
        <f t="shared" si="148"/>
        <v>43048</v>
      </c>
      <c r="B602">
        <v>584.9</v>
      </c>
      <c r="C602">
        <v>544.79999999999995</v>
      </c>
      <c r="D602">
        <v>1432</v>
      </c>
      <c r="E602">
        <v>1153.3</v>
      </c>
      <c r="F602" s="104">
        <f t="shared" si="145"/>
        <v>2016.9</v>
      </c>
      <c r="G602" s="104">
        <f t="shared" si="146"/>
        <v>1698.1</v>
      </c>
      <c r="H602" s="106">
        <f t="shared" si="147"/>
        <v>18.773923797185098</v>
      </c>
    </row>
    <row r="603" spans="1:8" x14ac:dyDescent="0.25">
      <c r="A603" s="8">
        <f t="shared" si="148"/>
        <v>43055</v>
      </c>
      <c r="B603" s="26">
        <v>602</v>
      </c>
      <c r="C603">
        <v>510.5</v>
      </c>
      <c r="D603">
        <v>1457.6</v>
      </c>
      <c r="E603">
        <v>1212.4000000000001</v>
      </c>
      <c r="F603" s="104">
        <f t="shared" si="145"/>
        <v>2059.6</v>
      </c>
      <c r="G603" s="104">
        <f t="shared" si="146"/>
        <v>1722.9</v>
      </c>
      <c r="H603" s="106">
        <f t="shared" si="147"/>
        <v>19.542631609495608</v>
      </c>
    </row>
    <row r="604" spans="1:8" x14ac:dyDescent="0.25">
      <c r="A604" s="8">
        <f t="shared" si="148"/>
        <v>43062</v>
      </c>
      <c r="B604">
        <v>608.79999999999995</v>
      </c>
      <c r="C604">
        <v>575.6</v>
      </c>
      <c r="D604">
        <v>1478.2</v>
      </c>
      <c r="E604">
        <v>1233.8</v>
      </c>
      <c r="F604" s="104">
        <f t="shared" si="145"/>
        <v>2087</v>
      </c>
      <c r="G604" s="104">
        <f t="shared" si="146"/>
        <v>1809.4</v>
      </c>
      <c r="H604" s="106">
        <f t="shared" si="147"/>
        <v>15.342102354371612</v>
      </c>
    </row>
    <row r="605" spans="1:8" x14ac:dyDescent="0.25">
      <c r="A605" s="8">
        <f t="shared" si="148"/>
        <v>43069</v>
      </c>
      <c r="B605">
        <v>596.4</v>
      </c>
      <c r="C605">
        <v>596.6</v>
      </c>
      <c r="D605">
        <v>1525.1</v>
      </c>
      <c r="E605">
        <v>1270.5</v>
      </c>
      <c r="F605" s="104">
        <f t="shared" si="145"/>
        <v>2121.5</v>
      </c>
      <c r="G605" s="104">
        <f t="shared" si="146"/>
        <v>1867.1</v>
      </c>
      <c r="H605" s="106">
        <f t="shared" si="147"/>
        <v>13.625408387338656</v>
      </c>
    </row>
    <row r="606" spans="1:8" x14ac:dyDescent="0.25">
      <c r="A606" s="8">
        <f t="shared" si="148"/>
        <v>43076</v>
      </c>
      <c r="B606" s="26">
        <v>632</v>
      </c>
      <c r="C606">
        <v>588.4</v>
      </c>
      <c r="D606">
        <v>1572.8</v>
      </c>
      <c r="E606">
        <v>1322</v>
      </c>
      <c r="F606" s="104">
        <f t="shared" si="145"/>
        <v>2204.8000000000002</v>
      </c>
      <c r="G606" s="104">
        <f t="shared" si="146"/>
        <v>1910.4</v>
      </c>
      <c r="H606" s="106">
        <f t="shared" si="147"/>
        <v>15.410385259631498</v>
      </c>
    </row>
    <row r="607" spans="1:8" x14ac:dyDescent="0.25">
      <c r="A607" s="8">
        <f t="shared" si="148"/>
        <v>43083</v>
      </c>
      <c r="B607">
        <v>576.20000000000005</v>
      </c>
      <c r="C607">
        <v>602</v>
      </c>
      <c r="D607">
        <v>1613.8</v>
      </c>
      <c r="E607">
        <v>1339.7</v>
      </c>
      <c r="F607" s="104">
        <f t="shared" si="145"/>
        <v>2190</v>
      </c>
      <c r="G607" s="104">
        <f t="shared" si="146"/>
        <v>1941.7</v>
      </c>
      <c r="H607" s="106">
        <f t="shared" si="147"/>
        <v>12.787763300200861</v>
      </c>
    </row>
    <row r="608" spans="1:8" x14ac:dyDescent="0.25">
      <c r="A608" s="8">
        <f t="shared" si="148"/>
        <v>43090</v>
      </c>
      <c r="B608">
        <v>615.4</v>
      </c>
      <c r="C608">
        <v>634.20000000000005</v>
      </c>
      <c r="D608">
        <v>1690.4</v>
      </c>
      <c r="E608">
        <v>1425.8</v>
      </c>
      <c r="F608" s="104">
        <f t="shared" si="145"/>
        <v>2305.8000000000002</v>
      </c>
      <c r="G608" s="104">
        <f t="shared" si="146"/>
        <v>2060</v>
      </c>
      <c r="H608" s="106">
        <f t="shared" si="147"/>
        <v>11.932038834951463</v>
      </c>
    </row>
    <row r="609" spans="1:8" x14ac:dyDescent="0.25">
      <c r="A609" s="8">
        <f t="shared" si="148"/>
        <v>43097</v>
      </c>
      <c r="B609">
        <v>613.6</v>
      </c>
      <c r="C609">
        <v>638.20000000000005</v>
      </c>
      <c r="D609">
        <v>1740</v>
      </c>
      <c r="E609">
        <v>1470.6</v>
      </c>
      <c r="F609" s="104">
        <f t="shared" si="145"/>
        <v>2353.6</v>
      </c>
      <c r="G609" s="104">
        <f t="shared" si="146"/>
        <v>2108.8000000000002</v>
      </c>
      <c r="H609" s="106">
        <f t="shared" si="147"/>
        <v>11.608497723823952</v>
      </c>
    </row>
    <row r="610" spans="1:8" x14ac:dyDescent="0.25">
      <c r="A610" s="8">
        <f t="shared" si="148"/>
        <v>43104</v>
      </c>
      <c r="B610">
        <v>528.29999999999995</v>
      </c>
      <c r="C610">
        <v>636.4</v>
      </c>
      <c r="D610">
        <v>1804.8</v>
      </c>
      <c r="E610">
        <v>1538.5</v>
      </c>
      <c r="F610" s="104">
        <f t="shared" ref="F610:G612" si="149">+B610+D610</f>
        <v>2333.1</v>
      </c>
      <c r="G610" s="104">
        <f t="shared" si="149"/>
        <v>2174.9</v>
      </c>
      <c r="H610" s="106">
        <f>(F610/G610-1)*100</f>
        <v>7.2738976504666875</v>
      </c>
    </row>
    <row r="611" spans="1:8" x14ac:dyDescent="0.25">
      <c r="A611" s="8">
        <f t="shared" si="148"/>
        <v>43111</v>
      </c>
      <c r="B611">
        <v>515.20000000000005</v>
      </c>
      <c r="C611">
        <v>589.9</v>
      </c>
      <c r="D611">
        <v>1863.5</v>
      </c>
      <c r="E611">
        <v>1651.4</v>
      </c>
      <c r="F611" s="104">
        <f t="shared" si="149"/>
        <v>2378.6999999999998</v>
      </c>
      <c r="G611" s="104">
        <f t="shared" si="149"/>
        <v>2241.3000000000002</v>
      </c>
      <c r="H611" s="106">
        <f>(F611/G611-1)*100</f>
        <v>6.1303707669655871</v>
      </c>
    </row>
    <row r="612" spans="1:8" x14ac:dyDescent="0.25">
      <c r="A612" s="8">
        <f t="shared" si="148"/>
        <v>43118</v>
      </c>
      <c r="B612">
        <v>498.1</v>
      </c>
      <c r="C612">
        <v>649.9</v>
      </c>
      <c r="D612">
        <v>1931.8</v>
      </c>
      <c r="E612">
        <v>1675.8</v>
      </c>
      <c r="F612" s="104">
        <f t="shared" si="149"/>
        <v>2429.9</v>
      </c>
      <c r="G612" s="104">
        <f t="shared" si="149"/>
        <v>2325.6999999999998</v>
      </c>
      <c r="H612" s="106">
        <f>(F612/G612-1)*100</f>
        <v>4.4803715010534484</v>
      </c>
    </row>
    <row r="613" spans="1:8" x14ac:dyDescent="0.25">
      <c r="A613" s="8">
        <f t="shared" si="148"/>
        <v>43125</v>
      </c>
      <c r="B613">
        <v>516.9</v>
      </c>
      <c r="C613">
        <v>692</v>
      </c>
      <c r="D613">
        <v>1978.2</v>
      </c>
      <c r="E613">
        <v>1711.6</v>
      </c>
      <c r="F613" s="104">
        <f t="shared" ref="F613:F627" si="150">+B613+D613</f>
        <v>2495.1</v>
      </c>
      <c r="G613" s="104">
        <f t="shared" ref="G613:G627" si="151">+C613+E613</f>
        <v>2403.6</v>
      </c>
      <c r="H613" s="106">
        <f t="shared" ref="H613:H627" si="152">(F613/G613-1)*100</f>
        <v>3.8067898152770896</v>
      </c>
    </row>
    <row r="614" spans="1:8" x14ac:dyDescent="0.25">
      <c r="A614" s="8">
        <f t="shared" si="148"/>
        <v>43132</v>
      </c>
      <c r="B614">
        <v>602.29999999999995</v>
      </c>
      <c r="C614">
        <v>706.7</v>
      </c>
      <c r="D614">
        <v>1999.2</v>
      </c>
      <c r="E614">
        <v>1764.2</v>
      </c>
      <c r="F614" s="104">
        <f t="shared" si="150"/>
        <v>2601.5</v>
      </c>
      <c r="G614" s="104">
        <f t="shared" si="151"/>
        <v>2470.9</v>
      </c>
      <c r="H614" s="106">
        <f t="shared" si="152"/>
        <v>5.2855234934639173</v>
      </c>
    </row>
    <row r="615" spans="1:8" x14ac:dyDescent="0.25">
      <c r="A615" s="8">
        <f t="shared" si="148"/>
        <v>43139</v>
      </c>
      <c r="B615">
        <v>562.6</v>
      </c>
      <c r="C615">
        <v>735.5</v>
      </c>
      <c r="D615">
        <v>2097.6</v>
      </c>
      <c r="E615">
        <v>1835.1</v>
      </c>
      <c r="F615" s="104">
        <f t="shared" si="150"/>
        <v>2660.2</v>
      </c>
      <c r="G615" s="104">
        <f t="shared" si="151"/>
        <v>2570.6</v>
      </c>
      <c r="H615" s="106">
        <f t="shared" si="152"/>
        <v>3.4855675717731183</v>
      </c>
    </row>
    <row r="616" spans="1:8" x14ac:dyDescent="0.25">
      <c r="A616" s="8">
        <f t="shared" si="148"/>
        <v>43146</v>
      </c>
      <c r="B616">
        <v>523.5</v>
      </c>
      <c r="C616">
        <v>724.2</v>
      </c>
      <c r="D616">
        <v>2145.1999999999998</v>
      </c>
      <c r="E616">
        <v>1915.9</v>
      </c>
      <c r="F616" s="104">
        <f t="shared" si="150"/>
        <v>2668.7</v>
      </c>
      <c r="G616" s="104">
        <f t="shared" si="151"/>
        <v>2640.1000000000004</v>
      </c>
      <c r="H616" s="106">
        <f t="shared" si="152"/>
        <v>1.0832922995340777</v>
      </c>
    </row>
    <row r="617" spans="1:8" x14ac:dyDescent="0.25">
      <c r="A617" s="8">
        <f t="shared" si="148"/>
        <v>43153</v>
      </c>
      <c r="B617">
        <v>577.5</v>
      </c>
      <c r="C617">
        <v>717.2</v>
      </c>
      <c r="D617">
        <v>2176.1</v>
      </c>
      <c r="E617">
        <v>1987.4</v>
      </c>
      <c r="F617" s="104">
        <f t="shared" si="150"/>
        <v>2753.6</v>
      </c>
      <c r="G617" s="104">
        <f t="shared" si="151"/>
        <v>2704.6000000000004</v>
      </c>
      <c r="H617" s="106">
        <f t="shared" si="152"/>
        <v>1.8117281668268648</v>
      </c>
    </row>
    <row r="618" spans="1:8" x14ac:dyDescent="0.25">
      <c r="A618" s="8">
        <f t="shared" si="148"/>
        <v>43160</v>
      </c>
      <c r="B618">
        <v>496.4</v>
      </c>
      <c r="C618">
        <v>694.5</v>
      </c>
      <c r="D618">
        <v>2247</v>
      </c>
      <c r="E618">
        <v>2051.1</v>
      </c>
      <c r="F618" s="104">
        <f t="shared" si="150"/>
        <v>2743.4</v>
      </c>
      <c r="G618" s="104">
        <f t="shared" si="151"/>
        <v>2745.6</v>
      </c>
      <c r="H618" s="106">
        <f t="shared" si="152"/>
        <v>-8.0128205128193741E-2</v>
      </c>
    </row>
    <row r="619" spans="1:8" x14ac:dyDescent="0.25">
      <c r="A619" s="8">
        <f t="shared" si="148"/>
        <v>43167</v>
      </c>
      <c r="B619">
        <v>497.1</v>
      </c>
      <c r="C619">
        <v>727.3</v>
      </c>
      <c r="D619">
        <v>2282.6</v>
      </c>
      <c r="E619">
        <v>2136.8000000000002</v>
      </c>
      <c r="F619" s="104">
        <f t="shared" si="150"/>
        <v>2779.7</v>
      </c>
      <c r="G619" s="104">
        <f t="shared" si="151"/>
        <v>2864.1000000000004</v>
      </c>
      <c r="H619" s="106">
        <f t="shared" si="152"/>
        <v>-2.9468244823854128</v>
      </c>
    </row>
    <row r="620" spans="1:8" x14ac:dyDescent="0.25">
      <c r="A620" s="8">
        <f t="shared" si="148"/>
        <v>43174</v>
      </c>
      <c r="B620">
        <v>437.3</v>
      </c>
      <c r="C620">
        <v>694.8</v>
      </c>
      <c r="D620">
        <v>2328.6999999999998</v>
      </c>
      <c r="E620">
        <v>2238.4</v>
      </c>
      <c r="F620" s="108">
        <f t="shared" si="150"/>
        <v>2766</v>
      </c>
      <c r="G620" s="104">
        <f t="shared" si="151"/>
        <v>2933.2</v>
      </c>
      <c r="H620" s="106">
        <f t="shared" si="152"/>
        <v>-5.700259102686478</v>
      </c>
    </row>
    <row r="621" spans="1:8" x14ac:dyDescent="0.25">
      <c r="A621" s="8">
        <f t="shared" si="148"/>
        <v>43181</v>
      </c>
      <c r="B621">
        <v>397.1</v>
      </c>
      <c r="C621">
        <v>685.4</v>
      </c>
      <c r="D621">
        <v>2375.5</v>
      </c>
      <c r="E621">
        <v>2321.1999999999998</v>
      </c>
      <c r="F621" s="104">
        <f t="shared" si="150"/>
        <v>2772.6</v>
      </c>
      <c r="G621" s="104">
        <f t="shared" si="151"/>
        <v>3006.6</v>
      </c>
      <c r="H621" s="106">
        <f t="shared" si="152"/>
        <v>-7.7828776691279185</v>
      </c>
    </row>
    <row r="622" spans="1:8" x14ac:dyDescent="0.25">
      <c r="A622" s="8">
        <f t="shared" si="148"/>
        <v>43188</v>
      </c>
      <c r="B622">
        <v>316.89999999999998</v>
      </c>
      <c r="C622">
        <v>613.6</v>
      </c>
      <c r="D622">
        <v>2479.6</v>
      </c>
      <c r="E622">
        <v>2448.9</v>
      </c>
      <c r="F622" s="104">
        <f t="shared" si="150"/>
        <v>2796.5</v>
      </c>
      <c r="G622" s="104">
        <f t="shared" si="151"/>
        <v>3062.5</v>
      </c>
      <c r="H622" s="106">
        <f t="shared" si="152"/>
        <v>-8.6857142857142851</v>
      </c>
    </row>
    <row r="623" spans="1:8" x14ac:dyDescent="0.25">
      <c r="A623" s="8">
        <f t="shared" si="148"/>
        <v>43195</v>
      </c>
      <c r="B623">
        <v>341.8</v>
      </c>
      <c r="C623">
        <v>560.1</v>
      </c>
      <c r="D623">
        <v>2509.1999999999998</v>
      </c>
      <c r="E623">
        <v>2520.6999999999998</v>
      </c>
      <c r="F623" s="108">
        <f t="shared" si="150"/>
        <v>2851</v>
      </c>
      <c r="G623" s="104">
        <f t="shared" si="151"/>
        <v>3080.7999999999997</v>
      </c>
      <c r="H623" s="106">
        <f t="shared" si="152"/>
        <v>-7.4591015320695782</v>
      </c>
    </row>
    <row r="624" spans="1:8" x14ac:dyDescent="0.25">
      <c r="A624" s="8">
        <f t="shared" si="148"/>
        <v>43202</v>
      </c>
      <c r="B624">
        <v>277.3</v>
      </c>
      <c r="C624">
        <v>524.29999999999995</v>
      </c>
      <c r="D624">
        <v>2579.6</v>
      </c>
      <c r="E624">
        <v>2626.1</v>
      </c>
      <c r="F624" s="104">
        <f t="shared" si="150"/>
        <v>2856.9</v>
      </c>
      <c r="G624" s="104">
        <f t="shared" si="151"/>
        <v>3150.3999999999996</v>
      </c>
      <c r="H624" s="106">
        <f t="shared" si="152"/>
        <v>-9.3162772981208555</v>
      </c>
    </row>
    <row r="625" spans="1:9" x14ac:dyDescent="0.25">
      <c r="A625" s="8">
        <f t="shared" si="148"/>
        <v>43209</v>
      </c>
      <c r="B625">
        <v>220.9</v>
      </c>
      <c r="C625">
        <v>455.1</v>
      </c>
      <c r="D625">
        <v>2654.7</v>
      </c>
      <c r="E625">
        <v>2697.7</v>
      </c>
      <c r="F625" s="104">
        <f t="shared" si="150"/>
        <v>2875.6</v>
      </c>
      <c r="G625" s="104">
        <f t="shared" si="151"/>
        <v>3152.7999999999997</v>
      </c>
      <c r="H625" s="106">
        <f t="shared" si="152"/>
        <v>-8.7921847246891556</v>
      </c>
    </row>
    <row r="626" spans="1:9" x14ac:dyDescent="0.25">
      <c r="A626" s="8">
        <f t="shared" si="148"/>
        <v>43216</v>
      </c>
      <c r="B626">
        <v>253.8</v>
      </c>
      <c r="C626">
        <v>386.4</v>
      </c>
      <c r="D626">
        <v>2691.8</v>
      </c>
      <c r="E626">
        <v>2796.1</v>
      </c>
      <c r="F626" s="104">
        <f t="shared" si="150"/>
        <v>2945.6000000000004</v>
      </c>
      <c r="G626" s="104">
        <f t="shared" si="151"/>
        <v>3182.5</v>
      </c>
      <c r="H626" s="106">
        <f t="shared" si="152"/>
        <v>-7.4438334642576436</v>
      </c>
    </row>
    <row r="627" spans="1:9" x14ac:dyDescent="0.25">
      <c r="A627" s="8">
        <f t="shared" si="148"/>
        <v>43223</v>
      </c>
      <c r="B627">
        <v>221.4</v>
      </c>
      <c r="C627">
        <v>381.6</v>
      </c>
      <c r="D627">
        <v>2730.2</v>
      </c>
      <c r="E627">
        <v>2810.3</v>
      </c>
      <c r="F627" s="104">
        <f t="shared" si="150"/>
        <v>2951.6</v>
      </c>
      <c r="G627" s="104">
        <f t="shared" si="151"/>
        <v>3191.9</v>
      </c>
      <c r="H627" s="106">
        <f t="shared" si="152"/>
        <v>-7.5284313418340183</v>
      </c>
      <c r="I627">
        <v>238.9</v>
      </c>
    </row>
    <row r="628" spans="1:9" x14ac:dyDescent="0.25">
      <c r="A628" s="8">
        <f t="shared" si="148"/>
        <v>43230</v>
      </c>
      <c r="B628">
        <v>176.2</v>
      </c>
      <c r="C628" s="26">
        <v>354</v>
      </c>
      <c r="D628">
        <v>2780.5</v>
      </c>
      <c r="E628">
        <v>2860.1</v>
      </c>
      <c r="F628" s="104">
        <f t="shared" ref="F628:F640" si="153">+B628+D628</f>
        <v>2956.7</v>
      </c>
      <c r="G628" s="104">
        <f t="shared" ref="G628:G640" si="154">+C628+E628</f>
        <v>3214.1</v>
      </c>
      <c r="H628" s="106">
        <f t="shared" ref="H628:H640" si="155">(F628/G628-1)*100</f>
        <v>-8.0084627111788755</v>
      </c>
      <c r="I628" s="26">
        <v>258</v>
      </c>
    </row>
    <row r="629" spans="1:9" x14ac:dyDescent="0.25">
      <c r="A629" s="8">
        <f t="shared" si="148"/>
        <v>43237</v>
      </c>
      <c r="B629">
        <v>137.5</v>
      </c>
      <c r="C629">
        <v>377.8</v>
      </c>
      <c r="D629">
        <v>2817.7</v>
      </c>
      <c r="E629">
        <v>2955.7</v>
      </c>
      <c r="F629" s="104">
        <f t="shared" si="153"/>
        <v>2955.2</v>
      </c>
      <c r="G629" s="104">
        <f t="shared" si="154"/>
        <v>3333.5</v>
      </c>
      <c r="H629" s="106">
        <f t="shared" si="155"/>
        <v>-11.348432578371082</v>
      </c>
      <c r="I629">
        <v>291.39999999999998</v>
      </c>
    </row>
    <row r="630" spans="1:9" x14ac:dyDescent="0.25">
      <c r="A630" s="8">
        <f t="shared" si="148"/>
        <v>43244</v>
      </c>
      <c r="B630" s="26">
        <v>100</v>
      </c>
      <c r="C630">
        <v>327.2</v>
      </c>
      <c r="D630">
        <v>2866.5</v>
      </c>
      <c r="E630" s="26">
        <v>2988</v>
      </c>
      <c r="F630" s="104">
        <f t="shared" si="153"/>
        <v>2966.5</v>
      </c>
      <c r="G630" s="104">
        <f t="shared" si="154"/>
        <v>3315.2</v>
      </c>
      <c r="H630" s="106">
        <f t="shared" si="155"/>
        <v>-10.518219111969106</v>
      </c>
      <c r="I630">
        <v>280.5</v>
      </c>
    </row>
    <row r="631" spans="1:9" x14ac:dyDescent="0.25">
      <c r="A631" s="8">
        <f t="shared" si="148"/>
        <v>43251</v>
      </c>
      <c r="B631">
        <v>37.299999999999997</v>
      </c>
      <c r="C631">
        <v>214.5</v>
      </c>
      <c r="D631">
        <v>2935</v>
      </c>
      <c r="E631">
        <v>3089.7</v>
      </c>
      <c r="F631" s="104">
        <f t="shared" si="153"/>
        <v>2972.3</v>
      </c>
      <c r="G631" s="104">
        <f t="shared" si="154"/>
        <v>3304.2</v>
      </c>
      <c r="H631" s="106">
        <f t="shared" si="155"/>
        <v>-10.04479147751346</v>
      </c>
      <c r="I631">
        <v>348.6</v>
      </c>
    </row>
    <row r="632" spans="1:9" x14ac:dyDescent="0.25">
      <c r="A632" s="8">
        <f t="shared" si="148"/>
        <v>43258</v>
      </c>
      <c r="B632" s="26">
        <v>333</v>
      </c>
      <c r="C632">
        <v>967.8</v>
      </c>
      <c r="D632">
        <v>16.3</v>
      </c>
      <c r="E632">
        <v>34.799999999999997</v>
      </c>
      <c r="F632" s="104">
        <f t="shared" si="153"/>
        <v>349.3</v>
      </c>
      <c r="G632" s="104">
        <f t="shared" si="154"/>
        <v>1002.5999999999999</v>
      </c>
      <c r="H632" s="106">
        <f t="shared" si="155"/>
        <v>-65.160582485537603</v>
      </c>
    </row>
    <row r="633" spans="1:9" x14ac:dyDescent="0.25">
      <c r="A633" s="8">
        <f t="shared" si="148"/>
        <v>43265</v>
      </c>
      <c r="B633">
        <v>365.8</v>
      </c>
      <c r="C633">
        <v>912.8</v>
      </c>
      <c r="D633">
        <v>29.8</v>
      </c>
      <c r="E633">
        <v>92.2</v>
      </c>
      <c r="F633" s="104">
        <f t="shared" si="153"/>
        <v>395.6</v>
      </c>
      <c r="G633" s="104">
        <f t="shared" si="154"/>
        <v>1005</v>
      </c>
      <c r="H633" s="106">
        <f t="shared" si="155"/>
        <v>-60.636815920398</v>
      </c>
    </row>
    <row r="634" spans="1:9" x14ac:dyDescent="0.25">
      <c r="A634" s="8">
        <f t="shared" si="148"/>
        <v>43272</v>
      </c>
      <c r="B634">
        <v>400.8</v>
      </c>
      <c r="C634">
        <v>993.8</v>
      </c>
      <c r="D634">
        <v>81.599999999999994</v>
      </c>
      <c r="E634">
        <v>168.8</v>
      </c>
      <c r="F634" s="104">
        <f t="shared" si="153"/>
        <v>482.4</v>
      </c>
      <c r="G634" s="104">
        <f t="shared" si="154"/>
        <v>1162.5999999999999</v>
      </c>
      <c r="H634" s="106">
        <f t="shared" si="155"/>
        <v>-58.506795114398756</v>
      </c>
    </row>
    <row r="635" spans="1:9" x14ac:dyDescent="0.25">
      <c r="A635" s="8">
        <f t="shared" si="148"/>
        <v>43279</v>
      </c>
      <c r="B635">
        <v>443.1</v>
      </c>
      <c r="C635">
        <v>980.8</v>
      </c>
      <c r="D635">
        <v>127.5</v>
      </c>
      <c r="E635">
        <v>255.7</v>
      </c>
      <c r="F635" s="104">
        <f t="shared" si="153"/>
        <v>570.6</v>
      </c>
      <c r="G635" s="104">
        <f t="shared" si="154"/>
        <v>1236.5</v>
      </c>
      <c r="H635" s="106">
        <f t="shared" si="155"/>
        <v>-53.853619086130202</v>
      </c>
    </row>
    <row r="636" spans="1:9" x14ac:dyDescent="0.25">
      <c r="A636" s="8">
        <f t="shared" si="148"/>
        <v>43286</v>
      </c>
      <c r="B636">
        <v>433.5</v>
      </c>
      <c r="C636">
        <v>905.9</v>
      </c>
      <c r="D636">
        <v>164.2</v>
      </c>
      <c r="E636">
        <v>361.8</v>
      </c>
      <c r="F636" s="104">
        <f t="shared" si="153"/>
        <v>597.70000000000005</v>
      </c>
      <c r="G636" s="104">
        <f t="shared" si="154"/>
        <v>1267.7</v>
      </c>
      <c r="H636" s="106">
        <f t="shared" si="155"/>
        <v>-52.851621045988793</v>
      </c>
    </row>
    <row r="637" spans="1:9" x14ac:dyDescent="0.25">
      <c r="A637" s="8">
        <f t="shared" si="148"/>
        <v>43293</v>
      </c>
      <c r="B637" s="26">
        <v>368</v>
      </c>
      <c r="C637">
        <v>844.7</v>
      </c>
      <c r="D637">
        <v>232</v>
      </c>
      <c r="E637">
        <v>510.9</v>
      </c>
      <c r="F637" s="104">
        <f t="shared" si="153"/>
        <v>600</v>
      </c>
      <c r="G637" s="104">
        <f t="shared" si="154"/>
        <v>1355.6</v>
      </c>
      <c r="H637" s="106">
        <f t="shared" si="155"/>
        <v>-55.739156093242848</v>
      </c>
    </row>
    <row r="638" spans="1:9" x14ac:dyDescent="0.25">
      <c r="A638" s="8">
        <f t="shared" si="148"/>
        <v>43300</v>
      </c>
      <c r="B638">
        <v>319.10000000000002</v>
      </c>
      <c r="C638">
        <v>792.2</v>
      </c>
      <c r="D638">
        <v>298.3</v>
      </c>
      <c r="E638">
        <v>591.6</v>
      </c>
      <c r="F638" s="104">
        <f t="shared" si="153"/>
        <v>617.40000000000009</v>
      </c>
      <c r="G638" s="104">
        <f t="shared" si="154"/>
        <v>1383.8000000000002</v>
      </c>
      <c r="H638" s="106">
        <f t="shared" si="155"/>
        <v>-55.383725971961262</v>
      </c>
    </row>
    <row r="639" spans="1:9" x14ac:dyDescent="0.25">
      <c r="A639" s="8">
        <f t="shared" si="148"/>
        <v>43307</v>
      </c>
      <c r="B639">
        <v>316.8</v>
      </c>
      <c r="C639">
        <v>743.6</v>
      </c>
      <c r="D639">
        <v>331.2</v>
      </c>
      <c r="E639">
        <v>660.3</v>
      </c>
      <c r="F639" s="104">
        <f t="shared" si="153"/>
        <v>648</v>
      </c>
      <c r="G639" s="104">
        <f t="shared" si="154"/>
        <v>1403.9</v>
      </c>
      <c r="H639" s="106">
        <f t="shared" si="155"/>
        <v>-53.842866301018603</v>
      </c>
    </row>
    <row r="640" spans="1:9" x14ac:dyDescent="0.25">
      <c r="A640" s="8">
        <f t="shared" si="148"/>
        <v>43314</v>
      </c>
      <c r="B640" s="26">
        <v>320.89999999999998</v>
      </c>
      <c r="C640" s="26">
        <v>762.2</v>
      </c>
      <c r="D640" s="26">
        <v>377.3</v>
      </c>
      <c r="E640" s="26">
        <v>681.2</v>
      </c>
      <c r="F640" s="104">
        <f t="shared" si="153"/>
        <v>698.2</v>
      </c>
      <c r="G640" s="104">
        <f t="shared" si="154"/>
        <v>1443.4</v>
      </c>
      <c r="H640" s="106">
        <f t="shared" si="155"/>
        <v>-51.628100318691985</v>
      </c>
    </row>
    <row r="641" spans="1:8" x14ac:dyDescent="0.25">
      <c r="A641" s="8">
        <f t="shared" ref="A641:A704" si="156">+A640+7</f>
        <v>43321</v>
      </c>
      <c r="B641" s="26">
        <v>467.3</v>
      </c>
      <c r="C641" s="26">
        <v>772.3</v>
      </c>
      <c r="D641" s="26">
        <v>478.6</v>
      </c>
      <c r="E641" s="26">
        <v>761</v>
      </c>
      <c r="F641" s="104">
        <f t="shared" ref="F641:F650" si="157">+B641+D641</f>
        <v>945.90000000000009</v>
      </c>
      <c r="G641" s="104">
        <f t="shared" ref="G641:G650" si="158">+C641+E641</f>
        <v>1533.3</v>
      </c>
      <c r="H641" s="106">
        <f t="shared" ref="H641:H650" si="159">(F641/G641-1)*100</f>
        <v>-38.309528468010171</v>
      </c>
    </row>
    <row r="642" spans="1:8" x14ac:dyDescent="0.25">
      <c r="A642" s="8">
        <f t="shared" si="156"/>
        <v>43328</v>
      </c>
      <c r="B642" s="26">
        <v>490.2</v>
      </c>
      <c r="C642" s="26">
        <v>718.1</v>
      </c>
      <c r="D642" s="26">
        <v>502.9</v>
      </c>
      <c r="E642" s="26">
        <v>841.7</v>
      </c>
      <c r="F642" s="104">
        <f t="shared" si="157"/>
        <v>993.09999999999991</v>
      </c>
      <c r="G642" s="104">
        <f t="shared" si="158"/>
        <v>1559.8000000000002</v>
      </c>
      <c r="H642" s="106">
        <f t="shared" si="159"/>
        <v>-36.331580971919486</v>
      </c>
    </row>
    <row r="643" spans="1:8" x14ac:dyDescent="0.25">
      <c r="A643" s="8">
        <f t="shared" si="156"/>
        <v>43335</v>
      </c>
      <c r="B643" s="26">
        <v>523.9</v>
      </c>
      <c r="C643" s="26">
        <v>747.8</v>
      </c>
      <c r="D643" s="26">
        <v>550</v>
      </c>
      <c r="E643" s="26">
        <v>876.8</v>
      </c>
      <c r="F643" s="104">
        <f t="shared" si="157"/>
        <v>1073.9000000000001</v>
      </c>
      <c r="G643" s="104">
        <f t="shared" si="158"/>
        <v>1624.6</v>
      </c>
      <c r="H643" s="106">
        <f t="shared" si="159"/>
        <v>-33.897574787640025</v>
      </c>
    </row>
    <row r="644" spans="1:8" x14ac:dyDescent="0.25">
      <c r="A644" s="8">
        <f t="shared" si="156"/>
        <v>43342</v>
      </c>
      <c r="B644" s="26">
        <v>547.9</v>
      </c>
      <c r="C644" s="26">
        <v>718.3</v>
      </c>
      <c r="D644" s="26">
        <v>604.29999999999995</v>
      </c>
      <c r="E644" s="26">
        <v>899.8</v>
      </c>
      <c r="F644" s="104">
        <f t="shared" si="157"/>
        <v>1152.1999999999998</v>
      </c>
      <c r="G644" s="104">
        <f t="shared" si="158"/>
        <v>1618.1</v>
      </c>
      <c r="H644" s="106">
        <f t="shared" si="159"/>
        <v>-28.79302886100983</v>
      </c>
    </row>
    <row r="645" spans="1:8" x14ac:dyDescent="0.25">
      <c r="A645" s="8">
        <f t="shared" si="156"/>
        <v>43349</v>
      </c>
      <c r="B645" s="26">
        <v>567.9</v>
      </c>
      <c r="C645" s="26">
        <v>603.4</v>
      </c>
      <c r="D645" s="26">
        <v>621.29999999999995</v>
      </c>
      <c r="E645" s="26">
        <v>983.1</v>
      </c>
      <c r="F645" s="104">
        <f t="shared" si="157"/>
        <v>1189.1999999999998</v>
      </c>
      <c r="G645" s="104">
        <f t="shared" si="158"/>
        <v>1586.5</v>
      </c>
      <c r="H645" s="106">
        <f t="shared" si="159"/>
        <v>-25.042546485975425</v>
      </c>
    </row>
    <row r="646" spans="1:8" x14ac:dyDescent="0.25">
      <c r="A646" s="8">
        <f t="shared" si="156"/>
        <v>43356</v>
      </c>
      <c r="B646" s="26">
        <v>542.70000000000005</v>
      </c>
      <c r="C646" s="26">
        <v>590</v>
      </c>
      <c r="D646" s="26">
        <v>671.2</v>
      </c>
      <c r="E646" s="26">
        <v>1051.3</v>
      </c>
      <c r="F646" s="104">
        <f t="shared" si="157"/>
        <v>1213.9000000000001</v>
      </c>
      <c r="G646" s="104">
        <f t="shared" si="158"/>
        <v>1641.3</v>
      </c>
      <c r="H646" s="106">
        <f t="shared" si="159"/>
        <v>-26.040333881679146</v>
      </c>
    </row>
    <row r="647" spans="1:8" x14ac:dyDescent="0.25">
      <c r="A647" s="8">
        <f t="shared" si="156"/>
        <v>43363</v>
      </c>
      <c r="B647" s="26">
        <v>554.4</v>
      </c>
      <c r="C647" s="26">
        <v>602.20000000000005</v>
      </c>
      <c r="D647" s="26">
        <v>750.6</v>
      </c>
      <c r="E647" s="26">
        <v>1084</v>
      </c>
      <c r="F647" s="108">
        <f t="shared" si="157"/>
        <v>1305</v>
      </c>
      <c r="G647" s="104">
        <f t="shared" si="158"/>
        <v>1686.2</v>
      </c>
      <c r="H647" s="106">
        <f t="shared" si="159"/>
        <v>-22.607045427588666</v>
      </c>
    </row>
    <row r="648" spans="1:8" x14ac:dyDescent="0.25">
      <c r="A648" s="8">
        <f t="shared" si="156"/>
        <v>43370</v>
      </c>
      <c r="B648">
        <v>562.29999999999995</v>
      </c>
      <c r="C648">
        <v>538.29999999999995</v>
      </c>
      <c r="D648">
        <v>769.3</v>
      </c>
      <c r="E648">
        <v>1176.9000000000001</v>
      </c>
      <c r="F648" s="104">
        <f t="shared" si="157"/>
        <v>1331.6</v>
      </c>
      <c r="G648" s="104">
        <f t="shared" si="158"/>
        <v>1715.2</v>
      </c>
      <c r="H648" s="106">
        <f t="shared" si="159"/>
        <v>-22.364738805970152</v>
      </c>
    </row>
    <row r="649" spans="1:8" x14ac:dyDescent="0.25">
      <c r="A649" s="8">
        <f t="shared" si="156"/>
        <v>43377</v>
      </c>
      <c r="B649" s="26">
        <v>565</v>
      </c>
      <c r="C649">
        <v>509.7</v>
      </c>
      <c r="D649">
        <v>819.5</v>
      </c>
      <c r="E649">
        <v>1209.0999999999999</v>
      </c>
      <c r="F649" s="104">
        <f t="shared" si="157"/>
        <v>1384.5</v>
      </c>
      <c r="G649" s="104">
        <f t="shared" si="158"/>
        <v>1718.8</v>
      </c>
      <c r="H649" s="106">
        <f t="shared" si="159"/>
        <v>-19.44961601117058</v>
      </c>
    </row>
    <row r="650" spans="1:8" x14ac:dyDescent="0.25">
      <c r="A650" s="8">
        <f t="shared" si="156"/>
        <v>43384</v>
      </c>
      <c r="B650">
        <v>455.5</v>
      </c>
      <c r="C650">
        <v>651.4</v>
      </c>
      <c r="D650">
        <v>939.7</v>
      </c>
      <c r="E650">
        <v>1247.4000000000001</v>
      </c>
      <c r="F650" s="104">
        <f t="shared" si="157"/>
        <v>1395.2</v>
      </c>
      <c r="G650" s="104">
        <f t="shared" si="158"/>
        <v>1898.8000000000002</v>
      </c>
      <c r="H650" s="106">
        <f t="shared" si="159"/>
        <v>-26.522013903518015</v>
      </c>
    </row>
    <row r="651" spans="1:8" x14ac:dyDescent="0.25">
      <c r="A651" s="8">
        <f t="shared" si="156"/>
        <v>43391</v>
      </c>
      <c r="B651">
        <v>510.3</v>
      </c>
      <c r="C651">
        <v>639.29999999999995</v>
      </c>
      <c r="D651">
        <v>969.7</v>
      </c>
      <c r="E651">
        <v>1259.4000000000001</v>
      </c>
      <c r="F651" s="104">
        <f t="shared" ref="F651:F678" si="160">+B651+D651</f>
        <v>1480</v>
      </c>
      <c r="G651" s="104">
        <f t="shared" ref="G651:G678" si="161">+C651+E651</f>
        <v>1898.7</v>
      </c>
      <c r="H651" s="106">
        <f t="shared" ref="H651:H678" si="162">(F651/G651-1)*100</f>
        <v>-22.051930268078156</v>
      </c>
    </row>
    <row r="652" spans="1:8" x14ac:dyDescent="0.25">
      <c r="A652" s="8">
        <f t="shared" si="156"/>
        <v>43398</v>
      </c>
      <c r="B652">
        <v>513.9</v>
      </c>
      <c r="C652">
        <v>685.5</v>
      </c>
      <c r="D652">
        <v>1008.3</v>
      </c>
      <c r="E652">
        <v>1282.3</v>
      </c>
      <c r="F652" s="104">
        <f t="shared" si="160"/>
        <v>1522.1999999999998</v>
      </c>
      <c r="G652" s="104">
        <f t="shared" si="161"/>
        <v>1967.8</v>
      </c>
      <c r="H652" s="106">
        <f t="shared" si="162"/>
        <v>-22.644577700985881</v>
      </c>
    </row>
    <row r="653" spans="1:8" x14ac:dyDescent="0.25">
      <c r="A653" s="8">
        <f t="shared" si="156"/>
        <v>43405</v>
      </c>
      <c r="B653">
        <v>548.1</v>
      </c>
      <c r="C653">
        <v>658.1</v>
      </c>
      <c r="D653">
        <v>1039.9000000000001</v>
      </c>
      <c r="E653">
        <v>1337.8</v>
      </c>
      <c r="F653" s="104">
        <f t="shared" si="160"/>
        <v>1588</v>
      </c>
      <c r="G653" s="104">
        <f t="shared" si="161"/>
        <v>1995.9</v>
      </c>
      <c r="H653" s="106">
        <f t="shared" si="162"/>
        <v>-20.436895636053908</v>
      </c>
    </row>
    <row r="654" spans="1:8" x14ac:dyDescent="0.25">
      <c r="A654" s="8">
        <f t="shared" si="156"/>
        <v>43412</v>
      </c>
      <c r="B654">
        <v>576.79999999999995</v>
      </c>
      <c r="C654">
        <v>584.9</v>
      </c>
      <c r="D654">
        <v>1055.9000000000001</v>
      </c>
      <c r="E654" s="26">
        <v>1432</v>
      </c>
      <c r="F654" s="104">
        <f t="shared" si="160"/>
        <v>1632.7</v>
      </c>
      <c r="G654" s="104">
        <f t="shared" si="161"/>
        <v>2016.9</v>
      </c>
      <c r="H654" s="106">
        <f t="shared" si="162"/>
        <v>-19.049035648767909</v>
      </c>
    </row>
    <row r="655" spans="1:8" x14ac:dyDescent="0.25">
      <c r="A655" s="8">
        <f t="shared" si="156"/>
        <v>43419</v>
      </c>
      <c r="B655">
        <v>578.5</v>
      </c>
      <c r="C655" s="26">
        <v>602</v>
      </c>
      <c r="D655">
        <v>1166.9000000000001</v>
      </c>
      <c r="E655">
        <v>1457.6</v>
      </c>
      <c r="F655" s="104">
        <f t="shared" si="160"/>
        <v>1745.4</v>
      </c>
      <c r="G655" s="104">
        <f t="shared" si="161"/>
        <v>2059.6</v>
      </c>
      <c r="H655" s="106">
        <f t="shared" si="162"/>
        <v>-15.25538939599922</v>
      </c>
    </row>
    <row r="656" spans="1:8" x14ac:dyDescent="0.25">
      <c r="A656" s="8">
        <f t="shared" si="156"/>
        <v>43426</v>
      </c>
      <c r="B656" s="27">
        <v>612</v>
      </c>
      <c r="C656">
        <v>608.79999999999995</v>
      </c>
      <c r="D656">
        <v>1211.5</v>
      </c>
      <c r="E656">
        <v>1478.2</v>
      </c>
      <c r="F656" s="104">
        <f t="shared" si="160"/>
        <v>1823.5</v>
      </c>
      <c r="G656" s="104">
        <f t="shared" si="161"/>
        <v>2087</v>
      </c>
      <c r="H656" s="106">
        <f t="shared" si="162"/>
        <v>-12.625778629611883</v>
      </c>
    </row>
    <row r="657" spans="1:8" x14ac:dyDescent="0.25">
      <c r="A657" s="8">
        <f t="shared" si="156"/>
        <v>43433</v>
      </c>
      <c r="B657">
        <v>678.4</v>
      </c>
      <c r="C657">
        <v>596.4</v>
      </c>
      <c r="D657">
        <v>1263.2</v>
      </c>
      <c r="E657">
        <v>1525.1</v>
      </c>
      <c r="F657" s="104">
        <f t="shared" si="160"/>
        <v>1941.6</v>
      </c>
      <c r="G657" s="104">
        <f t="shared" si="161"/>
        <v>2121.5</v>
      </c>
      <c r="H657" s="106">
        <f t="shared" si="162"/>
        <v>-8.4798491633278346</v>
      </c>
    </row>
    <row r="658" spans="1:8" x14ac:dyDescent="0.25">
      <c r="A658" s="8">
        <f t="shared" si="156"/>
        <v>43440</v>
      </c>
      <c r="B658" s="26">
        <v>654</v>
      </c>
      <c r="C658" s="26">
        <v>632</v>
      </c>
      <c r="D658">
        <v>1349.3</v>
      </c>
      <c r="E658">
        <v>1572.8</v>
      </c>
      <c r="F658" s="104">
        <f t="shared" si="160"/>
        <v>2003.3</v>
      </c>
      <c r="G658" s="104">
        <f t="shared" si="161"/>
        <v>2204.8000000000002</v>
      </c>
      <c r="H658" s="106">
        <f t="shared" si="162"/>
        <v>-9.1391509433962348</v>
      </c>
    </row>
    <row r="659" spans="1:8" x14ac:dyDescent="0.25">
      <c r="A659" s="8">
        <f t="shared" si="156"/>
        <v>43447</v>
      </c>
      <c r="B659">
        <v>606.6</v>
      </c>
      <c r="C659">
        <v>576.20000000000005</v>
      </c>
      <c r="D659">
        <v>1414.3</v>
      </c>
      <c r="E659">
        <v>1613.8</v>
      </c>
      <c r="F659" s="104">
        <f t="shared" si="160"/>
        <v>2020.9</v>
      </c>
      <c r="G659" s="104">
        <f t="shared" si="161"/>
        <v>2190</v>
      </c>
      <c r="H659" s="106">
        <f t="shared" si="162"/>
        <v>-7.7214611872146062</v>
      </c>
    </row>
    <row r="660" spans="1:8" x14ac:dyDescent="0.25">
      <c r="A660" s="8">
        <f t="shared" si="156"/>
        <v>43454</v>
      </c>
      <c r="B660">
        <v>613.6</v>
      </c>
      <c r="C660">
        <v>615.4</v>
      </c>
      <c r="D660">
        <v>1430.8</v>
      </c>
      <c r="E660">
        <v>1679.4</v>
      </c>
      <c r="F660" s="104">
        <f t="shared" si="160"/>
        <v>2044.4</v>
      </c>
      <c r="G660" s="104">
        <f t="shared" si="161"/>
        <v>2294.8000000000002</v>
      </c>
      <c r="H660" s="106">
        <f t="shared" si="162"/>
        <v>-10.911626285515085</v>
      </c>
    </row>
    <row r="661" spans="1:8" x14ac:dyDescent="0.25">
      <c r="A661" s="8">
        <f t="shared" si="156"/>
        <v>43461</v>
      </c>
      <c r="B661">
        <v>685.2</v>
      </c>
      <c r="C661">
        <v>613.6</v>
      </c>
      <c r="D661">
        <v>1494.5</v>
      </c>
      <c r="E661" s="26">
        <v>1740</v>
      </c>
      <c r="F661" s="104">
        <f t="shared" si="160"/>
        <v>2179.6999999999998</v>
      </c>
      <c r="G661" s="104">
        <f t="shared" si="161"/>
        <v>2353.6</v>
      </c>
      <c r="H661" s="106">
        <f t="shared" si="162"/>
        <v>-7.388681169272604</v>
      </c>
    </row>
    <row r="662" spans="1:8" x14ac:dyDescent="0.25">
      <c r="A662" s="8">
        <f t="shared" si="156"/>
        <v>43468</v>
      </c>
      <c r="B662">
        <v>643.9</v>
      </c>
      <c r="C662">
        <v>528.29999999999995</v>
      </c>
      <c r="D662">
        <v>1568.9</v>
      </c>
      <c r="E662">
        <v>1804.8</v>
      </c>
      <c r="F662" s="104">
        <f t="shared" si="160"/>
        <v>2212.8000000000002</v>
      </c>
      <c r="G662" s="104">
        <f t="shared" si="161"/>
        <v>2333.1</v>
      </c>
      <c r="H662" s="106">
        <f t="shared" si="162"/>
        <v>-5.1562299087051455</v>
      </c>
    </row>
    <row r="663" spans="1:8" x14ac:dyDescent="0.25">
      <c r="A663" s="8">
        <f t="shared" si="156"/>
        <v>43475</v>
      </c>
      <c r="B663" s="145">
        <v>0</v>
      </c>
      <c r="C663">
        <v>515.20000000000005</v>
      </c>
      <c r="D663" s="145">
        <v>0</v>
      </c>
      <c r="E663">
        <v>1863.5</v>
      </c>
      <c r="F663" s="104">
        <f t="shared" si="160"/>
        <v>0</v>
      </c>
      <c r="G663" s="104">
        <f t="shared" si="161"/>
        <v>2378.6999999999998</v>
      </c>
      <c r="H663" s="291">
        <f t="shared" si="162"/>
        <v>-100</v>
      </c>
    </row>
    <row r="664" spans="1:8" x14ac:dyDescent="0.25">
      <c r="A664" s="8">
        <f t="shared" si="156"/>
        <v>43482</v>
      </c>
      <c r="B664" s="145">
        <v>0</v>
      </c>
      <c r="C664">
        <v>498.1</v>
      </c>
      <c r="D664" s="145">
        <v>0</v>
      </c>
      <c r="E664">
        <v>1931.8</v>
      </c>
      <c r="F664" s="104">
        <f t="shared" si="160"/>
        <v>0</v>
      </c>
      <c r="G664" s="104">
        <f t="shared" si="161"/>
        <v>2429.9</v>
      </c>
      <c r="H664" s="291">
        <f t="shared" si="162"/>
        <v>-100</v>
      </c>
    </row>
    <row r="665" spans="1:8" x14ac:dyDescent="0.25">
      <c r="A665" s="8">
        <f t="shared" si="156"/>
        <v>43489</v>
      </c>
      <c r="B665" s="145">
        <v>0</v>
      </c>
      <c r="C665">
        <v>516.9</v>
      </c>
      <c r="D665" s="145">
        <v>0</v>
      </c>
      <c r="E665">
        <v>1978.2</v>
      </c>
      <c r="F665" s="104">
        <f t="shared" si="160"/>
        <v>0</v>
      </c>
      <c r="G665" s="104">
        <f t="shared" si="161"/>
        <v>2495.1</v>
      </c>
      <c r="H665" s="291">
        <f t="shared" si="162"/>
        <v>-100</v>
      </c>
    </row>
    <row r="666" spans="1:8" x14ac:dyDescent="0.25">
      <c r="A666" s="8">
        <f t="shared" si="156"/>
        <v>43496</v>
      </c>
      <c r="B666" s="145">
        <v>0</v>
      </c>
      <c r="C666">
        <v>602.29999999999995</v>
      </c>
      <c r="D666" s="145">
        <v>0</v>
      </c>
      <c r="E666">
        <v>1999.2</v>
      </c>
      <c r="F666" s="104">
        <f t="shared" si="160"/>
        <v>0</v>
      </c>
      <c r="G666" s="104">
        <f t="shared" si="161"/>
        <v>2601.5</v>
      </c>
      <c r="H666" s="291">
        <f t="shared" si="162"/>
        <v>-100</v>
      </c>
    </row>
    <row r="667" spans="1:8" x14ac:dyDescent="0.25">
      <c r="A667" s="8">
        <f t="shared" si="156"/>
        <v>43503</v>
      </c>
      <c r="B667" s="145">
        <v>0</v>
      </c>
      <c r="C667">
        <v>562.6</v>
      </c>
      <c r="D667" s="145">
        <v>0</v>
      </c>
      <c r="E667">
        <v>2097.6</v>
      </c>
      <c r="F667" s="104">
        <f t="shared" si="160"/>
        <v>0</v>
      </c>
      <c r="G667" s="104">
        <f t="shared" si="161"/>
        <v>2660.2</v>
      </c>
      <c r="H667" s="291">
        <f t="shared" si="162"/>
        <v>-100</v>
      </c>
    </row>
    <row r="668" spans="1:8" x14ac:dyDescent="0.25">
      <c r="A668" s="8">
        <f t="shared" si="156"/>
        <v>43510</v>
      </c>
      <c r="B668" s="145">
        <v>480.7</v>
      </c>
      <c r="C668" s="145">
        <v>523.5</v>
      </c>
      <c r="D668" s="145">
        <v>2031.6</v>
      </c>
      <c r="E668" s="145">
        <v>2145.1999999999998</v>
      </c>
      <c r="F668" s="104">
        <f t="shared" si="160"/>
        <v>2512.2999999999997</v>
      </c>
      <c r="G668" s="104">
        <f t="shared" si="161"/>
        <v>2668.7</v>
      </c>
      <c r="H668" s="291">
        <f t="shared" si="162"/>
        <v>-5.8605313448495515</v>
      </c>
    </row>
    <row r="669" spans="1:8" x14ac:dyDescent="0.25">
      <c r="A669" s="8">
        <f t="shared" si="156"/>
        <v>43517</v>
      </c>
      <c r="B669">
        <v>489.3</v>
      </c>
      <c r="C669">
        <v>577.5</v>
      </c>
      <c r="D669">
        <v>2066.6</v>
      </c>
      <c r="E669">
        <v>2176.1</v>
      </c>
      <c r="F669" s="104">
        <f t="shared" si="160"/>
        <v>2555.9</v>
      </c>
      <c r="G669" s="104">
        <f t="shared" si="161"/>
        <v>2753.6</v>
      </c>
      <c r="H669" s="106">
        <f t="shared" si="162"/>
        <v>-7.1796920395119095</v>
      </c>
    </row>
    <row r="670" spans="1:8" x14ac:dyDescent="0.25">
      <c r="A670" s="8">
        <f t="shared" si="156"/>
        <v>43524</v>
      </c>
      <c r="B670">
        <v>548.9</v>
      </c>
      <c r="C670">
        <v>496.4</v>
      </c>
      <c r="D670">
        <v>2163.6</v>
      </c>
      <c r="E670">
        <v>2247</v>
      </c>
      <c r="F670" s="104">
        <f t="shared" si="160"/>
        <v>2712.5</v>
      </c>
      <c r="G670" s="104">
        <f t="shared" si="161"/>
        <v>2743.4</v>
      </c>
      <c r="H670" s="106">
        <f t="shared" si="162"/>
        <v>-1.1263395786250685</v>
      </c>
    </row>
    <row r="671" spans="1:8" x14ac:dyDescent="0.25">
      <c r="A671" s="8">
        <f t="shared" si="156"/>
        <v>43531</v>
      </c>
      <c r="B671">
        <v>504.4</v>
      </c>
      <c r="C671">
        <v>497.1</v>
      </c>
      <c r="D671">
        <v>2218.3000000000002</v>
      </c>
      <c r="E671">
        <v>2282.6</v>
      </c>
      <c r="F671" s="104">
        <f t="shared" si="160"/>
        <v>2722.7000000000003</v>
      </c>
      <c r="G671" s="104">
        <f t="shared" si="161"/>
        <v>2779.7</v>
      </c>
      <c r="H671" s="106">
        <f t="shared" si="162"/>
        <v>-2.0505809979494027</v>
      </c>
    </row>
    <row r="672" spans="1:8" x14ac:dyDescent="0.25">
      <c r="A672" s="8">
        <f t="shared" si="156"/>
        <v>43538</v>
      </c>
      <c r="B672">
        <v>494.8</v>
      </c>
      <c r="C672">
        <v>437.3</v>
      </c>
      <c r="D672">
        <v>2263.3000000000002</v>
      </c>
      <c r="E672">
        <v>2328.6999999999998</v>
      </c>
      <c r="F672" s="104">
        <f t="shared" si="160"/>
        <v>2758.1000000000004</v>
      </c>
      <c r="G672" s="104">
        <f t="shared" si="161"/>
        <v>2766</v>
      </c>
      <c r="H672" s="106">
        <f t="shared" si="162"/>
        <v>-0.28561099060012696</v>
      </c>
    </row>
    <row r="673" spans="1:9" x14ac:dyDescent="0.25">
      <c r="A673" s="8">
        <f t="shared" si="156"/>
        <v>43545</v>
      </c>
      <c r="B673">
        <v>607.5</v>
      </c>
      <c r="C673">
        <v>397.1</v>
      </c>
      <c r="D673">
        <v>2303.8000000000002</v>
      </c>
      <c r="E673">
        <v>2375.5</v>
      </c>
      <c r="F673" s="104">
        <f t="shared" si="160"/>
        <v>2911.3</v>
      </c>
      <c r="G673" s="104">
        <f t="shared" si="161"/>
        <v>2772.6</v>
      </c>
      <c r="H673" s="106">
        <f t="shared" si="162"/>
        <v>5.0025247060520917</v>
      </c>
    </row>
    <row r="674" spans="1:9" x14ac:dyDescent="0.25">
      <c r="A674" s="8">
        <f t="shared" si="156"/>
        <v>43552</v>
      </c>
      <c r="B674">
        <v>630.5</v>
      </c>
      <c r="C674">
        <v>316.89999999999998</v>
      </c>
      <c r="D674">
        <v>2343.3000000000002</v>
      </c>
      <c r="E674">
        <v>2479.6</v>
      </c>
      <c r="F674" s="104">
        <f t="shared" si="160"/>
        <v>2973.8</v>
      </c>
      <c r="G674" s="104">
        <f t="shared" si="161"/>
        <v>2796.5</v>
      </c>
      <c r="H674" s="106">
        <f t="shared" si="162"/>
        <v>6.3400679420704487</v>
      </c>
    </row>
    <row r="675" spans="1:9" x14ac:dyDescent="0.25">
      <c r="A675" s="8">
        <f t="shared" si="156"/>
        <v>43559</v>
      </c>
      <c r="B675">
        <v>678.7</v>
      </c>
      <c r="C675">
        <v>341.8</v>
      </c>
      <c r="D675">
        <v>2384.3000000000002</v>
      </c>
      <c r="E675">
        <v>2509.1999999999998</v>
      </c>
      <c r="F675" s="104">
        <f t="shared" si="160"/>
        <v>3063</v>
      </c>
      <c r="G675" s="104">
        <f t="shared" si="161"/>
        <v>2851</v>
      </c>
      <c r="H675" s="106">
        <f t="shared" si="162"/>
        <v>7.4359873728516268</v>
      </c>
    </row>
    <row r="676" spans="1:9" x14ac:dyDescent="0.25">
      <c r="A676" s="8">
        <f t="shared" si="156"/>
        <v>43566</v>
      </c>
      <c r="B676">
        <v>604.1</v>
      </c>
      <c r="C676">
        <v>277.3</v>
      </c>
      <c r="D676">
        <v>2455.5</v>
      </c>
      <c r="E676">
        <v>2579.6</v>
      </c>
      <c r="F676" s="104">
        <f t="shared" si="160"/>
        <v>3059.6</v>
      </c>
      <c r="G676" s="104">
        <f t="shared" si="161"/>
        <v>2856.9</v>
      </c>
      <c r="H676" s="106">
        <f t="shared" si="162"/>
        <v>7.095103083762111</v>
      </c>
    </row>
    <row r="677" spans="1:9" x14ac:dyDescent="0.25">
      <c r="A677" s="8">
        <f t="shared" si="156"/>
        <v>43573</v>
      </c>
      <c r="B677">
        <v>683.5</v>
      </c>
      <c r="C677">
        <v>220.9</v>
      </c>
      <c r="D677">
        <v>2536.9</v>
      </c>
      <c r="E677">
        <v>2654.7</v>
      </c>
      <c r="F677" s="104">
        <f t="shared" si="160"/>
        <v>3220.4</v>
      </c>
      <c r="G677" s="104">
        <f t="shared" si="161"/>
        <v>2875.6</v>
      </c>
      <c r="H677" s="106">
        <f t="shared" si="162"/>
        <v>11.990541104465159</v>
      </c>
    </row>
    <row r="678" spans="1:9" x14ac:dyDescent="0.25">
      <c r="A678" s="8">
        <f t="shared" si="156"/>
        <v>43580</v>
      </c>
      <c r="B678">
        <v>575.5</v>
      </c>
      <c r="C678">
        <v>253.8</v>
      </c>
      <c r="D678">
        <v>2697</v>
      </c>
      <c r="E678">
        <v>2691.8</v>
      </c>
      <c r="F678" s="104">
        <f t="shared" si="160"/>
        <v>3272.5</v>
      </c>
      <c r="G678" s="104">
        <f t="shared" si="161"/>
        <v>2945.6000000000004</v>
      </c>
      <c r="H678" s="106">
        <f t="shared" si="162"/>
        <v>11.097908745247143</v>
      </c>
      <c r="I678">
        <v>241.2</v>
      </c>
    </row>
    <row r="679" spans="1:9" x14ac:dyDescent="0.25">
      <c r="A679" s="8">
        <f t="shared" si="156"/>
        <v>43587</v>
      </c>
      <c r="B679" s="26">
        <v>516</v>
      </c>
      <c r="C679">
        <v>221.4</v>
      </c>
      <c r="D679">
        <v>2772</v>
      </c>
      <c r="E679">
        <v>2730.2</v>
      </c>
      <c r="F679" s="104">
        <f t="shared" ref="F679:F691" si="163">+B679+D679</f>
        <v>3288</v>
      </c>
      <c r="G679" s="104">
        <f t="shared" ref="G679:G691" si="164">+C679+E679</f>
        <v>2951.6</v>
      </c>
      <c r="H679" s="106">
        <f t="shared" ref="H679:H691" si="165">(F679/G679-1)*100</f>
        <v>11.397208293806749</v>
      </c>
      <c r="I679">
        <v>253.6</v>
      </c>
    </row>
    <row r="680" spans="1:9" x14ac:dyDescent="0.25">
      <c r="A680" s="8">
        <f t="shared" si="156"/>
        <v>43594</v>
      </c>
      <c r="B680">
        <v>508.1</v>
      </c>
      <c r="C680">
        <v>176.2</v>
      </c>
      <c r="D680">
        <v>2792</v>
      </c>
      <c r="E680">
        <v>2780.5</v>
      </c>
      <c r="F680" s="104">
        <f t="shared" si="163"/>
        <v>3300.1</v>
      </c>
      <c r="G680" s="104">
        <f t="shared" si="164"/>
        <v>2956.7</v>
      </c>
      <c r="H680" s="106">
        <f t="shared" si="165"/>
        <v>11.614299726045928</v>
      </c>
      <c r="I680">
        <v>256.3</v>
      </c>
    </row>
    <row r="681" spans="1:9" x14ac:dyDescent="0.25">
      <c r="A681" s="8">
        <f t="shared" si="156"/>
        <v>43601</v>
      </c>
      <c r="B681">
        <v>439.6</v>
      </c>
      <c r="C681">
        <v>137.5</v>
      </c>
      <c r="D681">
        <v>2875.4</v>
      </c>
      <c r="E681">
        <v>2817.7</v>
      </c>
      <c r="F681" s="104">
        <f t="shared" si="163"/>
        <v>3315</v>
      </c>
      <c r="G681" s="104">
        <f t="shared" si="164"/>
        <v>2955.2</v>
      </c>
      <c r="H681" s="106">
        <f t="shared" si="165"/>
        <v>12.175148890092057</v>
      </c>
      <c r="I681">
        <v>295.60000000000002</v>
      </c>
    </row>
    <row r="682" spans="1:9" x14ac:dyDescent="0.25">
      <c r="A682" s="8">
        <f t="shared" si="156"/>
        <v>43608</v>
      </c>
      <c r="B682">
        <v>372.2</v>
      </c>
      <c r="C682">
        <v>100</v>
      </c>
      <c r="D682">
        <v>2947.1</v>
      </c>
      <c r="E682">
        <v>2866.5</v>
      </c>
      <c r="F682" s="104">
        <f t="shared" si="163"/>
        <v>3319.2999999999997</v>
      </c>
      <c r="G682" s="104">
        <f t="shared" si="164"/>
        <v>2966.5</v>
      </c>
      <c r="H682" s="106">
        <f t="shared" si="165"/>
        <v>11.892802966458781</v>
      </c>
      <c r="I682">
        <v>327.9</v>
      </c>
    </row>
    <row r="683" spans="1:9" x14ac:dyDescent="0.25">
      <c r="A683" s="8">
        <f t="shared" si="156"/>
        <v>43615</v>
      </c>
      <c r="B683">
        <v>304.10000000000002</v>
      </c>
      <c r="C683">
        <v>37.299999999999997</v>
      </c>
      <c r="D683">
        <v>3017.4</v>
      </c>
      <c r="E683">
        <v>2935</v>
      </c>
      <c r="F683" s="104">
        <f t="shared" si="163"/>
        <v>3321.5</v>
      </c>
      <c r="G683" s="104">
        <f t="shared" si="164"/>
        <v>2972.3</v>
      </c>
      <c r="H683" s="106">
        <f t="shared" si="165"/>
        <v>11.748477609931696</v>
      </c>
      <c r="I683">
        <v>396.2</v>
      </c>
    </row>
    <row r="684" spans="1:9" x14ac:dyDescent="0.25">
      <c r="A684" s="8">
        <f t="shared" si="156"/>
        <v>43622</v>
      </c>
      <c r="B684">
        <v>688.8</v>
      </c>
      <c r="C684">
        <v>333</v>
      </c>
      <c r="D684">
        <v>72</v>
      </c>
      <c r="E684">
        <v>16.3</v>
      </c>
      <c r="F684" s="104">
        <f t="shared" si="163"/>
        <v>760.8</v>
      </c>
      <c r="G684" s="104">
        <f t="shared" si="164"/>
        <v>349.3</v>
      </c>
      <c r="H684" s="106">
        <f t="shared" si="165"/>
        <v>117.80704265674204</v>
      </c>
    </row>
    <row r="685" spans="1:9" x14ac:dyDescent="0.25">
      <c r="A685" s="8">
        <f t="shared" si="156"/>
        <v>43629</v>
      </c>
      <c r="B685">
        <v>659.2</v>
      </c>
      <c r="C685">
        <v>365.8</v>
      </c>
      <c r="D685">
        <v>133.1</v>
      </c>
      <c r="E685">
        <v>29.8</v>
      </c>
      <c r="F685" s="104">
        <f t="shared" si="163"/>
        <v>792.30000000000007</v>
      </c>
      <c r="G685" s="104">
        <f t="shared" si="164"/>
        <v>395.6</v>
      </c>
      <c r="H685" s="106">
        <f t="shared" si="165"/>
        <v>100.27805864509607</v>
      </c>
    </row>
    <row r="686" spans="1:9" x14ac:dyDescent="0.25">
      <c r="A686" s="8">
        <f t="shared" si="156"/>
        <v>43636</v>
      </c>
      <c r="B686">
        <v>689.1</v>
      </c>
      <c r="C686">
        <v>400.8</v>
      </c>
      <c r="D686">
        <v>152.1</v>
      </c>
      <c r="E686">
        <v>81.599999999999994</v>
      </c>
      <c r="F686" s="104">
        <f t="shared" si="163"/>
        <v>841.2</v>
      </c>
      <c r="G686" s="104">
        <f t="shared" si="164"/>
        <v>482.4</v>
      </c>
      <c r="H686" s="106">
        <f t="shared" si="165"/>
        <v>74.378109452736325</v>
      </c>
    </row>
    <row r="687" spans="1:9" x14ac:dyDescent="0.25">
      <c r="A687" s="8">
        <f t="shared" si="156"/>
        <v>43643</v>
      </c>
      <c r="B687">
        <v>633.79999999999995</v>
      </c>
      <c r="C687">
        <v>443.1</v>
      </c>
      <c r="D687">
        <v>266.89999999999998</v>
      </c>
      <c r="E687">
        <v>127.5</v>
      </c>
      <c r="F687" s="104">
        <f t="shared" si="163"/>
        <v>900.69999999999993</v>
      </c>
      <c r="G687" s="104">
        <f t="shared" si="164"/>
        <v>570.6</v>
      </c>
      <c r="H687" s="106">
        <f t="shared" si="165"/>
        <v>57.851384507535911</v>
      </c>
    </row>
    <row r="688" spans="1:9" x14ac:dyDescent="0.25">
      <c r="A688" s="8">
        <f t="shared" si="156"/>
        <v>43650</v>
      </c>
      <c r="B688">
        <v>614.6</v>
      </c>
      <c r="C688">
        <v>433.5</v>
      </c>
      <c r="D688">
        <v>351.4</v>
      </c>
      <c r="E688">
        <v>164.2</v>
      </c>
      <c r="F688" s="104">
        <f t="shared" si="163"/>
        <v>966</v>
      </c>
      <c r="G688" s="104">
        <f t="shared" si="164"/>
        <v>597.70000000000005</v>
      </c>
      <c r="H688" s="106">
        <f t="shared" si="165"/>
        <v>61.619541576041485</v>
      </c>
    </row>
    <row r="689" spans="1:8" x14ac:dyDescent="0.25">
      <c r="A689" s="8">
        <f t="shared" si="156"/>
        <v>43657</v>
      </c>
      <c r="B689">
        <v>759.2</v>
      </c>
      <c r="C689">
        <v>368</v>
      </c>
      <c r="D689">
        <v>373.2</v>
      </c>
      <c r="E689">
        <v>232</v>
      </c>
      <c r="F689" s="104">
        <f t="shared" si="163"/>
        <v>1132.4000000000001</v>
      </c>
      <c r="G689" s="104">
        <f t="shared" si="164"/>
        <v>600</v>
      </c>
      <c r="H689" s="106">
        <f t="shared" si="165"/>
        <v>88.733333333333348</v>
      </c>
    </row>
    <row r="690" spans="1:8" x14ac:dyDescent="0.25">
      <c r="A690" s="8">
        <f t="shared" si="156"/>
        <v>43664</v>
      </c>
      <c r="B690">
        <v>751.2</v>
      </c>
      <c r="C690">
        <v>319.10000000000002</v>
      </c>
      <c r="D690">
        <v>472.6</v>
      </c>
      <c r="E690">
        <v>298.3</v>
      </c>
      <c r="F690" s="104">
        <f t="shared" si="163"/>
        <v>1223.8000000000002</v>
      </c>
      <c r="G690" s="104">
        <f t="shared" si="164"/>
        <v>617.40000000000009</v>
      </c>
      <c r="H690" s="106">
        <f t="shared" si="165"/>
        <v>98.21833495302883</v>
      </c>
    </row>
    <row r="691" spans="1:8" x14ac:dyDescent="0.25">
      <c r="A691" s="8">
        <f t="shared" si="156"/>
        <v>43671</v>
      </c>
      <c r="B691">
        <v>719.1</v>
      </c>
      <c r="C691">
        <v>316.8</v>
      </c>
      <c r="D691">
        <v>540.20000000000005</v>
      </c>
      <c r="E691">
        <v>331.2</v>
      </c>
      <c r="F691" s="104">
        <f t="shared" si="163"/>
        <v>1259.3000000000002</v>
      </c>
      <c r="G691" s="104">
        <f t="shared" si="164"/>
        <v>648</v>
      </c>
      <c r="H691" s="106">
        <f t="shared" si="165"/>
        <v>94.336419753086446</v>
      </c>
    </row>
    <row r="692" spans="1:8" x14ac:dyDescent="0.25">
      <c r="A692" s="8">
        <f t="shared" si="156"/>
        <v>43678</v>
      </c>
      <c r="B692" s="26">
        <v>716</v>
      </c>
      <c r="C692">
        <v>320.89999999999998</v>
      </c>
      <c r="D692">
        <v>614.70000000000005</v>
      </c>
      <c r="E692">
        <v>377.3</v>
      </c>
      <c r="F692" s="104">
        <f t="shared" ref="F692:F743" si="166">+B692+D692</f>
        <v>1330.7</v>
      </c>
      <c r="G692" s="104">
        <f t="shared" ref="G692:G743" si="167">+C692+E692</f>
        <v>698.2</v>
      </c>
      <c r="H692" s="106">
        <f t="shared" ref="H692:H743" si="168">(F692/G692-1)*100</f>
        <v>90.59008879977084</v>
      </c>
    </row>
    <row r="693" spans="1:8" x14ac:dyDescent="0.25">
      <c r="A693" s="8">
        <f t="shared" si="156"/>
        <v>43685</v>
      </c>
      <c r="B693">
        <v>625.1</v>
      </c>
      <c r="C693">
        <v>467.3</v>
      </c>
      <c r="D693">
        <v>735.9</v>
      </c>
      <c r="E693">
        <v>478.6</v>
      </c>
      <c r="F693" s="104">
        <f t="shared" si="166"/>
        <v>1361</v>
      </c>
      <c r="G693" s="104">
        <f t="shared" si="167"/>
        <v>945.90000000000009</v>
      </c>
      <c r="H693" s="106">
        <f t="shared" si="168"/>
        <v>43.884131514959293</v>
      </c>
    </row>
    <row r="694" spans="1:8" x14ac:dyDescent="0.25">
      <c r="A694" s="8">
        <f t="shared" si="156"/>
        <v>43692</v>
      </c>
      <c r="B694">
        <v>610.20000000000005</v>
      </c>
      <c r="C694">
        <v>490.2</v>
      </c>
      <c r="D694">
        <v>864.6</v>
      </c>
      <c r="E694">
        <v>502.9</v>
      </c>
      <c r="F694" s="104">
        <f t="shared" si="166"/>
        <v>1474.8000000000002</v>
      </c>
      <c r="G694" s="104">
        <f t="shared" si="167"/>
        <v>993.09999999999991</v>
      </c>
      <c r="H694" s="106">
        <f t="shared" si="168"/>
        <v>48.50468230792471</v>
      </c>
    </row>
    <row r="695" spans="1:8" x14ac:dyDescent="0.25">
      <c r="A695" s="8">
        <f t="shared" si="156"/>
        <v>43699</v>
      </c>
      <c r="B695">
        <v>585.5</v>
      </c>
      <c r="C695">
        <v>523.9</v>
      </c>
      <c r="D695">
        <v>980.1</v>
      </c>
      <c r="E695">
        <v>550</v>
      </c>
      <c r="F695" s="104">
        <f t="shared" si="166"/>
        <v>1565.6</v>
      </c>
      <c r="G695" s="104">
        <f t="shared" si="167"/>
        <v>1073.9000000000001</v>
      </c>
      <c r="H695" s="106">
        <f t="shared" si="168"/>
        <v>45.78638606946641</v>
      </c>
    </row>
    <row r="696" spans="1:8" x14ac:dyDescent="0.25">
      <c r="A696" s="8">
        <f t="shared" si="156"/>
        <v>43706</v>
      </c>
      <c r="B696">
        <v>518.70000000000005</v>
      </c>
      <c r="C696">
        <v>547.9</v>
      </c>
      <c r="D696">
        <v>1092</v>
      </c>
      <c r="E696">
        <v>604.29999999999995</v>
      </c>
      <c r="F696" s="104">
        <f t="shared" si="166"/>
        <v>1610.7</v>
      </c>
      <c r="G696" s="104">
        <f t="shared" si="167"/>
        <v>1152.1999999999998</v>
      </c>
      <c r="H696" s="106">
        <f t="shared" si="168"/>
        <v>39.793438639125171</v>
      </c>
    </row>
    <row r="697" spans="1:8" x14ac:dyDescent="0.25">
      <c r="A697" s="8">
        <f t="shared" si="156"/>
        <v>43713</v>
      </c>
      <c r="B697">
        <v>572.6</v>
      </c>
      <c r="C697">
        <v>567.9</v>
      </c>
      <c r="D697">
        <v>1130</v>
      </c>
      <c r="E697">
        <v>621.29999999999995</v>
      </c>
      <c r="F697" s="104">
        <f t="shared" si="166"/>
        <v>1702.6</v>
      </c>
      <c r="G697" s="104">
        <f t="shared" si="167"/>
        <v>1189.1999999999998</v>
      </c>
      <c r="H697" s="106">
        <f t="shared" si="168"/>
        <v>43.171880255634051</v>
      </c>
    </row>
    <row r="698" spans="1:8" x14ac:dyDescent="0.25">
      <c r="A698" s="8">
        <f t="shared" si="156"/>
        <v>43720</v>
      </c>
      <c r="B698">
        <v>683.8</v>
      </c>
      <c r="C698">
        <v>542.70000000000005</v>
      </c>
      <c r="D698">
        <v>1165.5999999999999</v>
      </c>
      <c r="E698">
        <v>671.2</v>
      </c>
      <c r="F698" s="104">
        <f t="shared" si="166"/>
        <v>1849.3999999999999</v>
      </c>
      <c r="G698" s="104">
        <f t="shared" si="167"/>
        <v>1213.9000000000001</v>
      </c>
      <c r="H698" s="106">
        <f t="shared" si="168"/>
        <v>52.351923552187138</v>
      </c>
    </row>
    <row r="699" spans="1:8" x14ac:dyDescent="0.25">
      <c r="A699" s="8">
        <f t="shared" si="156"/>
        <v>43727</v>
      </c>
      <c r="B699" s="26">
        <v>700</v>
      </c>
      <c r="C699">
        <v>554.4</v>
      </c>
      <c r="D699">
        <v>1208.3</v>
      </c>
      <c r="E699">
        <v>750.6</v>
      </c>
      <c r="F699" s="104">
        <f t="shared" si="166"/>
        <v>1908.3</v>
      </c>
      <c r="G699" s="104">
        <f t="shared" si="167"/>
        <v>1305</v>
      </c>
      <c r="H699" s="106">
        <f t="shared" si="168"/>
        <v>46.22988505747125</v>
      </c>
    </row>
    <row r="700" spans="1:8" x14ac:dyDescent="0.25">
      <c r="A700" s="8">
        <f t="shared" si="156"/>
        <v>43734</v>
      </c>
      <c r="B700">
        <v>671.3</v>
      </c>
      <c r="C700">
        <v>562.29999999999995</v>
      </c>
      <c r="D700">
        <v>1275.5</v>
      </c>
      <c r="E700">
        <v>769.3</v>
      </c>
      <c r="F700" s="104">
        <f t="shared" si="166"/>
        <v>1946.8</v>
      </c>
      <c r="G700" s="104">
        <f t="shared" si="167"/>
        <v>1331.6</v>
      </c>
      <c r="H700" s="106">
        <f t="shared" si="168"/>
        <v>46.200060078101536</v>
      </c>
    </row>
    <row r="701" spans="1:8" x14ac:dyDescent="0.25">
      <c r="A701" s="8">
        <f t="shared" si="156"/>
        <v>43741</v>
      </c>
      <c r="B701">
        <v>655.9</v>
      </c>
      <c r="C701">
        <v>565</v>
      </c>
      <c r="D701">
        <v>1353.8</v>
      </c>
      <c r="E701">
        <v>819.5</v>
      </c>
      <c r="F701" s="104">
        <f t="shared" si="166"/>
        <v>2009.6999999999998</v>
      </c>
      <c r="G701" s="104">
        <f t="shared" si="167"/>
        <v>1384.5</v>
      </c>
      <c r="H701" s="106">
        <f t="shared" si="168"/>
        <v>45.157096424702047</v>
      </c>
    </row>
    <row r="702" spans="1:8" x14ac:dyDescent="0.25">
      <c r="A702" s="8">
        <f t="shared" si="156"/>
        <v>43748</v>
      </c>
      <c r="B702" s="26">
        <v>634</v>
      </c>
      <c r="C702">
        <v>455.5</v>
      </c>
      <c r="D702">
        <v>1454.6</v>
      </c>
      <c r="E702">
        <v>939.7</v>
      </c>
      <c r="F702" s="104">
        <f t="shared" si="166"/>
        <v>2088.6</v>
      </c>
      <c r="G702" s="104">
        <f t="shared" si="167"/>
        <v>1395.2</v>
      </c>
      <c r="H702" s="106">
        <f t="shared" si="168"/>
        <v>49.698967889908239</v>
      </c>
    </row>
    <row r="703" spans="1:8" x14ac:dyDescent="0.25">
      <c r="A703" s="8">
        <f t="shared" si="156"/>
        <v>43755</v>
      </c>
      <c r="B703">
        <v>658.7</v>
      </c>
      <c r="C703">
        <v>510.3</v>
      </c>
      <c r="D703">
        <v>1521</v>
      </c>
      <c r="E703">
        <v>969.7</v>
      </c>
      <c r="F703" s="104">
        <f t="shared" si="166"/>
        <v>2179.6999999999998</v>
      </c>
      <c r="G703" s="104">
        <f t="shared" si="167"/>
        <v>1480</v>
      </c>
      <c r="H703" s="106">
        <f t="shared" si="168"/>
        <v>47.27702702702701</v>
      </c>
    </row>
    <row r="704" spans="1:8" x14ac:dyDescent="0.25">
      <c r="A704" s="8">
        <f t="shared" si="156"/>
        <v>43762</v>
      </c>
      <c r="B704" s="26">
        <v>624</v>
      </c>
      <c r="C704">
        <v>513.9</v>
      </c>
      <c r="D704">
        <v>1591.9</v>
      </c>
      <c r="E704">
        <v>1008.3</v>
      </c>
      <c r="F704" s="104">
        <f t="shared" si="166"/>
        <v>2215.9</v>
      </c>
      <c r="G704" s="104">
        <f t="shared" si="167"/>
        <v>1522.1999999999998</v>
      </c>
      <c r="H704" s="106">
        <f t="shared" si="168"/>
        <v>45.572198134279354</v>
      </c>
    </row>
    <row r="705" spans="1:11" x14ac:dyDescent="0.25">
      <c r="A705" s="8">
        <f t="shared" ref="A705:A768" si="169">+A704+7</f>
        <v>43769</v>
      </c>
      <c r="B705">
        <v>610.20000000000005</v>
      </c>
      <c r="C705">
        <v>548.1</v>
      </c>
      <c r="D705">
        <v>1645.7</v>
      </c>
      <c r="E705">
        <v>1039.9000000000001</v>
      </c>
      <c r="F705" s="104">
        <f t="shared" si="166"/>
        <v>2255.9</v>
      </c>
      <c r="G705" s="104">
        <f t="shared" si="167"/>
        <v>1588</v>
      </c>
      <c r="H705" s="106">
        <f t="shared" si="168"/>
        <v>42.05919395465996</v>
      </c>
    </row>
    <row r="706" spans="1:11" x14ac:dyDescent="0.25">
      <c r="A706" s="8">
        <f t="shared" si="169"/>
        <v>43776</v>
      </c>
      <c r="B706">
        <v>585.79999999999995</v>
      </c>
      <c r="C706">
        <v>576.79999999999995</v>
      </c>
      <c r="D706">
        <v>1703.7</v>
      </c>
      <c r="E706">
        <v>1055.9000000000001</v>
      </c>
      <c r="F706" s="104">
        <f t="shared" si="166"/>
        <v>2289.5</v>
      </c>
      <c r="G706" s="104">
        <f t="shared" si="167"/>
        <v>1632.7</v>
      </c>
      <c r="H706" s="106">
        <f t="shared" si="168"/>
        <v>40.227843449500831</v>
      </c>
    </row>
    <row r="707" spans="1:11" ht="15" x14ac:dyDescent="0.35">
      <c r="A707" s="8">
        <f t="shared" si="169"/>
        <v>43783</v>
      </c>
      <c r="B707" s="316">
        <v>596.1</v>
      </c>
      <c r="C707">
        <v>578.5</v>
      </c>
      <c r="D707">
        <v>1791.4</v>
      </c>
      <c r="E707">
        <v>1166.9000000000001</v>
      </c>
      <c r="F707" s="104">
        <f t="shared" si="166"/>
        <v>2387.5</v>
      </c>
      <c r="G707" s="104">
        <f t="shared" si="167"/>
        <v>1745.4</v>
      </c>
      <c r="H707" s="106">
        <f t="shared" si="168"/>
        <v>36.788128795691534</v>
      </c>
    </row>
    <row r="708" spans="1:11" x14ac:dyDescent="0.25">
      <c r="A708" s="8">
        <f t="shared" si="169"/>
        <v>43790</v>
      </c>
      <c r="B708">
        <f>'1121'!B75</f>
        <v>569.1</v>
      </c>
      <c r="C708">
        <f>'1121'!C75</f>
        <v>612</v>
      </c>
      <c r="D708">
        <f>'1121'!D75</f>
        <v>1846.4</v>
      </c>
      <c r="E708">
        <f>'1121'!E75</f>
        <v>1211.5</v>
      </c>
      <c r="F708" s="104">
        <f t="shared" si="166"/>
        <v>2415.5</v>
      </c>
      <c r="G708" s="104">
        <f t="shared" si="167"/>
        <v>1823.5</v>
      </c>
      <c r="H708" s="106">
        <f t="shared" si="168"/>
        <v>32.465039758705785</v>
      </c>
    </row>
    <row r="709" spans="1:11" x14ac:dyDescent="0.25">
      <c r="A709" s="8">
        <f t="shared" si="169"/>
        <v>43797</v>
      </c>
      <c r="B709">
        <f>'1128'!B75</f>
        <v>562.20000000000005</v>
      </c>
      <c r="C709">
        <f>'1128'!C75</f>
        <v>678.4</v>
      </c>
      <c r="D709">
        <f>'1128'!D75</f>
        <v>1898.3</v>
      </c>
      <c r="E709">
        <f>'1128'!E75</f>
        <v>1263.2</v>
      </c>
      <c r="F709" s="104">
        <f t="shared" si="166"/>
        <v>2460.5</v>
      </c>
      <c r="G709" s="104">
        <f t="shared" si="167"/>
        <v>1941.6</v>
      </c>
      <c r="H709" s="106">
        <f t="shared" si="168"/>
        <v>26.725381128965807</v>
      </c>
    </row>
    <row r="710" spans="1:11" x14ac:dyDescent="0.25">
      <c r="A710" s="8">
        <f t="shared" si="169"/>
        <v>43804</v>
      </c>
      <c r="B710">
        <f>'1205'!B75</f>
        <v>519.20000000000005</v>
      </c>
      <c r="C710">
        <f>'1205'!C75</f>
        <v>654</v>
      </c>
      <c r="D710">
        <f>'1205'!D75</f>
        <v>1955</v>
      </c>
      <c r="E710">
        <f>'1205'!E75</f>
        <v>1349.3</v>
      </c>
      <c r="F710" s="104">
        <f t="shared" si="166"/>
        <v>2474.1999999999998</v>
      </c>
      <c r="G710" s="104">
        <f t="shared" si="167"/>
        <v>2003.3</v>
      </c>
      <c r="H710" s="106">
        <f t="shared" si="168"/>
        <v>23.506214745669631</v>
      </c>
    </row>
    <row r="711" spans="1:11" x14ac:dyDescent="0.25">
      <c r="A711" s="8">
        <f t="shared" si="169"/>
        <v>43811</v>
      </c>
      <c r="B711">
        <f>'1212'!B75</f>
        <v>525.70000000000005</v>
      </c>
      <c r="C711">
        <f>'1212'!C75</f>
        <v>606.6</v>
      </c>
      <c r="D711">
        <f>'1212'!D75</f>
        <v>2073.4</v>
      </c>
      <c r="E711">
        <f>'1212'!E75</f>
        <v>1414.3</v>
      </c>
      <c r="F711" s="104">
        <f t="shared" si="166"/>
        <v>2599.1000000000004</v>
      </c>
      <c r="G711" s="104">
        <f t="shared" si="167"/>
        <v>2020.9</v>
      </c>
      <c r="H711" s="106">
        <f t="shared" si="168"/>
        <v>28.611014894354003</v>
      </c>
    </row>
    <row r="712" spans="1:11" x14ac:dyDescent="0.25">
      <c r="A712" s="8">
        <f t="shared" si="169"/>
        <v>43818</v>
      </c>
      <c r="B712">
        <f>'1219'!B75</f>
        <v>475.4</v>
      </c>
      <c r="C712">
        <f>'1219'!C75</f>
        <v>613.6</v>
      </c>
      <c r="D712">
        <f>'1219'!D75</f>
        <v>2199.8000000000002</v>
      </c>
      <c r="E712">
        <f>'1219'!E75</f>
        <v>1430.8</v>
      </c>
      <c r="F712" s="104">
        <f t="shared" si="166"/>
        <v>2675.2000000000003</v>
      </c>
      <c r="G712" s="104">
        <f t="shared" si="167"/>
        <v>2044.4</v>
      </c>
      <c r="H712" s="106">
        <f t="shared" si="168"/>
        <v>30.855018587360593</v>
      </c>
    </row>
    <row r="713" spans="1:11" x14ac:dyDescent="0.25">
      <c r="A713" s="8">
        <f t="shared" si="169"/>
        <v>43825</v>
      </c>
      <c r="B713">
        <f>'1226'!B75</f>
        <v>511</v>
      </c>
      <c r="C713">
        <f>'1226'!C75</f>
        <v>685.2</v>
      </c>
      <c r="D713">
        <f>'1226'!D75</f>
        <v>2225.4</v>
      </c>
      <c r="E713">
        <f>'1226'!E75</f>
        <v>1494.5</v>
      </c>
      <c r="F713" s="104">
        <f t="shared" si="166"/>
        <v>2736.4</v>
      </c>
      <c r="G713" s="104">
        <f t="shared" si="167"/>
        <v>2179.6999999999998</v>
      </c>
      <c r="H713" s="106">
        <f t="shared" si="168"/>
        <v>25.540211955773739</v>
      </c>
    </row>
    <row r="714" spans="1:11" x14ac:dyDescent="0.25">
      <c r="A714" s="8">
        <f t="shared" si="169"/>
        <v>43832</v>
      </c>
      <c r="B714">
        <f>'0102'!B75</f>
        <v>519.70000000000005</v>
      </c>
      <c r="C714">
        <f>'0102'!C75</f>
        <v>643.9</v>
      </c>
      <c r="D714">
        <f>'0102'!D75</f>
        <v>2236</v>
      </c>
      <c r="E714">
        <f>'0102'!E75</f>
        <v>1568.9</v>
      </c>
      <c r="F714" s="104">
        <f t="shared" si="166"/>
        <v>2755.7</v>
      </c>
      <c r="G714" s="104">
        <f t="shared" si="167"/>
        <v>2212.8000000000002</v>
      </c>
      <c r="H714" s="106">
        <f t="shared" si="168"/>
        <v>24.534526391901636</v>
      </c>
    </row>
    <row r="715" spans="1:11" x14ac:dyDescent="0.25">
      <c r="A715" s="8">
        <f t="shared" si="169"/>
        <v>43839</v>
      </c>
      <c r="B715">
        <f>'0109'!B75</f>
        <v>510.7</v>
      </c>
      <c r="C715">
        <f>'0109'!C75</f>
        <v>643.9</v>
      </c>
      <c r="D715">
        <f>'0109'!D75</f>
        <v>2308.4</v>
      </c>
      <c r="E715">
        <f>'0109'!E75</f>
        <v>1568.9</v>
      </c>
      <c r="F715" s="104">
        <f t="shared" si="166"/>
        <v>2819.1</v>
      </c>
      <c r="G715" s="104">
        <f t="shared" si="167"/>
        <v>2212.8000000000002</v>
      </c>
      <c r="H715" s="106">
        <f t="shared" si="168"/>
        <v>27.399674620390435</v>
      </c>
    </row>
    <row r="716" spans="1:11" x14ac:dyDescent="0.25">
      <c r="A716" s="8">
        <f t="shared" si="169"/>
        <v>43846</v>
      </c>
      <c r="B716">
        <f>'0116'!B75</f>
        <v>498.6</v>
      </c>
      <c r="C716">
        <f>'0116'!C75</f>
        <v>643.9</v>
      </c>
      <c r="D716">
        <f>'0116'!D75</f>
        <v>2362.1999999999998</v>
      </c>
      <c r="E716">
        <f>'0116'!E75</f>
        <v>1568.9</v>
      </c>
      <c r="F716" s="104">
        <f t="shared" si="166"/>
        <v>2860.7999999999997</v>
      </c>
      <c r="G716" s="104">
        <f t="shared" si="167"/>
        <v>2212.8000000000002</v>
      </c>
      <c r="H716" s="106">
        <f t="shared" si="168"/>
        <v>29.284164859002139</v>
      </c>
    </row>
    <row r="717" spans="1:11" ht="15" x14ac:dyDescent="0.35">
      <c r="A717" s="8">
        <f t="shared" si="169"/>
        <v>43853</v>
      </c>
      <c r="B717" s="26">
        <f>'0123'!B75</f>
        <v>523</v>
      </c>
      <c r="C717">
        <f>'0123'!C75</f>
        <v>643.9</v>
      </c>
      <c r="D717">
        <f>'0123'!D75</f>
        <v>2434.4</v>
      </c>
      <c r="E717">
        <f>'0123'!E75</f>
        <v>1568.9</v>
      </c>
      <c r="F717" s="104">
        <f t="shared" si="166"/>
        <v>2957.4</v>
      </c>
      <c r="G717" s="104">
        <f t="shared" si="167"/>
        <v>2212.8000000000002</v>
      </c>
      <c r="H717" s="106">
        <f t="shared" si="168"/>
        <v>33.649674620390456</v>
      </c>
      <c r="K717" s="316"/>
    </row>
    <row r="718" spans="1:11" x14ac:dyDescent="0.25">
      <c r="A718" s="8">
        <f t="shared" si="169"/>
        <v>43860</v>
      </c>
      <c r="B718">
        <f>'0130'!B75</f>
        <v>536.20000000000005</v>
      </c>
      <c r="C718">
        <f>'0130'!C75</f>
        <v>643.9</v>
      </c>
      <c r="D718">
        <f>'0130'!D75</f>
        <v>2473.3000000000002</v>
      </c>
      <c r="E718">
        <f>'0130'!E75</f>
        <v>1568.9</v>
      </c>
      <c r="F718" s="104">
        <f t="shared" si="166"/>
        <v>3009.5</v>
      </c>
      <c r="G718" s="104">
        <f t="shared" si="167"/>
        <v>2212.8000000000002</v>
      </c>
      <c r="H718" s="106">
        <f t="shared" si="168"/>
        <v>36.004157628344167</v>
      </c>
    </row>
    <row r="719" spans="1:11" x14ac:dyDescent="0.25">
      <c r="A719" s="8">
        <f t="shared" si="169"/>
        <v>43867</v>
      </c>
      <c r="B719">
        <f>'0206'!B75</f>
        <v>546</v>
      </c>
      <c r="C719">
        <f>'0206'!C75</f>
        <v>643.9</v>
      </c>
      <c r="D719">
        <f>'0206'!D75</f>
        <v>2542.6999999999998</v>
      </c>
      <c r="E719">
        <f>'0206'!E75</f>
        <v>1568.9</v>
      </c>
      <c r="F719" s="104">
        <f t="shared" si="166"/>
        <v>3088.7</v>
      </c>
      <c r="G719" s="104">
        <f t="shared" si="167"/>
        <v>2212.8000000000002</v>
      </c>
      <c r="H719" s="106">
        <f t="shared" si="168"/>
        <v>39.5833333333333</v>
      </c>
    </row>
    <row r="720" spans="1:11" x14ac:dyDescent="0.25">
      <c r="A720" s="8">
        <f t="shared" si="169"/>
        <v>43874</v>
      </c>
      <c r="B720">
        <f>'0213'!B78</f>
        <v>523.29999999999995</v>
      </c>
      <c r="C720">
        <f>'0213'!C78</f>
        <v>480.7</v>
      </c>
      <c r="D720">
        <f>'0213'!D78</f>
        <v>2637.8</v>
      </c>
      <c r="E720">
        <f>'0213'!E78</f>
        <v>2031.6</v>
      </c>
      <c r="F720" s="104">
        <f t="shared" si="166"/>
        <v>3161.1000000000004</v>
      </c>
      <c r="G720" s="104">
        <f t="shared" si="167"/>
        <v>2512.2999999999997</v>
      </c>
      <c r="H720" s="106">
        <f t="shared" si="168"/>
        <v>25.824941288858838</v>
      </c>
    </row>
    <row r="721" spans="1:8" x14ac:dyDescent="0.25">
      <c r="A721" s="8">
        <f t="shared" si="169"/>
        <v>43881</v>
      </c>
      <c r="B721">
        <f>'0220'!B78</f>
        <v>466.4</v>
      </c>
      <c r="C721">
        <f>'0220'!C78</f>
        <v>489.3</v>
      </c>
      <c r="D721">
        <f>'0220'!D78</f>
        <v>2726.1</v>
      </c>
      <c r="E721">
        <f>'0220'!E78</f>
        <v>2066.6</v>
      </c>
      <c r="F721" s="104">
        <f t="shared" si="166"/>
        <v>3192.5</v>
      </c>
      <c r="G721" s="104">
        <f t="shared" si="167"/>
        <v>2555.9</v>
      </c>
      <c r="H721" s="106">
        <f t="shared" si="168"/>
        <v>24.907077741695673</v>
      </c>
    </row>
    <row r="722" spans="1:8" x14ac:dyDescent="0.25">
      <c r="A722" s="8">
        <f t="shared" si="169"/>
        <v>43888</v>
      </c>
      <c r="B722">
        <f>'0227'!B79</f>
        <v>439.9</v>
      </c>
      <c r="C722">
        <f>'0227'!C79</f>
        <v>548.9</v>
      </c>
      <c r="D722">
        <f>'0227'!D79</f>
        <v>2827.6</v>
      </c>
      <c r="E722">
        <f>'0227'!E79</f>
        <v>2163.6</v>
      </c>
      <c r="F722" s="104">
        <f t="shared" si="166"/>
        <v>3267.5</v>
      </c>
      <c r="G722" s="104">
        <f t="shared" si="167"/>
        <v>2712.5</v>
      </c>
      <c r="H722" s="106">
        <f t="shared" si="168"/>
        <v>20.460829493087562</v>
      </c>
    </row>
    <row r="723" spans="1:8" x14ac:dyDescent="0.25">
      <c r="A723" s="8">
        <f t="shared" si="169"/>
        <v>43895</v>
      </c>
      <c r="B723">
        <f>'0305'!B82</f>
        <v>402.1</v>
      </c>
      <c r="C723">
        <f>'0305'!C82</f>
        <v>504.4</v>
      </c>
      <c r="D723">
        <f>'0305'!D82</f>
        <v>2908.8</v>
      </c>
      <c r="E723">
        <f>'0305'!E82</f>
        <v>2218.3000000000002</v>
      </c>
      <c r="F723" s="104">
        <f t="shared" si="166"/>
        <v>3310.9</v>
      </c>
      <c r="G723" s="104">
        <f t="shared" si="167"/>
        <v>2722.7000000000003</v>
      </c>
      <c r="H723" s="106">
        <f t="shared" si="168"/>
        <v>21.603555294376896</v>
      </c>
    </row>
    <row r="724" spans="1:8" x14ac:dyDescent="0.25">
      <c r="A724" s="8">
        <f t="shared" si="169"/>
        <v>43902</v>
      </c>
      <c r="B724">
        <f>'0312'!B83</f>
        <v>443.6</v>
      </c>
      <c r="C724">
        <f>'0312'!C83</f>
        <v>494.8</v>
      </c>
      <c r="D724">
        <f>'0312'!D83</f>
        <v>2950.6</v>
      </c>
      <c r="E724">
        <f>'0312'!E83</f>
        <v>2263.3000000000002</v>
      </c>
      <c r="F724" s="104">
        <f t="shared" si="166"/>
        <v>3394.2</v>
      </c>
      <c r="G724" s="104">
        <f t="shared" si="167"/>
        <v>2758.1000000000004</v>
      </c>
      <c r="H724" s="106">
        <f t="shared" si="168"/>
        <v>23.06297813712337</v>
      </c>
    </row>
    <row r="725" spans="1:8" x14ac:dyDescent="0.25">
      <c r="A725" s="8">
        <f t="shared" si="169"/>
        <v>43909</v>
      </c>
      <c r="B725">
        <f>'0319'!B84</f>
        <v>472.6</v>
      </c>
      <c r="C725">
        <f>'0319'!C84</f>
        <v>607.5</v>
      </c>
      <c r="D725">
        <f>'0319'!D84</f>
        <v>2985.9</v>
      </c>
      <c r="E725">
        <f>'0319'!E84</f>
        <v>2303.8000000000002</v>
      </c>
      <c r="F725" s="104">
        <f t="shared" si="166"/>
        <v>3458.5</v>
      </c>
      <c r="G725" s="104">
        <f t="shared" si="167"/>
        <v>2911.3</v>
      </c>
      <c r="H725" s="106">
        <f t="shared" si="168"/>
        <v>18.795726994813311</v>
      </c>
    </row>
    <row r="726" spans="1:8" x14ac:dyDescent="0.25">
      <c r="A726" s="8">
        <f t="shared" si="169"/>
        <v>43916</v>
      </c>
      <c r="B726">
        <f>'0326'!B87</f>
        <v>483.3</v>
      </c>
      <c r="C726">
        <f>'0326'!C87</f>
        <v>630.5</v>
      </c>
      <c r="D726">
        <f>'0326'!D87</f>
        <v>3060.2</v>
      </c>
      <c r="E726">
        <f>'0326'!E87</f>
        <v>2343.3000000000002</v>
      </c>
      <c r="F726" s="104">
        <f t="shared" si="166"/>
        <v>3543.5</v>
      </c>
      <c r="G726" s="104">
        <f t="shared" si="167"/>
        <v>2973.8</v>
      </c>
      <c r="H726" s="106">
        <f t="shared" si="168"/>
        <v>19.157307149102152</v>
      </c>
    </row>
    <row r="727" spans="1:8" x14ac:dyDescent="0.25">
      <c r="A727" s="8">
        <f t="shared" si="169"/>
        <v>43923</v>
      </c>
      <c r="B727">
        <f>'0402'!B87</f>
        <v>516.4</v>
      </c>
      <c r="C727">
        <f>'0402'!C87</f>
        <v>678.7</v>
      </c>
      <c r="D727">
        <f>'0402'!D87</f>
        <v>3111.4</v>
      </c>
      <c r="E727">
        <f>'0402'!E87</f>
        <v>2384.3000000000002</v>
      </c>
      <c r="F727" s="104">
        <f t="shared" si="166"/>
        <v>3627.8</v>
      </c>
      <c r="G727" s="104">
        <f t="shared" si="167"/>
        <v>3063</v>
      </c>
      <c r="H727" s="106">
        <f t="shared" si="168"/>
        <v>18.439438459027112</v>
      </c>
    </row>
    <row r="728" spans="1:8" x14ac:dyDescent="0.25">
      <c r="A728" s="8">
        <f t="shared" si="169"/>
        <v>43930</v>
      </c>
      <c r="B728">
        <f>'0409'!B87</f>
        <v>484.8</v>
      </c>
      <c r="C728">
        <f>'0409'!C87</f>
        <v>604.1</v>
      </c>
      <c r="D728">
        <f>'0409'!D87</f>
        <v>3227.7</v>
      </c>
      <c r="E728">
        <f>'0409'!E87</f>
        <v>2455.5</v>
      </c>
      <c r="F728" s="104">
        <f t="shared" si="166"/>
        <v>3712.5</v>
      </c>
      <c r="G728" s="104">
        <f t="shared" si="167"/>
        <v>3059.6</v>
      </c>
      <c r="H728" s="106">
        <f t="shared" si="168"/>
        <v>21.339390770035305</v>
      </c>
    </row>
    <row r="729" spans="1:8" x14ac:dyDescent="0.25">
      <c r="A729" s="8">
        <f t="shared" si="169"/>
        <v>43937</v>
      </c>
      <c r="B729">
        <f>'0416'!B87</f>
        <v>412.3</v>
      </c>
      <c r="C729">
        <f>'0416'!C87</f>
        <v>683.5</v>
      </c>
      <c r="D729">
        <f>'0416'!D87</f>
        <v>3328.3</v>
      </c>
      <c r="E729">
        <f>'0416'!E87</f>
        <v>2536.9</v>
      </c>
      <c r="F729" s="104">
        <f t="shared" si="166"/>
        <v>3740.6000000000004</v>
      </c>
      <c r="G729" s="104">
        <f t="shared" si="167"/>
        <v>3220.4</v>
      </c>
      <c r="H729" s="106">
        <f t="shared" si="168"/>
        <v>16.153272885355861</v>
      </c>
    </row>
    <row r="730" spans="1:8" x14ac:dyDescent="0.25">
      <c r="A730" s="8">
        <f t="shared" si="169"/>
        <v>43944</v>
      </c>
      <c r="B730">
        <f>'0423'!B87</f>
        <v>383.6</v>
      </c>
      <c r="C730">
        <f>'0423'!C87</f>
        <v>575.5</v>
      </c>
      <c r="D730">
        <f>'0423'!D87</f>
        <v>3401.5</v>
      </c>
      <c r="E730">
        <f>'0423'!E87</f>
        <v>2697</v>
      </c>
      <c r="F730" s="104">
        <f t="shared" si="166"/>
        <v>3785.1</v>
      </c>
      <c r="G730" s="104">
        <f t="shared" si="167"/>
        <v>3272.5</v>
      </c>
      <c r="H730" s="106">
        <f t="shared" si="168"/>
        <v>15.663865546218481</v>
      </c>
    </row>
    <row r="731" spans="1:8" x14ac:dyDescent="0.25">
      <c r="A731" s="8">
        <f t="shared" si="169"/>
        <v>43951</v>
      </c>
      <c r="F731" s="104">
        <f t="shared" si="166"/>
        <v>0</v>
      </c>
      <c r="G731" s="104">
        <f t="shared" si="167"/>
        <v>0</v>
      </c>
      <c r="H731" s="106" t="e">
        <f t="shared" si="168"/>
        <v>#DIV/0!</v>
      </c>
    </row>
    <row r="732" spans="1:8" x14ac:dyDescent="0.25">
      <c r="A732" s="8">
        <f t="shared" si="169"/>
        <v>43958</v>
      </c>
      <c r="F732" s="104">
        <f t="shared" si="166"/>
        <v>0</v>
      </c>
      <c r="G732" s="104">
        <f t="shared" si="167"/>
        <v>0</v>
      </c>
      <c r="H732" s="106" t="e">
        <f t="shared" si="168"/>
        <v>#DIV/0!</v>
      </c>
    </row>
    <row r="733" spans="1:8" x14ac:dyDescent="0.25">
      <c r="A733" s="8">
        <f t="shared" si="169"/>
        <v>43965</v>
      </c>
      <c r="F733" s="104">
        <f t="shared" si="166"/>
        <v>0</v>
      </c>
      <c r="G733" s="104">
        <f t="shared" si="167"/>
        <v>0</v>
      </c>
      <c r="H733" s="106" t="e">
        <f t="shared" si="168"/>
        <v>#DIV/0!</v>
      </c>
    </row>
    <row r="734" spans="1:8" x14ac:dyDescent="0.25">
      <c r="A734" s="8">
        <f t="shared" si="169"/>
        <v>43972</v>
      </c>
      <c r="F734" s="104">
        <f t="shared" si="166"/>
        <v>0</v>
      </c>
      <c r="G734" s="104">
        <f t="shared" si="167"/>
        <v>0</v>
      </c>
      <c r="H734" s="106" t="e">
        <f t="shared" si="168"/>
        <v>#DIV/0!</v>
      </c>
    </row>
    <row r="735" spans="1:8" x14ac:dyDescent="0.25">
      <c r="A735" s="8">
        <f t="shared" si="169"/>
        <v>43979</v>
      </c>
      <c r="F735" s="104">
        <f t="shared" si="166"/>
        <v>0</v>
      </c>
      <c r="G735" s="104">
        <f t="shared" si="167"/>
        <v>0</v>
      </c>
      <c r="H735" s="106" t="e">
        <f t="shared" si="168"/>
        <v>#DIV/0!</v>
      </c>
    </row>
    <row r="736" spans="1:8" x14ac:dyDescent="0.25">
      <c r="A736" s="8">
        <f t="shared" si="169"/>
        <v>43986</v>
      </c>
      <c r="F736" s="104">
        <f t="shared" si="166"/>
        <v>0</v>
      </c>
      <c r="G736" s="104">
        <f t="shared" si="167"/>
        <v>0</v>
      </c>
      <c r="H736" s="106" t="e">
        <f t="shared" si="168"/>
        <v>#DIV/0!</v>
      </c>
    </row>
    <row r="737" spans="1:8" x14ac:dyDescent="0.25">
      <c r="A737" s="8">
        <f t="shared" si="169"/>
        <v>43993</v>
      </c>
      <c r="F737" s="104">
        <f t="shared" si="166"/>
        <v>0</v>
      </c>
      <c r="G737" s="104">
        <f t="shared" si="167"/>
        <v>0</v>
      </c>
      <c r="H737" s="106" t="e">
        <f t="shared" si="168"/>
        <v>#DIV/0!</v>
      </c>
    </row>
    <row r="738" spans="1:8" x14ac:dyDescent="0.25">
      <c r="A738" s="8">
        <f t="shared" si="169"/>
        <v>44000</v>
      </c>
      <c r="F738" s="104">
        <f t="shared" si="166"/>
        <v>0</v>
      </c>
      <c r="G738" s="104">
        <f t="shared" si="167"/>
        <v>0</v>
      </c>
      <c r="H738" s="106" t="e">
        <f t="shared" si="168"/>
        <v>#DIV/0!</v>
      </c>
    </row>
    <row r="739" spans="1:8" x14ac:dyDescent="0.25">
      <c r="A739" s="8">
        <f t="shared" si="169"/>
        <v>44007</v>
      </c>
      <c r="F739" s="104">
        <f t="shared" si="166"/>
        <v>0</v>
      </c>
      <c r="G739" s="104">
        <f t="shared" si="167"/>
        <v>0</v>
      </c>
      <c r="H739" s="106" t="e">
        <f t="shared" si="168"/>
        <v>#DIV/0!</v>
      </c>
    </row>
    <row r="740" spans="1:8" x14ac:dyDescent="0.25">
      <c r="A740" s="8">
        <f t="shared" si="169"/>
        <v>44014</v>
      </c>
      <c r="F740" s="104">
        <f t="shared" si="166"/>
        <v>0</v>
      </c>
      <c r="G740" s="104">
        <f t="shared" si="167"/>
        <v>0</v>
      </c>
      <c r="H740" s="106" t="e">
        <f t="shared" si="168"/>
        <v>#DIV/0!</v>
      </c>
    </row>
    <row r="741" spans="1:8" x14ac:dyDescent="0.25">
      <c r="A741" s="8">
        <f t="shared" si="169"/>
        <v>44021</v>
      </c>
      <c r="F741" s="104">
        <f t="shared" si="166"/>
        <v>0</v>
      </c>
      <c r="G741" s="104">
        <f t="shared" si="167"/>
        <v>0</v>
      </c>
      <c r="H741" s="106" t="e">
        <f t="shared" si="168"/>
        <v>#DIV/0!</v>
      </c>
    </row>
    <row r="742" spans="1:8" x14ac:dyDescent="0.25">
      <c r="A742" s="8">
        <f t="shared" si="169"/>
        <v>44028</v>
      </c>
      <c r="F742" s="104">
        <f t="shared" si="166"/>
        <v>0</v>
      </c>
      <c r="G742" s="104">
        <f t="shared" si="167"/>
        <v>0</v>
      </c>
      <c r="H742" s="106" t="e">
        <f t="shared" si="168"/>
        <v>#DIV/0!</v>
      </c>
    </row>
    <row r="743" spans="1:8" x14ac:dyDescent="0.25">
      <c r="A743" s="8">
        <f t="shared" si="169"/>
        <v>44035</v>
      </c>
      <c r="F743" s="104">
        <f t="shared" si="166"/>
        <v>0</v>
      </c>
      <c r="G743" s="104">
        <f t="shared" si="167"/>
        <v>0</v>
      </c>
      <c r="H743" s="106" t="e">
        <f t="shared" si="168"/>
        <v>#DIV/0!</v>
      </c>
    </row>
    <row r="744" spans="1:8" x14ac:dyDescent="0.25">
      <c r="A744" s="8">
        <f t="shared" si="169"/>
        <v>44042</v>
      </c>
      <c r="F744" s="104">
        <f t="shared" ref="F744:F807" si="170">+B744+D744</f>
        <v>0</v>
      </c>
      <c r="G744" s="104">
        <f t="shared" ref="G744:G807" si="171">+C744+E744</f>
        <v>0</v>
      </c>
      <c r="H744" s="106" t="e">
        <f t="shared" ref="H744:H807" si="172">(F744/G744-1)*100</f>
        <v>#DIV/0!</v>
      </c>
    </row>
    <row r="745" spans="1:8" x14ac:dyDescent="0.25">
      <c r="A745" s="8">
        <f t="shared" si="169"/>
        <v>44049</v>
      </c>
      <c r="F745" s="104">
        <f t="shared" si="170"/>
        <v>0</v>
      </c>
      <c r="G745" s="104">
        <f t="shared" si="171"/>
        <v>0</v>
      </c>
      <c r="H745" s="106" t="e">
        <f t="shared" si="172"/>
        <v>#DIV/0!</v>
      </c>
    </row>
    <row r="746" spans="1:8" x14ac:dyDescent="0.25">
      <c r="A746" s="8">
        <f t="shared" si="169"/>
        <v>44056</v>
      </c>
      <c r="F746" s="104">
        <f t="shared" si="170"/>
        <v>0</v>
      </c>
      <c r="G746" s="104">
        <f t="shared" si="171"/>
        <v>0</v>
      </c>
      <c r="H746" s="106" t="e">
        <f t="shared" si="172"/>
        <v>#DIV/0!</v>
      </c>
    </row>
    <row r="747" spans="1:8" x14ac:dyDescent="0.25">
      <c r="A747" s="8">
        <f t="shared" si="169"/>
        <v>44063</v>
      </c>
      <c r="F747" s="104">
        <f t="shared" si="170"/>
        <v>0</v>
      </c>
      <c r="G747" s="104">
        <f t="shared" si="171"/>
        <v>0</v>
      </c>
      <c r="H747" s="106" t="e">
        <f t="shared" si="172"/>
        <v>#DIV/0!</v>
      </c>
    </row>
    <row r="748" spans="1:8" x14ac:dyDescent="0.25">
      <c r="A748" s="8">
        <f t="shared" si="169"/>
        <v>44070</v>
      </c>
      <c r="F748" s="104">
        <f t="shared" si="170"/>
        <v>0</v>
      </c>
      <c r="G748" s="104">
        <f t="shared" si="171"/>
        <v>0</v>
      </c>
      <c r="H748" s="106" t="e">
        <f t="shared" si="172"/>
        <v>#DIV/0!</v>
      </c>
    </row>
    <row r="749" spans="1:8" x14ac:dyDescent="0.25">
      <c r="A749" s="8">
        <f t="shared" si="169"/>
        <v>44077</v>
      </c>
      <c r="F749" s="104">
        <f t="shared" si="170"/>
        <v>0</v>
      </c>
      <c r="G749" s="104">
        <f t="shared" si="171"/>
        <v>0</v>
      </c>
      <c r="H749" s="106" t="e">
        <f t="shared" si="172"/>
        <v>#DIV/0!</v>
      </c>
    </row>
    <row r="750" spans="1:8" x14ac:dyDescent="0.25">
      <c r="A750" s="8">
        <f t="shared" si="169"/>
        <v>44084</v>
      </c>
      <c r="F750" s="104">
        <f t="shared" si="170"/>
        <v>0</v>
      </c>
      <c r="G750" s="104">
        <f t="shared" si="171"/>
        <v>0</v>
      </c>
      <c r="H750" s="106" t="e">
        <f t="shared" si="172"/>
        <v>#DIV/0!</v>
      </c>
    </row>
    <row r="751" spans="1:8" x14ac:dyDescent="0.25">
      <c r="A751" s="8">
        <f t="shared" si="169"/>
        <v>44091</v>
      </c>
      <c r="F751" s="104">
        <f t="shared" si="170"/>
        <v>0</v>
      </c>
      <c r="G751" s="104">
        <f t="shared" si="171"/>
        <v>0</v>
      </c>
      <c r="H751" s="106" t="e">
        <f t="shared" si="172"/>
        <v>#DIV/0!</v>
      </c>
    </row>
    <row r="752" spans="1:8" x14ac:dyDescent="0.25">
      <c r="A752" s="8">
        <f t="shared" si="169"/>
        <v>44098</v>
      </c>
      <c r="F752" s="104">
        <f t="shared" si="170"/>
        <v>0</v>
      </c>
      <c r="G752" s="104">
        <f t="shared" si="171"/>
        <v>0</v>
      </c>
      <c r="H752" s="106" t="e">
        <f t="shared" si="172"/>
        <v>#DIV/0!</v>
      </c>
    </row>
    <row r="753" spans="1:8" x14ac:dyDescent="0.25">
      <c r="A753" s="8">
        <f t="shared" si="169"/>
        <v>44105</v>
      </c>
      <c r="F753" s="104">
        <f t="shared" si="170"/>
        <v>0</v>
      </c>
      <c r="G753" s="104">
        <f t="shared" si="171"/>
        <v>0</v>
      </c>
      <c r="H753" s="106" t="e">
        <f t="shared" si="172"/>
        <v>#DIV/0!</v>
      </c>
    </row>
    <row r="754" spans="1:8" x14ac:dyDescent="0.25">
      <c r="A754" s="8">
        <f t="shared" si="169"/>
        <v>44112</v>
      </c>
      <c r="F754" s="104">
        <f t="shared" si="170"/>
        <v>0</v>
      </c>
      <c r="G754" s="104">
        <f t="shared" si="171"/>
        <v>0</v>
      </c>
      <c r="H754" s="106" t="e">
        <f t="shared" si="172"/>
        <v>#DIV/0!</v>
      </c>
    </row>
    <row r="755" spans="1:8" x14ac:dyDescent="0.25">
      <c r="A755" s="8">
        <f t="shared" si="169"/>
        <v>44119</v>
      </c>
      <c r="F755" s="104">
        <f t="shared" si="170"/>
        <v>0</v>
      </c>
      <c r="G755" s="104">
        <f t="shared" si="171"/>
        <v>0</v>
      </c>
      <c r="H755" s="106" t="e">
        <f t="shared" si="172"/>
        <v>#DIV/0!</v>
      </c>
    </row>
    <row r="756" spans="1:8" x14ac:dyDescent="0.25">
      <c r="A756" s="8">
        <f t="shared" si="169"/>
        <v>44126</v>
      </c>
      <c r="F756" s="104">
        <f t="shared" si="170"/>
        <v>0</v>
      </c>
      <c r="G756" s="104">
        <f t="shared" si="171"/>
        <v>0</v>
      </c>
      <c r="H756" s="106" t="e">
        <f t="shared" si="172"/>
        <v>#DIV/0!</v>
      </c>
    </row>
    <row r="757" spans="1:8" x14ac:dyDescent="0.25">
      <c r="A757" s="8">
        <f t="shared" si="169"/>
        <v>44133</v>
      </c>
      <c r="F757" s="104">
        <f t="shared" si="170"/>
        <v>0</v>
      </c>
      <c r="G757" s="104">
        <f t="shared" si="171"/>
        <v>0</v>
      </c>
      <c r="H757" s="106" t="e">
        <f t="shared" si="172"/>
        <v>#DIV/0!</v>
      </c>
    </row>
    <row r="758" spans="1:8" x14ac:dyDescent="0.25">
      <c r="A758" s="8">
        <f t="shared" si="169"/>
        <v>44140</v>
      </c>
      <c r="F758" s="104">
        <f t="shared" si="170"/>
        <v>0</v>
      </c>
      <c r="G758" s="104">
        <f t="shared" si="171"/>
        <v>0</v>
      </c>
      <c r="H758" s="106" t="e">
        <f t="shared" si="172"/>
        <v>#DIV/0!</v>
      </c>
    </row>
    <row r="759" spans="1:8" x14ac:dyDescent="0.25">
      <c r="A759" s="8">
        <f t="shared" si="169"/>
        <v>44147</v>
      </c>
      <c r="F759" s="104">
        <f t="shared" si="170"/>
        <v>0</v>
      </c>
      <c r="G759" s="104">
        <f t="shared" si="171"/>
        <v>0</v>
      </c>
      <c r="H759" s="106" t="e">
        <f t="shared" si="172"/>
        <v>#DIV/0!</v>
      </c>
    </row>
    <row r="760" spans="1:8" x14ac:dyDescent="0.25">
      <c r="A760" s="8">
        <f t="shared" si="169"/>
        <v>44154</v>
      </c>
      <c r="F760" s="104">
        <f t="shared" si="170"/>
        <v>0</v>
      </c>
      <c r="G760" s="104">
        <f t="shared" si="171"/>
        <v>0</v>
      </c>
      <c r="H760" s="106" t="e">
        <f t="shared" si="172"/>
        <v>#DIV/0!</v>
      </c>
    </row>
    <row r="761" spans="1:8" x14ac:dyDescent="0.25">
      <c r="A761" s="8">
        <f t="shared" si="169"/>
        <v>44161</v>
      </c>
      <c r="F761" s="104">
        <f t="shared" si="170"/>
        <v>0</v>
      </c>
      <c r="G761" s="104">
        <f t="shared" si="171"/>
        <v>0</v>
      </c>
      <c r="H761" s="106" t="e">
        <f t="shared" si="172"/>
        <v>#DIV/0!</v>
      </c>
    </row>
    <row r="762" spans="1:8" x14ac:dyDescent="0.25">
      <c r="A762" s="8">
        <f t="shared" si="169"/>
        <v>44168</v>
      </c>
      <c r="F762" s="104">
        <f t="shared" si="170"/>
        <v>0</v>
      </c>
      <c r="G762" s="104">
        <f t="shared" si="171"/>
        <v>0</v>
      </c>
      <c r="H762" s="106" t="e">
        <f t="shared" si="172"/>
        <v>#DIV/0!</v>
      </c>
    </row>
    <row r="763" spans="1:8" x14ac:dyDescent="0.25">
      <c r="A763" s="8">
        <f t="shared" si="169"/>
        <v>44175</v>
      </c>
      <c r="F763" s="104">
        <f t="shared" si="170"/>
        <v>0</v>
      </c>
      <c r="G763" s="104">
        <f t="shared" si="171"/>
        <v>0</v>
      </c>
      <c r="H763" s="106" t="e">
        <f t="shared" si="172"/>
        <v>#DIV/0!</v>
      </c>
    </row>
    <row r="764" spans="1:8" x14ac:dyDescent="0.25">
      <c r="A764" s="8">
        <f t="shared" si="169"/>
        <v>44182</v>
      </c>
      <c r="F764" s="104">
        <f t="shared" si="170"/>
        <v>0</v>
      </c>
      <c r="G764" s="104">
        <f t="shared" si="171"/>
        <v>0</v>
      </c>
      <c r="H764" s="106" t="e">
        <f t="shared" si="172"/>
        <v>#DIV/0!</v>
      </c>
    </row>
    <row r="765" spans="1:8" x14ac:dyDescent="0.25">
      <c r="A765" s="8">
        <f t="shared" si="169"/>
        <v>44189</v>
      </c>
      <c r="F765" s="104">
        <f t="shared" si="170"/>
        <v>0</v>
      </c>
      <c r="G765" s="104">
        <f t="shared" si="171"/>
        <v>0</v>
      </c>
      <c r="H765" s="106" t="e">
        <f t="shared" si="172"/>
        <v>#DIV/0!</v>
      </c>
    </row>
    <row r="766" spans="1:8" x14ac:dyDescent="0.25">
      <c r="A766" s="8">
        <f t="shared" si="169"/>
        <v>44196</v>
      </c>
      <c r="F766" s="104">
        <f t="shared" si="170"/>
        <v>0</v>
      </c>
      <c r="G766" s="104">
        <f t="shared" si="171"/>
        <v>0</v>
      </c>
      <c r="H766" s="106" t="e">
        <f t="shared" si="172"/>
        <v>#DIV/0!</v>
      </c>
    </row>
    <row r="767" spans="1:8" x14ac:dyDescent="0.25">
      <c r="A767" s="8">
        <f t="shared" si="169"/>
        <v>44203</v>
      </c>
      <c r="F767" s="104">
        <f t="shared" si="170"/>
        <v>0</v>
      </c>
      <c r="G767" s="104">
        <f t="shared" si="171"/>
        <v>0</v>
      </c>
      <c r="H767" s="106" t="e">
        <f t="shared" si="172"/>
        <v>#DIV/0!</v>
      </c>
    </row>
    <row r="768" spans="1:8" x14ac:dyDescent="0.25">
      <c r="A768" s="8">
        <f t="shared" si="169"/>
        <v>44210</v>
      </c>
      <c r="F768" s="104">
        <f t="shared" si="170"/>
        <v>0</v>
      </c>
      <c r="G768" s="104">
        <f t="shared" si="171"/>
        <v>0</v>
      </c>
      <c r="H768" s="106" t="e">
        <f t="shared" si="172"/>
        <v>#DIV/0!</v>
      </c>
    </row>
    <row r="769" spans="1:8" x14ac:dyDescent="0.25">
      <c r="A769" s="8">
        <f t="shared" ref="A769:A832" si="173">+A768+7</f>
        <v>44217</v>
      </c>
      <c r="F769" s="104">
        <f t="shared" si="170"/>
        <v>0</v>
      </c>
      <c r="G769" s="104">
        <f t="shared" si="171"/>
        <v>0</v>
      </c>
      <c r="H769" s="106" t="e">
        <f t="shared" si="172"/>
        <v>#DIV/0!</v>
      </c>
    </row>
    <row r="770" spans="1:8" x14ac:dyDescent="0.25">
      <c r="A770" s="8">
        <f t="shared" si="173"/>
        <v>44224</v>
      </c>
      <c r="F770" s="104">
        <f t="shared" si="170"/>
        <v>0</v>
      </c>
      <c r="G770" s="104">
        <f t="shared" si="171"/>
        <v>0</v>
      </c>
      <c r="H770" s="106" t="e">
        <f t="shared" si="172"/>
        <v>#DIV/0!</v>
      </c>
    </row>
    <row r="771" spans="1:8" x14ac:dyDescent="0.25">
      <c r="A771" s="8">
        <f t="shared" si="173"/>
        <v>44231</v>
      </c>
      <c r="F771" s="104">
        <f t="shared" si="170"/>
        <v>0</v>
      </c>
      <c r="G771" s="104">
        <f t="shared" si="171"/>
        <v>0</v>
      </c>
      <c r="H771" s="106" t="e">
        <f t="shared" si="172"/>
        <v>#DIV/0!</v>
      </c>
    </row>
    <row r="772" spans="1:8" x14ac:dyDescent="0.25">
      <c r="A772" s="8">
        <f t="shared" si="173"/>
        <v>44238</v>
      </c>
      <c r="F772" s="104">
        <f t="shared" si="170"/>
        <v>0</v>
      </c>
      <c r="G772" s="104">
        <f t="shared" si="171"/>
        <v>0</v>
      </c>
      <c r="H772" s="106" t="e">
        <f t="shared" si="172"/>
        <v>#DIV/0!</v>
      </c>
    </row>
    <row r="773" spans="1:8" x14ac:dyDescent="0.25">
      <c r="A773" s="8">
        <f t="shared" si="173"/>
        <v>44245</v>
      </c>
      <c r="F773" s="104">
        <f t="shared" si="170"/>
        <v>0</v>
      </c>
      <c r="G773" s="104">
        <f t="shared" si="171"/>
        <v>0</v>
      </c>
      <c r="H773" s="106" t="e">
        <f t="shared" si="172"/>
        <v>#DIV/0!</v>
      </c>
    </row>
    <row r="774" spans="1:8" x14ac:dyDescent="0.25">
      <c r="A774" s="8">
        <f t="shared" si="173"/>
        <v>44252</v>
      </c>
      <c r="F774" s="104">
        <f t="shared" si="170"/>
        <v>0</v>
      </c>
      <c r="G774" s="104">
        <f t="shared" si="171"/>
        <v>0</v>
      </c>
      <c r="H774" s="106" t="e">
        <f t="shared" si="172"/>
        <v>#DIV/0!</v>
      </c>
    </row>
    <row r="775" spans="1:8" x14ac:dyDescent="0.25">
      <c r="A775" s="8">
        <f t="shared" si="173"/>
        <v>44259</v>
      </c>
      <c r="F775" s="104">
        <f t="shared" si="170"/>
        <v>0</v>
      </c>
      <c r="G775" s="104">
        <f t="shared" si="171"/>
        <v>0</v>
      </c>
      <c r="H775" s="106" t="e">
        <f t="shared" si="172"/>
        <v>#DIV/0!</v>
      </c>
    </row>
    <row r="776" spans="1:8" x14ac:dyDescent="0.25">
      <c r="A776" s="8">
        <f t="shared" si="173"/>
        <v>44266</v>
      </c>
      <c r="F776" s="104">
        <f t="shared" si="170"/>
        <v>0</v>
      </c>
      <c r="G776" s="104">
        <f t="shared" si="171"/>
        <v>0</v>
      </c>
      <c r="H776" s="106" t="e">
        <f t="shared" si="172"/>
        <v>#DIV/0!</v>
      </c>
    </row>
    <row r="777" spans="1:8" x14ac:dyDescent="0.25">
      <c r="A777" s="8">
        <f t="shared" si="173"/>
        <v>44273</v>
      </c>
      <c r="F777" s="104">
        <f t="shared" si="170"/>
        <v>0</v>
      </c>
      <c r="G777" s="104">
        <f t="shared" si="171"/>
        <v>0</v>
      </c>
      <c r="H777" s="106" t="e">
        <f t="shared" si="172"/>
        <v>#DIV/0!</v>
      </c>
    </row>
    <row r="778" spans="1:8" x14ac:dyDescent="0.25">
      <c r="A778" s="8">
        <f t="shared" si="173"/>
        <v>44280</v>
      </c>
      <c r="F778" s="104">
        <f t="shared" si="170"/>
        <v>0</v>
      </c>
      <c r="G778" s="104">
        <f t="shared" si="171"/>
        <v>0</v>
      </c>
      <c r="H778" s="106" t="e">
        <f t="shared" si="172"/>
        <v>#DIV/0!</v>
      </c>
    </row>
    <row r="779" spans="1:8" x14ac:dyDescent="0.25">
      <c r="A779" s="8">
        <f t="shared" si="173"/>
        <v>44287</v>
      </c>
      <c r="F779" s="104">
        <f t="shared" si="170"/>
        <v>0</v>
      </c>
      <c r="G779" s="104">
        <f t="shared" si="171"/>
        <v>0</v>
      </c>
      <c r="H779" s="106" t="e">
        <f t="shared" si="172"/>
        <v>#DIV/0!</v>
      </c>
    </row>
    <row r="780" spans="1:8" x14ac:dyDescent="0.25">
      <c r="A780" s="8">
        <f t="shared" si="173"/>
        <v>44294</v>
      </c>
      <c r="F780" s="104">
        <f t="shared" si="170"/>
        <v>0</v>
      </c>
      <c r="G780" s="104">
        <f t="shared" si="171"/>
        <v>0</v>
      </c>
      <c r="H780" s="106" t="e">
        <f t="shared" si="172"/>
        <v>#DIV/0!</v>
      </c>
    </row>
    <row r="781" spans="1:8" x14ac:dyDescent="0.25">
      <c r="A781" s="8">
        <f t="shared" si="173"/>
        <v>44301</v>
      </c>
      <c r="F781" s="104">
        <f t="shared" si="170"/>
        <v>0</v>
      </c>
      <c r="G781" s="104">
        <f t="shared" si="171"/>
        <v>0</v>
      </c>
      <c r="H781" s="106" t="e">
        <f t="shared" si="172"/>
        <v>#DIV/0!</v>
      </c>
    </row>
    <row r="782" spans="1:8" x14ac:dyDescent="0.25">
      <c r="A782" s="8">
        <f t="shared" si="173"/>
        <v>44308</v>
      </c>
      <c r="F782" s="104">
        <f t="shared" si="170"/>
        <v>0</v>
      </c>
      <c r="G782" s="104">
        <f t="shared" si="171"/>
        <v>0</v>
      </c>
      <c r="H782" s="106" t="e">
        <f t="shared" si="172"/>
        <v>#DIV/0!</v>
      </c>
    </row>
    <row r="783" spans="1:8" x14ac:dyDescent="0.25">
      <c r="A783" s="8">
        <f t="shared" si="173"/>
        <v>44315</v>
      </c>
      <c r="F783" s="104">
        <f t="shared" si="170"/>
        <v>0</v>
      </c>
      <c r="G783" s="104">
        <f t="shared" si="171"/>
        <v>0</v>
      </c>
      <c r="H783" s="106" t="e">
        <f t="shared" si="172"/>
        <v>#DIV/0!</v>
      </c>
    </row>
    <row r="784" spans="1:8" x14ac:dyDescent="0.25">
      <c r="A784" s="8">
        <f t="shared" si="173"/>
        <v>44322</v>
      </c>
      <c r="F784" s="104">
        <f t="shared" si="170"/>
        <v>0</v>
      </c>
      <c r="G784" s="104">
        <f t="shared" si="171"/>
        <v>0</v>
      </c>
      <c r="H784" s="106" t="e">
        <f t="shared" si="172"/>
        <v>#DIV/0!</v>
      </c>
    </row>
    <row r="785" spans="1:8" x14ac:dyDescent="0.25">
      <c r="A785" s="8">
        <f t="shared" si="173"/>
        <v>44329</v>
      </c>
      <c r="F785" s="104">
        <f t="shared" si="170"/>
        <v>0</v>
      </c>
      <c r="G785" s="104">
        <f t="shared" si="171"/>
        <v>0</v>
      </c>
      <c r="H785" s="106" t="e">
        <f t="shared" si="172"/>
        <v>#DIV/0!</v>
      </c>
    </row>
    <row r="786" spans="1:8" x14ac:dyDescent="0.25">
      <c r="A786" s="8">
        <f t="shared" si="173"/>
        <v>44336</v>
      </c>
      <c r="F786" s="104">
        <f t="shared" si="170"/>
        <v>0</v>
      </c>
      <c r="G786" s="104">
        <f t="shared" si="171"/>
        <v>0</v>
      </c>
      <c r="H786" s="106" t="e">
        <f t="shared" si="172"/>
        <v>#DIV/0!</v>
      </c>
    </row>
    <row r="787" spans="1:8" x14ac:dyDescent="0.25">
      <c r="A787" s="8">
        <f t="shared" si="173"/>
        <v>44343</v>
      </c>
      <c r="F787" s="104">
        <f t="shared" si="170"/>
        <v>0</v>
      </c>
      <c r="G787" s="104">
        <f t="shared" si="171"/>
        <v>0</v>
      </c>
      <c r="H787" s="106" t="e">
        <f t="shared" si="172"/>
        <v>#DIV/0!</v>
      </c>
    </row>
    <row r="788" spans="1:8" x14ac:dyDescent="0.25">
      <c r="A788" s="8">
        <f t="shared" si="173"/>
        <v>44350</v>
      </c>
      <c r="F788" s="104">
        <f t="shared" si="170"/>
        <v>0</v>
      </c>
      <c r="G788" s="104">
        <f t="shared" si="171"/>
        <v>0</v>
      </c>
      <c r="H788" s="106" t="e">
        <f t="shared" si="172"/>
        <v>#DIV/0!</v>
      </c>
    </row>
    <row r="789" spans="1:8" x14ac:dyDescent="0.25">
      <c r="A789" s="8">
        <f t="shared" si="173"/>
        <v>44357</v>
      </c>
      <c r="F789" s="104">
        <f t="shared" si="170"/>
        <v>0</v>
      </c>
      <c r="G789" s="104">
        <f t="shared" si="171"/>
        <v>0</v>
      </c>
      <c r="H789" s="106" t="e">
        <f t="shared" si="172"/>
        <v>#DIV/0!</v>
      </c>
    </row>
    <row r="790" spans="1:8" x14ac:dyDescent="0.25">
      <c r="A790" s="8">
        <f t="shared" si="173"/>
        <v>44364</v>
      </c>
      <c r="F790" s="104">
        <f t="shared" si="170"/>
        <v>0</v>
      </c>
      <c r="G790" s="104">
        <f t="shared" si="171"/>
        <v>0</v>
      </c>
      <c r="H790" s="106" t="e">
        <f t="shared" si="172"/>
        <v>#DIV/0!</v>
      </c>
    </row>
    <row r="791" spans="1:8" x14ac:dyDescent="0.25">
      <c r="A791" s="8">
        <f t="shared" si="173"/>
        <v>44371</v>
      </c>
      <c r="F791" s="104">
        <f t="shared" si="170"/>
        <v>0</v>
      </c>
      <c r="G791" s="104">
        <f t="shared" si="171"/>
        <v>0</v>
      </c>
      <c r="H791" s="106" t="e">
        <f t="shared" si="172"/>
        <v>#DIV/0!</v>
      </c>
    </row>
    <row r="792" spans="1:8" x14ac:dyDescent="0.25">
      <c r="A792" s="8">
        <f t="shared" si="173"/>
        <v>44378</v>
      </c>
      <c r="F792" s="104">
        <f t="shared" si="170"/>
        <v>0</v>
      </c>
      <c r="G792" s="104">
        <f t="shared" si="171"/>
        <v>0</v>
      </c>
      <c r="H792" s="106" t="e">
        <f t="shared" si="172"/>
        <v>#DIV/0!</v>
      </c>
    </row>
    <row r="793" spans="1:8" x14ac:dyDescent="0.25">
      <c r="A793" s="8">
        <f t="shared" si="173"/>
        <v>44385</v>
      </c>
      <c r="F793" s="104">
        <f t="shared" si="170"/>
        <v>0</v>
      </c>
      <c r="G793" s="104">
        <f t="shared" si="171"/>
        <v>0</v>
      </c>
      <c r="H793" s="106" t="e">
        <f t="shared" si="172"/>
        <v>#DIV/0!</v>
      </c>
    </row>
    <row r="794" spans="1:8" x14ac:dyDescent="0.25">
      <c r="A794" s="8">
        <f t="shared" si="173"/>
        <v>44392</v>
      </c>
      <c r="F794" s="104">
        <f t="shared" si="170"/>
        <v>0</v>
      </c>
      <c r="G794" s="104">
        <f t="shared" si="171"/>
        <v>0</v>
      </c>
      <c r="H794" s="106" t="e">
        <f t="shared" si="172"/>
        <v>#DIV/0!</v>
      </c>
    </row>
    <row r="795" spans="1:8" x14ac:dyDescent="0.25">
      <c r="A795" s="8">
        <f t="shared" si="173"/>
        <v>44399</v>
      </c>
      <c r="F795" s="104">
        <f t="shared" si="170"/>
        <v>0</v>
      </c>
      <c r="G795" s="104">
        <f t="shared" si="171"/>
        <v>0</v>
      </c>
      <c r="H795" s="106" t="e">
        <f t="shared" si="172"/>
        <v>#DIV/0!</v>
      </c>
    </row>
    <row r="796" spans="1:8" x14ac:dyDescent="0.25">
      <c r="A796" s="8">
        <f t="shared" si="173"/>
        <v>44406</v>
      </c>
      <c r="F796" s="104">
        <f t="shared" si="170"/>
        <v>0</v>
      </c>
      <c r="G796" s="104">
        <f t="shared" si="171"/>
        <v>0</v>
      </c>
      <c r="H796" s="106" t="e">
        <f t="shared" si="172"/>
        <v>#DIV/0!</v>
      </c>
    </row>
    <row r="797" spans="1:8" x14ac:dyDescent="0.25">
      <c r="A797" s="8">
        <f t="shared" si="173"/>
        <v>44413</v>
      </c>
      <c r="F797" s="104">
        <f t="shared" si="170"/>
        <v>0</v>
      </c>
      <c r="G797" s="104">
        <f t="shared" si="171"/>
        <v>0</v>
      </c>
      <c r="H797" s="106" t="e">
        <f t="shared" si="172"/>
        <v>#DIV/0!</v>
      </c>
    </row>
    <row r="798" spans="1:8" x14ac:dyDescent="0.25">
      <c r="A798" s="8">
        <f t="shared" si="173"/>
        <v>44420</v>
      </c>
      <c r="F798" s="104">
        <f t="shared" si="170"/>
        <v>0</v>
      </c>
      <c r="G798" s="104">
        <f t="shared" si="171"/>
        <v>0</v>
      </c>
      <c r="H798" s="106" t="e">
        <f t="shared" si="172"/>
        <v>#DIV/0!</v>
      </c>
    </row>
    <row r="799" spans="1:8" x14ac:dyDescent="0.25">
      <c r="A799" s="8">
        <f t="shared" si="173"/>
        <v>44427</v>
      </c>
      <c r="F799" s="104">
        <f t="shared" si="170"/>
        <v>0</v>
      </c>
      <c r="G799" s="104">
        <f t="shared" si="171"/>
        <v>0</v>
      </c>
      <c r="H799" s="106" t="e">
        <f t="shared" si="172"/>
        <v>#DIV/0!</v>
      </c>
    </row>
    <row r="800" spans="1:8" x14ac:dyDescent="0.25">
      <c r="A800" s="8">
        <f t="shared" si="173"/>
        <v>44434</v>
      </c>
      <c r="F800" s="104">
        <f t="shared" si="170"/>
        <v>0</v>
      </c>
      <c r="G800" s="104">
        <f t="shared" si="171"/>
        <v>0</v>
      </c>
      <c r="H800" s="106" t="e">
        <f t="shared" si="172"/>
        <v>#DIV/0!</v>
      </c>
    </row>
    <row r="801" spans="1:8" x14ac:dyDescent="0.25">
      <c r="A801" s="8">
        <f t="shared" si="173"/>
        <v>44441</v>
      </c>
      <c r="F801" s="104">
        <f t="shared" si="170"/>
        <v>0</v>
      </c>
      <c r="G801" s="104">
        <f t="shared" si="171"/>
        <v>0</v>
      </c>
      <c r="H801" s="106" t="e">
        <f t="shared" si="172"/>
        <v>#DIV/0!</v>
      </c>
    </row>
    <row r="802" spans="1:8" x14ac:dyDescent="0.25">
      <c r="A802" s="8">
        <f t="shared" si="173"/>
        <v>44448</v>
      </c>
      <c r="F802" s="104">
        <f t="shared" si="170"/>
        <v>0</v>
      </c>
      <c r="G802" s="104">
        <f t="shared" si="171"/>
        <v>0</v>
      </c>
      <c r="H802" s="106" t="e">
        <f t="shared" si="172"/>
        <v>#DIV/0!</v>
      </c>
    </row>
    <row r="803" spans="1:8" x14ac:dyDescent="0.25">
      <c r="A803" s="8">
        <f t="shared" si="173"/>
        <v>44455</v>
      </c>
      <c r="F803" s="104">
        <f t="shared" si="170"/>
        <v>0</v>
      </c>
      <c r="G803" s="104">
        <f t="shared" si="171"/>
        <v>0</v>
      </c>
      <c r="H803" s="106" t="e">
        <f t="shared" si="172"/>
        <v>#DIV/0!</v>
      </c>
    </row>
    <row r="804" spans="1:8" x14ac:dyDescent="0.25">
      <c r="A804" s="8">
        <f t="shared" si="173"/>
        <v>44462</v>
      </c>
      <c r="F804" s="104">
        <f t="shared" si="170"/>
        <v>0</v>
      </c>
      <c r="G804" s="104">
        <f t="shared" si="171"/>
        <v>0</v>
      </c>
      <c r="H804" s="106" t="e">
        <f t="shared" si="172"/>
        <v>#DIV/0!</v>
      </c>
    </row>
    <row r="805" spans="1:8" x14ac:dyDescent="0.25">
      <c r="A805" s="8">
        <f t="shared" si="173"/>
        <v>44469</v>
      </c>
      <c r="F805" s="104">
        <f t="shared" si="170"/>
        <v>0</v>
      </c>
      <c r="G805" s="104">
        <f t="shared" si="171"/>
        <v>0</v>
      </c>
      <c r="H805" s="106" t="e">
        <f t="shared" si="172"/>
        <v>#DIV/0!</v>
      </c>
    </row>
    <row r="806" spans="1:8" x14ac:dyDescent="0.25">
      <c r="A806" s="8">
        <f t="shared" si="173"/>
        <v>44476</v>
      </c>
      <c r="F806" s="104">
        <f t="shared" si="170"/>
        <v>0</v>
      </c>
      <c r="G806" s="104">
        <f t="shared" si="171"/>
        <v>0</v>
      </c>
      <c r="H806" s="106" t="e">
        <f t="shared" si="172"/>
        <v>#DIV/0!</v>
      </c>
    </row>
    <row r="807" spans="1:8" x14ac:dyDescent="0.25">
      <c r="A807" s="8">
        <f t="shared" si="173"/>
        <v>44483</v>
      </c>
      <c r="F807" s="104">
        <f t="shared" si="170"/>
        <v>0</v>
      </c>
      <c r="G807" s="104">
        <f t="shared" si="171"/>
        <v>0</v>
      </c>
      <c r="H807" s="106" t="e">
        <f t="shared" si="172"/>
        <v>#DIV/0!</v>
      </c>
    </row>
    <row r="808" spans="1:8" x14ac:dyDescent="0.25">
      <c r="A808" s="8">
        <f t="shared" si="173"/>
        <v>44490</v>
      </c>
      <c r="F808" s="104">
        <f t="shared" ref="F808:F871" si="174">+B808+D808</f>
        <v>0</v>
      </c>
      <c r="G808" s="104">
        <f t="shared" ref="G808:G871" si="175">+C808+E808</f>
        <v>0</v>
      </c>
      <c r="H808" s="106" t="e">
        <f t="shared" ref="H808:H871" si="176">(F808/G808-1)*100</f>
        <v>#DIV/0!</v>
      </c>
    </row>
    <row r="809" spans="1:8" x14ac:dyDescent="0.25">
      <c r="A809" s="8">
        <f t="shared" si="173"/>
        <v>44497</v>
      </c>
      <c r="F809" s="104">
        <f t="shared" si="174"/>
        <v>0</v>
      </c>
      <c r="G809" s="104">
        <f t="shared" si="175"/>
        <v>0</v>
      </c>
      <c r="H809" s="106" t="e">
        <f t="shared" si="176"/>
        <v>#DIV/0!</v>
      </c>
    </row>
    <row r="810" spans="1:8" x14ac:dyDescent="0.25">
      <c r="A810" s="8">
        <f t="shared" si="173"/>
        <v>44504</v>
      </c>
      <c r="F810" s="104">
        <f t="shared" si="174"/>
        <v>0</v>
      </c>
      <c r="G810" s="104">
        <f t="shared" si="175"/>
        <v>0</v>
      </c>
      <c r="H810" s="106" t="e">
        <f t="shared" si="176"/>
        <v>#DIV/0!</v>
      </c>
    </row>
    <row r="811" spans="1:8" x14ac:dyDescent="0.25">
      <c r="A811" s="8">
        <f t="shared" si="173"/>
        <v>44511</v>
      </c>
      <c r="F811" s="104">
        <f t="shared" si="174"/>
        <v>0</v>
      </c>
      <c r="G811" s="104">
        <f t="shared" si="175"/>
        <v>0</v>
      </c>
      <c r="H811" s="106" t="e">
        <f t="shared" si="176"/>
        <v>#DIV/0!</v>
      </c>
    </row>
    <row r="812" spans="1:8" x14ac:dyDescent="0.25">
      <c r="A812" s="8">
        <f t="shared" si="173"/>
        <v>44518</v>
      </c>
      <c r="F812" s="104">
        <f t="shared" si="174"/>
        <v>0</v>
      </c>
      <c r="G812" s="104">
        <f t="shared" si="175"/>
        <v>0</v>
      </c>
      <c r="H812" s="106" t="e">
        <f t="shared" si="176"/>
        <v>#DIV/0!</v>
      </c>
    </row>
    <row r="813" spans="1:8" x14ac:dyDescent="0.25">
      <c r="A813" s="8">
        <f t="shared" si="173"/>
        <v>44525</v>
      </c>
      <c r="F813" s="104">
        <f t="shared" si="174"/>
        <v>0</v>
      </c>
      <c r="G813" s="104">
        <f t="shared" si="175"/>
        <v>0</v>
      </c>
      <c r="H813" s="106" t="e">
        <f t="shared" si="176"/>
        <v>#DIV/0!</v>
      </c>
    </row>
    <row r="814" spans="1:8" x14ac:dyDescent="0.25">
      <c r="A814" s="8">
        <f t="shared" si="173"/>
        <v>44532</v>
      </c>
      <c r="F814" s="104">
        <f t="shared" si="174"/>
        <v>0</v>
      </c>
      <c r="G814" s="104">
        <f t="shared" si="175"/>
        <v>0</v>
      </c>
      <c r="H814" s="106" t="e">
        <f t="shared" si="176"/>
        <v>#DIV/0!</v>
      </c>
    </row>
    <row r="815" spans="1:8" x14ac:dyDescent="0.25">
      <c r="A815" s="8">
        <f t="shared" si="173"/>
        <v>44539</v>
      </c>
      <c r="F815" s="104">
        <f t="shared" si="174"/>
        <v>0</v>
      </c>
      <c r="G815" s="104">
        <f t="shared" si="175"/>
        <v>0</v>
      </c>
      <c r="H815" s="106" t="e">
        <f t="shared" si="176"/>
        <v>#DIV/0!</v>
      </c>
    </row>
    <row r="816" spans="1:8" x14ac:dyDescent="0.25">
      <c r="A816" s="8">
        <f t="shared" si="173"/>
        <v>44546</v>
      </c>
      <c r="F816" s="104">
        <f t="shared" si="174"/>
        <v>0</v>
      </c>
      <c r="G816" s="104">
        <f t="shared" si="175"/>
        <v>0</v>
      </c>
      <c r="H816" s="106" t="e">
        <f t="shared" si="176"/>
        <v>#DIV/0!</v>
      </c>
    </row>
    <row r="817" spans="1:8" x14ac:dyDescent="0.25">
      <c r="A817" s="8">
        <f t="shared" si="173"/>
        <v>44553</v>
      </c>
      <c r="F817" s="104">
        <f t="shared" si="174"/>
        <v>0</v>
      </c>
      <c r="G817" s="104">
        <f t="shared" si="175"/>
        <v>0</v>
      </c>
      <c r="H817" s="106" t="e">
        <f t="shared" si="176"/>
        <v>#DIV/0!</v>
      </c>
    </row>
    <row r="818" spans="1:8" x14ac:dyDescent="0.25">
      <c r="A818" s="8">
        <f t="shared" si="173"/>
        <v>44560</v>
      </c>
      <c r="F818" s="104">
        <f t="shared" si="174"/>
        <v>0</v>
      </c>
      <c r="G818" s="104">
        <f t="shared" si="175"/>
        <v>0</v>
      </c>
      <c r="H818" s="106" t="e">
        <f t="shared" si="176"/>
        <v>#DIV/0!</v>
      </c>
    </row>
    <row r="819" spans="1:8" x14ac:dyDescent="0.25">
      <c r="A819" s="8">
        <f t="shared" si="173"/>
        <v>44567</v>
      </c>
      <c r="F819" s="104">
        <f t="shared" si="174"/>
        <v>0</v>
      </c>
      <c r="G819" s="104">
        <f t="shared" si="175"/>
        <v>0</v>
      </c>
      <c r="H819" s="106" t="e">
        <f t="shared" si="176"/>
        <v>#DIV/0!</v>
      </c>
    </row>
    <row r="820" spans="1:8" x14ac:dyDescent="0.25">
      <c r="A820" s="8">
        <f t="shared" si="173"/>
        <v>44574</v>
      </c>
      <c r="F820" s="104">
        <f t="shared" si="174"/>
        <v>0</v>
      </c>
      <c r="G820" s="104">
        <f t="shared" si="175"/>
        <v>0</v>
      </c>
      <c r="H820" s="106" t="e">
        <f t="shared" si="176"/>
        <v>#DIV/0!</v>
      </c>
    </row>
    <row r="821" spans="1:8" x14ac:dyDescent="0.25">
      <c r="A821" s="8">
        <f t="shared" si="173"/>
        <v>44581</v>
      </c>
      <c r="F821" s="104">
        <f t="shared" si="174"/>
        <v>0</v>
      </c>
      <c r="G821" s="104">
        <f t="shared" si="175"/>
        <v>0</v>
      </c>
      <c r="H821" s="106" t="e">
        <f t="shared" si="176"/>
        <v>#DIV/0!</v>
      </c>
    </row>
    <row r="822" spans="1:8" x14ac:dyDescent="0.25">
      <c r="A822" s="8">
        <f t="shared" si="173"/>
        <v>44588</v>
      </c>
      <c r="F822" s="104">
        <f t="shared" si="174"/>
        <v>0</v>
      </c>
      <c r="G822" s="104">
        <f t="shared" si="175"/>
        <v>0</v>
      </c>
      <c r="H822" s="106" t="e">
        <f t="shared" si="176"/>
        <v>#DIV/0!</v>
      </c>
    </row>
    <row r="823" spans="1:8" x14ac:dyDescent="0.25">
      <c r="A823" s="8">
        <f t="shared" si="173"/>
        <v>44595</v>
      </c>
      <c r="F823" s="104">
        <f t="shared" si="174"/>
        <v>0</v>
      </c>
      <c r="G823" s="104">
        <f t="shared" si="175"/>
        <v>0</v>
      </c>
      <c r="H823" s="106" t="e">
        <f t="shared" si="176"/>
        <v>#DIV/0!</v>
      </c>
    </row>
    <row r="824" spans="1:8" x14ac:dyDescent="0.25">
      <c r="A824" s="8">
        <f t="shared" si="173"/>
        <v>44602</v>
      </c>
      <c r="F824" s="104">
        <f t="shared" si="174"/>
        <v>0</v>
      </c>
      <c r="G824" s="104">
        <f t="shared" si="175"/>
        <v>0</v>
      </c>
      <c r="H824" s="106" t="e">
        <f t="shared" si="176"/>
        <v>#DIV/0!</v>
      </c>
    </row>
    <row r="825" spans="1:8" x14ac:dyDescent="0.25">
      <c r="A825" s="8">
        <f t="shared" si="173"/>
        <v>44609</v>
      </c>
      <c r="F825" s="104">
        <f t="shared" si="174"/>
        <v>0</v>
      </c>
      <c r="G825" s="104">
        <f t="shared" si="175"/>
        <v>0</v>
      </c>
      <c r="H825" s="106" t="e">
        <f t="shared" si="176"/>
        <v>#DIV/0!</v>
      </c>
    </row>
    <row r="826" spans="1:8" x14ac:dyDescent="0.25">
      <c r="A826" s="8">
        <f t="shared" si="173"/>
        <v>44616</v>
      </c>
      <c r="F826" s="104">
        <f t="shared" si="174"/>
        <v>0</v>
      </c>
      <c r="G826" s="104">
        <f t="shared" si="175"/>
        <v>0</v>
      </c>
      <c r="H826" s="106" t="e">
        <f t="shared" si="176"/>
        <v>#DIV/0!</v>
      </c>
    </row>
    <row r="827" spans="1:8" x14ac:dyDescent="0.25">
      <c r="A827" s="8">
        <f t="shared" si="173"/>
        <v>44623</v>
      </c>
      <c r="F827" s="104">
        <f t="shared" si="174"/>
        <v>0</v>
      </c>
      <c r="G827" s="104">
        <f t="shared" si="175"/>
        <v>0</v>
      </c>
      <c r="H827" s="106" t="e">
        <f t="shared" si="176"/>
        <v>#DIV/0!</v>
      </c>
    </row>
    <row r="828" spans="1:8" x14ac:dyDescent="0.25">
      <c r="A828" s="8">
        <f t="shared" si="173"/>
        <v>44630</v>
      </c>
      <c r="F828" s="104">
        <f t="shared" si="174"/>
        <v>0</v>
      </c>
      <c r="G828" s="104">
        <f t="shared" si="175"/>
        <v>0</v>
      </c>
      <c r="H828" s="106" t="e">
        <f t="shared" si="176"/>
        <v>#DIV/0!</v>
      </c>
    </row>
    <row r="829" spans="1:8" x14ac:dyDescent="0.25">
      <c r="A829" s="8">
        <f t="shared" si="173"/>
        <v>44637</v>
      </c>
      <c r="F829" s="104">
        <f t="shared" si="174"/>
        <v>0</v>
      </c>
      <c r="G829" s="104">
        <f t="shared" si="175"/>
        <v>0</v>
      </c>
      <c r="H829" s="106" t="e">
        <f t="shared" si="176"/>
        <v>#DIV/0!</v>
      </c>
    </row>
    <row r="830" spans="1:8" x14ac:dyDescent="0.25">
      <c r="A830" s="8">
        <f t="shared" si="173"/>
        <v>44644</v>
      </c>
      <c r="F830" s="104">
        <f t="shared" si="174"/>
        <v>0</v>
      </c>
      <c r="G830" s="104">
        <f t="shared" si="175"/>
        <v>0</v>
      </c>
      <c r="H830" s="106" t="e">
        <f t="shared" si="176"/>
        <v>#DIV/0!</v>
      </c>
    </row>
    <row r="831" spans="1:8" x14ac:dyDescent="0.25">
      <c r="A831" s="8">
        <f t="shared" si="173"/>
        <v>44651</v>
      </c>
      <c r="F831" s="104">
        <f t="shared" si="174"/>
        <v>0</v>
      </c>
      <c r="G831" s="104">
        <f t="shared" si="175"/>
        <v>0</v>
      </c>
      <c r="H831" s="106" t="e">
        <f t="shared" si="176"/>
        <v>#DIV/0!</v>
      </c>
    </row>
    <row r="832" spans="1:8" x14ac:dyDescent="0.25">
      <c r="A832" s="8">
        <f t="shared" si="173"/>
        <v>44658</v>
      </c>
      <c r="F832" s="104">
        <f t="shared" si="174"/>
        <v>0</v>
      </c>
      <c r="G832" s="104">
        <f t="shared" si="175"/>
        <v>0</v>
      </c>
      <c r="H832" s="106" t="e">
        <f t="shared" si="176"/>
        <v>#DIV/0!</v>
      </c>
    </row>
    <row r="833" spans="1:8" x14ac:dyDescent="0.25">
      <c r="A833" s="8">
        <f t="shared" ref="A833:A894" si="177">+A832+7</f>
        <v>44665</v>
      </c>
      <c r="F833" s="104">
        <f t="shared" si="174"/>
        <v>0</v>
      </c>
      <c r="G833" s="104">
        <f t="shared" si="175"/>
        <v>0</v>
      </c>
      <c r="H833" s="106" t="e">
        <f t="shared" si="176"/>
        <v>#DIV/0!</v>
      </c>
    </row>
    <row r="834" spans="1:8" x14ac:dyDescent="0.25">
      <c r="A834" s="8">
        <f t="shared" si="177"/>
        <v>44672</v>
      </c>
      <c r="F834" s="104">
        <f t="shared" si="174"/>
        <v>0</v>
      </c>
      <c r="G834" s="104">
        <f t="shared" si="175"/>
        <v>0</v>
      </c>
      <c r="H834" s="106" t="e">
        <f t="shared" si="176"/>
        <v>#DIV/0!</v>
      </c>
    </row>
    <row r="835" spans="1:8" x14ac:dyDescent="0.25">
      <c r="A835" s="8">
        <f t="shared" si="177"/>
        <v>44679</v>
      </c>
      <c r="F835" s="104">
        <f t="shared" si="174"/>
        <v>0</v>
      </c>
      <c r="G835" s="104">
        <f t="shared" si="175"/>
        <v>0</v>
      </c>
      <c r="H835" s="106" t="e">
        <f t="shared" si="176"/>
        <v>#DIV/0!</v>
      </c>
    </row>
    <row r="836" spans="1:8" x14ac:dyDescent="0.25">
      <c r="A836" s="8">
        <f t="shared" si="177"/>
        <v>44686</v>
      </c>
      <c r="F836" s="104">
        <f t="shared" si="174"/>
        <v>0</v>
      </c>
      <c r="G836" s="104">
        <f t="shared" si="175"/>
        <v>0</v>
      </c>
      <c r="H836" s="106" t="e">
        <f t="shared" si="176"/>
        <v>#DIV/0!</v>
      </c>
    </row>
    <row r="837" spans="1:8" x14ac:dyDescent="0.25">
      <c r="A837" s="8">
        <f t="shared" si="177"/>
        <v>44693</v>
      </c>
      <c r="F837" s="104">
        <f t="shared" si="174"/>
        <v>0</v>
      </c>
      <c r="G837" s="104">
        <f t="shared" si="175"/>
        <v>0</v>
      </c>
      <c r="H837" s="106" t="e">
        <f t="shared" si="176"/>
        <v>#DIV/0!</v>
      </c>
    </row>
    <row r="838" spans="1:8" x14ac:dyDescent="0.25">
      <c r="A838" s="8">
        <f t="shared" si="177"/>
        <v>44700</v>
      </c>
      <c r="F838" s="104">
        <f t="shared" si="174"/>
        <v>0</v>
      </c>
      <c r="G838" s="104">
        <f t="shared" si="175"/>
        <v>0</v>
      </c>
      <c r="H838" s="106" t="e">
        <f t="shared" si="176"/>
        <v>#DIV/0!</v>
      </c>
    </row>
    <row r="839" spans="1:8" x14ac:dyDescent="0.25">
      <c r="A839" s="8">
        <f t="shared" si="177"/>
        <v>44707</v>
      </c>
      <c r="F839" s="104">
        <f t="shared" si="174"/>
        <v>0</v>
      </c>
      <c r="G839" s="104">
        <f t="shared" si="175"/>
        <v>0</v>
      </c>
      <c r="H839" s="106" t="e">
        <f t="shared" si="176"/>
        <v>#DIV/0!</v>
      </c>
    </row>
    <row r="840" spans="1:8" x14ac:dyDescent="0.25">
      <c r="A840" s="8">
        <f t="shared" si="177"/>
        <v>44714</v>
      </c>
      <c r="F840" s="104">
        <f t="shared" si="174"/>
        <v>0</v>
      </c>
      <c r="G840" s="104">
        <f t="shared" si="175"/>
        <v>0</v>
      </c>
      <c r="H840" s="106" t="e">
        <f t="shared" si="176"/>
        <v>#DIV/0!</v>
      </c>
    </row>
    <row r="841" spans="1:8" x14ac:dyDescent="0.25">
      <c r="A841" s="8">
        <f t="shared" si="177"/>
        <v>44721</v>
      </c>
      <c r="F841" s="104">
        <f t="shared" si="174"/>
        <v>0</v>
      </c>
      <c r="G841" s="104">
        <f t="shared" si="175"/>
        <v>0</v>
      </c>
      <c r="H841" s="106" t="e">
        <f t="shared" si="176"/>
        <v>#DIV/0!</v>
      </c>
    </row>
    <row r="842" spans="1:8" x14ac:dyDescent="0.25">
      <c r="A842" s="8">
        <f t="shared" si="177"/>
        <v>44728</v>
      </c>
      <c r="F842" s="104">
        <f t="shared" si="174"/>
        <v>0</v>
      </c>
      <c r="G842" s="104">
        <f t="shared" si="175"/>
        <v>0</v>
      </c>
      <c r="H842" s="106" t="e">
        <f t="shared" si="176"/>
        <v>#DIV/0!</v>
      </c>
    </row>
    <row r="843" spans="1:8" x14ac:dyDescent="0.25">
      <c r="A843" s="8">
        <f t="shared" si="177"/>
        <v>44735</v>
      </c>
      <c r="F843" s="104">
        <f t="shared" si="174"/>
        <v>0</v>
      </c>
      <c r="G843" s="104">
        <f t="shared" si="175"/>
        <v>0</v>
      </c>
      <c r="H843" s="106" t="e">
        <f t="shared" si="176"/>
        <v>#DIV/0!</v>
      </c>
    </row>
    <row r="844" spans="1:8" x14ac:dyDescent="0.25">
      <c r="A844" s="8">
        <f t="shared" si="177"/>
        <v>44742</v>
      </c>
      <c r="F844" s="104">
        <f t="shared" si="174"/>
        <v>0</v>
      </c>
      <c r="G844" s="104">
        <f t="shared" si="175"/>
        <v>0</v>
      </c>
      <c r="H844" s="106" t="e">
        <f t="shared" si="176"/>
        <v>#DIV/0!</v>
      </c>
    </row>
    <row r="845" spans="1:8" x14ac:dyDescent="0.25">
      <c r="A845" s="8">
        <f t="shared" si="177"/>
        <v>44749</v>
      </c>
      <c r="F845" s="104">
        <f t="shared" si="174"/>
        <v>0</v>
      </c>
      <c r="G845" s="104">
        <f t="shared" si="175"/>
        <v>0</v>
      </c>
      <c r="H845" s="106" t="e">
        <f t="shared" si="176"/>
        <v>#DIV/0!</v>
      </c>
    </row>
    <row r="846" spans="1:8" x14ac:dyDescent="0.25">
      <c r="A846" s="8">
        <f t="shared" si="177"/>
        <v>44756</v>
      </c>
      <c r="F846" s="104">
        <f t="shared" si="174"/>
        <v>0</v>
      </c>
      <c r="G846" s="104">
        <f t="shared" si="175"/>
        <v>0</v>
      </c>
      <c r="H846" s="106" t="e">
        <f t="shared" si="176"/>
        <v>#DIV/0!</v>
      </c>
    </row>
    <row r="847" spans="1:8" x14ac:dyDescent="0.25">
      <c r="A847" s="8">
        <f t="shared" si="177"/>
        <v>44763</v>
      </c>
      <c r="F847" s="104">
        <f t="shared" si="174"/>
        <v>0</v>
      </c>
      <c r="G847" s="104">
        <f t="shared" si="175"/>
        <v>0</v>
      </c>
      <c r="H847" s="106" t="e">
        <f t="shared" si="176"/>
        <v>#DIV/0!</v>
      </c>
    </row>
    <row r="848" spans="1:8" x14ac:dyDescent="0.25">
      <c r="A848" s="8">
        <f t="shared" si="177"/>
        <v>44770</v>
      </c>
      <c r="F848" s="104">
        <f t="shared" si="174"/>
        <v>0</v>
      </c>
      <c r="G848" s="104">
        <f t="shared" si="175"/>
        <v>0</v>
      </c>
      <c r="H848" s="106" t="e">
        <f t="shared" si="176"/>
        <v>#DIV/0!</v>
      </c>
    </row>
    <row r="849" spans="1:8" x14ac:dyDescent="0.25">
      <c r="A849" s="8">
        <f t="shared" si="177"/>
        <v>44777</v>
      </c>
      <c r="F849" s="104">
        <f t="shared" si="174"/>
        <v>0</v>
      </c>
      <c r="G849" s="104">
        <f t="shared" si="175"/>
        <v>0</v>
      </c>
      <c r="H849" s="106" t="e">
        <f t="shared" si="176"/>
        <v>#DIV/0!</v>
      </c>
    </row>
    <row r="850" spans="1:8" x14ac:dyDescent="0.25">
      <c r="A850" s="8">
        <f t="shared" si="177"/>
        <v>44784</v>
      </c>
      <c r="F850" s="104">
        <f t="shared" si="174"/>
        <v>0</v>
      </c>
      <c r="G850" s="104">
        <f t="shared" si="175"/>
        <v>0</v>
      </c>
      <c r="H850" s="106" t="e">
        <f t="shared" si="176"/>
        <v>#DIV/0!</v>
      </c>
    </row>
    <row r="851" spans="1:8" x14ac:dyDescent="0.25">
      <c r="A851" s="8">
        <f t="shared" si="177"/>
        <v>44791</v>
      </c>
      <c r="F851" s="104">
        <f t="shared" si="174"/>
        <v>0</v>
      </c>
      <c r="G851" s="104">
        <f t="shared" si="175"/>
        <v>0</v>
      </c>
      <c r="H851" s="106" t="e">
        <f t="shared" si="176"/>
        <v>#DIV/0!</v>
      </c>
    </row>
    <row r="852" spans="1:8" x14ac:dyDescent="0.25">
      <c r="A852" s="8">
        <f t="shared" si="177"/>
        <v>44798</v>
      </c>
      <c r="F852" s="104">
        <f t="shared" si="174"/>
        <v>0</v>
      </c>
      <c r="G852" s="104">
        <f t="shared" si="175"/>
        <v>0</v>
      </c>
      <c r="H852" s="106" t="e">
        <f t="shared" si="176"/>
        <v>#DIV/0!</v>
      </c>
    </row>
    <row r="853" spans="1:8" x14ac:dyDescent="0.25">
      <c r="A853" s="8">
        <f t="shared" si="177"/>
        <v>44805</v>
      </c>
      <c r="F853" s="104">
        <f t="shared" si="174"/>
        <v>0</v>
      </c>
      <c r="G853" s="104">
        <f t="shared" si="175"/>
        <v>0</v>
      </c>
      <c r="H853" s="106" t="e">
        <f t="shared" si="176"/>
        <v>#DIV/0!</v>
      </c>
    </row>
    <row r="854" spans="1:8" x14ac:dyDescent="0.25">
      <c r="A854" s="8">
        <f t="shared" si="177"/>
        <v>44812</v>
      </c>
      <c r="F854" s="104">
        <f t="shared" si="174"/>
        <v>0</v>
      </c>
      <c r="G854" s="104">
        <f t="shared" si="175"/>
        <v>0</v>
      </c>
      <c r="H854" s="106" t="e">
        <f t="shared" si="176"/>
        <v>#DIV/0!</v>
      </c>
    </row>
    <row r="855" spans="1:8" x14ac:dyDescent="0.25">
      <c r="A855" s="8">
        <f t="shared" si="177"/>
        <v>44819</v>
      </c>
      <c r="F855" s="104">
        <f t="shared" si="174"/>
        <v>0</v>
      </c>
      <c r="G855" s="104">
        <f t="shared" si="175"/>
        <v>0</v>
      </c>
      <c r="H855" s="106" t="e">
        <f t="shared" si="176"/>
        <v>#DIV/0!</v>
      </c>
    </row>
    <row r="856" spans="1:8" x14ac:dyDescent="0.25">
      <c r="A856" s="8">
        <f t="shared" si="177"/>
        <v>44826</v>
      </c>
      <c r="F856" s="104">
        <f t="shared" si="174"/>
        <v>0</v>
      </c>
      <c r="G856" s="104">
        <f t="shared" si="175"/>
        <v>0</v>
      </c>
      <c r="H856" s="106" t="e">
        <f t="shared" si="176"/>
        <v>#DIV/0!</v>
      </c>
    </row>
    <row r="857" spans="1:8" x14ac:dyDescent="0.25">
      <c r="A857" s="8">
        <f t="shared" si="177"/>
        <v>44833</v>
      </c>
      <c r="F857" s="104">
        <f t="shared" si="174"/>
        <v>0</v>
      </c>
      <c r="G857" s="104">
        <f t="shared" si="175"/>
        <v>0</v>
      </c>
      <c r="H857" s="106" t="e">
        <f t="shared" si="176"/>
        <v>#DIV/0!</v>
      </c>
    </row>
    <row r="858" spans="1:8" x14ac:dyDescent="0.25">
      <c r="A858" s="8">
        <f t="shared" si="177"/>
        <v>44840</v>
      </c>
      <c r="F858" s="104">
        <f t="shared" si="174"/>
        <v>0</v>
      </c>
      <c r="G858" s="104">
        <f t="shared" si="175"/>
        <v>0</v>
      </c>
      <c r="H858" s="106" t="e">
        <f t="shared" si="176"/>
        <v>#DIV/0!</v>
      </c>
    </row>
    <row r="859" spans="1:8" x14ac:dyDescent="0.25">
      <c r="A859" s="8">
        <f t="shared" si="177"/>
        <v>44847</v>
      </c>
      <c r="F859" s="104">
        <f t="shared" si="174"/>
        <v>0</v>
      </c>
      <c r="G859" s="104">
        <f t="shared" si="175"/>
        <v>0</v>
      </c>
      <c r="H859" s="106" t="e">
        <f t="shared" si="176"/>
        <v>#DIV/0!</v>
      </c>
    </row>
    <row r="860" spans="1:8" x14ac:dyDescent="0.25">
      <c r="A860" s="8">
        <f t="shared" si="177"/>
        <v>44854</v>
      </c>
      <c r="F860" s="104">
        <f t="shared" si="174"/>
        <v>0</v>
      </c>
      <c r="G860" s="104">
        <f t="shared" si="175"/>
        <v>0</v>
      </c>
      <c r="H860" s="106" t="e">
        <f t="shared" si="176"/>
        <v>#DIV/0!</v>
      </c>
    </row>
    <row r="861" spans="1:8" x14ac:dyDescent="0.25">
      <c r="A861" s="8">
        <f t="shared" si="177"/>
        <v>44861</v>
      </c>
      <c r="F861" s="104">
        <f t="shared" si="174"/>
        <v>0</v>
      </c>
      <c r="G861" s="104">
        <f t="shared" si="175"/>
        <v>0</v>
      </c>
      <c r="H861" s="106" t="e">
        <f t="shared" si="176"/>
        <v>#DIV/0!</v>
      </c>
    </row>
    <row r="862" spans="1:8" x14ac:dyDescent="0.25">
      <c r="A862" s="8">
        <f t="shared" si="177"/>
        <v>44868</v>
      </c>
      <c r="F862" s="104">
        <f t="shared" si="174"/>
        <v>0</v>
      </c>
      <c r="G862" s="104">
        <f t="shared" si="175"/>
        <v>0</v>
      </c>
      <c r="H862" s="106" t="e">
        <f t="shared" si="176"/>
        <v>#DIV/0!</v>
      </c>
    </row>
    <row r="863" spans="1:8" x14ac:dyDescent="0.25">
      <c r="A863" s="8">
        <f t="shared" si="177"/>
        <v>44875</v>
      </c>
      <c r="F863" s="104">
        <f t="shared" si="174"/>
        <v>0</v>
      </c>
      <c r="G863" s="104">
        <f t="shared" si="175"/>
        <v>0</v>
      </c>
      <c r="H863" s="106" t="e">
        <f t="shared" si="176"/>
        <v>#DIV/0!</v>
      </c>
    </row>
    <row r="864" spans="1:8" x14ac:dyDescent="0.25">
      <c r="A864" s="8">
        <f t="shared" si="177"/>
        <v>44882</v>
      </c>
      <c r="F864" s="104">
        <f t="shared" si="174"/>
        <v>0</v>
      </c>
      <c r="G864" s="104">
        <f t="shared" si="175"/>
        <v>0</v>
      </c>
      <c r="H864" s="106" t="e">
        <f t="shared" si="176"/>
        <v>#DIV/0!</v>
      </c>
    </row>
    <row r="865" spans="1:8" x14ac:dyDescent="0.25">
      <c r="A865" s="8">
        <f t="shared" si="177"/>
        <v>44889</v>
      </c>
      <c r="F865" s="104">
        <f t="shared" si="174"/>
        <v>0</v>
      </c>
      <c r="G865" s="104">
        <f t="shared" si="175"/>
        <v>0</v>
      </c>
      <c r="H865" s="106" t="e">
        <f t="shared" si="176"/>
        <v>#DIV/0!</v>
      </c>
    </row>
    <row r="866" spans="1:8" x14ac:dyDescent="0.25">
      <c r="A866" s="8">
        <f t="shared" si="177"/>
        <v>44896</v>
      </c>
      <c r="F866" s="104">
        <f t="shared" si="174"/>
        <v>0</v>
      </c>
      <c r="G866" s="104">
        <f t="shared" si="175"/>
        <v>0</v>
      </c>
      <c r="H866" s="106" t="e">
        <f t="shared" si="176"/>
        <v>#DIV/0!</v>
      </c>
    </row>
    <row r="867" spans="1:8" x14ac:dyDescent="0.25">
      <c r="A867" s="8">
        <f t="shared" si="177"/>
        <v>44903</v>
      </c>
      <c r="F867" s="104">
        <f t="shared" si="174"/>
        <v>0</v>
      </c>
      <c r="G867" s="104">
        <f t="shared" si="175"/>
        <v>0</v>
      </c>
      <c r="H867" s="106" t="e">
        <f t="shared" si="176"/>
        <v>#DIV/0!</v>
      </c>
    </row>
    <row r="868" spans="1:8" x14ac:dyDescent="0.25">
      <c r="A868" s="8">
        <f t="shared" si="177"/>
        <v>44910</v>
      </c>
      <c r="F868" s="104">
        <f t="shared" si="174"/>
        <v>0</v>
      </c>
      <c r="G868" s="104">
        <f t="shared" si="175"/>
        <v>0</v>
      </c>
      <c r="H868" s="106" t="e">
        <f t="shared" si="176"/>
        <v>#DIV/0!</v>
      </c>
    </row>
    <row r="869" spans="1:8" x14ac:dyDescent="0.25">
      <c r="A869" s="8">
        <f t="shared" si="177"/>
        <v>44917</v>
      </c>
      <c r="F869" s="104">
        <f t="shared" si="174"/>
        <v>0</v>
      </c>
      <c r="G869" s="104">
        <f t="shared" si="175"/>
        <v>0</v>
      </c>
      <c r="H869" s="106" t="e">
        <f t="shared" si="176"/>
        <v>#DIV/0!</v>
      </c>
    </row>
    <row r="870" spans="1:8" x14ac:dyDescent="0.25">
      <c r="A870" s="8">
        <f t="shared" si="177"/>
        <v>44924</v>
      </c>
      <c r="F870" s="104">
        <f t="shared" si="174"/>
        <v>0</v>
      </c>
      <c r="G870" s="104">
        <f t="shared" si="175"/>
        <v>0</v>
      </c>
      <c r="H870" s="106" t="e">
        <f t="shared" si="176"/>
        <v>#DIV/0!</v>
      </c>
    </row>
    <row r="871" spans="1:8" x14ac:dyDescent="0.25">
      <c r="A871" s="8">
        <f t="shared" si="177"/>
        <v>44931</v>
      </c>
      <c r="F871" s="104">
        <f t="shared" si="174"/>
        <v>0</v>
      </c>
      <c r="G871" s="104">
        <f t="shared" si="175"/>
        <v>0</v>
      </c>
      <c r="H871" s="106" t="e">
        <f t="shared" si="176"/>
        <v>#DIV/0!</v>
      </c>
    </row>
    <row r="872" spans="1:8" x14ac:dyDescent="0.25">
      <c r="A872" s="8">
        <f t="shared" si="177"/>
        <v>44938</v>
      </c>
      <c r="F872" s="104">
        <f t="shared" ref="F872:F894" si="178">+B872+D872</f>
        <v>0</v>
      </c>
      <c r="G872" s="104">
        <f t="shared" ref="G872:G894" si="179">+C872+E872</f>
        <v>0</v>
      </c>
      <c r="H872" s="106" t="e">
        <f t="shared" ref="H872:H894" si="180">(F872/G872-1)*100</f>
        <v>#DIV/0!</v>
      </c>
    </row>
    <row r="873" spans="1:8" x14ac:dyDescent="0.25">
      <c r="A873" s="8">
        <f t="shared" si="177"/>
        <v>44945</v>
      </c>
      <c r="F873" s="104">
        <f t="shared" si="178"/>
        <v>0</v>
      </c>
      <c r="G873" s="104">
        <f t="shared" si="179"/>
        <v>0</v>
      </c>
      <c r="H873" s="106" t="e">
        <f t="shared" si="180"/>
        <v>#DIV/0!</v>
      </c>
    </row>
    <row r="874" spans="1:8" x14ac:dyDescent="0.25">
      <c r="A874" s="8">
        <f t="shared" si="177"/>
        <v>44952</v>
      </c>
      <c r="F874" s="104">
        <f t="shared" si="178"/>
        <v>0</v>
      </c>
      <c r="G874" s="104">
        <f t="shared" si="179"/>
        <v>0</v>
      </c>
      <c r="H874" s="106" t="e">
        <f t="shared" si="180"/>
        <v>#DIV/0!</v>
      </c>
    </row>
    <row r="875" spans="1:8" x14ac:dyDescent="0.25">
      <c r="A875" s="8">
        <f t="shared" si="177"/>
        <v>44959</v>
      </c>
      <c r="F875" s="104">
        <f t="shared" si="178"/>
        <v>0</v>
      </c>
      <c r="G875" s="104">
        <f t="shared" si="179"/>
        <v>0</v>
      </c>
      <c r="H875" s="106" t="e">
        <f t="shared" si="180"/>
        <v>#DIV/0!</v>
      </c>
    </row>
    <row r="876" spans="1:8" x14ac:dyDescent="0.25">
      <c r="A876" s="8">
        <f t="shared" si="177"/>
        <v>44966</v>
      </c>
      <c r="F876" s="104">
        <f t="shared" si="178"/>
        <v>0</v>
      </c>
      <c r="G876" s="104">
        <f t="shared" si="179"/>
        <v>0</v>
      </c>
      <c r="H876" s="106" t="e">
        <f t="shared" si="180"/>
        <v>#DIV/0!</v>
      </c>
    </row>
    <row r="877" spans="1:8" x14ac:dyDescent="0.25">
      <c r="A877" s="8">
        <f t="shared" si="177"/>
        <v>44973</v>
      </c>
      <c r="F877" s="104">
        <f t="shared" si="178"/>
        <v>0</v>
      </c>
      <c r="G877" s="104">
        <f t="shared" si="179"/>
        <v>0</v>
      </c>
      <c r="H877" s="106" t="e">
        <f t="shared" si="180"/>
        <v>#DIV/0!</v>
      </c>
    </row>
    <row r="878" spans="1:8" x14ac:dyDescent="0.25">
      <c r="A878" s="8">
        <f t="shared" si="177"/>
        <v>44980</v>
      </c>
      <c r="F878" s="104">
        <f t="shared" si="178"/>
        <v>0</v>
      </c>
      <c r="G878" s="104">
        <f t="shared" si="179"/>
        <v>0</v>
      </c>
      <c r="H878" s="106" t="e">
        <f t="shared" si="180"/>
        <v>#DIV/0!</v>
      </c>
    </row>
    <row r="879" spans="1:8" x14ac:dyDescent="0.25">
      <c r="A879" s="8">
        <f t="shared" si="177"/>
        <v>44987</v>
      </c>
      <c r="F879" s="104">
        <f t="shared" si="178"/>
        <v>0</v>
      </c>
      <c r="G879" s="104">
        <f t="shared" si="179"/>
        <v>0</v>
      </c>
      <c r="H879" s="106" t="e">
        <f t="shared" si="180"/>
        <v>#DIV/0!</v>
      </c>
    </row>
    <row r="880" spans="1:8" x14ac:dyDescent="0.25">
      <c r="A880" s="8">
        <f t="shared" si="177"/>
        <v>44994</v>
      </c>
      <c r="F880" s="104">
        <f t="shared" si="178"/>
        <v>0</v>
      </c>
      <c r="G880" s="104">
        <f t="shared" si="179"/>
        <v>0</v>
      </c>
      <c r="H880" s="106" t="e">
        <f t="shared" si="180"/>
        <v>#DIV/0!</v>
      </c>
    </row>
    <row r="881" spans="1:8" x14ac:dyDescent="0.25">
      <c r="A881" s="8">
        <f t="shared" si="177"/>
        <v>45001</v>
      </c>
      <c r="F881" s="104">
        <f t="shared" si="178"/>
        <v>0</v>
      </c>
      <c r="G881" s="104">
        <f t="shared" si="179"/>
        <v>0</v>
      </c>
      <c r="H881" s="106" t="e">
        <f t="shared" si="180"/>
        <v>#DIV/0!</v>
      </c>
    </row>
    <row r="882" spans="1:8" x14ac:dyDescent="0.25">
      <c r="A882" s="8">
        <f t="shared" si="177"/>
        <v>45008</v>
      </c>
      <c r="F882" s="104">
        <f t="shared" si="178"/>
        <v>0</v>
      </c>
      <c r="G882" s="104">
        <f t="shared" si="179"/>
        <v>0</v>
      </c>
      <c r="H882" s="106" t="e">
        <f t="shared" si="180"/>
        <v>#DIV/0!</v>
      </c>
    </row>
    <row r="883" spans="1:8" x14ac:dyDescent="0.25">
      <c r="A883" s="8">
        <f t="shared" si="177"/>
        <v>45015</v>
      </c>
      <c r="F883" s="104">
        <f t="shared" si="178"/>
        <v>0</v>
      </c>
      <c r="G883" s="104">
        <f t="shared" si="179"/>
        <v>0</v>
      </c>
      <c r="H883" s="106" t="e">
        <f t="shared" si="180"/>
        <v>#DIV/0!</v>
      </c>
    </row>
    <row r="884" spans="1:8" x14ac:dyDescent="0.25">
      <c r="A884" s="8">
        <f t="shared" si="177"/>
        <v>45022</v>
      </c>
      <c r="F884" s="104">
        <f t="shared" si="178"/>
        <v>0</v>
      </c>
      <c r="G884" s="104">
        <f t="shared" si="179"/>
        <v>0</v>
      </c>
      <c r="H884" s="106" t="e">
        <f t="shared" si="180"/>
        <v>#DIV/0!</v>
      </c>
    </row>
    <row r="885" spans="1:8" x14ac:dyDescent="0.25">
      <c r="A885" s="8">
        <f t="shared" si="177"/>
        <v>45029</v>
      </c>
      <c r="F885" s="104">
        <f t="shared" si="178"/>
        <v>0</v>
      </c>
      <c r="G885" s="104">
        <f t="shared" si="179"/>
        <v>0</v>
      </c>
      <c r="H885" s="106" t="e">
        <f t="shared" si="180"/>
        <v>#DIV/0!</v>
      </c>
    </row>
    <row r="886" spans="1:8" x14ac:dyDescent="0.25">
      <c r="A886" s="8">
        <f t="shared" si="177"/>
        <v>45036</v>
      </c>
      <c r="F886" s="104">
        <f t="shared" si="178"/>
        <v>0</v>
      </c>
      <c r="G886" s="104">
        <f t="shared" si="179"/>
        <v>0</v>
      </c>
      <c r="H886" s="106" t="e">
        <f t="shared" si="180"/>
        <v>#DIV/0!</v>
      </c>
    </row>
    <row r="887" spans="1:8" x14ac:dyDescent="0.25">
      <c r="A887" s="8">
        <f t="shared" si="177"/>
        <v>45043</v>
      </c>
      <c r="F887" s="104">
        <f t="shared" si="178"/>
        <v>0</v>
      </c>
      <c r="G887" s="104">
        <f t="shared" si="179"/>
        <v>0</v>
      </c>
      <c r="H887" s="106" t="e">
        <f t="shared" si="180"/>
        <v>#DIV/0!</v>
      </c>
    </row>
    <row r="888" spans="1:8" x14ac:dyDescent="0.25">
      <c r="A888" s="8">
        <f t="shared" si="177"/>
        <v>45050</v>
      </c>
      <c r="F888" s="104">
        <f t="shared" si="178"/>
        <v>0</v>
      </c>
      <c r="G888" s="104">
        <f t="shared" si="179"/>
        <v>0</v>
      </c>
      <c r="H888" s="106" t="e">
        <f t="shared" si="180"/>
        <v>#DIV/0!</v>
      </c>
    </row>
    <row r="889" spans="1:8" x14ac:dyDescent="0.25">
      <c r="A889" s="8">
        <f t="shared" si="177"/>
        <v>45057</v>
      </c>
      <c r="F889" s="104">
        <f t="shared" si="178"/>
        <v>0</v>
      </c>
      <c r="G889" s="104">
        <f t="shared" si="179"/>
        <v>0</v>
      </c>
      <c r="H889" s="106" t="e">
        <f t="shared" si="180"/>
        <v>#DIV/0!</v>
      </c>
    </row>
    <row r="890" spans="1:8" x14ac:dyDescent="0.25">
      <c r="A890" s="8">
        <f t="shared" si="177"/>
        <v>45064</v>
      </c>
      <c r="F890" s="104">
        <f t="shared" si="178"/>
        <v>0</v>
      </c>
      <c r="G890" s="104">
        <f t="shared" si="179"/>
        <v>0</v>
      </c>
      <c r="H890" s="106" t="e">
        <f t="shared" si="180"/>
        <v>#DIV/0!</v>
      </c>
    </row>
    <row r="891" spans="1:8" x14ac:dyDescent="0.25">
      <c r="A891" s="8">
        <f t="shared" si="177"/>
        <v>45071</v>
      </c>
      <c r="F891" s="104">
        <f t="shared" si="178"/>
        <v>0</v>
      </c>
      <c r="G891" s="104">
        <f t="shared" si="179"/>
        <v>0</v>
      </c>
      <c r="H891" s="106" t="e">
        <f t="shared" si="180"/>
        <v>#DIV/0!</v>
      </c>
    </row>
    <row r="892" spans="1:8" x14ac:dyDescent="0.25">
      <c r="A892" s="8">
        <f t="shared" si="177"/>
        <v>45078</v>
      </c>
      <c r="F892" s="104">
        <f t="shared" si="178"/>
        <v>0</v>
      </c>
      <c r="G892" s="104">
        <f t="shared" si="179"/>
        <v>0</v>
      </c>
      <c r="H892" s="106" t="e">
        <f t="shared" si="180"/>
        <v>#DIV/0!</v>
      </c>
    </row>
    <row r="893" spans="1:8" x14ac:dyDescent="0.25">
      <c r="A893" s="8">
        <f t="shared" si="177"/>
        <v>45085</v>
      </c>
      <c r="F893" s="104">
        <f t="shared" si="178"/>
        <v>0</v>
      </c>
      <c r="G893" s="104">
        <f t="shared" si="179"/>
        <v>0</v>
      </c>
      <c r="H893" s="106" t="e">
        <f t="shared" si="180"/>
        <v>#DIV/0!</v>
      </c>
    </row>
    <row r="894" spans="1:8" x14ac:dyDescent="0.25">
      <c r="A894" s="8">
        <f t="shared" si="177"/>
        <v>45092</v>
      </c>
      <c r="F894" s="104">
        <f t="shared" si="178"/>
        <v>0</v>
      </c>
      <c r="G894" s="104">
        <f t="shared" si="179"/>
        <v>0</v>
      </c>
      <c r="H894" s="106" t="e">
        <f t="shared" si="180"/>
        <v>#DIV/0!</v>
      </c>
    </row>
  </sheetData>
  <mergeCells count="2">
    <mergeCell ref="D1:E1"/>
    <mergeCell ref="F1:G1"/>
  </mergeCells>
  <phoneticPr fontId="7" type="noConversion"/>
  <pageMargins left="0.75" right="0.75" top="1" bottom="1" header="0.5" footer="0.5"/>
  <headerFooter alignWithMargins="0"/>
  <ignoredErrors>
    <ignoredError sqref="H622:H627 H628:H640 H685:H696 H702:H711" evalError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8">
    <tabColor indexed="44"/>
  </sheetPr>
  <dimension ref="A1:P65525"/>
  <sheetViews>
    <sheetView zoomScale="130" zoomScaleNormal="130" workbookViewId="0">
      <pane xSplit="1" ySplit="2" topLeftCell="B712" activePane="bottomRight" state="frozen"/>
      <selection pane="topRight" activeCell="B1" sqref="B1"/>
      <selection pane="bottomLeft" activeCell="A3" sqref="A3"/>
      <selection pane="bottomRight" activeCell="B730" sqref="B730:E730"/>
    </sheetView>
  </sheetViews>
  <sheetFormatPr defaultRowHeight="13.2" x14ac:dyDescent="0.25"/>
  <cols>
    <col min="1" max="1" width="17.5546875" customWidth="1"/>
    <col min="2" max="2" width="10.33203125" customWidth="1"/>
    <col min="3" max="3" width="13.109375" customWidth="1"/>
    <col min="5" max="5" width="13" customWidth="1"/>
    <col min="7" max="7" width="11.5546875" customWidth="1"/>
    <col min="8" max="8" width="10.44140625" customWidth="1"/>
    <col min="9" max="9" width="10.109375" customWidth="1"/>
  </cols>
  <sheetData>
    <row r="1" spans="1:9" ht="15.6" x14ac:dyDescent="0.3">
      <c r="A1" s="75" t="s">
        <v>510</v>
      </c>
      <c r="B1" s="194" t="s">
        <v>2</v>
      </c>
      <c r="C1" s="194"/>
      <c r="D1" s="339" t="s">
        <v>3</v>
      </c>
      <c r="E1" s="340"/>
      <c r="F1" s="339" t="s">
        <v>4</v>
      </c>
      <c r="G1" s="340"/>
      <c r="H1" s="203"/>
      <c r="I1" s="75" t="s">
        <v>333</v>
      </c>
    </row>
    <row r="2" spans="1:9" ht="15.6" x14ac:dyDescent="0.3">
      <c r="A2" s="75" t="s">
        <v>330</v>
      </c>
      <c r="B2" s="195" t="s">
        <v>26</v>
      </c>
      <c r="C2" s="195" t="s">
        <v>27</v>
      </c>
      <c r="D2" s="198" t="s">
        <v>26</v>
      </c>
      <c r="E2" s="199" t="s">
        <v>27</v>
      </c>
      <c r="F2" s="198" t="s">
        <v>187</v>
      </c>
      <c r="G2" s="199" t="s">
        <v>27</v>
      </c>
      <c r="H2" s="196" t="s">
        <v>5</v>
      </c>
      <c r="I2" s="207" t="s">
        <v>334</v>
      </c>
    </row>
    <row r="3" spans="1:9" x14ac:dyDescent="0.25">
      <c r="A3" s="8">
        <f>Japan!A3</f>
        <v>38855</v>
      </c>
      <c r="B3">
        <v>174.9</v>
      </c>
      <c r="C3">
        <v>223.5</v>
      </c>
      <c r="D3">
        <v>1538</v>
      </c>
      <c r="E3">
        <v>1653.7</v>
      </c>
      <c r="F3" s="9">
        <f>+B3+D3</f>
        <v>1712.9</v>
      </c>
      <c r="G3" s="10">
        <f>+C3+E3</f>
        <v>1877.2</v>
      </c>
      <c r="H3" s="19">
        <f>+(F3/G3-1)*100</f>
        <v>-8.7523971873002324</v>
      </c>
      <c r="I3">
        <v>500.1</v>
      </c>
    </row>
    <row r="4" spans="1:9" x14ac:dyDescent="0.25">
      <c r="A4" s="8">
        <f>Japan!A4</f>
        <v>38862</v>
      </c>
      <c r="B4">
        <v>131.80000000000001</v>
      </c>
      <c r="C4">
        <v>92.1</v>
      </c>
      <c r="D4">
        <v>1585.2</v>
      </c>
      <c r="E4">
        <v>1786.2</v>
      </c>
      <c r="F4" s="9">
        <f>+B4+D4</f>
        <v>1717</v>
      </c>
      <c r="G4" s="10">
        <f>+C4+E4</f>
        <v>1878.3</v>
      </c>
      <c r="H4" s="19">
        <f>+(F4/G4-1)*100</f>
        <v>-8.5875525741361809</v>
      </c>
      <c r="I4">
        <v>530.1</v>
      </c>
    </row>
    <row r="5" spans="1:9" x14ac:dyDescent="0.25">
      <c r="A5" s="8">
        <f>+A4+7</f>
        <v>38869</v>
      </c>
      <c r="B5">
        <v>627.29999999999995</v>
      </c>
      <c r="C5">
        <v>298.10000000000002</v>
      </c>
      <c r="D5">
        <v>0</v>
      </c>
      <c r="E5">
        <v>0</v>
      </c>
      <c r="F5">
        <f t="shared" ref="F5:G7" si="0">+B5+D5</f>
        <v>627.29999999999995</v>
      </c>
      <c r="G5">
        <f t="shared" si="0"/>
        <v>298.10000000000002</v>
      </c>
      <c r="H5" s="18">
        <f t="shared" ref="H5:H38" si="1">+(F5/G5-1)*100</f>
        <v>110.43274069104325</v>
      </c>
    </row>
    <row r="6" spans="1:9" x14ac:dyDescent="0.25">
      <c r="A6" s="8">
        <f t="shared" ref="A6:A260" si="2">+A5+7</f>
        <v>38876</v>
      </c>
      <c r="B6">
        <v>578.1</v>
      </c>
      <c r="C6">
        <v>296.10000000000002</v>
      </c>
      <c r="D6">
        <v>51.5</v>
      </c>
      <c r="E6">
        <v>0</v>
      </c>
      <c r="F6">
        <f t="shared" si="0"/>
        <v>629.6</v>
      </c>
      <c r="G6">
        <f t="shared" si="0"/>
        <v>296.10000000000002</v>
      </c>
      <c r="H6" s="18">
        <f t="shared" si="1"/>
        <v>112.63086795001689</v>
      </c>
    </row>
    <row r="7" spans="1:9" x14ac:dyDescent="0.25">
      <c r="A7" s="8">
        <f t="shared" si="2"/>
        <v>38883</v>
      </c>
      <c r="B7">
        <v>556.1</v>
      </c>
      <c r="C7">
        <v>281.60000000000002</v>
      </c>
      <c r="D7">
        <v>75.7</v>
      </c>
      <c r="E7">
        <v>14.3</v>
      </c>
      <c r="F7">
        <f t="shared" si="0"/>
        <v>631.80000000000007</v>
      </c>
      <c r="G7">
        <f t="shared" si="0"/>
        <v>295.90000000000003</v>
      </c>
      <c r="H7" s="18">
        <f t="shared" si="1"/>
        <v>113.51808043257856</v>
      </c>
    </row>
    <row r="8" spans="1:9" x14ac:dyDescent="0.25">
      <c r="A8" s="8">
        <f t="shared" si="2"/>
        <v>38890</v>
      </c>
      <c r="B8">
        <v>563.6</v>
      </c>
      <c r="C8">
        <v>297.10000000000002</v>
      </c>
      <c r="D8">
        <v>109.3</v>
      </c>
      <c r="E8">
        <v>41.6</v>
      </c>
      <c r="F8">
        <f t="shared" ref="F8:G38" si="3">+B8+D8</f>
        <v>672.9</v>
      </c>
      <c r="G8">
        <f t="shared" si="3"/>
        <v>338.70000000000005</v>
      </c>
      <c r="H8" s="18">
        <f t="shared" si="1"/>
        <v>98.671390611160277</v>
      </c>
    </row>
    <row r="9" spans="1:9" x14ac:dyDescent="0.25">
      <c r="A9" s="8">
        <f t="shared" si="2"/>
        <v>38897</v>
      </c>
      <c r="B9">
        <v>520.6</v>
      </c>
      <c r="C9">
        <v>286.8</v>
      </c>
      <c r="D9">
        <v>151.80000000000001</v>
      </c>
      <c r="E9">
        <v>79.3</v>
      </c>
      <c r="F9" s="38">
        <f t="shared" si="3"/>
        <v>672.40000000000009</v>
      </c>
      <c r="G9" s="38">
        <f t="shared" si="3"/>
        <v>366.1</v>
      </c>
      <c r="H9" s="47">
        <f t="shared" si="1"/>
        <v>83.665665118820016</v>
      </c>
    </row>
    <row r="10" spans="1:9" x14ac:dyDescent="0.25">
      <c r="A10" s="8">
        <f t="shared" si="2"/>
        <v>38904</v>
      </c>
      <c r="B10">
        <v>571.6</v>
      </c>
      <c r="C10">
        <v>336.8</v>
      </c>
      <c r="D10">
        <v>151.80000000000001</v>
      </c>
      <c r="E10">
        <v>79.3</v>
      </c>
      <c r="F10" s="38">
        <f t="shared" si="3"/>
        <v>723.40000000000009</v>
      </c>
      <c r="G10" s="38">
        <f t="shared" si="3"/>
        <v>416.1</v>
      </c>
      <c r="H10" s="47">
        <f t="shared" si="1"/>
        <v>73.852439317471763</v>
      </c>
    </row>
    <row r="11" spans="1:9" x14ac:dyDescent="0.25">
      <c r="A11" s="8">
        <f t="shared" si="2"/>
        <v>38911</v>
      </c>
      <c r="B11">
        <v>606.1</v>
      </c>
      <c r="C11">
        <v>279.3</v>
      </c>
      <c r="D11">
        <v>197.3</v>
      </c>
      <c r="E11">
        <v>139.5</v>
      </c>
      <c r="F11" s="38">
        <f t="shared" si="3"/>
        <v>803.40000000000009</v>
      </c>
      <c r="G11" s="38">
        <f t="shared" si="3"/>
        <v>418.8</v>
      </c>
      <c r="H11" s="47">
        <f t="shared" si="1"/>
        <v>91.833810888252174</v>
      </c>
    </row>
    <row r="12" spans="1:9" x14ac:dyDescent="0.25">
      <c r="A12" s="8">
        <f t="shared" si="2"/>
        <v>38918</v>
      </c>
      <c r="B12">
        <v>588.1</v>
      </c>
      <c r="C12">
        <v>286.3</v>
      </c>
      <c r="D12">
        <v>241</v>
      </c>
      <c r="E12">
        <v>139.5</v>
      </c>
      <c r="F12" s="38">
        <f t="shared" si="3"/>
        <v>829.1</v>
      </c>
      <c r="G12" s="38">
        <f t="shared" si="3"/>
        <v>425.8</v>
      </c>
      <c r="H12" s="47">
        <f t="shared" si="1"/>
        <v>94.715829027712545</v>
      </c>
    </row>
    <row r="13" spans="1:9" x14ac:dyDescent="0.25">
      <c r="A13" s="8">
        <f t="shared" si="2"/>
        <v>38925</v>
      </c>
      <c r="B13">
        <v>609.9</v>
      </c>
      <c r="C13">
        <v>262.3</v>
      </c>
      <c r="D13">
        <v>241</v>
      </c>
      <c r="E13">
        <v>188.1</v>
      </c>
      <c r="F13" s="38">
        <f t="shared" si="3"/>
        <v>850.9</v>
      </c>
      <c r="G13" s="38">
        <f t="shared" si="3"/>
        <v>450.4</v>
      </c>
      <c r="H13" s="47">
        <f t="shared" si="1"/>
        <v>88.920959147424512</v>
      </c>
    </row>
    <row r="14" spans="1:9" x14ac:dyDescent="0.25">
      <c r="A14" s="8">
        <f t="shared" si="2"/>
        <v>38932</v>
      </c>
      <c r="B14">
        <v>609.5</v>
      </c>
      <c r="C14">
        <v>292.3</v>
      </c>
      <c r="D14">
        <v>291.2</v>
      </c>
      <c r="E14">
        <v>188.1</v>
      </c>
      <c r="F14" s="38">
        <f t="shared" si="3"/>
        <v>900.7</v>
      </c>
      <c r="G14" s="38">
        <f t="shared" si="3"/>
        <v>480.4</v>
      </c>
      <c r="H14" s="47">
        <f t="shared" si="1"/>
        <v>87.489592006661127</v>
      </c>
    </row>
    <row r="15" spans="1:9" x14ac:dyDescent="0.25">
      <c r="A15" s="8">
        <f t="shared" si="2"/>
        <v>38939</v>
      </c>
      <c r="B15">
        <v>567.4</v>
      </c>
      <c r="C15">
        <v>305.8</v>
      </c>
      <c r="D15">
        <v>332.3</v>
      </c>
      <c r="E15">
        <v>209.1</v>
      </c>
      <c r="F15" s="38">
        <f t="shared" si="3"/>
        <v>899.7</v>
      </c>
      <c r="G15" s="38">
        <f t="shared" si="3"/>
        <v>514.9</v>
      </c>
      <c r="H15" s="47">
        <f t="shared" si="1"/>
        <v>74.732957855894355</v>
      </c>
    </row>
    <row r="16" spans="1:9" x14ac:dyDescent="0.25">
      <c r="A16" s="8">
        <f t="shared" si="2"/>
        <v>38946</v>
      </c>
      <c r="B16">
        <v>571.79999999999995</v>
      </c>
      <c r="C16">
        <v>353.9</v>
      </c>
      <c r="D16">
        <v>377.8</v>
      </c>
      <c r="E16">
        <v>258.3</v>
      </c>
      <c r="F16" s="38">
        <f t="shared" si="3"/>
        <v>949.59999999999991</v>
      </c>
      <c r="G16" s="38">
        <f t="shared" si="3"/>
        <v>612.20000000000005</v>
      </c>
      <c r="H16" s="47">
        <f t="shared" si="1"/>
        <v>55.112708265272772</v>
      </c>
    </row>
    <row r="17" spans="1:9" x14ac:dyDescent="0.25">
      <c r="A17" s="8">
        <f t="shared" si="2"/>
        <v>38953</v>
      </c>
      <c r="B17">
        <v>507.1</v>
      </c>
      <c r="C17">
        <v>340</v>
      </c>
      <c r="D17">
        <v>450.6</v>
      </c>
      <c r="E17">
        <v>282.60000000000002</v>
      </c>
      <c r="F17" s="38">
        <f t="shared" si="3"/>
        <v>957.7</v>
      </c>
      <c r="G17" s="38">
        <f t="shared" si="3"/>
        <v>622.6</v>
      </c>
      <c r="H17" s="47">
        <f t="shared" si="1"/>
        <v>53.822679087696756</v>
      </c>
    </row>
    <row r="18" spans="1:9" x14ac:dyDescent="0.25">
      <c r="A18" s="8">
        <f t="shared" si="2"/>
        <v>38960</v>
      </c>
      <c r="B18">
        <v>495.2</v>
      </c>
      <c r="C18">
        <v>341.5</v>
      </c>
      <c r="D18">
        <v>499.1</v>
      </c>
      <c r="E18">
        <v>282.60000000000002</v>
      </c>
      <c r="F18" s="38">
        <f t="shared" si="3"/>
        <v>994.3</v>
      </c>
      <c r="G18" s="38">
        <f t="shared" si="3"/>
        <v>624.1</v>
      </c>
      <c r="H18" s="47">
        <f t="shared" si="1"/>
        <v>59.317417080596037</v>
      </c>
    </row>
    <row r="19" spans="1:9" x14ac:dyDescent="0.25">
      <c r="A19" s="8">
        <f t="shared" si="2"/>
        <v>38967</v>
      </c>
      <c r="B19">
        <v>495.2</v>
      </c>
      <c r="C19">
        <v>384.5</v>
      </c>
      <c r="D19">
        <v>499.1</v>
      </c>
      <c r="E19">
        <v>338.5</v>
      </c>
      <c r="F19" s="38">
        <f t="shared" si="3"/>
        <v>994.3</v>
      </c>
      <c r="G19" s="38">
        <f t="shared" si="3"/>
        <v>723</v>
      </c>
      <c r="H19" s="47">
        <f t="shared" si="1"/>
        <v>37.524204702627941</v>
      </c>
    </row>
    <row r="20" spans="1:9" x14ac:dyDescent="0.25">
      <c r="A20" s="8">
        <f t="shared" si="2"/>
        <v>38974</v>
      </c>
      <c r="B20">
        <v>485.4</v>
      </c>
      <c r="C20">
        <v>386</v>
      </c>
      <c r="D20">
        <v>535.20000000000005</v>
      </c>
      <c r="E20">
        <v>338.5</v>
      </c>
      <c r="F20" s="38">
        <f t="shared" si="3"/>
        <v>1020.6</v>
      </c>
      <c r="G20" s="38">
        <f t="shared" si="3"/>
        <v>724.5</v>
      </c>
      <c r="H20" s="47">
        <f t="shared" si="1"/>
        <v>40.869565217391312</v>
      </c>
    </row>
    <row r="21" spans="1:9" x14ac:dyDescent="0.25">
      <c r="A21" s="8">
        <f t="shared" si="2"/>
        <v>38981</v>
      </c>
      <c r="B21">
        <v>499.4</v>
      </c>
      <c r="C21">
        <v>327</v>
      </c>
      <c r="D21">
        <v>535.20000000000005</v>
      </c>
      <c r="E21">
        <v>411.5</v>
      </c>
      <c r="F21" s="38">
        <f t="shared" si="3"/>
        <v>1034.5999999999999</v>
      </c>
      <c r="G21" s="38">
        <f t="shared" si="3"/>
        <v>738.5</v>
      </c>
      <c r="H21" s="47">
        <f t="shared" si="1"/>
        <v>40.094786729857802</v>
      </c>
    </row>
    <row r="22" spans="1:9" x14ac:dyDescent="0.25">
      <c r="A22" s="8">
        <f t="shared" si="2"/>
        <v>38988</v>
      </c>
      <c r="B22">
        <v>499.4</v>
      </c>
      <c r="C22">
        <v>263</v>
      </c>
      <c r="D22">
        <v>535.20000000000005</v>
      </c>
      <c r="E22">
        <v>521.20000000000005</v>
      </c>
      <c r="F22" s="38">
        <f t="shared" si="3"/>
        <v>1034.5999999999999</v>
      </c>
      <c r="G22" s="38">
        <f t="shared" si="3"/>
        <v>784.2</v>
      </c>
      <c r="H22" s="47">
        <f t="shared" si="1"/>
        <v>31.930629941341483</v>
      </c>
      <c r="I22">
        <v>42</v>
      </c>
    </row>
    <row r="23" spans="1:9" x14ac:dyDescent="0.25">
      <c r="A23" s="8">
        <f t="shared" si="2"/>
        <v>38995</v>
      </c>
      <c r="B23">
        <v>463.4</v>
      </c>
      <c r="C23">
        <v>280.10000000000002</v>
      </c>
      <c r="D23">
        <v>623.5</v>
      </c>
      <c r="E23">
        <v>521.20000000000005</v>
      </c>
      <c r="F23" s="38">
        <f t="shared" si="3"/>
        <v>1086.9000000000001</v>
      </c>
      <c r="G23" s="38">
        <f t="shared" si="3"/>
        <v>801.30000000000007</v>
      </c>
      <c r="H23" s="47">
        <f t="shared" si="1"/>
        <v>35.642081617371765</v>
      </c>
    </row>
    <row r="24" spans="1:9" x14ac:dyDescent="0.25">
      <c r="A24" s="8">
        <f t="shared" si="2"/>
        <v>39002</v>
      </c>
      <c r="B24">
        <v>410.9</v>
      </c>
      <c r="C24">
        <v>310.60000000000002</v>
      </c>
      <c r="D24">
        <v>716.3</v>
      </c>
      <c r="E24">
        <v>579.5</v>
      </c>
      <c r="F24" s="38">
        <f t="shared" si="3"/>
        <v>1127.1999999999998</v>
      </c>
      <c r="G24" s="38">
        <f t="shared" si="3"/>
        <v>890.1</v>
      </c>
      <c r="H24" s="47">
        <f t="shared" si="1"/>
        <v>26.637456465565634</v>
      </c>
      <c r="I24">
        <v>42</v>
      </c>
    </row>
    <row r="25" spans="1:9" x14ac:dyDescent="0.25">
      <c r="A25" s="8">
        <f t="shared" si="2"/>
        <v>39009</v>
      </c>
      <c r="B25">
        <v>418.4</v>
      </c>
      <c r="C25">
        <v>372.1</v>
      </c>
      <c r="D25">
        <v>756.9</v>
      </c>
      <c r="E25">
        <v>604.1</v>
      </c>
      <c r="F25" s="38">
        <f t="shared" si="3"/>
        <v>1175.3</v>
      </c>
      <c r="G25" s="38">
        <f t="shared" si="3"/>
        <v>976.2</v>
      </c>
      <c r="H25" s="47">
        <f t="shared" si="1"/>
        <v>20.395410776480215</v>
      </c>
    </row>
    <row r="26" spans="1:9" x14ac:dyDescent="0.25">
      <c r="A26" s="8">
        <f t="shared" si="2"/>
        <v>39016</v>
      </c>
      <c r="B26">
        <v>523.4</v>
      </c>
      <c r="C26">
        <v>457.1</v>
      </c>
      <c r="D26">
        <v>773.7</v>
      </c>
      <c r="E26">
        <v>604.1</v>
      </c>
      <c r="F26" s="38">
        <f t="shared" si="3"/>
        <v>1297.0999999999999</v>
      </c>
      <c r="G26" s="38">
        <f t="shared" si="3"/>
        <v>1061.2</v>
      </c>
      <c r="H26" s="47">
        <f t="shared" si="1"/>
        <v>22.229551451187323</v>
      </c>
      <c r="I26">
        <v>42</v>
      </c>
    </row>
    <row r="27" spans="1:9" x14ac:dyDescent="0.25">
      <c r="A27" s="8">
        <f t="shared" si="2"/>
        <v>39023</v>
      </c>
      <c r="B27">
        <v>530.9</v>
      </c>
      <c r="C27">
        <v>407.2</v>
      </c>
      <c r="D27">
        <v>773.7</v>
      </c>
      <c r="E27">
        <v>651.5</v>
      </c>
      <c r="F27" s="38">
        <f t="shared" si="3"/>
        <v>1304.5999999999999</v>
      </c>
      <c r="G27" s="38">
        <f t="shared" si="3"/>
        <v>1058.7</v>
      </c>
      <c r="H27" s="47">
        <f t="shared" si="1"/>
        <v>23.226598658732399</v>
      </c>
      <c r="I27">
        <v>42</v>
      </c>
    </row>
    <row r="28" spans="1:9" x14ac:dyDescent="0.25">
      <c r="A28" s="8">
        <f t="shared" si="2"/>
        <v>39030</v>
      </c>
      <c r="B28">
        <v>488.1</v>
      </c>
      <c r="C28">
        <v>438.2</v>
      </c>
      <c r="D28">
        <v>819.2</v>
      </c>
      <c r="E28">
        <v>651.5</v>
      </c>
      <c r="F28" s="38">
        <f t="shared" si="3"/>
        <v>1307.3000000000002</v>
      </c>
      <c r="G28" s="38">
        <f t="shared" si="3"/>
        <v>1089.7</v>
      </c>
      <c r="H28" s="47">
        <f t="shared" si="1"/>
        <v>19.968798751950079</v>
      </c>
      <c r="I28">
        <v>42</v>
      </c>
    </row>
    <row r="29" spans="1:9" x14ac:dyDescent="0.25">
      <c r="A29" s="8">
        <f t="shared" si="2"/>
        <v>39037</v>
      </c>
      <c r="B29">
        <v>474.6</v>
      </c>
      <c r="C29">
        <v>438.2</v>
      </c>
      <c r="D29">
        <v>856</v>
      </c>
      <c r="E29">
        <v>651.5</v>
      </c>
      <c r="F29" s="38">
        <f t="shared" si="3"/>
        <v>1330.6</v>
      </c>
      <c r="G29" s="38">
        <f t="shared" si="3"/>
        <v>1089.7</v>
      </c>
      <c r="H29" s="47">
        <f t="shared" si="1"/>
        <v>22.107001927135904</v>
      </c>
    </row>
    <row r="30" spans="1:9" x14ac:dyDescent="0.25">
      <c r="A30" s="8">
        <f t="shared" si="2"/>
        <v>39044</v>
      </c>
      <c r="B30">
        <v>524.6</v>
      </c>
      <c r="C30">
        <v>395.7</v>
      </c>
      <c r="D30">
        <v>856</v>
      </c>
      <c r="E30">
        <v>705.6</v>
      </c>
      <c r="F30" s="38">
        <f t="shared" si="3"/>
        <v>1380.6</v>
      </c>
      <c r="G30" s="38">
        <f t="shared" si="3"/>
        <v>1101.3</v>
      </c>
      <c r="H30" s="47">
        <f t="shared" si="1"/>
        <v>25.360937074366664</v>
      </c>
    </row>
    <row r="31" spans="1:9" x14ac:dyDescent="0.25">
      <c r="A31" s="8">
        <f t="shared" si="2"/>
        <v>39051</v>
      </c>
      <c r="B31">
        <v>498.2</v>
      </c>
      <c r="C31">
        <v>428.3</v>
      </c>
      <c r="D31">
        <v>905.8</v>
      </c>
      <c r="E31">
        <v>753.2</v>
      </c>
      <c r="F31" s="38">
        <f t="shared" si="3"/>
        <v>1404</v>
      </c>
      <c r="G31" s="38">
        <f t="shared" si="3"/>
        <v>1181.5</v>
      </c>
      <c r="H31" s="47">
        <f t="shared" si="1"/>
        <v>18.831993228946263</v>
      </c>
    </row>
    <row r="32" spans="1:9" x14ac:dyDescent="0.25">
      <c r="A32" s="8">
        <f t="shared" si="2"/>
        <v>39058</v>
      </c>
      <c r="B32">
        <v>481.2</v>
      </c>
      <c r="C32">
        <v>442.3</v>
      </c>
      <c r="D32">
        <v>929.3</v>
      </c>
      <c r="E32">
        <v>820.3</v>
      </c>
      <c r="F32" s="38">
        <f t="shared" si="3"/>
        <v>1410.5</v>
      </c>
      <c r="G32" s="38">
        <f t="shared" si="3"/>
        <v>1262.5999999999999</v>
      </c>
      <c r="H32" s="47">
        <f t="shared" si="1"/>
        <v>11.713923649611925</v>
      </c>
    </row>
    <row r="33" spans="1:9" x14ac:dyDescent="0.25">
      <c r="A33" s="8">
        <f t="shared" si="2"/>
        <v>39065</v>
      </c>
      <c r="B33">
        <v>473.7</v>
      </c>
      <c r="C33">
        <v>445.7</v>
      </c>
      <c r="D33">
        <v>935.6</v>
      </c>
      <c r="E33">
        <v>837.2</v>
      </c>
      <c r="F33" s="38">
        <f t="shared" si="3"/>
        <v>1409.3</v>
      </c>
      <c r="G33" s="38">
        <f t="shared" si="3"/>
        <v>1282.9000000000001</v>
      </c>
      <c r="H33" s="47">
        <f t="shared" si="1"/>
        <v>9.8526775274768053</v>
      </c>
    </row>
    <row r="34" spans="1:9" x14ac:dyDescent="0.25">
      <c r="A34" s="8">
        <f t="shared" si="2"/>
        <v>39072</v>
      </c>
      <c r="B34">
        <v>449.7</v>
      </c>
      <c r="C34">
        <v>455.7</v>
      </c>
      <c r="D34">
        <v>960.8</v>
      </c>
      <c r="E34">
        <v>837.2</v>
      </c>
      <c r="F34" s="38">
        <f t="shared" si="3"/>
        <v>1410.5</v>
      </c>
      <c r="G34" s="38">
        <f t="shared" si="3"/>
        <v>1292.9000000000001</v>
      </c>
      <c r="H34" s="47">
        <f t="shared" si="1"/>
        <v>9.0958310774228437</v>
      </c>
      <c r="I34">
        <v>49.5</v>
      </c>
    </row>
    <row r="35" spans="1:9" x14ac:dyDescent="0.25">
      <c r="A35" s="8">
        <f t="shared" si="2"/>
        <v>39079</v>
      </c>
      <c r="B35">
        <v>396.3</v>
      </c>
      <c r="C35">
        <v>455.7</v>
      </c>
      <c r="D35">
        <v>1015</v>
      </c>
      <c r="E35">
        <v>837.2</v>
      </c>
      <c r="F35" s="38">
        <f t="shared" si="3"/>
        <v>1411.3</v>
      </c>
      <c r="G35" s="38">
        <f t="shared" si="3"/>
        <v>1292.9000000000001</v>
      </c>
      <c r="H35" s="47">
        <f t="shared" si="1"/>
        <v>9.1577074793100621</v>
      </c>
      <c r="I35">
        <v>49.5</v>
      </c>
    </row>
    <row r="36" spans="1:9" x14ac:dyDescent="0.25">
      <c r="A36" s="8">
        <f t="shared" si="2"/>
        <v>39086</v>
      </c>
      <c r="B36">
        <v>325</v>
      </c>
      <c r="C36">
        <v>485</v>
      </c>
      <c r="D36">
        <v>1088.3</v>
      </c>
      <c r="E36">
        <v>879.9</v>
      </c>
      <c r="F36" s="38">
        <f t="shared" si="3"/>
        <v>1413.3</v>
      </c>
      <c r="G36" s="38">
        <f t="shared" si="3"/>
        <v>1364.9</v>
      </c>
      <c r="H36" s="47">
        <f t="shared" si="1"/>
        <v>3.5460473294746775</v>
      </c>
      <c r="I36">
        <v>49.5</v>
      </c>
    </row>
    <row r="37" spans="1:9" x14ac:dyDescent="0.25">
      <c r="A37" s="8">
        <f t="shared" si="2"/>
        <v>39093</v>
      </c>
      <c r="B37">
        <v>400.7</v>
      </c>
      <c r="C37">
        <v>536</v>
      </c>
      <c r="D37">
        <v>1088.5999999999999</v>
      </c>
      <c r="E37">
        <v>879.9</v>
      </c>
      <c r="F37" s="38">
        <f t="shared" si="3"/>
        <v>1489.3</v>
      </c>
      <c r="G37" s="38">
        <f t="shared" si="3"/>
        <v>1415.9</v>
      </c>
      <c r="H37" s="47">
        <f t="shared" si="1"/>
        <v>5.1839819196270787</v>
      </c>
    </row>
    <row r="38" spans="1:9" x14ac:dyDescent="0.25">
      <c r="A38" s="8">
        <f t="shared" si="2"/>
        <v>39100</v>
      </c>
      <c r="B38">
        <v>369.7</v>
      </c>
      <c r="C38">
        <v>614</v>
      </c>
      <c r="D38">
        <v>1120.0999999999999</v>
      </c>
      <c r="E38">
        <v>879.9</v>
      </c>
      <c r="F38" s="38">
        <f t="shared" si="3"/>
        <v>1489.8</v>
      </c>
      <c r="G38" s="38">
        <f t="shared" si="3"/>
        <v>1493.9</v>
      </c>
      <c r="H38" s="47">
        <f t="shared" si="1"/>
        <v>-0.27444942767254066</v>
      </c>
    </row>
    <row r="39" spans="1:9" x14ac:dyDescent="0.25">
      <c r="A39" s="8">
        <f t="shared" si="2"/>
        <v>39107</v>
      </c>
      <c r="B39">
        <v>325.2</v>
      </c>
      <c r="C39">
        <v>387.6</v>
      </c>
      <c r="D39">
        <v>1168.0999999999999</v>
      </c>
      <c r="E39">
        <v>1041.5999999999999</v>
      </c>
      <c r="F39" s="38">
        <f t="shared" ref="F39:G43" si="4">+B39+D39</f>
        <v>1493.3</v>
      </c>
      <c r="G39" s="38">
        <f t="shared" si="4"/>
        <v>1429.1999999999998</v>
      </c>
      <c r="H39" s="47">
        <f t="shared" ref="H39:H44" si="5">+(F39/G39-1)*100</f>
        <v>4.4850265883011664</v>
      </c>
    </row>
    <row r="40" spans="1:9" x14ac:dyDescent="0.25">
      <c r="A40" s="8">
        <f t="shared" si="2"/>
        <v>39114</v>
      </c>
      <c r="B40">
        <v>267.2</v>
      </c>
      <c r="C40">
        <v>436.6</v>
      </c>
      <c r="D40">
        <v>1236.4000000000001</v>
      </c>
      <c r="E40">
        <v>1061.5</v>
      </c>
      <c r="F40" s="38">
        <f t="shared" si="4"/>
        <v>1503.6000000000001</v>
      </c>
      <c r="G40" s="38">
        <f t="shared" si="4"/>
        <v>1498.1</v>
      </c>
      <c r="H40" s="47">
        <f t="shared" si="5"/>
        <v>0.36713170015354457</v>
      </c>
    </row>
    <row r="41" spans="1:9" x14ac:dyDescent="0.25">
      <c r="A41" s="8">
        <f t="shared" si="2"/>
        <v>39121</v>
      </c>
      <c r="B41">
        <v>338</v>
      </c>
      <c r="C41">
        <v>550.5</v>
      </c>
      <c r="D41">
        <v>1237</v>
      </c>
      <c r="E41">
        <v>1085.7</v>
      </c>
      <c r="F41" s="38">
        <f t="shared" si="4"/>
        <v>1575</v>
      </c>
      <c r="G41" s="38">
        <f t="shared" si="4"/>
        <v>1636.2</v>
      </c>
      <c r="H41" s="47">
        <f t="shared" si="5"/>
        <v>-3.7403740374037375</v>
      </c>
    </row>
    <row r="42" spans="1:9" x14ac:dyDescent="0.25">
      <c r="A42" s="8">
        <f t="shared" si="2"/>
        <v>39128</v>
      </c>
      <c r="B42">
        <v>362.7</v>
      </c>
      <c r="C42">
        <v>438.9</v>
      </c>
      <c r="D42">
        <v>1237.7</v>
      </c>
      <c r="E42">
        <v>1164.4000000000001</v>
      </c>
      <c r="F42" s="38">
        <f t="shared" si="4"/>
        <v>1600.4</v>
      </c>
      <c r="G42" s="38">
        <f t="shared" si="4"/>
        <v>1603.3000000000002</v>
      </c>
      <c r="H42" s="47">
        <f t="shared" si="5"/>
        <v>-0.18087694130856091</v>
      </c>
    </row>
    <row r="43" spans="1:9" x14ac:dyDescent="0.25">
      <c r="A43" s="8">
        <f t="shared" si="2"/>
        <v>39135</v>
      </c>
      <c r="B43">
        <v>305.89999999999998</v>
      </c>
      <c r="C43">
        <v>433.9</v>
      </c>
      <c r="D43">
        <v>1293.0999999999999</v>
      </c>
      <c r="E43">
        <v>1164.4000000000001</v>
      </c>
      <c r="F43" s="38">
        <f t="shared" si="4"/>
        <v>1599</v>
      </c>
      <c r="G43" s="38">
        <f t="shared" si="4"/>
        <v>1598.3000000000002</v>
      </c>
      <c r="H43" s="47">
        <f t="shared" si="5"/>
        <v>4.3796533817164196E-2</v>
      </c>
    </row>
    <row r="44" spans="1:9" x14ac:dyDescent="0.25">
      <c r="A44" s="8">
        <f t="shared" si="2"/>
        <v>39142</v>
      </c>
      <c r="B44">
        <v>285.8</v>
      </c>
      <c r="C44">
        <v>416.8</v>
      </c>
      <c r="D44">
        <v>1329.3</v>
      </c>
      <c r="E44">
        <v>1182.0999999999999</v>
      </c>
      <c r="F44" s="38">
        <f t="shared" ref="F44:G46" si="6">+B44+D44</f>
        <v>1615.1</v>
      </c>
      <c r="G44" s="38">
        <f t="shared" si="6"/>
        <v>1598.8999999999999</v>
      </c>
      <c r="H44" s="47">
        <f t="shared" si="5"/>
        <v>1.0131965726436931</v>
      </c>
    </row>
    <row r="45" spans="1:9" x14ac:dyDescent="0.25">
      <c r="A45" s="8">
        <f t="shared" si="2"/>
        <v>39149</v>
      </c>
      <c r="B45">
        <v>210.2</v>
      </c>
      <c r="C45">
        <v>328.1</v>
      </c>
      <c r="D45">
        <v>1406.6</v>
      </c>
      <c r="E45">
        <v>1275.4000000000001</v>
      </c>
      <c r="F45" s="38">
        <f t="shared" si="6"/>
        <v>1616.8</v>
      </c>
      <c r="G45" s="38">
        <f t="shared" si="6"/>
        <v>1603.5</v>
      </c>
      <c r="H45" s="47">
        <f t="shared" ref="H45:H50" si="7">+(F45/G45-1)*100</f>
        <v>0.829435609603979</v>
      </c>
    </row>
    <row r="46" spans="1:9" x14ac:dyDescent="0.25">
      <c r="A46" s="8">
        <f t="shared" si="2"/>
        <v>39156</v>
      </c>
      <c r="B46">
        <v>280.2</v>
      </c>
      <c r="C46">
        <v>332.6</v>
      </c>
      <c r="D46">
        <v>1406.8</v>
      </c>
      <c r="E46">
        <v>1322.7</v>
      </c>
      <c r="F46" s="38">
        <f t="shared" si="6"/>
        <v>1687</v>
      </c>
      <c r="G46" s="38">
        <f t="shared" si="6"/>
        <v>1655.3000000000002</v>
      </c>
      <c r="H46" s="47">
        <f t="shared" si="7"/>
        <v>1.9150607140699494</v>
      </c>
    </row>
    <row r="47" spans="1:9" x14ac:dyDescent="0.25">
      <c r="A47" s="8">
        <f t="shared" si="2"/>
        <v>39163</v>
      </c>
      <c r="B47">
        <v>323.7</v>
      </c>
      <c r="C47">
        <v>332.6</v>
      </c>
      <c r="D47">
        <v>1408.1</v>
      </c>
      <c r="E47">
        <v>1322.7</v>
      </c>
      <c r="F47" s="38">
        <f t="shared" ref="F47:G49" si="8">+B47+D47</f>
        <v>1731.8</v>
      </c>
      <c r="G47" s="38">
        <f t="shared" si="8"/>
        <v>1655.3000000000002</v>
      </c>
      <c r="H47" s="47">
        <f t="shared" si="7"/>
        <v>4.6215187579290662</v>
      </c>
    </row>
    <row r="48" spans="1:9" x14ac:dyDescent="0.25">
      <c r="A48" s="8">
        <f t="shared" si="2"/>
        <v>39170</v>
      </c>
      <c r="B48">
        <v>301</v>
      </c>
      <c r="C48">
        <v>272.8</v>
      </c>
      <c r="D48">
        <v>1433.6</v>
      </c>
      <c r="E48">
        <v>1366.8</v>
      </c>
      <c r="F48" s="38">
        <f t="shared" si="8"/>
        <v>1734.6</v>
      </c>
      <c r="G48" s="38">
        <f t="shared" si="8"/>
        <v>1639.6</v>
      </c>
      <c r="H48" s="47">
        <f t="shared" si="7"/>
        <v>5.7940961210051212</v>
      </c>
    </row>
    <row r="49" spans="1:9" x14ac:dyDescent="0.25">
      <c r="A49" s="8">
        <f t="shared" si="2"/>
        <v>39177</v>
      </c>
      <c r="B49">
        <v>351.2</v>
      </c>
      <c r="C49">
        <v>232</v>
      </c>
      <c r="D49">
        <v>1434.2</v>
      </c>
      <c r="E49">
        <v>1411.4</v>
      </c>
      <c r="F49" s="38">
        <f t="shared" si="8"/>
        <v>1785.4</v>
      </c>
      <c r="G49" s="38">
        <f t="shared" si="8"/>
        <v>1643.4</v>
      </c>
      <c r="H49" s="47">
        <f t="shared" si="7"/>
        <v>8.6406230984544141</v>
      </c>
    </row>
    <row r="50" spans="1:9" x14ac:dyDescent="0.25">
      <c r="A50" s="8">
        <f t="shared" si="2"/>
        <v>39184</v>
      </c>
      <c r="B50">
        <v>224.9</v>
      </c>
      <c r="C50">
        <v>232</v>
      </c>
      <c r="D50">
        <v>1560.9</v>
      </c>
      <c r="E50">
        <v>1411.4</v>
      </c>
      <c r="F50" s="38">
        <f t="shared" ref="F50:G52" si="9">+B50+D50</f>
        <v>1785.8000000000002</v>
      </c>
      <c r="G50" s="38">
        <f t="shared" si="9"/>
        <v>1643.4</v>
      </c>
      <c r="H50" s="47">
        <f t="shared" si="7"/>
        <v>8.6649628818303626</v>
      </c>
    </row>
    <row r="51" spans="1:9" x14ac:dyDescent="0.25">
      <c r="A51" s="8">
        <f t="shared" si="2"/>
        <v>39191</v>
      </c>
      <c r="B51">
        <v>199.6</v>
      </c>
      <c r="C51">
        <v>182</v>
      </c>
      <c r="D51">
        <v>1589.1</v>
      </c>
      <c r="E51">
        <v>1459.4</v>
      </c>
      <c r="F51" s="38">
        <f t="shared" si="9"/>
        <v>1788.6999999999998</v>
      </c>
      <c r="G51" s="38">
        <f t="shared" si="9"/>
        <v>1641.4</v>
      </c>
      <c r="H51" s="47">
        <f t="shared" ref="H51:H57" si="10">+(F51/G51-1)*100</f>
        <v>8.9740465456317651</v>
      </c>
    </row>
    <row r="52" spans="1:9" x14ac:dyDescent="0.25">
      <c r="A52" s="8">
        <f t="shared" si="2"/>
        <v>39198</v>
      </c>
      <c r="B52">
        <v>180.6</v>
      </c>
      <c r="C52">
        <v>216</v>
      </c>
      <c r="D52">
        <v>1609.8</v>
      </c>
      <c r="E52">
        <v>1476.2</v>
      </c>
      <c r="F52" s="38">
        <f t="shared" si="9"/>
        <v>1790.3999999999999</v>
      </c>
      <c r="G52" s="38">
        <f t="shared" si="9"/>
        <v>1692.2</v>
      </c>
      <c r="H52" s="47">
        <f t="shared" si="10"/>
        <v>5.8030965606902241</v>
      </c>
    </row>
    <row r="53" spans="1:9" x14ac:dyDescent="0.25">
      <c r="A53" s="8">
        <f t="shared" si="2"/>
        <v>39205</v>
      </c>
      <c r="B53">
        <v>186.6</v>
      </c>
      <c r="C53">
        <v>218</v>
      </c>
      <c r="D53">
        <v>1611.8</v>
      </c>
      <c r="E53">
        <v>1493</v>
      </c>
      <c r="F53" s="38">
        <f t="shared" ref="F53:G55" si="11">+B53+D53</f>
        <v>1798.3999999999999</v>
      </c>
      <c r="G53" s="38">
        <f t="shared" si="11"/>
        <v>1711</v>
      </c>
      <c r="H53" s="47">
        <f t="shared" si="10"/>
        <v>5.1081239041496085</v>
      </c>
      <c r="I53">
        <v>291</v>
      </c>
    </row>
    <row r="54" spans="1:9" x14ac:dyDescent="0.25">
      <c r="A54" s="8">
        <f t="shared" si="2"/>
        <v>39212</v>
      </c>
      <c r="B54">
        <v>143.1</v>
      </c>
      <c r="C54">
        <v>174.9</v>
      </c>
      <c r="D54">
        <v>1657.4</v>
      </c>
      <c r="E54">
        <v>1538</v>
      </c>
      <c r="F54" s="38">
        <f t="shared" si="11"/>
        <v>1800.5</v>
      </c>
      <c r="G54" s="38">
        <f t="shared" si="11"/>
        <v>1712.9</v>
      </c>
      <c r="H54" s="47">
        <f t="shared" si="10"/>
        <v>5.114133924922637</v>
      </c>
      <c r="I54">
        <v>323</v>
      </c>
    </row>
    <row r="55" spans="1:9" x14ac:dyDescent="0.25">
      <c r="A55" s="8">
        <f t="shared" si="2"/>
        <v>39219</v>
      </c>
      <c r="B55">
        <v>136.5</v>
      </c>
      <c r="C55">
        <v>174.9</v>
      </c>
      <c r="D55">
        <v>1658.9</v>
      </c>
      <c r="E55">
        <v>1538</v>
      </c>
      <c r="F55" s="38">
        <f t="shared" si="11"/>
        <v>1795.4</v>
      </c>
      <c r="G55" s="38">
        <f t="shared" si="11"/>
        <v>1712.9</v>
      </c>
      <c r="H55" s="47">
        <f t="shared" si="10"/>
        <v>4.8163932512113927</v>
      </c>
      <c r="I55">
        <v>397.5</v>
      </c>
    </row>
    <row r="56" spans="1:9" x14ac:dyDescent="0.25">
      <c r="A56" s="8">
        <f t="shared" si="2"/>
        <v>39226</v>
      </c>
      <c r="B56">
        <v>27.4</v>
      </c>
      <c r="C56">
        <v>131.80000000000001</v>
      </c>
      <c r="D56">
        <v>1739.2</v>
      </c>
      <c r="E56">
        <v>1585.2</v>
      </c>
      <c r="F56" s="38">
        <f>+B56+D56</f>
        <v>1766.6000000000001</v>
      </c>
      <c r="G56" s="38">
        <f>+C56+E56</f>
        <v>1717</v>
      </c>
      <c r="H56" s="47">
        <f t="shared" si="10"/>
        <v>2.8887594641817227</v>
      </c>
      <c r="I56">
        <v>477.5</v>
      </c>
    </row>
    <row r="57" spans="1:9" x14ac:dyDescent="0.25">
      <c r="A57" s="8">
        <f t="shared" si="2"/>
        <v>39233</v>
      </c>
      <c r="F57">
        <v>1739.2</v>
      </c>
      <c r="G57">
        <v>1676.3</v>
      </c>
      <c r="H57" s="47">
        <f t="shared" si="10"/>
        <v>3.7523116387281563</v>
      </c>
    </row>
    <row r="58" spans="1:9" x14ac:dyDescent="0.25">
      <c r="A58" s="8">
        <f t="shared" si="2"/>
        <v>39240</v>
      </c>
      <c r="B58">
        <v>527.79999999999995</v>
      </c>
      <c r="C58">
        <v>578.1</v>
      </c>
      <c r="D58">
        <v>0.7</v>
      </c>
      <c r="E58">
        <v>51.5</v>
      </c>
      <c r="F58" s="38">
        <f t="shared" ref="F58:G60" si="12">+B58+D58</f>
        <v>528.5</v>
      </c>
      <c r="G58" s="38">
        <f t="shared" si="12"/>
        <v>629.6</v>
      </c>
      <c r="H58" s="47">
        <f t="shared" ref="H58:H63" si="13">+(F58/G58-1)*100</f>
        <v>-16.057814485387556</v>
      </c>
    </row>
    <row r="59" spans="1:9" x14ac:dyDescent="0.25">
      <c r="A59" s="8">
        <f t="shared" si="2"/>
        <v>39247</v>
      </c>
      <c r="B59">
        <v>541.79999999999995</v>
      </c>
      <c r="C59">
        <v>556.1</v>
      </c>
      <c r="D59">
        <v>18.100000000000001</v>
      </c>
      <c r="E59">
        <v>75.7</v>
      </c>
      <c r="F59" s="38">
        <f t="shared" si="12"/>
        <v>559.9</v>
      </c>
      <c r="G59" s="38">
        <f t="shared" si="12"/>
        <v>631.80000000000007</v>
      </c>
      <c r="H59" s="47">
        <f t="shared" si="13"/>
        <v>-11.380183602405836</v>
      </c>
    </row>
    <row r="60" spans="1:9" x14ac:dyDescent="0.25">
      <c r="A60" s="8">
        <f t="shared" si="2"/>
        <v>39254</v>
      </c>
      <c r="B60">
        <v>540.5</v>
      </c>
      <c r="C60">
        <v>563.6</v>
      </c>
      <c r="D60">
        <v>19.8</v>
      </c>
      <c r="E60">
        <v>109.3</v>
      </c>
      <c r="F60" s="38">
        <f t="shared" si="12"/>
        <v>560.29999999999995</v>
      </c>
      <c r="G60" s="38">
        <f t="shared" si="12"/>
        <v>672.9</v>
      </c>
      <c r="H60" s="47">
        <f t="shared" si="13"/>
        <v>-16.733541388022001</v>
      </c>
    </row>
    <row r="61" spans="1:9" x14ac:dyDescent="0.25">
      <c r="A61" s="8">
        <f t="shared" si="2"/>
        <v>39261</v>
      </c>
      <c r="B61">
        <v>478.5</v>
      </c>
      <c r="C61">
        <v>520.6</v>
      </c>
      <c r="D61">
        <v>86.8</v>
      </c>
      <c r="E61">
        <v>151.80000000000001</v>
      </c>
      <c r="F61" s="38">
        <f t="shared" ref="F61:G63" si="14">+B61+D61</f>
        <v>565.29999999999995</v>
      </c>
      <c r="G61" s="38">
        <f t="shared" si="14"/>
        <v>672.40000000000009</v>
      </c>
      <c r="H61" s="47">
        <f t="shared" si="13"/>
        <v>-15.928019036287944</v>
      </c>
    </row>
    <row r="62" spans="1:9" x14ac:dyDescent="0.25">
      <c r="A62" s="8">
        <f t="shared" si="2"/>
        <v>39268</v>
      </c>
      <c r="B62">
        <v>477.9</v>
      </c>
      <c r="C62">
        <v>571.6</v>
      </c>
      <c r="D62">
        <v>87.4</v>
      </c>
      <c r="E62">
        <v>151.80000000000001</v>
      </c>
      <c r="F62" s="38">
        <f t="shared" si="14"/>
        <v>565.29999999999995</v>
      </c>
      <c r="G62" s="38">
        <f t="shared" si="14"/>
        <v>723.40000000000009</v>
      </c>
      <c r="H62" s="47">
        <f t="shared" si="13"/>
        <v>-21.855128559579772</v>
      </c>
    </row>
    <row r="63" spans="1:9" x14ac:dyDescent="0.25">
      <c r="A63" s="8">
        <f t="shared" si="2"/>
        <v>39275</v>
      </c>
      <c r="B63">
        <v>535</v>
      </c>
      <c r="C63">
        <v>606.1</v>
      </c>
      <c r="D63">
        <v>88.3</v>
      </c>
      <c r="E63">
        <v>197.3</v>
      </c>
      <c r="F63" s="38">
        <f t="shared" si="14"/>
        <v>623.29999999999995</v>
      </c>
      <c r="G63" s="38">
        <f t="shared" si="14"/>
        <v>803.40000000000009</v>
      </c>
      <c r="H63" s="47">
        <f t="shared" si="13"/>
        <v>-22.417226786158839</v>
      </c>
    </row>
    <row r="64" spans="1:9" x14ac:dyDescent="0.25">
      <c r="A64" s="8">
        <f t="shared" si="2"/>
        <v>39282</v>
      </c>
      <c r="B64">
        <v>518.1</v>
      </c>
      <c r="C64">
        <v>588.1</v>
      </c>
      <c r="D64">
        <v>106.8</v>
      </c>
      <c r="E64">
        <v>241</v>
      </c>
      <c r="F64" s="38">
        <f t="shared" ref="F64:G66" si="15">+B64+D64</f>
        <v>624.9</v>
      </c>
      <c r="G64" s="38">
        <f t="shared" si="15"/>
        <v>829.1</v>
      </c>
      <c r="H64" s="47">
        <f t="shared" ref="H64:H69" si="16">+(F64/G64-1)*100</f>
        <v>-24.629115908816789</v>
      </c>
    </row>
    <row r="65" spans="1:9" x14ac:dyDescent="0.25">
      <c r="A65" s="8">
        <f t="shared" si="2"/>
        <v>39289</v>
      </c>
      <c r="B65">
        <v>758.4</v>
      </c>
      <c r="C65">
        <v>609.9</v>
      </c>
      <c r="D65">
        <v>107.5</v>
      </c>
      <c r="E65">
        <v>241</v>
      </c>
      <c r="F65" s="38">
        <f t="shared" si="15"/>
        <v>865.9</v>
      </c>
      <c r="G65" s="38">
        <f t="shared" si="15"/>
        <v>850.9</v>
      </c>
      <c r="H65" s="47">
        <f t="shared" si="16"/>
        <v>1.7628393465742187</v>
      </c>
    </row>
    <row r="66" spans="1:9" x14ac:dyDescent="0.25">
      <c r="A66" s="8">
        <f t="shared" si="2"/>
        <v>39296</v>
      </c>
      <c r="B66">
        <v>708</v>
      </c>
      <c r="C66">
        <v>609.5</v>
      </c>
      <c r="D66">
        <v>159.69999999999999</v>
      </c>
      <c r="E66">
        <v>291.2</v>
      </c>
      <c r="F66" s="38">
        <f t="shared" si="15"/>
        <v>867.7</v>
      </c>
      <c r="G66" s="38">
        <f t="shared" si="15"/>
        <v>900.7</v>
      </c>
      <c r="H66" s="47">
        <f t="shared" si="16"/>
        <v>-3.6638170311979579</v>
      </c>
    </row>
    <row r="67" spans="1:9" x14ac:dyDescent="0.25">
      <c r="A67" s="8">
        <f t="shared" si="2"/>
        <v>39303</v>
      </c>
      <c r="B67">
        <v>751.5</v>
      </c>
      <c r="C67">
        <v>567.4</v>
      </c>
      <c r="D67">
        <v>213.1</v>
      </c>
      <c r="E67">
        <v>332.3</v>
      </c>
      <c r="F67" s="38">
        <f t="shared" ref="F67:G69" si="17">+B67+D67</f>
        <v>964.6</v>
      </c>
      <c r="G67" s="38">
        <f t="shared" si="17"/>
        <v>899.7</v>
      </c>
      <c r="H67" s="47">
        <f t="shared" si="16"/>
        <v>7.213515616316557</v>
      </c>
    </row>
    <row r="68" spans="1:9" x14ac:dyDescent="0.25">
      <c r="A68" s="8">
        <f t="shared" si="2"/>
        <v>39310</v>
      </c>
      <c r="B68">
        <v>708.2</v>
      </c>
      <c r="C68">
        <v>571.79999999999995</v>
      </c>
      <c r="D68">
        <v>258.7</v>
      </c>
      <c r="E68">
        <v>377.8</v>
      </c>
      <c r="F68" s="38">
        <f t="shared" si="17"/>
        <v>966.90000000000009</v>
      </c>
      <c r="G68" s="38">
        <f t="shared" si="17"/>
        <v>949.59999999999991</v>
      </c>
      <c r="H68" s="47">
        <f t="shared" si="16"/>
        <v>1.8218197135636327</v>
      </c>
    </row>
    <row r="69" spans="1:9" x14ac:dyDescent="0.25">
      <c r="A69" s="8">
        <f t="shared" si="2"/>
        <v>39317</v>
      </c>
      <c r="B69">
        <v>692.8</v>
      </c>
      <c r="C69">
        <v>507.1</v>
      </c>
      <c r="D69">
        <v>281</v>
      </c>
      <c r="E69">
        <v>450.6</v>
      </c>
      <c r="F69" s="38">
        <f t="shared" si="17"/>
        <v>973.8</v>
      </c>
      <c r="G69" s="38">
        <f t="shared" si="17"/>
        <v>957.7</v>
      </c>
      <c r="H69" s="47">
        <f t="shared" si="16"/>
        <v>1.6811109950924052</v>
      </c>
    </row>
    <row r="70" spans="1:9" x14ac:dyDescent="0.25">
      <c r="A70" s="8">
        <f t="shared" si="2"/>
        <v>39324</v>
      </c>
      <c r="B70">
        <v>774.6</v>
      </c>
      <c r="C70">
        <v>495.2</v>
      </c>
      <c r="D70">
        <v>328.3</v>
      </c>
      <c r="E70">
        <v>499.1</v>
      </c>
      <c r="F70" s="38">
        <f t="shared" ref="F70:G72" si="18">+B70+D70</f>
        <v>1102.9000000000001</v>
      </c>
      <c r="G70" s="38">
        <f t="shared" si="18"/>
        <v>994.3</v>
      </c>
      <c r="H70" s="47">
        <f t="shared" ref="H70:H75" si="19">+(F70/G70-1)*100</f>
        <v>10.922256864125535</v>
      </c>
    </row>
    <row r="71" spans="1:9" x14ac:dyDescent="0.25">
      <c r="A71" s="8">
        <f t="shared" si="2"/>
        <v>39331</v>
      </c>
      <c r="B71">
        <v>729.3</v>
      </c>
      <c r="C71">
        <v>495.2</v>
      </c>
      <c r="D71">
        <v>370.4</v>
      </c>
      <c r="E71">
        <v>499.1</v>
      </c>
      <c r="F71" s="38">
        <f t="shared" si="18"/>
        <v>1099.6999999999998</v>
      </c>
      <c r="G71" s="38">
        <f t="shared" si="18"/>
        <v>994.3</v>
      </c>
      <c r="H71" s="47">
        <f t="shared" si="19"/>
        <v>10.600422407724007</v>
      </c>
    </row>
    <row r="72" spans="1:9" x14ac:dyDescent="0.25">
      <c r="A72" s="8">
        <f t="shared" si="2"/>
        <v>39338</v>
      </c>
      <c r="B72">
        <v>779.3</v>
      </c>
      <c r="C72">
        <v>485.4</v>
      </c>
      <c r="D72">
        <v>370.4</v>
      </c>
      <c r="E72">
        <v>535.20000000000005</v>
      </c>
      <c r="F72" s="38">
        <f t="shared" si="18"/>
        <v>1149.6999999999998</v>
      </c>
      <c r="G72" s="38">
        <f t="shared" si="18"/>
        <v>1020.6</v>
      </c>
      <c r="H72" s="47">
        <f t="shared" si="19"/>
        <v>12.649421908681147</v>
      </c>
    </row>
    <row r="73" spans="1:9" x14ac:dyDescent="0.25">
      <c r="A73" s="8">
        <f t="shared" si="2"/>
        <v>39345</v>
      </c>
      <c r="B73">
        <v>727.3</v>
      </c>
      <c r="C73">
        <v>499.4</v>
      </c>
      <c r="D73">
        <v>418.7</v>
      </c>
      <c r="E73">
        <v>535.20000000000005</v>
      </c>
      <c r="F73" s="38">
        <f t="shared" ref="F73:G75" si="20">+B73+D73</f>
        <v>1146</v>
      </c>
      <c r="G73" s="38">
        <f t="shared" si="20"/>
        <v>1034.5999999999999</v>
      </c>
      <c r="H73" s="47">
        <f t="shared" si="19"/>
        <v>10.767446356079645</v>
      </c>
    </row>
    <row r="74" spans="1:9" x14ac:dyDescent="0.25">
      <c r="A74" s="8">
        <f t="shared" si="2"/>
        <v>39352</v>
      </c>
      <c r="B74">
        <v>727.3</v>
      </c>
      <c r="C74">
        <v>499.4</v>
      </c>
      <c r="D74">
        <v>418.7</v>
      </c>
      <c r="E74">
        <v>535.20000000000005</v>
      </c>
      <c r="F74" s="38">
        <f t="shared" si="20"/>
        <v>1146</v>
      </c>
      <c r="G74" s="38">
        <f t="shared" si="20"/>
        <v>1034.5999999999999</v>
      </c>
      <c r="H74" s="47">
        <f t="shared" si="19"/>
        <v>10.767446356079645</v>
      </c>
    </row>
    <row r="75" spans="1:9" x14ac:dyDescent="0.25">
      <c r="A75" s="8">
        <f t="shared" si="2"/>
        <v>39359</v>
      </c>
      <c r="B75">
        <v>724.3</v>
      </c>
      <c r="C75">
        <v>463.4</v>
      </c>
      <c r="D75">
        <v>438.5</v>
      </c>
      <c r="E75">
        <v>623.5</v>
      </c>
      <c r="F75" s="38">
        <f t="shared" si="20"/>
        <v>1162.8</v>
      </c>
      <c r="G75" s="38">
        <f t="shared" si="20"/>
        <v>1086.9000000000001</v>
      </c>
      <c r="H75" s="47">
        <f t="shared" si="19"/>
        <v>6.983163124482461</v>
      </c>
    </row>
    <row r="76" spans="1:9" x14ac:dyDescent="0.25">
      <c r="A76" s="8">
        <f t="shared" si="2"/>
        <v>39366</v>
      </c>
      <c r="B76">
        <v>950.8</v>
      </c>
      <c r="C76">
        <v>410.9</v>
      </c>
      <c r="D76">
        <v>438.5</v>
      </c>
      <c r="E76">
        <v>716.3</v>
      </c>
      <c r="F76" s="38">
        <f t="shared" ref="F76:G78" si="21">+B76+D76</f>
        <v>1389.3</v>
      </c>
      <c r="G76" s="38">
        <f t="shared" si="21"/>
        <v>1127.1999999999998</v>
      </c>
      <c r="H76" s="47">
        <f t="shared" ref="H76:H81" si="22">+(F76/G76-1)*100</f>
        <v>23.252306600425854</v>
      </c>
    </row>
    <row r="77" spans="1:9" x14ac:dyDescent="0.25">
      <c r="A77" s="8">
        <f t="shared" si="2"/>
        <v>39373</v>
      </c>
      <c r="B77">
        <v>1049.8</v>
      </c>
      <c r="C77">
        <v>418.4</v>
      </c>
      <c r="D77">
        <v>438.5</v>
      </c>
      <c r="E77">
        <v>756.9</v>
      </c>
      <c r="F77" s="38">
        <f t="shared" si="21"/>
        <v>1488.3</v>
      </c>
      <c r="G77" s="38">
        <f t="shared" si="21"/>
        <v>1175.3</v>
      </c>
      <c r="H77" s="47">
        <f t="shared" si="22"/>
        <v>26.631498340849149</v>
      </c>
    </row>
    <row r="78" spans="1:9" x14ac:dyDescent="0.25">
      <c r="A78" s="8">
        <f t="shared" si="2"/>
        <v>39380</v>
      </c>
      <c r="B78">
        <v>1004.8</v>
      </c>
      <c r="C78">
        <v>523.4</v>
      </c>
      <c r="D78">
        <v>482.2</v>
      </c>
      <c r="E78">
        <v>773.7</v>
      </c>
      <c r="F78" s="38">
        <f t="shared" si="21"/>
        <v>1487</v>
      </c>
      <c r="G78" s="38">
        <f t="shared" si="21"/>
        <v>1297.0999999999999</v>
      </c>
      <c r="H78" s="47">
        <f t="shared" si="22"/>
        <v>14.640351553465436</v>
      </c>
      <c r="I78">
        <v>79.5</v>
      </c>
    </row>
    <row r="79" spans="1:9" x14ac:dyDescent="0.25">
      <c r="A79" s="8">
        <f t="shared" si="2"/>
        <v>39387</v>
      </c>
      <c r="B79">
        <v>959.8</v>
      </c>
      <c r="C79">
        <v>530.9</v>
      </c>
      <c r="D79">
        <v>572.9</v>
      </c>
      <c r="E79">
        <v>773.7</v>
      </c>
      <c r="F79" s="38">
        <f t="shared" ref="F79:G81" si="23">+B79+D79</f>
        <v>1532.6999999999998</v>
      </c>
      <c r="G79" s="38">
        <f t="shared" si="23"/>
        <v>1304.5999999999999</v>
      </c>
      <c r="H79" s="47">
        <f t="shared" si="22"/>
        <v>17.48428637130155</v>
      </c>
    </row>
    <row r="80" spans="1:9" x14ac:dyDescent="0.25">
      <c r="A80" s="8">
        <f t="shared" si="2"/>
        <v>39394</v>
      </c>
      <c r="B80">
        <v>940.8</v>
      </c>
      <c r="C80">
        <v>488.1</v>
      </c>
      <c r="D80">
        <v>592.29999999999995</v>
      </c>
      <c r="E80">
        <v>819.2</v>
      </c>
      <c r="F80" s="38">
        <f t="shared" si="23"/>
        <v>1533.1</v>
      </c>
      <c r="G80" s="38">
        <f t="shared" si="23"/>
        <v>1307.3000000000002</v>
      </c>
      <c r="H80" s="47">
        <f t="shared" si="22"/>
        <v>17.272240495678084</v>
      </c>
    </row>
    <row r="81" spans="1:9" x14ac:dyDescent="0.25">
      <c r="A81" s="8">
        <f t="shared" si="2"/>
        <v>39401</v>
      </c>
      <c r="B81">
        <v>949.5</v>
      </c>
      <c r="C81">
        <v>474.6</v>
      </c>
      <c r="D81">
        <v>635.79999999999995</v>
      </c>
      <c r="E81">
        <v>856</v>
      </c>
      <c r="F81" s="38">
        <f t="shared" si="23"/>
        <v>1585.3</v>
      </c>
      <c r="G81" s="38">
        <f t="shared" si="23"/>
        <v>1330.6</v>
      </c>
      <c r="H81" s="47">
        <f t="shared" si="22"/>
        <v>19.141740568164735</v>
      </c>
    </row>
    <row r="82" spans="1:9" x14ac:dyDescent="0.25">
      <c r="A82" s="8">
        <f t="shared" si="2"/>
        <v>39408</v>
      </c>
      <c r="B82">
        <v>951.5</v>
      </c>
      <c r="C82">
        <v>524.6</v>
      </c>
      <c r="D82">
        <v>635.79999999999995</v>
      </c>
      <c r="E82">
        <v>856</v>
      </c>
      <c r="F82" s="38">
        <f t="shared" ref="F82:G84" si="24">+B82+D82</f>
        <v>1587.3</v>
      </c>
      <c r="G82" s="38">
        <f t="shared" si="24"/>
        <v>1380.6</v>
      </c>
      <c r="H82" s="47">
        <f t="shared" ref="H82:H87" si="25">+(F82/G82-1)*100</f>
        <v>14.971751412429391</v>
      </c>
    </row>
    <row r="83" spans="1:9" x14ac:dyDescent="0.25">
      <c r="A83" s="8">
        <f t="shared" si="2"/>
        <v>39415</v>
      </c>
      <c r="B83">
        <v>959.5</v>
      </c>
      <c r="C83">
        <v>498.2</v>
      </c>
      <c r="D83">
        <v>637.29999999999995</v>
      </c>
      <c r="E83">
        <v>905.8</v>
      </c>
      <c r="F83" s="38">
        <f t="shared" si="24"/>
        <v>1596.8</v>
      </c>
      <c r="G83" s="38">
        <f t="shared" si="24"/>
        <v>1404</v>
      </c>
      <c r="H83" s="47">
        <f t="shared" si="25"/>
        <v>13.732193732193721</v>
      </c>
    </row>
    <row r="84" spans="1:9" x14ac:dyDescent="0.25">
      <c r="A84" s="8">
        <f t="shared" si="2"/>
        <v>39422</v>
      </c>
      <c r="B84">
        <v>914.1</v>
      </c>
      <c r="C84">
        <v>481.2</v>
      </c>
      <c r="D84">
        <v>688.6</v>
      </c>
      <c r="E84">
        <v>929.3</v>
      </c>
      <c r="F84" s="38">
        <f t="shared" si="24"/>
        <v>1602.7</v>
      </c>
      <c r="G84" s="38">
        <f t="shared" si="24"/>
        <v>1410.5</v>
      </c>
      <c r="H84" s="47">
        <f t="shared" si="25"/>
        <v>13.626373626373622</v>
      </c>
    </row>
    <row r="85" spans="1:9" x14ac:dyDescent="0.25">
      <c r="A85" s="8">
        <f t="shared" si="2"/>
        <v>39429</v>
      </c>
      <c r="B85">
        <v>850.3</v>
      </c>
      <c r="C85">
        <v>473.7</v>
      </c>
      <c r="D85">
        <v>758.2</v>
      </c>
      <c r="E85">
        <v>935.6</v>
      </c>
      <c r="F85" s="38">
        <f t="shared" ref="F85:G87" si="26">+B85+D85</f>
        <v>1608.5</v>
      </c>
      <c r="G85" s="38">
        <f t="shared" si="26"/>
        <v>1409.3</v>
      </c>
      <c r="H85" s="47">
        <f t="shared" si="25"/>
        <v>14.134676789895707</v>
      </c>
    </row>
    <row r="86" spans="1:9" x14ac:dyDescent="0.25">
      <c r="A86" s="8">
        <f t="shared" si="2"/>
        <v>39436</v>
      </c>
      <c r="B86">
        <v>850.3</v>
      </c>
      <c r="C86">
        <v>449.7</v>
      </c>
      <c r="D86">
        <v>758.2</v>
      </c>
      <c r="E86">
        <v>960.8</v>
      </c>
      <c r="F86" s="38">
        <f t="shared" si="26"/>
        <v>1608.5</v>
      </c>
      <c r="G86" s="38">
        <f t="shared" si="26"/>
        <v>1410.5</v>
      </c>
      <c r="H86" s="47">
        <f t="shared" si="25"/>
        <v>14.037575327897912</v>
      </c>
    </row>
    <row r="87" spans="1:9" x14ac:dyDescent="0.25">
      <c r="A87" s="8">
        <f t="shared" si="2"/>
        <v>39443</v>
      </c>
      <c r="B87">
        <v>869</v>
      </c>
      <c r="C87">
        <v>396.3</v>
      </c>
      <c r="D87">
        <v>759.5</v>
      </c>
      <c r="E87">
        <v>1015</v>
      </c>
      <c r="F87" s="38">
        <f t="shared" si="26"/>
        <v>1628.5</v>
      </c>
      <c r="G87" s="38">
        <f t="shared" si="26"/>
        <v>1411.3</v>
      </c>
      <c r="H87" s="47">
        <f t="shared" si="25"/>
        <v>15.390065896691008</v>
      </c>
    </row>
    <row r="88" spans="1:9" x14ac:dyDescent="0.25">
      <c r="A88" s="8">
        <f t="shared" si="2"/>
        <v>39450</v>
      </c>
      <c r="B88">
        <v>852</v>
      </c>
      <c r="C88">
        <v>325</v>
      </c>
      <c r="D88">
        <v>777.9</v>
      </c>
      <c r="E88">
        <v>1088.3</v>
      </c>
      <c r="F88" s="38">
        <f t="shared" ref="F88:G90" si="27">+B88+D88</f>
        <v>1629.9</v>
      </c>
      <c r="G88" s="38">
        <f t="shared" si="27"/>
        <v>1413.3</v>
      </c>
      <c r="H88" s="47">
        <f t="shared" ref="H88:H93" si="28">+(F88/G88-1)*100</f>
        <v>15.325833156442382</v>
      </c>
      <c r="I88">
        <v>169</v>
      </c>
    </row>
    <row r="89" spans="1:9" x14ac:dyDescent="0.25">
      <c r="A89" s="8">
        <f t="shared" si="2"/>
        <v>39457</v>
      </c>
      <c r="B89">
        <v>800.7</v>
      </c>
      <c r="C89">
        <v>400.7</v>
      </c>
      <c r="D89">
        <v>829.3</v>
      </c>
      <c r="E89">
        <v>1088.5999999999999</v>
      </c>
      <c r="F89" s="38">
        <f t="shared" si="27"/>
        <v>1630</v>
      </c>
      <c r="G89" s="38">
        <f t="shared" si="27"/>
        <v>1489.3</v>
      </c>
      <c r="H89" s="47">
        <f t="shared" si="28"/>
        <v>9.4473913919290951</v>
      </c>
    </row>
    <row r="90" spans="1:9" x14ac:dyDescent="0.25">
      <c r="A90" s="8">
        <f t="shared" si="2"/>
        <v>39464</v>
      </c>
      <c r="B90">
        <v>780.7</v>
      </c>
      <c r="C90">
        <v>369.7</v>
      </c>
      <c r="D90">
        <v>849.5</v>
      </c>
      <c r="E90">
        <v>1120.0999999999999</v>
      </c>
      <c r="F90" s="38">
        <f t="shared" si="27"/>
        <v>1630.2</v>
      </c>
      <c r="G90" s="38">
        <f t="shared" si="27"/>
        <v>1489.8</v>
      </c>
      <c r="H90" s="47">
        <f t="shared" si="28"/>
        <v>9.4240837696335067</v>
      </c>
    </row>
    <row r="91" spans="1:9" x14ac:dyDescent="0.25">
      <c r="A91" s="8">
        <f t="shared" si="2"/>
        <v>39471</v>
      </c>
      <c r="B91">
        <v>767.3</v>
      </c>
      <c r="C91">
        <v>325.2</v>
      </c>
      <c r="D91">
        <v>915</v>
      </c>
      <c r="E91">
        <v>1168.0999999999999</v>
      </c>
      <c r="F91" s="38">
        <f t="shared" ref="F91:G93" si="29">+B91+D91</f>
        <v>1682.3</v>
      </c>
      <c r="G91" s="38">
        <f t="shared" si="29"/>
        <v>1493.3</v>
      </c>
      <c r="H91" s="47">
        <f t="shared" si="28"/>
        <v>12.656532511886432</v>
      </c>
      <c r="I91">
        <v>374</v>
      </c>
    </row>
    <row r="92" spans="1:9" x14ac:dyDescent="0.25">
      <c r="A92" s="8">
        <f t="shared" si="2"/>
        <v>39478</v>
      </c>
      <c r="B92">
        <v>777</v>
      </c>
      <c r="C92">
        <v>267.2</v>
      </c>
      <c r="D92">
        <v>915</v>
      </c>
      <c r="E92">
        <v>1236.4000000000001</v>
      </c>
      <c r="F92" s="38">
        <f t="shared" si="29"/>
        <v>1692</v>
      </c>
      <c r="G92" s="38">
        <f t="shared" si="29"/>
        <v>1503.6000000000001</v>
      </c>
      <c r="H92" s="47">
        <f t="shared" si="28"/>
        <v>12.529928172386274</v>
      </c>
      <c r="I92">
        <v>434.1</v>
      </c>
    </row>
    <row r="93" spans="1:9" x14ac:dyDescent="0.25">
      <c r="A93" s="8">
        <f t="shared" si="2"/>
        <v>39485</v>
      </c>
      <c r="B93">
        <v>683.2</v>
      </c>
      <c r="C93">
        <v>338</v>
      </c>
      <c r="D93">
        <v>987.3</v>
      </c>
      <c r="E93">
        <v>1237</v>
      </c>
      <c r="F93" s="38">
        <f t="shared" si="29"/>
        <v>1670.5</v>
      </c>
      <c r="G93" s="38">
        <f t="shared" si="29"/>
        <v>1575</v>
      </c>
      <c r="H93" s="47">
        <f t="shared" si="28"/>
        <v>6.0634920634920597</v>
      </c>
      <c r="I93">
        <v>475.9</v>
      </c>
    </row>
    <row r="94" spans="1:9" x14ac:dyDescent="0.25">
      <c r="A94" s="8">
        <f t="shared" si="2"/>
        <v>39492</v>
      </c>
      <c r="B94">
        <v>628</v>
      </c>
      <c r="C94">
        <v>362.7</v>
      </c>
      <c r="D94">
        <v>1042.5999999999999</v>
      </c>
      <c r="E94">
        <v>1237.7</v>
      </c>
      <c r="F94" s="38">
        <f t="shared" ref="F94:G98" si="30">+B94+D94</f>
        <v>1670.6</v>
      </c>
      <c r="G94" s="38">
        <f t="shared" si="30"/>
        <v>1600.4</v>
      </c>
      <c r="H94" s="47">
        <f t="shared" ref="H94:H99" si="31">+(F94/G94-1)*100</f>
        <v>4.3864033991501961</v>
      </c>
      <c r="I94">
        <v>468.9</v>
      </c>
    </row>
    <row r="95" spans="1:9" x14ac:dyDescent="0.25">
      <c r="A95" s="8">
        <f t="shared" si="2"/>
        <v>39499</v>
      </c>
      <c r="B95">
        <v>628</v>
      </c>
      <c r="C95">
        <v>305.89999999999998</v>
      </c>
      <c r="D95">
        <v>1042.5999999999999</v>
      </c>
      <c r="E95">
        <v>1293.0999999999999</v>
      </c>
      <c r="F95" s="38">
        <f t="shared" si="30"/>
        <v>1670.6</v>
      </c>
      <c r="G95" s="38">
        <f t="shared" si="30"/>
        <v>1599</v>
      </c>
      <c r="H95" s="47">
        <f t="shared" si="31"/>
        <v>4.4777986241400836</v>
      </c>
      <c r="I95">
        <v>468.9</v>
      </c>
    </row>
    <row r="96" spans="1:9" x14ac:dyDescent="0.25">
      <c r="A96" s="8">
        <f t="shared" si="2"/>
        <v>39506</v>
      </c>
      <c r="B96">
        <v>628</v>
      </c>
      <c r="C96">
        <v>285.8</v>
      </c>
      <c r="D96">
        <v>1042.5999999999999</v>
      </c>
      <c r="E96">
        <v>1329.3</v>
      </c>
      <c r="F96" s="38">
        <f t="shared" si="30"/>
        <v>1670.6</v>
      </c>
      <c r="G96" s="38">
        <f t="shared" si="30"/>
        <v>1615.1</v>
      </c>
      <c r="H96" s="47">
        <f t="shared" si="31"/>
        <v>3.4363197325242956</v>
      </c>
      <c r="I96">
        <v>468.9</v>
      </c>
    </row>
    <row r="97" spans="1:9" x14ac:dyDescent="0.25">
      <c r="A97" s="8">
        <f t="shared" si="2"/>
        <v>39513</v>
      </c>
      <c r="B97">
        <v>563.6</v>
      </c>
      <c r="C97">
        <v>210.2</v>
      </c>
      <c r="D97">
        <v>1106.8</v>
      </c>
      <c r="E97">
        <v>1406.6</v>
      </c>
      <c r="F97" s="38">
        <f t="shared" si="30"/>
        <v>1670.4</v>
      </c>
      <c r="G97" s="38">
        <f t="shared" si="30"/>
        <v>1616.8</v>
      </c>
      <c r="H97" s="47">
        <f t="shared" si="31"/>
        <v>3.3151904997525961</v>
      </c>
      <c r="I97" s="47">
        <v>515.1</v>
      </c>
    </row>
    <row r="98" spans="1:9" x14ac:dyDescent="0.25">
      <c r="A98" s="8">
        <f t="shared" si="2"/>
        <v>39520</v>
      </c>
      <c r="B98">
        <v>538.6</v>
      </c>
      <c r="C98">
        <v>280.2</v>
      </c>
      <c r="D98">
        <v>1132</v>
      </c>
      <c r="E98">
        <v>1406.8</v>
      </c>
      <c r="F98" s="38">
        <f t="shared" si="30"/>
        <v>1670.6</v>
      </c>
      <c r="G98" s="38">
        <f t="shared" si="30"/>
        <v>1687</v>
      </c>
      <c r="H98" s="47">
        <f t="shared" si="31"/>
        <v>-0.97213989330172668</v>
      </c>
      <c r="I98" s="47">
        <v>594.29999999999995</v>
      </c>
    </row>
    <row r="99" spans="1:9" x14ac:dyDescent="0.25">
      <c r="A99" s="8">
        <f t="shared" si="2"/>
        <v>39527</v>
      </c>
      <c r="B99">
        <v>493.6</v>
      </c>
      <c r="C99">
        <v>323.7</v>
      </c>
      <c r="D99">
        <v>1177</v>
      </c>
      <c r="E99">
        <v>1408.1</v>
      </c>
      <c r="F99" s="38">
        <f t="shared" ref="F99:G101" si="32">+B99+D99</f>
        <v>1670.6</v>
      </c>
      <c r="G99" s="38">
        <f t="shared" si="32"/>
        <v>1731.8</v>
      </c>
      <c r="H99" s="47">
        <f t="shared" si="31"/>
        <v>-3.5338953689802555</v>
      </c>
      <c r="I99" s="47">
        <v>594.29999999999995</v>
      </c>
    </row>
    <row r="100" spans="1:9" x14ac:dyDescent="0.25">
      <c r="A100" s="8">
        <f t="shared" si="2"/>
        <v>39534</v>
      </c>
      <c r="B100">
        <v>413.8</v>
      </c>
      <c r="C100">
        <v>301</v>
      </c>
      <c r="D100">
        <v>1272</v>
      </c>
      <c r="E100">
        <v>1433.6</v>
      </c>
      <c r="F100" s="38">
        <f t="shared" si="32"/>
        <v>1685.8</v>
      </c>
      <c r="G100" s="38">
        <f t="shared" si="32"/>
        <v>1734.6</v>
      </c>
      <c r="H100" s="47">
        <f t="shared" ref="H100:H105" si="33">+(F100/G100-1)*100</f>
        <v>-2.8133287213190306</v>
      </c>
      <c r="I100" s="47">
        <v>594.29999999999995</v>
      </c>
    </row>
    <row r="101" spans="1:9" x14ac:dyDescent="0.25">
      <c r="A101" s="8">
        <f t="shared" si="2"/>
        <v>39541</v>
      </c>
      <c r="B101">
        <v>354</v>
      </c>
      <c r="C101">
        <v>351.2</v>
      </c>
      <c r="D101">
        <v>1316.4</v>
      </c>
      <c r="E101">
        <v>1434.2</v>
      </c>
      <c r="F101" s="38">
        <f t="shared" si="32"/>
        <v>1670.4</v>
      </c>
      <c r="G101" s="38">
        <f t="shared" si="32"/>
        <v>1785.4</v>
      </c>
      <c r="H101" s="47">
        <f t="shared" si="33"/>
        <v>-6.4411336395205581</v>
      </c>
      <c r="I101" s="47">
        <v>624.29999999999995</v>
      </c>
    </row>
    <row r="102" spans="1:9" x14ac:dyDescent="0.25">
      <c r="A102" s="8">
        <f t="shared" si="2"/>
        <v>39548</v>
      </c>
      <c r="B102">
        <v>355.3</v>
      </c>
      <c r="C102">
        <v>224.9</v>
      </c>
      <c r="D102">
        <v>1316.7</v>
      </c>
      <c r="E102">
        <v>1560.9</v>
      </c>
      <c r="F102" s="38">
        <f t="shared" ref="F102:G104" si="34">+B102+D102</f>
        <v>1672</v>
      </c>
      <c r="G102" s="38">
        <f t="shared" si="34"/>
        <v>1785.8000000000002</v>
      </c>
      <c r="H102" s="47">
        <f t="shared" si="33"/>
        <v>-6.3724941202822354</v>
      </c>
      <c r="I102" s="47">
        <v>624.29999999999995</v>
      </c>
    </row>
    <row r="103" spans="1:9" x14ac:dyDescent="0.25">
      <c r="A103" s="8">
        <f t="shared" si="2"/>
        <v>39555</v>
      </c>
      <c r="B103">
        <v>309.5</v>
      </c>
      <c r="C103">
        <v>199.6</v>
      </c>
      <c r="D103">
        <v>1366.1</v>
      </c>
      <c r="E103">
        <v>1589.1</v>
      </c>
      <c r="F103" s="38">
        <f t="shared" si="34"/>
        <v>1675.6</v>
      </c>
      <c r="G103" s="38">
        <f t="shared" si="34"/>
        <v>1788.6999999999998</v>
      </c>
      <c r="H103" s="47">
        <f t="shared" si="33"/>
        <v>-6.3230278973556153</v>
      </c>
      <c r="I103" s="47">
        <v>624.29999999999995</v>
      </c>
    </row>
    <row r="104" spans="1:9" x14ac:dyDescent="0.25">
      <c r="A104" s="8">
        <f t="shared" si="2"/>
        <v>39562</v>
      </c>
      <c r="B104">
        <v>310.39999999999998</v>
      </c>
      <c r="C104">
        <v>180.6</v>
      </c>
      <c r="D104">
        <v>1366.4</v>
      </c>
      <c r="E104">
        <v>1609.8</v>
      </c>
      <c r="F104" s="38">
        <f t="shared" si="34"/>
        <v>1676.8000000000002</v>
      </c>
      <c r="G104" s="38">
        <f t="shared" si="34"/>
        <v>1790.3999999999999</v>
      </c>
      <c r="H104" s="47">
        <f t="shared" si="33"/>
        <v>-6.3449508489722746</v>
      </c>
      <c r="I104" s="47">
        <v>624.29999999999995</v>
      </c>
    </row>
    <row r="105" spans="1:9" x14ac:dyDescent="0.25">
      <c r="A105" s="8">
        <f t="shared" si="2"/>
        <v>39569</v>
      </c>
      <c r="B105">
        <v>314.60000000000002</v>
      </c>
      <c r="C105">
        <v>186.6</v>
      </c>
      <c r="D105">
        <v>1366.5</v>
      </c>
      <c r="E105">
        <v>1611.8</v>
      </c>
      <c r="F105" s="38">
        <f t="shared" ref="F105:G107" si="35">+B105+D105</f>
        <v>1681.1</v>
      </c>
      <c r="G105" s="38">
        <f t="shared" si="35"/>
        <v>1798.3999999999999</v>
      </c>
      <c r="H105" s="47">
        <f t="shared" si="33"/>
        <v>-6.5224644128113907</v>
      </c>
      <c r="I105" s="47">
        <v>625.29999999999995</v>
      </c>
    </row>
    <row r="106" spans="1:9" x14ac:dyDescent="0.25">
      <c r="A106" s="8">
        <f t="shared" si="2"/>
        <v>39576</v>
      </c>
      <c r="B106">
        <v>219.6</v>
      </c>
      <c r="C106">
        <v>143.1</v>
      </c>
      <c r="D106">
        <v>1456.2</v>
      </c>
      <c r="E106">
        <v>1657.4</v>
      </c>
      <c r="F106" s="38">
        <f t="shared" si="35"/>
        <v>1675.8</v>
      </c>
      <c r="G106" s="38">
        <f t="shared" si="35"/>
        <v>1800.5</v>
      </c>
      <c r="H106" s="47">
        <f t="shared" ref="H106:H111" si="36">+(F106/G106-1)*100</f>
        <v>-6.9258539294640435</v>
      </c>
      <c r="I106" s="47">
        <v>625.29999999999995</v>
      </c>
    </row>
    <row r="107" spans="1:9" x14ac:dyDescent="0.25">
      <c r="A107" s="8">
        <f t="shared" si="2"/>
        <v>39583</v>
      </c>
      <c r="B107">
        <v>220.1</v>
      </c>
      <c r="C107">
        <v>136.5</v>
      </c>
      <c r="D107">
        <v>1456.2</v>
      </c>
      <c r="E107">
        <v>1658.9</v>
      </c>
      <c r="F107" s="38">
        <f t="shared" si="35"/>
        <v>1676.3</v>
      </c>
      <c r="G107" s="38">
        <f t="shared" si="35"/>
        <v>1795.4</v>
      </c>
      <c r="H107" s="47">
        <f t="shared" si="36"/>
        <v>-6.6336192491923907</v>
      </c>
      <c r="I107" s="47">
        <v>625.29999999999995</v>
      </c>
    </row>
    <row r="108" spans="1:9" x14ac:dyDescent="0.25">
      <c r="A108" s="8">
        <f t="shared" si="2"/>
        <v>39590</v>
      </c>
      <c r="B108">
        <v>169.1</v>
      </c>
      <c r="C108">
        <v>27.4</v>
      </c>
      <c r="D108">
        <v>1503.1</v>
      </c>
      <c r="E108">
        <v>1739.2</v>
      </c>
      <c r="F108" s="38">
        <f t="shared" ref="F108:G110" si="37">+B108+D108</f>
        <v>1672.1999999999998</v>
      </c>
      <c r="G108" s="38">
        <f t="shared" si="37"/>
        <v>1766.6000000000001</v>
      </c>
      <c r="H108" s="47">
        <f t="shared" si="36"/>
        <v>-5.3435978716178116</v>
      </c>
      <c r="I108" s="47">
        <v>634.1</v>
      </c>
    </row>
    <row r="109" spans="1:9" x14ac:dyDescent="0.25">
      <c r="A109" s="8">
        <f t="shared" si="2"/>
        <v>39597</v>
      </c>
      <c r="B109">
        <v>134.6</v>
      </c>
      <c r="C109">
        <v>27.3</v>
      </c>
      <c r="D109">
        <v>1538</v>
      </c>
      <c r="E109">
        <v>1739.2</v>
      </c>
      <c r="F109" s="38">
        <f t="shared" si="37"/>
        <v>1672.6</v>
      </c>
      <c r="G109" s="38">
        <f t="shared" si="37"/>
        <v>1766.5</v>
      </c>
      <c r="H109" s="47">
        <f t="shared" si="36"/>
        <v>-5.3155958109255668</v>
      </c>
      <c r="I109" s="47">
        <v>638.1</v>
      </c>
    </row>
    <row r="110" spans="1:9" x14ac:dyDescent="0.25">
      <c r="A110" s="8">
        <f t="shared" si="2"/>
        <v>39604</v>
      </c>
      <c r="B110">
        <v>774.6</v>
      </c>
      <c r="C110">
        <v>527.79999999999995</v>
      </c>
      <c r="D110">
        <v>0.1</v>
      </c>
      <c r="E110">
        <v>0.7</v>
      </c>
      <c r="F110" s="38">
        <f t="shared" si="37"/>
        <v>774.7</v>
      </c>
      <c r="G110" s="38">
        <f t="shared" si="37"/>
        <v>528.5</v>
      </c>
      <c r="H110" s="47">
        <f t="shared" si="36"/>
        <v>46.584673604541173</v>
      </c>
      <c r="I110" s="47"/>
    </row>
    <row r="111" spans="1:9" x14ac:dyDescent="0.25">
      <c r="A111" s="8">
        <f t="shared" si="2"/>
        <v>39611</v>
      </c>
      <c r="B111">
        <v>774.6</v>
      </c>
      <c r="C111">
        <v>527.79999999999995</v>
      </c>
      <c r="D111">
        <v>0.1</v>
      </c>
      <c r="E111">
        <v>0.7</v>
      </c>
      <c r="F111" s="38">
        <f t="shared" ref="F111:G113" si="38">+B111+D111</f>
        <v>774.7</v>
      </c>
      <c r="G111" s="38">
        <f t="shared" si="38"/>
        <v>528.5</v>
      </c>
      <c r="H111" s="47">
        <f t="shared" si="36"/>
        <v>46.584673604541173</v>
      </c>
    </row>
    <row r="112" spans="1:9" x14ac:dyDescent="0.25">
      <c r="A112" s="8">
        <f t="shared" si="2"/>
        <v>39618</v>
      </c>
      <c r="B112">
        <v>677.7</v>
      </c>
      <c r="C112">
        <v>540.5</v>
      </c>
      <c r="D112">
        <v>84.9</v>
      </c>
      <c r="E112">
        <v>19.8</v>
      </c>
      <c r="F112" s="38">
        <f t="shared" si="38"/>
        <v>762.6</v>
      </c>
      <c r="G112" s="38">
        <f t="shared" si="38"/>
        <v>560.29999999999995</v>
      </c>
      <c r="H112" s="47">
        <f t="shared" ref="H112:H117" si="39">+(F112/G112-1)*100</f>
        <v>36.105657683383917</v>
      </c>
    </row>
    <row r="113" spans="1:8" x14ac:dyDescent="0.25">
      <c r="A113" s="8">
        <f t="shared" si="2"/>
        <v>39625</v>
      </c>
      <c r="B113">
        <v>674.7</v>
      </c>
      <c r="C113">
        <v>478.5</v>
      </c>
      <c r="D113">
        <v>86.4</v>
      </c>
      <c r="E113">
        <v>86.8</v>
      </c>
      <c r="F113" s="38">
        <f t="shared" si="38"/>
        <v>761.1</v>
      </c>
      <c r="G113" s="38">
        <f t="shared" si="38"/>
        <v>565.29999999999995</v>
      </c>
      <c r="H113" s="47">
        <f t="shared" si="39"/>
        <v>34.636476207323554</v>
      </c>
    </row>
    <row r="114" spans="1:8" x14ac:dyDescent="0.25">
      <c r="A114" s="8">
        <f t="shared" si="2"/>
        <v>39632</v>
      </c>
      <c r="B114">
        <v>679.6</v>
      </c>
      <c r="C114">
        <v>477.9</v>
      </c>
      <c r="D114">
        <v>131</v>
      </c>
      <c r="E114">
        <v>87.4</v>
      </c>
      <c r="F114" s="38">
        <f t="shared" ref="F114:G116" si="40">+B114+D114</f>
        <v>810.6</v>
      </c>
      <c r="G114" s="38">
        <f t="shared" si="40"/>
        <v>565.29999999999995</v>
      </c>
      <c r="H114" s="47">
        <f t="shared" si="39"/>
        <v>43.392888731646927</v>
      </c>
    </row>
    <row r="115" spans="1:8" x14ac:dyDescent="0.25">
      <c r="A115" s="8">
        <f t="shared" si="2"/>
        <v>39639</v>
      </c>
      <c r="B115">
        <v>639.1</v>
      </c>
      <c r="C115">
        <v>535</v>
      </c>
      <c r="D115">
        <v>182.7</v>
      </c>
      <c r="E115">
        <v>88.3</v>
      </c>
      <c r="F115" s="38">
        <f t="shared" si="40"/>
        <v>821.8</v>
      </c>
      <c r="G115" s="38">
        <f t="shared" si="40"/>
        <v>623.29999999999995</v>
      </c>
      <c r="H115" s="47">
        <f t="shared" si="39"/>
        <v>31.846622814054236</v>
      </c>
    </row>
    <row r="116" spans="1:8" x14ac:dyDescent="0.25">
      <c r="A116" s="8">
        <f t="shared" si="2"/>
        <v>39646</v>
      </c>
      <c r="B116">
        <v>640.5</v>
      </c>
      <c r="C116">
        <v>518.1</v>
      </c>
      <c r="D116">
        <v>183.7</v>
      </c>
      <c r="E116">
        <v>106.8</v>
      </c>
      <c r="F116" s="38">
        <f t="shared" si="40"/>
        <v>824.2</v>
      </c>
      <c r="G116" s="38">
        <f t="shared" si="40"/>
        <v>624.9</v>
      </c>
      <c r="H116" s="47">
        <f t="shared" si="39"/>
        <v>31.893102896463454</v>
      </c>
    </row>
    <row r="117" spans="1:8" x14ac:dyDescent="0.25">
      <c r="A117" s="8">
        <f t="shared" si="2"/>
        <v>39653</v>
      </c>
      <c r="B117">
        <v>641.5</v>
      </c>
      <c r="C117">
        <v>758.4</v>
      </c>
      <c r="D117">
        <v>185.6</v>
      </c>
      <c r="E117">
        <v>107.5</v>
      </c>
      <c r="F117" s="38">
        <f t="shared" ref="F117:G119" si="41">+B117+D117</f>
        <v>827.1</v>
      </c>
      <c r="G117" s="38">
        <f t="shared" si="41"/>
        <v>865.9</v>
      </c>
      <c r="H117" s="47">
        <f t="shared" si="39"/>
        <v>-4.4808869384455381</v>
      </c>
    </row>
    <row r="118" spans="1:8" x14ac:dyDescent="0.25">
      <c r="A118" s="8">
        <f t="shared" si="2"/>
        <v>39660</v>
      </c>
      <c r="B118">
        <v>641.6</v>
      </c>
      <c r="C118">
        <v>708</v>
      </c>
      <c r="D118">
        <v>186</v>
      </c>
      <c r="E118">
        <v>159.69999999999999</v>
      </c>
      <c r="F118" s="38">
        <f t="shared" si="41"/>
        <v>827.6</v>
      </c>
      <c r="G118" s="38">
        <f t="shared" si="41"/>
        <v>867.7</v>
      </c>
      <c r="H118" s="47">
        <f t="shared" ref="H118:H123" si="42">+(F118/G118-1)*100</f>
        <v>-4.6214129307364349</v>
      </c>
    </row>
    <row r="119" spans="1:8" x14ac:dyDescent="0.25">
      <c r="A119" s="8">
        <f t="shared" si="2"/>
        <v>39667</v>
      </c>
      <c r="B119">
        <v>689.9</v>
      </c>
      <c r="C119">
        <v>751.5</v>
      </c>
      <c r="D119">
        <v>187.7</v>
      </c>
      <c r="E119">
        <v>213.1</v>
      </c>
      <c r="F119" s="38">
        <f t="shared" si="41"/>
        <v>877.59999999999991</v>
      </c>
      <c r="G119" s="38">
        <f t="shared" si="41"/>
        <v>964.6</v>
      </c>
      <c r="H119" s="47">
        <f t="shared" si="42"/>
        <v>-9.0192826041882732</v>
      </c>
    </row>
    <row r="120" spans="1:8" x14ac:dyDescent="0.25">
      <c r="A120" s="8">
        <f t="shared" si="2"/>
        <v>39674</v>
      </c>
      <c r="B120">
        <v>688</v>
      </c>
      <c r="C120">
        <v>708.2</v>
      </c>
      <c r="D120">
        <v>188.8</v>
      </c>
      <c r="E120">
        <v>258.7</v>
      </c>
      <c r="F120" s="38">
        <f t="shared" ref="F120:G122" si="43">+B120+D120</f>
        <v>876.8</v>
      </c>
      <c r="G120" s="38">
        <f t="shared" si="43"/>
        <v>966.90000000000009</v>
      </c>
      <c r="H120" s="47">
        <f t="shared" si="42"/>
        <v>-9.3184403764608685</v>
      </c>
    </row>
    <row r="121" spans="1:8" x14ac:dyDescent="0.25">
      <c r="A121" s="8">
        <f t="shared" si="2"/>
        <v>39681</v>
      </c>
      <c r="B121">
        <v>642.5</v>
      </c>
      <c r="C121">
        <v>692.8</v>
      </c>
      <c r="D121">
        <v>237.9</v>
      </c>
      <c r="E121">
        <v>281</v>
      </c>
      <c r="F121" s="38">
        <f t="shared" si="43"/>
        <v>880.4</v>
      </c>
      <c r="G121" s="38">
        <f t="shared" si="43"/>
        <v>973.8</v>
      </c>
      <c r="H121" s="47">
        <f t="shared" si="42"/>
        <v>-9.591291846375027</v>
      </c>
    </row>
    <row r="122" spans="1:8" x14ac:dyDescent="0.25">
      <c r="A122" s="8">
        <f t="shared" si="2"/>
        <v>39688</v>
      </c>
      <c r="B122">
        <v>649.5</v>
      </c>
      <c r="C122">
        <v>774.6</v>
      </c>
      <c r="D122">
        <v>301.60000000000002</v>
      </c>
      <c r="E122">
        <v>328.3</v>
      </c>
      <c r="F122" s="38">
        <f t="shared" si="43"/>
        <v>951.1</v>
      </c>
      <c r="G122" s="38">
        <f t="shared" si="43"/>
        <v>1102.9000000000001</v>
      </c>
      <c r="H122" s="47">
        <f t="shared" si="42"/>
        <v>-13.763713845316893</v>
      </c>
    </row>
    <row r="123" spans="1:8" x14ac:dyDescent="0.25">
      <c r="A123" s="8">
        <f t="shared" si="2"/>
        <v>39695</v>
      </c>
      <c r="B123">
        <v>651.5</v>
      </c>
      <c r="C123">
        <v>729.3</v>
      </c>
      <c r="D123">
        <v>379.2</v>
      </c>
      <c r="E123">
        <v>370.4</v>
      </c>
      <c r="F123" s="38">
        <f t="shared" ref="F123:G125" si="44">+B123+D123</f>
        <v>1030.7</v>
      </c>
      <c r="G123" s="38">
        <f t="shared" si="44"/>
        <v>1099.6999999999998</v>
      </c>
      <c r="H123" s="47">
        <f t="shared" si="42"/>
        <v>-6.2744384832226778</v>
      </c>
    </row>
    <row r="124" spans="1:8" x14ac:dyDescent="0.25">
      <c r="A124" s="8">
        <f t="shared" si="2"/>
        <v>39702</v>
      </c>
      <c r="B124">
        <v>749.4</v>
      </c>
      <c r="C124">
        <v>779.3</v>
      </c>
      <c r="D124">
        <v>380.8</v>
      </c>
      <c r="E124">
        <v>370.4</v>
      </c>
      <c r="F124" s="38">
        <f t="shared" si="44"/>
        <v>1130.2</v>
      </c>
      <c r="G124" s="38">
        <f t="shared" si="44"/>
        <v>1149.6999999999998</v>
      </c>
      <c r="H124" s="47">
        <f t="shared" ref="H124:H129" si="45">+(F124/G124-1)*100</f>
        <v>-1.6960946333826055</v>
      </c>
    </row>
    <row r="125" spans="1:8" x14ac:dyDescent="0.25">
      <c r="A125" s="8">
        <f t="shared" si="2"/>
        <v>39709</v>
      </c>
      <c r="B125">
        <v>656.8</v>
      </c>
      <c r="C125">
        <v>727.3</v>
      </c>
      <c r="D125">
        <v>476.7</v>
      </c>
      <c r="E125">
        <v>418.7</v>
      </c>
      <c r="F125" s="38">
        <f t="shared" si="44"/>
        <v>1133.5</v>
      </c>
      <c r="G125" s="38">
        <f t="shared" si="44"/>
        <v>1146</v>
      </c>
      <c r="H125" s="47">
        <f t="shared" si="45"/>
        <v>-1.0907504363001697</v>
      </c>
    </row>
    <row r="126" spans="1:8" x14ac:dyDescent="0.25">
      <c r="A126" s="8">
        <f t="shared" si="2"/>
        <v>39716</v>
      </c>
      <c r="B126">
        <v>678.8</v>
      </c>
      <c r="C126">
        <v>727.3</v>
      </c>
      <c r="D126">
        <v>476.7</v>
      </c>
      <c r="E126">
        <v>418.7</v>
      </c>
      <c r="F126" s="38">
        <f t="shared" ref="F126:G128" si="46">+B126+D126</f>
        <v>1155.5</v>
      </c>
      <c r="G126" s="38">
        <f t="shared" si="46"/>
        <v>1146</v>
      </c>
      <c r="H126" s="47">
        <f t="shared" si="45"/>
        <v>0.82897033158813027</v>
      </c>
    </row>
    <row r="127" spans="1:8" x14ac:dyDescent="0.25">
      <c r="A127" s="8">
        <f t="shared" si="2"/>
        <v>39723</v>
      </c>
      <c r="B127">
        <v>633.4</v>
      </c>
      <c r="C127">
        <v>724.3</v>
      </c>
      <c r="D127">
        <v>525.70000000000005</v>
      </c>
      <c r="E127">
        <v>438.5</v>
      </c>
      <c r="F127" s="38">
        <f t="shared" si="46"/>
        <v>1159.0999999999999</v>
      </c>
      <c r="G127" s="38">
        <f t="shared" si="46"/>
        <v>1162.8</v>
      </c>
      <c r="H127" s="47">
        <f t="shared" si="45"/>
        <v>-0.31819745442036584</v>
      </c>
    </row>
    <row r="128" spans="1:8" x14ac:dyDescent="0.25">
      <c r="A128" s="8">
        <f t="shared" si="2"/>
        <v>39730</v>
      </c>
      <c r="B128">
        <v>633.20000000000005</v>
      </c>
      <c r="C128">
        <v>950.8</v>
      </c>
      <c r="D128">
        <v>526</v>
      </c>
      <c r="E128">
        <v>438.5</v>
      </c>
      <c r="F128" s="38">
        <f t="shared" si="46"/>
        <v>1159.2</v>
      </c>
      <c r="G128" s="38">
        <f t="shared" si="46"/>
        <v>1389.3</v>
      </c>
      <c r="H128" s="47">
        <f t="shared" si="45"/>
        <v>-16.562297559922257</v>
      </c>
    </row>
    <row r="129" spans="1:8" x14ac:dyDescent="0.25">
      <c r="A129" s="8">
        <f t="shared" si="2"/>
        <v>39737</v>
      </c>
      <c r="B129">
        <v>658.2</v>
      </c>
      <c r="C129">
        <v>1049.8</v>
      </c>
      <c r="D129">
        <v>526</v>
      </c>
      <c r="E129">
        <v>438.5</v>
      </c>
      <c r="F129" s="38">
        <f t="shared" ref="F129:G131" si="47">+B129+D129</f>
        <v>1184.2</v>
      </c>
      <c r="G129" s="38">
        <f t="shared" si="47"/>
        <v>1488.3</v>
      </c>
      <c r="H129" s="47">
        <f t="shared" si="45"/>
        <v>-20.432708459315997</v>
      </c>
    </row>
    <row r="130" spans="1:8" x14ac:dyDescent="0.25">
      <c r="A130" s="8">
        <f t="shared" si="2"/>
        <v>39744</v>
      </c>
      <c r="B130">
        <v>602.20000000000005</v>
      </c>
      <c r="C130">
        <v>1004.8</v>
      </c>
      <c r="D130">
        <v>584.5</v>
      </c>
      <c r="E130">
        <v>482.2</v>
      </c>
      <c r="F130" s="38">
        <f t="shared" si="47"/>
        <v>1186.7</v>
      </c>
      <c r="G130" s="38">
        <f t="shared" si="47"/>
        <v>1487</v>
      </c>
      <c r="H130" s="47">
        <f t="shared" ref="H130:H135" si="48">+(F130/G130-1)*100</f>
        <v>-20.195023537323465</v>
      </c>
    </row>
    <row r="131" spans="1:8" x14ac:dyDescent="0.25">
      <c r="A131" s="8">
        <f t="shared" si="2"/>
        <v>39751</v>
      </c>
      <c r="B131">
        <v>510.3</v>
      </c>
      <c r="C131">
        <v>959.8</v>
      </c>
      <c r="D131">
        <v>634.20000000000005</v>
      </c>
      <c r="E131">
        <v>572.9</v>
      </c>
      <c r="F131" s="38">
        <f t="shared" si="47"/>
        <v>1144.5</v>
      </c>
      <c r="G131" s="38">
        <f t="shared" si="47"/>
        <v>1532.6999999999998</v>
      </c>
      <c r="H131" s="47">
        <f t="shared" si="48"/>
        <v>-25.327852808768835</v>
      </c>
    </row>
    <row r="132" spans="1:8" x14ac:dyDescent="0.25">
      <c r="A132" s="8">
        <f t="shared" si="2"/>
        <v>39758</v>
      </c>
      <c r="B132">
        <v>463.2</v>
      </c>
      <c r="C132">
        <v>940.8</v>
      </c>
      <c r="D132">
        <v>676.7</v>
      </c>
      <c r="E132">
        <v>592.29999999999995</v>
      </c>
      <c r="F132" s="38">
        <f t="shared" ref="F132:G134" si="49">+B132+D132</f>
        <v>1139.9000000000001</v>
      </c>
      <c r="G132" s="38">
        <f t="shared" si="49"/>
        <v>1533.1</v>
      </c>
      <c r="H132" s="47">
        <f t="shared" si="48"/>
        <v>-25.647381123214398</v>
      </c>
    </row>
    <row r="133" spans="1:8" x14ac:dyDescent="0.25">
      <c r="A133" s="8">
        <f t="shared" si="2"/>
        <v>39765</v>
      </c>
      <c r="B133">
        <v>413.2</v>
      </c>
      <c r="C133">
        <v>949.5</v>
      </c>
      <c r="D133">
        <v>727</v>
      </c>
      <c r="E133">
        <v>635.79999999999995</v>
      </c>
      <c r="F133" s="38">
        <f t="shared" si="49"/>
        <v>1140.2</v>
      </c>
      <c r="G133" s="38">
        <f t="shared" si="49"/>
        <v>1585.3</v>
      </c>
      <c r="H133" s="47">
        <f t="shared" si="48"/>
        <v>-28.076704724657787</v>
      </c>
    </row>
    <row r="134" spans="1:8" x14ac:dyDescent="0.25">
      <c r="A134" s="8">
        <f t="shared" si="2"/>
        <v>39772</v>
      </c>
      <c r="B134">
        <v>381.2</v>
      </c>
      <c r="C134">
        <v>951.5</v>
      </c>
      <c r="D134">
        <v>776</v>
      </c>
      <c r="E134">
        <v>635.79999999999995</v>
      </c>
      <c r="F134" s="38">
        <f t="shared" si="49"/>
        <v>1157.2</v>
      </c>
      <c r="G134" s="38">
        <f t="shared" si="49"/>
        <v>1587.3</v>
      </c>
      <c r="H134" s="47">
        <f t="shared" si="48"/>
        <v>-27.096327096327087</v>
      </c>
    </row>
    <row r="135" spans="1:8" x14ac:dyDescent="0.25">
      <c r="A135" s="8">
        <f t="shared" si="2"/>
        <v>39779</v>
      </c>
      <c r="B135">
        <v>358.1</v>
      </c>
      <c r="C135">
        <v>959.5</v>
      </c>
      <c r="D135">
        <v>852.8</v>
      </c>
      <c r="E135">
        <v>637.29999999999995</v>
      </c>
      <c r="F135" s="38">
        <f t="shared" ref="F135:G137" si="50">+B135+D135</f>
        <v>1210.9000000000001</v>
      </c>
      <c r="G135" s="38">
        <f t="shared" si="50"/>
        <v>1596.8</v>
      </c>
      <c r="H135" s="47">
        <f t="shared" si="48"/>
        <v>-24.167084168336661</v>
      </c>
    </row>
    <row r="136" spans="1:8" x14ac:dyDescent="0.25">
      <c r="A136" s="8">
        <f t="shared" si="2"/>
        <v>39786</v>
      </c>
      <c r="B136">
        <v>339</v>
      </c>
      <c r="C136">
        <v>914.1</v>
      </c>
      <c r="D136">
        <v>872.9</v>
      </c>
      <c r="E136">
        <v>688.6</v>
      </c>
      <c r="F136" s="38">
        <f t="shared" si="50"/>
        <v>1211.9000000000001</v>
      </c>
      <c r="G136" s="38">
        <f t="shared" si="50"/>
        <v>1602.7</v>
      </c>
      <c r="H136" s="47">
        <f t="shared" ref="H136:H141" si="51">+(F136/G136-1)*100</f>
        <v>-24.383852249329252</v>
      </c>
    </row>
    <row r="137" spans="1:8" x14ac:dyDescent="0.25">
      <c r="A137" s="8">
        <f t="shared" si="2"/>
        <v>39793</v>
      </c>
      <c r="B137">
        <v>306.5</v>
      </c>
      <c r="C137">
        <v>850.3</v>
      </c>
      <c r="D137">
        <v>926</v>
      </c>
      <c r="E137">
        <v>758.2</v>
      </c>
      <c r="F137" s="38">
        <f t="shared" si="50"/>
        <v>1232.5</v>
      </c>
      <c r="G137" s="38">
        <f t="shared" si="50"/>
        <v>1608.5</v>
      </c>
      <c r="H137" s="47">
        <f t="shared" si="51"/>
        <v>-23.375815977618895</v>
      </c>
    </row>
    <row r="138" spans="1:8" x14ac:dyDescent="0.25">
      <c r="A138" s="8">
        <f t="shared" si="2"/>
        <v>39800</v>
      </c>
      <c r="B138">
        <v>306.5</v>
      </c>
      <c r="C138">
        <v>850.3</v>
      </c>
      <c r="D138">
        <v>926</v>
      </c>
      <c r="E138">
        <v>758.2</v>
      </c>
      <c r="F138" s="38">
        <f t="shared" ref="F138:G140" si="52">+B138+D138</f>
        <v>1232.5</v>
      </c>
      <c r="G138" s="38">
        <f t="shared" si="52"/>
        <v>1608.5</v>
      </c>
      <c r="H138" s="47">
        <f t="shared" si="51"/>
        <v>-23.375815977618895</v>
      </c>
    </row>
    <row r="139" spans="1:8" x14ac:dyDescent="0.25">
      <c r="A139" s="8">
        <f t="shared" si="2"/>
        <v>39807</v>
      </c>
      <c r="B139">
        <v>300.5</v>
      </c>
      <c r="C139">
        <v>869</v>
      </c>
      <c r="D139">
        <v>969.5</v>
      </c>
      <c r="E139">
        <v>759.5</v>
      </c>
      <c r="F139" s="38">
        <f t="shared" si="52"/>
        <v>1270</v>
      </c>
      <c r="G139" s="38">
        <f t="shared" si="52"/>
        <v>1628.5</v>
      </c>
      <c r="H139" s="47">
        <f t="shared" si="51"/>
        <v>-22.014123426466071</v>
      </c>
    </row>
    <row r="140" spans="1:8" x14ac:dyDescent="0.25">
      <c r="A140" s="8">
        <f t="shared" si="2"/>
        <v>39814</v>
      </c>
      <c r="B140">
        <v>252.5</v>
      </c>
      <c r="C140">
        <v>852</v>
      </c>
      <c r="D140">
        <v>1019</v>
      </c>
      <c r="E140">
        <v>777.9</v>
      </c>
      <c r="F140" s="38">
        <f t="shared" si="52"/>
        <v>1271.5</v>
      </c>
      <c r="G140" s="38">
        <f t="shared" si="52"/>
        <v>1629.9</v>
      </c>
      <c r="H140" s="47">
        <f t="shared" si="51"/>
        <v>-21.989079084606423</v>
      </c>
    </row>
    <row r="141" spans="1:8" x14ac:dyDescent="0.25">
      <c r="A141" s="8">
        <f t="shared" si="2"/>
        <v>39821</v>
      </c>
      <c r="B141">
        <v>256.5</v>
      </c>
      <c r="C141">
        <v>800.7</v>
      </c>
      <c r="D141">
        <v>1019</v>
      </c>
      <c r="E141">
        <v>829.3</v>
      </c>
      <c r="F141" s="38">
        <f t="shared" ref="F141:G143" si="53">+B141+D141</f>
        <v>1275.5</v>
      </c>
      <c r="G141" s="38">
        <f t="shared" si="53"/>
        <v>1630</v>
      </c>
      <c r="H141" s="47">
        <f t="shared" si="51"/>
        <v>-21.74846625766871</v>
      </c>
    </row>
    <row r="142" spans="1:8" x14ac:dyDescent="0.25">
      <c r="A142" s="8">
        <f t="shared" si="2"/>
        <v>39828</v>
      </c>
      <c r="B142">
        <v>317.5</v>
      </c>
      <c r="C142">
        <v>780.7</v>
      </c>
      <c r="D142">
        <v>1034</v>
      </c>
      <c r="E142">
        <v>849.5</v>
      </c>
      <c r="F142" s="38">
        <f t="shared" si="53"/>
        <v>1351.5</v>
      </c>
      <c r="G142" s="38">
        <f t="shared" si="53"/>
        <v>1630.2</v>
      </c>
      <c r="H142" s="47">
        <f t="shared" ref="H142:H147" si="54">+(F142/G142-1)*100</f>
        <v>-17.096061832903942</v>
      </c>
    </row>
    <row r="143" spans="1:8" x14ac:dyDescent="0.25">
      <c r="A143" s="8">
        <f t="shared" si="2"/>
        <v>39835</v>
      </c>
      <c r="B143">
        <v>349</v>
      </c>
      <c r="C143">
        <v>767.3</v>
      </c>
      <c r="D143">
        <v>1034</v>
      </c>
      <c r="E143">
        <v>915</v>
      </c>
      <c r="F143" s="38">
        <f t="shared" si="53"/>
        <v>1383</v>
      </c>
      <c r="G143" s="38">
        <f t="shared" si="53"/>
        <v>1682.3</v>
      </c>
      <c r="H143" s="47">
        <f t="shared" si="54"/>
        <v>-17.791119300957025</v>
      </c>
    </row>
    <row r="144" spans="1:8" x14ac:dyDescent="0.25">
      <c r="A144" s="8">
        <f t="shared" si="2"/>
        <v>39842</v>
      </c>
      <c r="B144">
        <v>305</v>
      </c>
      <c r="C144">
        <v>777</v>
      </c>
      <c r="D144">
        <v>1080.2</v>
      </c>
      <c r="E144">
        <v>915</v>
      </c>
      <c r="F144" s="38">
        <f t="shared" ref="F144:G146" si="55">+B144+D144</f>
        <v>1385.2</v>
      </c>
      <c r="G144" s="38">
        <f t="shared" si="55"/>
        <v>1692</v>
      </c>
      <c r="H144" s="47">
        <f t="shared" si="54"/>
        <v>-18.132387706855791</v>
      </c>
    </row>
    <row r="145" spans="1:9" x14ac:dyDescent="0.25">
      <c r="A145" s="8">
        <f t="shared" si="2"/>
        <v>39849</v>
      </c>
      <c r="B145">
        <v>310</v>
      </c>
      <c r="C145">
        <v>683.2</v>
      </c>
      <c r="D145">
        <v>1080.2</v>
      </c>
      <c r="E145">
        <v>987.3</v>
      </c>
      <c r="F145" s="38">
        <f t="shared" si="55"/>
        <v>1390.2</v>
      </c>
      <c r="G145" s="38">
        <f t="shared" si="55"/>
        <v>1670.5</v>
      </c>
      <c r="H145" s="47">
        <f t="shared" si="54"/>
        <v>-16.779407363064948</v>
      </c>
    </row>
    <row r="146" spans="1:9" x14ac:dyDescent="0.25">
      <c r="A146" s="8">
        <f t="shared" si="2"/>
        <v>39856</v>
      </c>
      <c r="B146">
        <v>316.5</v>
      </c>
      <c r="C146">
        <v>628</v>
      </c>
      <c r="D146">
        <v>1080.2</v>
      </c>
      <c r="E146">
        <v>1042.5999999999999</v>
      </c>
      <c r="F146" s="38">
        <f t="shared" si="55"/>
        <v>1396.7</v>
      </c>
      <c r="G146" s="38">
        <f t="shared" si="55"/>
        <v>1670.6</v>
      </c>
      <c r="H146" s="47">
        <f t="shared" si="54"/>
        <v>-16.395307075302277</v>
      </c>
    </row>
    <row r="147" spans="1:9" x14ac:dyDescent="0.25">
      <c r="A147" s="8">
        <f t="shared" si="2"/>
        <v>39863</v>
      </c>
      <c r="B147">
        <v>336.5</v>
      </c>
      <c r="C147">
        <v>628</v>
      </c>
      <c r="D147">
        <v>1080.2</v>
      </c>
      <c r="E147">
        <v>1042.5999999999999</v>
      </c>
      <c r="F147" s="38">
        <f t="shared" ref="F147:G149" si="56">+B147+D147</f>
        <v>1416.7</v>
      </c>
      <c r="G147" s="38">
        <f t="shared" si="56"/>
        <v>1670.6</v>
      </c>
      <c r="H147" s="47">
        <f t="shared" si="54"/>
        <v>-15.19813240751825</v>
      </c>
    </row>
    <row r="148" spans="1:9" x14ac:dyDescent="0.25">
      <c r="A148" s="8">
        <f t="shared" si="2"/>
        <v>39870</v>
      </c>
      <c r="B148">
        <v>336.5</v>
      </c>
      <c r="C148">
        <v>628</v>
      </c>
      <c r="D148">
        <v>1080.2</v>
      </c>
      <c r="E148">
        <v>1042.5999999999999</v>
      </c>
      <c r="F148" s="38">
        <f t="shared" si="56"/>
        <v>1416.7</v>
      </c>
      <c r="G148" s="38">
        <f t="shared" si="56"/>
        <v>1670.6</v>
      </c>
      <c r="H148" s="47">
        <f t="shared" ref="H148:H153" si="57">+(F148/G148-1)*100</f>
        <v>-15.19813240751825</v>
      </c>
    </row>
    <row r="149" spans="1:9" x14ac:dyDescent="0.25">
      <c r="A149" s="8">
        <f t="shared" si="2"/>
        <v>39877</v>
      </c>
      <c r="B149">
        <v>243.2</v>
      </c>
      <c r="C149">
        <v>563.6</v>
      </c>
      <c r="D149">
        <v>1178</v>
      </c>
      <c r="E149">
        <v>1106.8</v>
      </c>
      <c r="F149" s="38">
        <f t="shared" si="56"/>
        <v>1421.2</v>
      </c>
      <c r="G149" s="38">
        <f t="shared" si="56"/>
        <v>1670.4</v>
      </c>
      <c r="H149" s="47">
        <f t="shared" si="57"/>
        <v>-14.918582375478929</v>
      </c>
    </row>
    <row r="150" spans="1:9" x14ac:dyDescent="0.25">
      <c r="A150" s="8">
        <f t="shared" si="2"/>
        <v>39884</v>
      </c>
      <c r="B150">
        <v>243.2</v>
      </c>
      <c r="C150">
        <v>538.6</v>
      </c>
      <c r="D150">
        <v>1178</v>
      </c>
      <c r="E150">
        <v>1132</v>
      </c>
      <c r="F150" s="38">
        <f t="shared" ref="F150:G152" si="58">+B150+D150</f>
        <v>1421.2</v>
      </c>
      <c r="G150" s="38">
        <f t="shared" si="58"/>
        <v>1670.6</v>
      </c>
      <c r="H150" s="47">
        <f t="shared" si="57"/>
        <v>-14.928768107266844</v>
      </c>
    </row>
    <row r="151" spans="1:9" x14ac:dyDescent="0.25">
      <c r="A151" s="8">
        <f t="shared" si="2"/>
        <v>39891</v>
      </c>
      <c r="B151">
        <v>254.7</v>
      </c>
      <c r="C151">
        <v>493.6</v>
      </c>
      <c r="D151">
        <v>1178</v>
      </c>
      <c r="E151">
        <v>1177</v>
      </c>
      <c r="F151" s="38">
        <f t="shared" si="58"/>
        <v>1432.7</v>
      </c>
      <c r="G151" s="38">
        <f t="shared" si="58"/>
        <v>1670.6</v>
      </c>
      <c r="H151" s="47">
        <f t="shared" si="57"/>
        <v>-14.240392673291025</v>
      </c>
    </row>
    <row r="152" spans="1:9" x14ac:dyDescent="0.25">
      <c r="A152" s="8">
        <f t="shared" si="2"/>
        <v>39898</v>
      </c>
      <c r="B152">
        <v>260.7</v>
      </c>
      <c r="C152">
        <v>413.8</v>
      </c>
      <c r="D152">
        <v>1197.7</v>
      </c>
      <c r="E152">
        <v>1272</v>
      </c>
      <c r="F152" s="38">
        <f t="shared" si="58"/>
        <v>1458.4</v>
      </c>
      <c r="G152" s="38">
        <f t="shared" si="58"/>
        <v>1685.8</v>
      </c>
      <c r="H152" s="47">
        <f t="shared" si="57"/>
        <v>-13.489144619765092</v>
      </c>
    </row>
    <row r="153" spans="1:9" x14ac:dyDescent="0.25">
      <c r="A153" s="8">
        <f t="shared" si="2"/>
        <v>39905</v>
      </c>
      <c r="B153">
        <v>247.2</v>
      </c>
      <c r="C153">
        <v>354</v>
      </c>
      <c r="D153">
        <v>1237.3</v>
      </c>
      <c r="E153">
        <v>1316.4</v>
      </c>
      <c r="F153" s="38">
        <f t="shared" ref="F153:G155" si="59">+B153+D153</f>
        <v>1484.5</v>
      </c>
      <c r="G153" s="38">
        <f t="shared" si="59"/>
        <v>1670.4</v>
      </c>
      <c r="H153" s="47">
        <f t="shared" si="57"/>
        <v>-11.129070881226056</v>
      </c>
    </row>
    <row r="154" spans="1:9" x14ac:dyDescent="0.25">
      <c r="A154" s="8">
        <f t="shared" si="2"/>
        <v>39912</v>
      </c>
      <c r="B154">
        <v>213</v>
      </c>
      <c r="C154">
        <v>355.3</v>
      </c>
      <c r="D154">
        <v>1264</v>
      </c>
      <c r="E154">
        <v>1316.7</v>
      </c>
      <c r="F154" s="38">
        <f t="shared" si="59"/>
        <v>1477</v>
      </c>
      <c r="G154" s="38">
        <f t="shared" si="59"/>
        <v>1672</v>
      </c>
      <c r="H154" s="47">
        <f t="shared" ref="H154:H159" si="60">+(F154/G154-1)*100</f>
        <v>-11.662679425837318</v>
      </c>
    </row>
    <row r="155" spans="1:9" x14ac:dyDescent="0.25">
      <c r="A155" s="8">
        <f t="shared" si="2"/>
        <v>39919</v>
      </c>
      <c r="B155">
        <v>168</v>
      </c>
      <c r="C155">
        <v>309.5</v>
      </c>
      <c r="D155">
        <v>1310</v>
      </c>
      <c r="E155">
        <v>1366.1</v>
      </c>
      <c r="F155" s="38">
        <f t="shared" si="59"/>
        <v>1478</v>
      </c>
      <c r="G155" s="38">
        <f t="shared" si="59"/>
        <v>1675.6</v>
      </c>
      <c r="H155" s="47">
        <f t="shared" si="60"/>
        <v>-11.792790642158025</v>
      </c>
    </row>
    <row r="156" spans="1:9" x14ac:dyDescent="0.25">
      <c r="A156" s="8">
        <f t="shared" si="2"/>
        <v>39926</v>
      </c>
      <c r="B156">
        <v>168</v>
      </c>
      <c r="C156">
        <v>310.39999999999998</v>
      </c>
      <c r="D156">
        <v>1310</v>
      </c>
      <c r="E156">
        <v>1366.4</v>
      </c>
      <c r="F156" s="38">
        <f t="shared" ref="F156:F187" si="61">+B156+D156</f>
        <v>1478</v>
      </c>
      <c r="G156" s="38">
        <f t="shared" ref="G156:G187" si="62">+C156+E156</f>
        <v>1676.8000000000002</v>
      </c>
      <c r="H156" s="47">
        <f t="shared" si="60"/>
        <v>-11.855916030534363</v>
      </c>
      <c r="I156">
        <v>186</v>
      </c>
    </row>
    <row r="157" spans="1:9" x14ac:dyDescent="0.25">
      <c r="A157" s="8">
        <f t="shared" si="2"/>
        <v>39933</v>
      </c>
      <c r="B157">
        <v>212</v>
      </c>
      <c r="C157">
        <v>314.60000000000002</v>
      </c>
      <c r="D157">
        <v>1319.4</v>
      </c>
      <c r="E157">
        <v>1366.5</v>
      </c>
      <c r="F157" s="38">
        <f t="shared" si="61"/>
        <v>1531.4</v>
      </c>
      <c r="G157" s="38">
        <f t="shared" si="62"/>
        <v>1681.1</v>
      </c>
      <c r="H157" s="47">
        <f t="shared" si="60"/>
        <v>-8.9048837070965341</v>
      </c>
      <c r="I157">
        <v>264.10000000000002</v>
      </c>
    </row>
    <row r="158" spans="1:9" x14ac:dyDescent="0.25">
      <c r="A158" s="8">
        <f t="shared" si="2"/>
        <v>39940</v>
      </c>
      <c r="B158">
        <v>171</v>
      </c>
      <c r="C158">
        <v>219.6</v>
      </c>
      <c r="D158">
        <v>1360.4</v>
      </c>
      <c r="E158">
        <v>1456.2</v>
      </c>
      <c r="F158" s="38">
        <f t="shared" si="61"/>
        <v>1531.4</v>
      </c>
      <c r="G158" s="38">
        <f t="shared" si="62"/>
        <v>1675.8</v>
      </c>
      <c r="H158" s="47">
        <f t="shared" si="60"/>
        <v>-8.6167800453514687</v>
      </c>
      <c r="I158">
        <v>288.10000000000002</v>
      </c>
    </row>
    <row r="159" spans="1:9" x14ac:dyDescent="0.25">
      <c r="A159" s="8">
        <f t="shared" si="2"/>
        <v>39947</v>
      </c>
      <c r="B159">
        <v>109</v>
      </c>
      <c r="C159">
        <v>220.1</v>
      </c>
      <c r="D159">
        <v>1423.2</v>
      </c>
      <c r="E159">
        <v>1456.2</v>
      </c>
      <c r="F159" s="38">
        <f t="shared" si="61"/>
        <v>1532.2</v>
      </c>
      <c r="G159" s="38">
        <f t="shared" si="62"/>
        <v>1676.3</v>
      </c>
      <c r="H159" s="47">
        <f t="shared" si="60"/>
        <v>-8.596313309073544</v>
      </c>
      <c r="I159">
        <v>314.10000000000002</v>
      </c>
    </row>
    <row r="160" spans="1:9" x14ac:dyDescent="0.25">
      <c r="A160" s="8">
        <f t="shared" si="2"/>
        <v>39954</v>
      </c>
      <c r="B160">
        <v>109</v>
      </c>
      <c r="C160">
        <v>169.1</v>
      </c>
      <c r="D160">
        <v>1423.2</v>
      </c>
      <c r="E160">
        <v>1503.1</v>
      </c>
      <c r="F160" s="38">
        <f t="shared" si="61"/>
        <v>1532.2</v>
      </c>
      <c r="G160" s="38">
        <f t="shared" si="62"/>
        <v>1672.1999999999998</v>
      </c>
      <c r="H160" s="47">
        <f t="shared" ref="H160:H191" si="63">+(F160/G160-1)*100</f>
        <v>-8.3722042817844677</v>
      </c>
      <c r="I160">
        <v>317.10000000000002</v>
      </c>
    </row>
    <row r="161" spans="1:9" x14ac:dyDescent="0.25">
      <c r="A161" s="8">
        <f t="shared" si="2"/>
        <v>39961</v>
      </c>
      <c r="B161">
        <v>109</v>
      </c>
      <c r="C161">
        <v>134.6</v>
      </c>
      <c r="D161">
        <v>1423.2</v>
      </c>
      <c r="E161">
        <v>1538</v>
      </c>
      <c r="F161" s="38">
        <f t="shared" si="61"/>
        <v>1532.2</v>
      </c>
      <c r="G161" s="38">
        <f t="shared" si="62"/>
        <v>1672.6</v>
      </c>
      <c r="H161" s="47">
        <f t="shared" si="63"/>
        <v>-8.3941169436804852</v>
      </c>
      <c r="I161">
        <v>317.10000000000002</v>
      </c>
    </row>
    <row r="162" spans="1:9" x14ac:dyDescent="0.25">
      <c r="A162" s="8">
        <f t="shared" si="2"/>
        <v>39968</v>
      </c>
      <c r="B162">
        <v>438.5</v>
      </c>
      <c r="C162">
        <v>774.6</v>
      </c>
      <c r="D162">
        <v>0</v>
      </c>
      <c r="E162">
        <v>0.1</v>
      </c>
      <c r="F162" s="38">
        <f t="shared" si="61"/>
        <v>438.5</v>
      </c>
      <c r="G162" s="38">
        <f t="shared" si="62"/>
        <v>774.7</v>
      </c>
      <c r="H162" s="47">
        <f t="shared" si="63"/>
        <v>-43.397444171937529</v>
      </c>
    </row>
    <row r="163" spans="1:9" x14ac:dyDescent="0.25">
      <c r="A163" s="8">
        <f t="shared" si="2"/>
        <v>39975</v>
      </c>
      <c r="B163">
        <v>386.5</v>
      </c>
      <c r="C163">
        <v>797.7</v>
      </c>
      <c r="D163">
        <v>50</v>
      </c>
      <c r="E163">
        <v>0.2</v>
      </c>
      <c r="F163" s="38">
        <f t="shared" si="61"/>
        <v>436.5</v>
      </c>
      <c r="G163" s="38">
        <f t="shared" si="62"/>
        <v>797.90000000000009</v>
      </c>
      <c r="H163" s="47">
        <f t="shared" si="63"/>
        <v>-45.293896478255427</v>
      </c>
    </row>
    <row r="164" spans="1:9" x14ac:dyDescent="0.25">
      <c r="A164" s="8">
        <f t="shared" si="2"/>
        <v>39982</v>
      </c>
      <c r="B164">
        <v>407.4</v>
      </c>
      <c r="C164">
        <v>677.7</v>
      </c>
      <c r="D164">
        <v>50</v>
      </c>
      <c r="E164">
        <v>84.9</v>
      </c>
      <c r="F164" s="38">
        <f t="shared" si="61"/>
        <v>457.4</v>
      </c>
      <c r="G164" s="38">
        <f t="shared" si="62"/>
        <v>762.6</v>
      </c>
      <c r="H164" s="47">
        <f t="shared" si="63"/>
        <v>-40.020980854969842</v>
      </c>
    </row>
    <row r="165" spans="1:9" x14ac:dyDescent="0.25">
      <c r="A165" s="8">
        <f t="shared" si="2"/>
        <v>39989</v>
      </c>
      <c r="B165">
        <v>439.9</v>
      </c>
      <c r="C165">
        <v>674.7</v>
      </c>
      <c r="D165">
        <v>50</v>
      </c>
      <c r="E165">
        <v>86.4</v>
      </c>
      <c r="F165" s="38">
        <f t="shared" si="61"/>
        <v>489.9</v>
      </c>
      <c r="G165" s="38">
        <f t="shared" si="62"/>
        <v>761.1</v>
      </c>
      <c r="H165" s="47">
        <f t="shared" si="63"/>
        <v>-35.632636972802523</v>
      </c>
    </row>
    <row r="166" spans="1:9" x14ac:dyDescent="0.25">
      <c r="A166" s="8">
        <f t="shared" si="2"/>
        <v>39996</v>
      </c>
      <c r="B166">
        <v>493.1</v>
      </c>
      <c r="C166">
        <v>679.6</v>
      </c>
      <c r="D166">
        <v>50</v>
      </c>
      <c r="E166">
        <v>131</v>
      </c>
      <c r="F166" s="38">
        <f t="shared" si="61"/>
        <v>543.1</v>
      </c>
      <c r="G166" s="38">
        <f t="shared" si="62"/>
        <v>810.6</v>
      </c>
      <c r="H166" s="47">
        <f t="shared" si="63"/>
        <v>-33.00024673081667</v>
      </c>
    </row>
    <row r="167" spans="1:9" x14ac:dyDescent="0.25">
      <c r="A167" s="8">
        <f t="shared" si="2"/>
        <v>40003</v>
      </c>
      <c r="B167">
        <v>495.4</v>
      </c>
      <c r="C167">
        <v>639.1</v>
      </c>
      <c r="D167">
        <v>52.5</v>
      </c>
      <c r="E167">
        <v>182.7</v>
      </c>
      <c r="F167" s="38">
        <f t="shared" si="61"/>
        <v>547.9</v>
      </c>
      <c r="G167" s="38">
        <f t="shared" si="62"/>
        <v>821.8</v>
      </c>
      <c r="H167" s="47">
        <f t="shared" si="63"/>
        <v>-33.329277196398152</v>
      </c>
    </row>
    <row r="168" spans="1:9" x14ac:dyDescent="0.25">
      <c r="A168" s="8">
        <f t="shared" si="2"/>
        <v>40010</v>
      </c>
      <c r="B168">
        <v>411.7</v>
      </c>
      <c r="C168">
        <v>640.5</v>
      </c>
      <c r="D168">
        <v>141.69999999999999</v>
      </c>
      <c r="E168">
        <v>183.7</v>
      </c>
      <c r="F168" s="38">
        <f t="shared" si="61"/>
        <v>553.4</v>
      </c>
      <c r="G168" s="38">
        <f t="shared" si="62"/>
        <v>824.2</v>
      </c>
      <c r="H168" s="47">
        <f t="shared" si="63"/>
        <v>-32.856102887648632</v>
      </c>
    </row>
    <row r="169" spans="1:9" x14ac:dyDescent="0.25">
      <c r="A169" s="8">
        <f t="shared" si="2"/>
        <v>40017</v>
      </c>
      <c r="B169">
        <v>453.7</v>
      </c>
      <c r="C169">
        <v>641.5</v>
      </c>
      <c r="D169">
        <v>153.4</v>
      </c>
      <c r="E169">
        <v>185.6</v>
      </c>
      <c r="F169" s="38">
        <f t="shared" si="61"/>
        <v>607.1</v>
      </c>
      <c r="G169" s="38">
        <f t="shared" si="62"/>
        <v>827.1</v>
      </c>
      <c r="H169" s="47">
        <f t="shared" si="63"/>
        <v>-26.598960222464029</v>
      </c>
    </row>
    <row r="170" spans="1:9" x14ac:dyDescent="0.25">
      <c r="A170" s="8">
        <f t="shared" si="2"/>
        <v>40024</v>
      </c>
      <c r="B170">
        <v>453.7</v>
      </c>
      <c r="C170">
        <v>641.6</v>
      </c>
      <c r="D170">
        <v>153.4</v>
      </c>
      <c r="E170">
        <v>186</v>
      </c>
      <c r="F170" s="38">
        <f t="shared" si="61"/>
        <v>607.1</v>
      </c>
      <c r="G170" s="38">
        <f t="shared" si="62"/>
        <v>827.6</v>
      </c>
      <c r="H170" s="47">
        <f t="shared" si="63"/>
        <v>-26.64330594490092</v>
      </c>
    </row>
    <row r="171" spans="1:9" x14ac:dyDescent="0.25">
      <c r="A171" s="8">
        <f t="shared" si="2"/>
        <v>40031</v>
      </c>
      <c r="B171">
        <v>440.6</v>
      </c>
      <c r="C171">
        <v>689.9</v>
      </c>
      <c r="D171">
        <v>199.4</v>
      </c>
      <c r="E171">
        <v>187.7</v>
      </c>
      <c r="F171" s="38">
        <f t="shared" si="61"/>
        <v>640</v>
      </c>
      <c r="G171" s="38">
        <f t="shared" si="62"/>
        <v>877.59999999999991</v>
      </c>
      <c r="H171" s="47">
        <f t="shared" si="63"/>
        <v>-27.073837739288965</v>
      </c>
    </row>
    <row r="172" spans="1:9" x14ac:dyDescent="0.25">
      <c r="A172" s="8">
        <f t="shared" si="2"/>
        <v>40038</v>
      </c>
      <c r="B172">
        <v>339.1</v>
      </c>
      <c r="C172">
        <v>688</v>
      </c>
      <c r="D172">
        <v>298.5</v>
      </c>
      <c r="E172">
        <v>188.8</v>
      </c>
      <c r="F172" s="38">
        <f t="shared" si="61"/>
        <v>637.6</v>
      </c>
      <c r="G172" s="38">
        <f t="shared" si="62"/>
        <v>876.8</v>
      </c>
      <c r="H172" s="47">
        <f t="shared" si="63"/>
        <v>-27.281021897810209</v>
      </c>
    </row>
    <row r="173" spans="1:9" x14ac:dyDescent="0.25">
      <c r="A173" s="8">
        <f t="shared" si="2"/>
        <v>40045</v>
      </c>
      <c r="B173">
        <v>285.10000000000002</v>
      </c>
      <c r="C173">
        <v>642.5</v>
      </c>
      <c r="D173">
        <v>368.8</v>
      </c>
      <c r="E173">
        <v>237.9</v>
      </c>
      <c r="F173" s="38">
        <f t="shared" si="61"/>
        <v>653.90000000000009</v>
      </c>
      <c r="G173" s="38">
        <f t="shared" si="62"/>
        <v>880.4</v>
      </c>
      <c r="H173" s="47">
        <f t="shared" si="63"/>
        <v>-25.726942298955013</v>
      </c>
    </row>
    <row r="174" spans="1:9" x14ac:dyDescent="0.25">
      <c r="A174" s="8">
        <f t="shared" si="2"/>
        <v>40052</v>
      </c>
      <c r="B174">
        <v>284.60000000000002</v>
      </c>
      <c r="C174">
        <v>649.5</v>
      </c>
      <c r="D174">
        <v>368.8</v>
      </c>
      <c r="E174">
        <v>301.60000000000002</v>
      </c>
      <c r="F174" s="38">
        <f t="shared" si="61"/>
        <v>653.40000000000009</v>
      </c>
      <c r="G174" s="38">
        <f t="shared" si="62"/>
        <v>951.1</v>
      </c>
      <c r="H174" s="47">
        <f t="shared" si="63"/>
        <v>-31.300599306066658</v>
      </c>
    </row>
    <row r="175" spans="1:9" x14ac:dyDescent="0.25">
      <c r="A175" s="8">
        <f t="shared" si="2"/>
        <v>40059</v>
      </c>
      <c r="B175">
        <v>327.10000000000002</v>
      </c>
      <c r="C175">
        <v>651.5</v>
      </c>
      <c r="D175">
        <v>368.8</v>
      </c>
      <c r="E175">
        <v>379.2</v>
      </c>
      <c r="F175" s="38">
        <f t="shared" si="61"/>
        <v>695.90000000000009</v>
      </c>
      <c r="G175" s="38">
        <f t="shared" si="62"/>
        <v>1030.7</v>
      </c>
      <c r="H175" s="47">
        <f t="shared" si="63"/>
        <v>-32.482778694091387</v>
      </c>
    </row>
    <row r="176" spans="1:9" x14ac:dyDescent="0.25">
      <c r="A176" s="8">
        <f t="shared" si="2"/>
        <v>40066</v>
      </c>
      <c r="B176">
        <v>327.10000000000002</v>
      </c>
      <c r="C176">
        <v>749.4</v>
      </c>
      <c r="D176">
        <v>417.6</v>
      </c>
      <c r="E176">
        <v>380.8</v>
      </c>
      <c r="F176" s="38">
        <f t="shared" si="61"/>
        <v>744.7</v>
      </c>
      <c r="G176" s="38">
        <f t="shared" si="62"/>
        <v>1130.2</v>
      </c>
      <c r="H176" s="47">
        <f t="shared" si="63"/>
        <v>-34.109007255353028</v>
      </c>
    </row>
    <row r="177" spans="1:9" x14ac:dyDescent="0.25">
      <c r="A177" s="8">
        <f t="shared" si="2"/>
        <v>40073</v>
      </c>
      <c r="B177">
        <v>396.1</v>
      </c>
      <c r="C177">
        <v>656.8</v>
      </c>
      <c r="D177">
        <v>417.6</v>
      </c>
      <c r="E177">
        <v>476.7</v>
      </c>
      <c r="F177" s="38">
        <f t="shared" si="61"/>
        <v>813.7</v>
      </c>
      <c r="G177" s="38">
        <f t="shared" si="62"/>
        <v>1133.5</v>
      </c>
      <c r="H177" s="47">
        <f t="shared" si="63"/>
        <v>-28.213498014997796</v>
      </c>
    </row>
    <row r="178" spans="1:9" x14ac:dyDescent="0.25">
      <c r="A178" s="8">
        <f t="shared" si="2"/>
        <v>40080</v>
      </c>
      <c r="B178">
        <v>415.1</v>
      </c>
      <c r="C178">
        <v>678.8</v>
      </c>
      <c r="D178">
        <v>462.9</v>
      </c>
      <c r="E178">
        <v>476.7</v>
      </c>
      <c r="F178" s="38">
        <f t="shared" si="61"/>
        <v>878</v>
      </c>
      <c r="G178" s="38">
        <f t="shared" si="62"/>
        <v>1155.5</v>
      </c>
      <c r="H178" s="47">
        <f t="shared" si="63"/>
        <v>-24.015577672003463</v>
      </c>
    </row>
    <row r="179" spans="1:9" x14ac:dyDescent="0.25">
      <c r="A179" s="8">
        <f t="shared" si="2"/>
        <v>40087</v>
      </c>
      <c r="B179">
        <v>419.1</v>
      </c>
      <c r="C179">
        <v>633.4</v>
      </c>
      <c r="D179">
        <v>506.9</v>
      </c>
      <c r="E179">
        <v>525.70000000000005</v>
      </c>
      <c r="F179" s="38">
        <f t="shared" si="61"/>
        <v>926</v>
      </c>
      <c r="G179" s="38">
        <f t="shared" si="62"/>
        <v>1159.0999999999999</v>
      </c>
      <c r="H179" s="47">
        <f t="shared" si="63"/>
        <v>-20.110430506427392</v>
      </c>
    </row>
    <row r="180" spans="1:9" x14ac:dyDescent="0.25">
      <c r="A180" s="8">
        <f t="shared" si="2"/>
        <v>40094</v>
      </c>
      <c r="B180">
        <v>439.1</v>
      </c>
      <c r="C180">
        <v>633.20000000000005</v>
      </c>
      <c r="D180">
        <v>525</v>
      </c>
      <c r="E180">
        <v>526</v>
      </c>
      <c r="F180" s="38">
        <f t="shared" si="61"/>
        <v>964.1</v>
      </c>
      <c r="G180" s="38">
        <f t="shared" si="62"/>
        <v>1159.2</v>
      </c>
      <c r="H180" s="47">
        <f t="shared" si="63"/>
        <v>-16.830572808833676</v>
      </c>
    </row>
    <row r="181" spans="1:9" x14ac:dyDescent="0.25">
      <c r="A181" s="8">
        <f t="shared" si="2"/>
        <v>40101</v>
      </c>
      <c r="B181">
        <v>382.3</v>
      </c>
      <c r="C181">
        <v>658.2</v>
      </c>
      <c r="D181">
        <v>621.20000000000005</v>
      </c>
      <c r="E181">
        <v>526</v>
      </c>
      <c r="F181" s="38">
        <f t="shared" si="61"/>
        <v>1003.5</v>
      </c>
      <c r="G181" s="38">
        <f t="shared" si="62"/>
        <v>1184.2</v>
      </c>
      <c r="H181" s="47">
        <f t="shared" si="63"/>
        <v>-15.25924674885999</v>
      </c>
      <c r="I181">
        <v>17</v>
      </c>
    </row>
    <row r="182" spans="1:9" x14ac:dyDescent="0.25">
      <c r="A182" s="8">
        <f t="shared" si="2"/>
        <v>40108</v>
      </c>
      <c r="B182">
        <v>360</v>
      </c>
      <c r="C182">
        <v>602.20000000000005</v>
      </c>
      <c r="D182">
        <v>667.7</v>
      </c>
      <c r="E182">
        <v>584.5</v>
      </c>
      <c r="F182" s="38">
        <f t="shared" si="61"/>
        <v>1027.7</v>
      </c>
      <c r="G182" s="38">
        <f t="shared" si="62"/>
        <v>1186.7</v>
      </c>
      <c r="H182" s="47">
        <f t="shared" si="63"/>
        <v>-13.398500042133643</v>
      </c>
      <c r="I182">
        <v>17</v>
      </c>
    </row>
    <row r="183" spans="1:9" x14ac:dyDescent="0.25">
      <c r="A183" s="8">
        <f t="shared" si="2"/>
        <v>40115</v>
      </c>
      <c r="B183">
        <v>375.6</v>
      </c>
      <c r="C183">
        <v>510.3</v>
      </c>
      <c r="D183">
        <v>667.7</v>
      </c>
      <c r="E183">
        <v>634.20000000000005</v>
      </c>
      <c r="F183" s="38">
        <f t="shared" si="61"/>
        <v>1043.3000000000002</v>
      </c>
      <c r="G183" s="38">
        <f t="shared" si="62"/>
        <v>1144.5</v>
      </c>
      <c r="H183" s="47">
        <f t="shared" si="63"/>
        <v>-8.8422892092616667</v>
      </c>
      <c r="I183">
        <v>17</v>
      </c>
    </row>
    <row r="184" spans="1:9" x14ac:dyDescent="0.25">
      <c r="A184" s="8">
        <f t="shared" si="2"/>
        <v>40122</v>
      </c>
      <c r="B184">
        <v>380.6</v>
      </c>
      <c r="C184">
        <v>413.2</v>
      </c>
      <c r="D184">
        <v>667.7</v>
      </c>
      <c r="E184">
        <v>727</v>
      </c>
      <c r="F184" s="38">
        <f t="shared" si="61"/>
        <v>1048.3000000000002</v>
      </c>
      <c r="G184" s="38">
        <f t="shared" si="62"/>
        <v>1140.2</v>
      </c>
      <c r="H184" s="47">
        <f t="shared" si="63"/>
        <v>-8.0599894755305925</v>
      </c>
      <c r="I184">
        <v>17</v>
      </c>
    </row>
    <row r="185" spans="1:9" x14ac:dyDescent="0.25">
      <c r="A185" s="8">
        <f t="shared" si="2"/>
        <v>40129</v>
      </c>
      <c r="B185">
        <v>438.6</v>
      </c>
      <c r="C185">
        <v>413.2</v>
      </c>
      <c r="D185">
        <v>708.3</v>
      </c>
      <c r="E185">
        <v>727</v>
      </c>
      <c r="F185" s="38">
        <f t="shared" si="61"/>
        <v>1146.9000000000001</v>
      </c>
      <c r="G185" s="38">
        <f t="shared" si="62"/>
        <v>1140.2</v>
      </c>
      <c r="H185" s="47">
        <f t="shared" si="63"/>
        <v>0.58761620768286171</v>
      </c>
      <c r="I185">
        <v>17</v>
      </c>
    </row>
    <row r="186" spans="1:9" x14ac:dyDescent="0.25">
      <c r="A186" s="8">
        <f t="shared" si="2"/>
        <v>40136</v>
      </c>
      <c r="B186">
        <v>527.6</v>
      </c>
      <c r="C186">
        <v>381.2</v>
      </c>
      <c r="D186">
        <v>719.4</v>
      </c>
      <c r="E186">
        <v>776</v>
      </c>
      <c r="F186" s="38">
        <f t="shared" si="61"/>
        <v>1247</v>
      </c>
      <c r="G186" s="38">
        <f t="shared" si="62"/>
        <v>1157.2</v>
      </c>
      <c r="H186" s="47">
        <f t="shared" si="63"/>
        <v>7.7601106118216245</v>
      </c>
      <c r="I186">
        <v>59.4</v>
      </c>
    </row>
    <row r="187" spans="1:9" x14ac:dyDescent="0.25">
      <c r="A187" s="8">
        <f t="shared" si="2"/>
        <v>40143</v>
      </c>
      <c r="B187">
        <v>489.3</v>
      </c>
      <c r="C187">
        <v>358.1</v>
      </c>
      <c r="D187">
        <v>757.8</v>
      </c>
      <c r="E187">
        <v>852.8</v>
      </c>
      <c r="F187" s="38">
        <f t="shared" si="61"/>
        <v>1247.0999999999999</v>
      </c>
      <c r="G187" s="38">
        <f t="shared" si="62"/>
        <v>1210.9000000000001</v>
      </c>
      <c r="H187" s="47">
        <f t="shared" si="63"/>
        <v>2.9895119332727482</v>
      </c>
      <c r="I187">
        <v>59.4</v>
      </c>
    </row>
    <row r="188" spans="1:9" x14ac:dyDescent="0.25">
      <c r="A188" s="8">
        <f t="shared" si="2"/>
        <v>40150</v>
      </c>
      <c r="B188">
        <v>489.7</v>
      </c>
      <c r="C188">
        <v>339</v>
      </c>
      <c r="D188">
        <v>757.8</v>
      </c>
      <c r="E188">
        <v>872.9</v>
      </c>
      <c r="F188" s="38">
        <f t="shared" ref="F188:F219" si="64">+B188+D188</f>
        <v>1247.5</v>
      </c>
      <c r="G188" s="38">
        <f t="shared" ref="G188:G219" si="65">+C188+E188</f>
        <v>1211.9000000000001</v>
      </c>
      <c r="H188" s="47">
        <f t="shared" si="63"/>
        <v>2.9375361003383116</v>
      </c>
      <c r="I188">
        <v>59.4</v>
      </c>
    </row>
    <row r="189" spans="1:9" x14ac:dyDescent="0.25">
      <c r="A189" s="8">
        <f t="shared" si="2"/>
        <v>40157</v>
      </c>
      <c r="B189">
        <v>470.7</v>
      </c>
      <c r="C189">
        <v>306.5</v>
      </c>
      <c r="D189">
        <v>776.6</v>
      </c>
      <c r="E189">
        <v>926</v>
      </c>
      <c r="F189" s="38">
        <f t="shared" si="64"/>
        <v>1247.3</v>
      </c>
      <c r="G189" s="38">
        <f t="shared" si="65"/>
        <v>1232.5</v>
      </c>
      <c r="H189" s="47">
        <f t="shared" si="63"/>
        <v>1.2008113590263658</v>
      </c>
      <c r="I189">
        <v>59.4</v>
      </c>
    </row>
    <row r="190" spans="1:9" x14ac:dyDescent="0.25">
      <c r="A190" s="8">
        <f t="shared" si="2"/>
        <v>40164</v>
      </c>
      <c r="B190">
        <v>467.6</v>
      </c>
      <c r="C190">
        <v>306.5</v>
      </c>
      <c r="D190">
        <v>797.6</v>
      </c>
      <c r="E190">
        <v>926</v>
      </c>
      <c r="F190" s="38">
        <f t="shared" si="64"/>
        <v>1265.2</v>
      </c>
      <c r="G190" s="38">
        <f t="shared" si="65"/>
        <v>1232.5</v>
      </c>
      <c r="H190" s="47">
        <f t="shared" si="63"/>
        <v>2.6531440162271824</v>
      </c>
      <c r="I190">
        <v>59.4</v>
      </c>
    </row>
    <row r="191" spans="1:9" x14ac:dyDescent="0.25">
      <c r="A191" s="8">
        <f t="shared" si="2"/>
        <v>40171</v>
      </c>
      <c r="B191">
        <v>520.20000000000005</v>
      </c>
      <c r="C191">
        <v>300.5</v>
      </c>
      <c r="D191">
        <v>797.6</v>
      </c>
      <c r="E191">
        <v>969.5</v>
      </c>
      <c r="F191" s="38">
        <f t="shared" si="64"/>
        <v>1317.8000000000002</v>
      </c>
      <c r="G191" s="38">
        <f t="shared" si="65"/>
        <v>1270</v>
      </c>
      <c r="H191" s="47">
        <f t="shared" si="63"/>
        <v>3.7637795275590635</v>
      </c>
      <c r="I191">
        <v>59.4</v>
      </c>
    </row>
    <row r="192" spans="1:9" x14ac:dyDescent="0.25">
      <c r="A192" s="8">
        <f t="shared" si="2"/>
        <v>40178</v>
      </c>
      <c r="B192">
        <v>521.20000000000005</v>
      </c>
      <c r="C192">
        <v>252.5</v>
      </c>
      <c r="D192">
        <v>797.6</v>
      </c>
      <c r="E192">
        <v>1019</v>
      </c>
      <c r="F192" s="38">
        <f t="shared" si="64"/>
        <v>1318.8000000000002</v>
      </c>
      <c r="G192" s="38">
        <f t="shared" si="65"/>
        <v>1271.5</v>
      </c>
      <c r="H192" s="47">
        <f t="shared" ref="H192:H223" si="66">+(F192/G192-1)*100</f>
        <v>3.7200157294534186</v>
      </c>
      <c r="I192">
        <v>59.4</v>
      </c>
    </row>
    <row r="193" spans="1:9" x14ac:dyDescent="0.25">
      <c r="A193" s="8">
        <f t="shared" si="2"/>
        <v>40185</v>
      </c>
      <c r="B193">
        <v>521.20000000000005</v>
      </c>
      <c r="C193">
        <v>256.5</v>
      </c>
      <c r="D193">
        <v>797.6</v>
      </c>
      <c r="E193">
        <v>1019</v>
      </c>
      <c r="F193" s="38">
        <f t="shared" si="64"/>
        <v>1318.8000000000002</v>
      </c>
      <c r="G193" s="38">
        <f t="shared" si="65"/>
        <v>1275.5</v>
      </c>
      <c r="H193" s="47">
        <f t="shared" si="66"/>
        <v>3.3947471579772737</v>
      </c>
      <c r="I193">
        <v>59.4</v>
      </c>
    </row>
    <row r="194" spans="1:9" x14ac:dyDescent="0.25">
      <c r="A194" s="8">
        <f t="shared" si="2"/>
        <v>40192</v>
      </c>
      <c r="B194">
        <v>708.8</v>
      </c>
      <c r="C194">
        <v>317.5</v>
      </c>
      <c r="D194">
        <v>797.6</v>
      </c>
      <c r="E194">
        <v>1034</v>
      </c>
      <c r="F194" s="38">
        <f t="shared" si="64"/>
        <v>1506.4</v>
      </c>
      <c r="G194" s="38">
        <f t="shared" si="65"/>
        <v>1351.5</v>
      </c>
      <c r="H194" s="47">
        <f t="shared" si="66"/>
        <v>11.461339252682201</v>
      </c>
      <c r="I194">
        <v>119.9</v>
      </c>
    </row>
    <row r="195" spans="1:9" x14ac:dyDescent="0.25">
      <c r="A195" s="8">
        <f t="shared" si="2"/>
        <v>40199</v>
      </c>
      <c r="B195">
        <v>658.8</v>
      </c>
      <c r="C195">
        <v>349</v>
      </c>
      <c r="D195">
        <v>847.7</v>
      </c>
      <c r="E195">
        <v>1034</v>
      </c>
      <c r="F195" s="38">
        <f t="shared" si="64"/>
        <v>1506.5</v>
      </c>
      <c r="G195" s="38">
        <f t="shared" si="65"/>
        <v>1383</v>
      </c>
      <c r="H195" s="47">
        <f t="shared" si="66"/>
        <v>8.9298626174981965</v>
      </c>
      <c r="I195">
        <v>119.9</v>
      </c>
    </row>
    <row r="196" spans="1:9" x14ac:dyDescent="0.25">
      <c r="A196" s="8">
        <f t="shared" si="2"/>
        <v>40206</v>
      </c>
      <c r="B196">
        <v>613.79999999999995</v>
      </c>
      <c r="C196">
        <v>305</v>
      </c>
      <c r="D196">
        <v>889.8</v>
      </c>
      <c r="E196">
        <v>1080.2</v>
      </c>
      <c r="F196" s="38">
        <f t="shared" si="64"/>
        <v>1503.6</v>
      </c>
      <c r="G196" s="38">
        <f t="shared" si="65"/>
        <v>1385.2</v>
      </c>
      <c r="H196" s="47">
        <f t="shared" si="66"/>
        <v>8.5475021657522188</v>
      </c>
      <c r="I196">
        <v>119.9</v>
      </c>
    </row>
    <row r="197" spans="1:9" x14ac:dyDescent="0.25">
      <c r="A197" s="8">
        <f t="shared" si="2"/>
        <v>40213</v>
      </c>
      <c r="B197">
        <v>544.79999999999995</v>
      </c>
      <c r="C197">
        <v>310</v>
      </c>
      <c r="D197">
        <v>957</v>
      </c>
      <c r="E197">
        <v>1080.2</v>
      </c>
      <c r="F197" s="38">
        <f t="shared" si="64"/>
        <v>1501.8</v>
      </c>
      <c r="G197" s="38">
        <f t="shared" si="65"/>
        <v>1390.2</v>
      </c>
      <c r="H197" s="47">
        <f t="shared" si="66"/>
        <v>8.0276219249028955</v>
      </c>
      <c r="I197">
        <v>119.9</v>
      </c>
    </row>
    <row r="198" spans="1:9" x14ac:dyDescent="0.25">
      <c r="A198" s="8">
        <f t="shared" si="2"/>
        <v>40220</v>
      </c>
      <c r="B198">
        <v>562.79999999999995</v>
      </c>
      <c r="C198">
        <v>316.5</v>
      </c>
      <c r="D198">
        <v>969.9</v>
      </c>
      <c r="E198">
        <v>1080.2</v>
      </c>
      <c r="F198" s="38">
        <f t="shared" si="64"/>
        <v>1532.6999999999998</v>
      </c>
      <c r="G198" s="38">
        <f t="shared" si="65"/>
        <v>1396.7</v>
      </c>
      <c r="H198" s="47">
        <f t="shared" si="66"/>
        <v>9.7372377747547709</v>
      </c>
      <c r="I198">
        <v>169.4</v>
      </c>
    </row>
    <row r="199" spans="1:9" x14ac:dyDescent="0.25">
      <c r="A199" s="8">
        <f t="shared" si="2"/>
        <v>40227</v>
      </c>
      <c r="B199">
        <v>512.79999999999995</v>
      </c>
      <c r="C199">
        <v>336.5</v>
      </c>
      <c r="D199">
        <v>1046.5</v>
      </c>
      <c r="E199">
        <v>1080.2</v>
      </c>
      <c r="F199" s="38">
        <f t="shared" si="64"/>
        <v>1559.3</v>
      </c>
      <c r="G199" s="38">
        <f t="shared" si="65"/>
        <v>1416.7</v>
      </c>
      <c r="H199" s="47">
        <f t="shared" si="66"/>
        <v>10.065645514223199</v>
      </c>
      <c r="I199">
        <v>169.4</v>
      </c>
    </row>
    <row r="200" spans="1:9" x14ac:dyDescent="0.25">
      <c r="A200" s="8">
        <f t="shared" si="2"/>
        <v>40234</v>
      </c>
      <c r="B200">
        <v>453.2</v>
      </c>
      <c r="C200">
        <v>336.5</v>
      </c>
      <c r="D200">
        <v>1107.0999999999999</v>
      </c>
      <c r="E200">
        <v>1080.2</v>
      </c>
      <c r="F200" s="38">
        <f t="shared" si="64"/>
        <v>1560.3</v>
      </c>
      <c r="G200" s="38">
        <f t="shared" si="65"/>
        <v>1416.7</v>
      </c>
      <c r="H200" s="47">
        <f t="shared" si="66"/>
        <v>10.136232088656726</v>
      </c>
      <c r="I200">
        <v>169.4</v>
      </c>
    </row>
    <row r="201" spans="1:9" x14ac:dyDescent="0.25">
      <c r="A201" s="8">
        <f t="shared" si="2"/>
        <v>40241</v>
      </c>
      <c r="B201">
        <v>408.2</v>
      </c>
      <c r="C201">
        <v>243.2</v>
      </c>
      <c r="D201">
        <v>1156</v>
      </c>
      <c r="E201">
        <v>1178</v>
      </c>
      <c r="F201" s="38">
        <f t="shared" si="64"/>
        <v>1564.2</v>
      </c>
      <c r="G201" s="38">
        <f t="shared" si="65"/>
        <v>1421.2</v>
      </c>
      <c r="H201" s="47">
        <f t="shared" si="66"/>
        <v>10.061919504643967</v>
      </c>
      <c r="I201">
        <v>185.4</v>
      </c>
    </row>
    <row r="202" spans="1:9" x14ac:dyDescent="0.25">
      <c r="A202" s="8">
        <f t="shared" si="2"/>
        <v>40248</v>
      </c>
      <c r="B202">
        <v>458.2</v>
      </c>
      <c r="C202">
        <v>243.2</v>
      </c>
      <c r="D202">
        <v>1156</v>
      </c>
      <c r="E202">
        <v>1178</v>
      </c>
      <c r="F202" s="38">
        <f t="shared" si="64"/>
        <v>1614.2</v>
      </c>
      <c r="G202" s="38">
        <f t="shared" si="65"/>
        <v>1421.2</v>
      </c>
      <c r="H202" s="47">
        <f t="shared" si="66"/>
        <v>13.580073177596397</v>
      </c>
      <c r="I202">
        <v>200.4</v>
      </c>
    </row>
    <row r="203" spans="1:9" x14ac:dyDescent="0.25">
      <c r="A203" s="8">
        <f t="shared" si="2"/>
        <v>40255</v>
      </c>
      <c r="B203">
        <v>407.2</v>
      </c>
      <c r="C203">
        <v>254.7</v>
      </c>
      <c r="D203">
        <v>1204.7</v>
      </c>
      <c r="E203">
        <v>1178</v>
      </c>
      <c r="F203" s="38">
        <f t="shared" si="64"/>
        <v>1611.9</v>
      </c>
      <c r="G203" s="38">
        <f t="shared" si="65"/>
        <v>1432.7</v>
      </c>
      <c r="H203" s="47">
        <f t="shared" si="66"/>
        <v>12.507852306833245</v>
      </c>
      <c r="I203">
        <v>200.4</v>
      </c>
    </row>
    <row r="204" spans="1:9" x14ac:dyDescent="0.25">
      <c r="A204" s="8">
        <f t="shared" si="2"/>
        <v>40262</v>
      </c>
      <c r="B204">
        <v>373.2</v>
      </c>
      <c r="C204">
        <v>260.7</v>
      </c>
      <c r="D204">
        <v>1240</v>
      </c>
      <c r="E204">
        <v>1197.7</v>
      </c>
      <c r="F204" s="38">
        <f t="shared" si="64"/>
        <v>1613.2</v>
      </c>
      <c r="G204" s="38">
        <f t="shared" si="65"/>
        <v>1458.4</v>
      </c>
      <c r="H204" s="47">
        <f t="shared" si="66"/>
        <v>10.614371914426757</v>
      </c>
      <c r="I204">
        <v>200.4</v>
      </c>
    </row>
    <row r="205" spans="1:9" x14ac:dyDescent="0.25">
      <c r="A205" s="8">
        <f t="shared" si="2"/>
        <v>40269</v>
      </c>
      <c r="B205">
        <v>439.3</v>
      </c>
      <c r="C205">
        <v>247.2</v>
      </c>
      <c r="D205">
        <v>1240</v>
      </c>
      <c r="E205">
        <v>1237.3</v>
      </c>
      <c r="F205" s="38">
        <f t="shared" si="64"/>
        <v>1679.3</v>
      </c>
      <c r="G205" s="38">
        <f t="shared" si="65"/>
        <v>1484.5</v>
      </c>
      <c r="H205" s="47">
        <f t="shared" si="66"/>
        <v>13.122263388346234</v>
      </c>
      <c r="I205">
        <v>200.4</v>
      </c>
    </row>
    <row r="206" spans="1:9" x14ac:dyDescent="0.25">
      <c r="A206" s="8">
        <f t="shared" si="2"/>
        <v>40276</v>
      </c>
      <c r="B206">
        <v>414.3</v>
      </c>
      <c r="C206">
        <v>213</v>
      </c>
      <c r="D206">
        <v>1266.7</v>
      </c>
      <c r="E206">
        <v>1264</v>
      </c>
      <c r="F206" s="38">
        <f t="shared" si="64"/>
        <v>1681</v>
      </c>
      <c r="G206" s="38">
        <f t="shared" si="65"/>
        <v>1477</v>
      </c>
      <c r="H206" s="47">
        <f t="shared" si="66"/>
        <v>13.811780636425187</v>
      </c>
      <c r="I206">
        <v>200.4</v>
      </c>
    </row>
    <row r="207" spans="1:9" x14ac:dyDescent="0.25">
      <c r="A207" s="8">
        <f t="shared" si="2"/>
        <v>40283</v>
      </c>
      <c r="B207">
        <v>273.10000000000002</v>
      </c>
      <c r="C207">
        <v>168</v>
      </c>
      <c r="D207">
        <v>1288.9000000000001</v>
      </c>
      <c r="E207">
        <v>1310</v>
      </c>
      <c r="F207" s="38">
        <f t="shared" si="64"/>
        <v>1562</v>
      </c>
      <c r="G207" s="38">
        <f t="shared" si="65"/>
        <v>1478</v>
      </c>
      <c r="H207" s="47">
        <f t="shared" si="66"/>
        <v>5.6833558863328859</v>
      </c>
      <c r="I207">
        <v>390</v>
      </c>
    </row>
    <row r="208" spans="1:9" x14ac:dyDescent="0.25">
      <c r="A208" s="8">
        <f t="shared" si="2"/>
        <v>40290</v>
      </c>
      <c r="B208">
        <v>213.5</v>
      </c>
      <c r="C208">
        <v>168</v>
      </c>
      <c r="D208">
        <v>1352.9</v>
      </c>
      <c r="E208">
        <v>1310</v>
      </c>
      <c r="F208" s="38">
        <f t="shared" si="64"/>
        <v>1566.4</v>
      </c>
      <c r="G208" s="38">
        <f t="shared" si="65"/>
        <v>1478</v>
      </c>
      <c r="H208" s="47">
        <f t="shared" si="66"/>
        <v>5.9810554803789051</v>
      </c>
      <c r="I208">
        <v>475.5</v>
      </c>
    </row>
    <row r="209" spans="1:9" x14ac:dyDescent="0.25">
      <c r="A209" s="8">
        <f t="shared" si="2"/>
        <v>40297</v>
      </c>
      <c r="B209">
        <v>192</v>
      </c>
      <c r="C209">
        <v>212</v>
      </c>
      <c r="D209">
        <v>1375.5</v>
      </c>
      <c r="E209">
        <v>1319.4</v>
      </c>
      <c r="F209" s="38">
        <f t="shared" si="64"/>
        <v>1567.5</v>
      </c>
      <c r="G209" s="38">
        <f t="shared" si="65"/>
        <v>1531.4</v>
      </c>
      <c r="H209" s="47">
        <f t="shared" si="66"/>
        <v>2.3573200992555776</v>
      </c>
      <c r="I209">
        <v>475.5</v>
      </c>
    </row>
    <row r="210" spans="1:9" x14ac:dyDescent="0.25">
      <c r="A210" s="8">
        <f t="shared" si="2"/>
        <v>40304</v>
      </c>
      <c r="B210">
        <v>142</v>
      </c>
      <c r="C210">
        <v>171</v>
      </c>
      <c r="D210">
        <v>1426</v>
      </c>
      <c r="E210">
        <v>1360.4</v>
      </c>
      <c r="F210" s="38">
        <f t="shared" si="64"/>
        <v>1568</v>
      </c>
      <c r="G210" s="38">
        <f t="shared" si="65"/>
        <v>1531.4</v>
      </c>
      <c r="H210" s="47">
        <f t="shared" si="66"/>
        <v>2.3899699621261483</v>
      </c>
      <c r="I210">
        <v>475.5</v>
      </c>
    </row>
    <row r="211" spans="1:9" x14ac:dyDescent="0.25">
      <c r="A211" s="8">
        <f t="shared" si="2"/>
        <v>40311</v>
      </c>
      <c r="B211">
        <v>134</v>
      </c>
      <c r="C211">
        <v>109</v>
      </c>
      <c r="D211">
        <v>1434</v>
      </c>
      <c r="E211">
        <v>1423.2</v>
      </c>
      <c r="F211" s="38">
        <f t="shared" si="64"/>
        <v>1568</v>
      </c>
      <c r="G211" s="38">
        <f t="shared" si="65"/>
        <v>1532.2</v>
      </c>
      <c r="H211" s="47">
        <f t="shared" si="66"/>
        <v>2.3365095940477643</v>
      </c>
      <c r="I211">
        <v>513.5</v>
      </c>
    </row>
    <row r="212" spans="1:9" x14ac:dyDescent="0.25">
      <c r="A212" s="8">
        <f t="shared" si="2"/>
        <v>40318</v>
      </c>
      <c r="B212">
        <v>98</v>
      </c>
      <c r="C212">
        <v>109</v>
      </c>
      <c r="D212">
        <v>1472.5</v>
      </c>
      <c r="E212">
        <v>1423.2</v>
      </c>
      <c r="F212" s="38">
        <f t="shared" si="64"/>
        <v>1570.5</v>
      </c>
      <c r="G212" s="38">
        <f t="shared" si="65"/>
        <v>1532.2</v>
      </c>
      <c r="H212" s="47">
        <f t="shared" si="66"/>
        <v>2.4996736718444046</v>
      </c>
      <c r="I212">
        <v>529.5</v>
      </c>
    </row>
    <row r="213" spans="1:9" x14ac:dyDescent="0.25">
      <c r="A213" s="8">
        <f t="shared" si="2"/>
        <v>40325</v>
      </c>
      <c r="B213">
        <v>98</v>
      </c>
      <c r="C213">
        <v>109</v>
      </c>
      <c r="D213">
        <v>1472.5</v>
      </c>
      <c r="E213">
        <v>1423.2</v>
      </c>
      <c r="F213" s="38">
        <f t="shared" si="64"/>
        <v>1570.5</v>
      </c>
      <c r="G213" s="38">
        <f t="shared" si="65"/>
        <v>1532.2</v>
      </c>
      <c r="H213" s="47">
        <f t="shared" si="66"/>
        <v>2.4996736718444046</v>
      </c>
      <c r="I213">
        <v>538.9</v>
      </c>
    </row>
    <row r="214" spans="1:9" x14ac:dyDescent="0.25">
      <c r="A214" s="8">
        <f t="shared" si="2"/>
        <v>40332</v>
      </c>
      <c r="B214">
        <v>636.9</v>
      </c>
      <c r="C214">
        <v>438.5</v>
      </c>
      <c r="D214">
        <v>0</v>
      </c>
      <c r="E214">
        <v>0</v>
      </c>
      <c r="F214" s="38">
        <f t="shared" si="64"/>
        <v>636.9</v>
      </c>
      <c r="G214" s="38">
        <f t="shared" si="65"/>
        <v>438.5</v>
      </c>
      <c r="H214" s="47">
        <f t="shared" si="66"/>
        <v>45.245153933865453</v>
      </c>
    </row>
    <row r="215" spans="1:9" x14ac:dyDescent="0.25">
      <c r="A215" s="8">
        <f t="shared" si="2"/>
        <v>40339</v>
      </c>
      <c r="B215">
        <v>615.5</v>
      </c>
      <c r="C215">
        <v>386.5</v>
      </c>
      <c r="D215">
        <v>67.8</v>
      </c>
      <c r="E215">
        <v>50</v>
      </c>
      <c r="F215" s="38">
        <f t="shared" si="64"/>
        <v>683.3</v>
      </c>
      <c r="G215" s="38">
        <f t="shared" si="65"/>
        <v>436.5</v>
      </c>
      <c r="H215" s="47">
        <f t="shared" si="66"/>
        <v>56.54066437571592</v>
      </c>
    </row>
    <row r="216" spans="1:9" x14ac:dyDescent="0.25">
      <c r="A216" s="8">
        <f t="shared" si="2"/>
        <v>40346</v>
      </c>
      <c r="B216">
        <v>621.5</v>
      </c>
      <c r="C216">
        <v>407.4</v>
      </c>
      <c r="D216">
        <v>93.4</v>
      </c>
      <c r="E216">
        <v>50</v>
      </c>
      <c r="F216" s="38">
        <f t="shared" si="64"/>
        <v>714.9</v>
      </c>
      <c r="G216" s="38">
        <f t="shared" si="65"/>
        <v>457.4</v>
      </c>
      <c r="H216" s="47">
        <f t="shared" si="66"/>
        <v>56.296458242238742</v>
      </c>
    </row>
    <row r="217" spans="1:9" x14ac:dyDescent="0.25">
      <c r="A217" s="8">
        <f t="shared" si="2"/>
        <v>40353</v>
      </c>
      <c r="B217">
        <v>548</v>
      </c>
      <c r="C217">
        <v>439.9</v>
      </c>
      <c r="D217">
        <v>172.6</v>
      </c>
      <c r="E217">
        <v>50</v>
      </c>
      <c r="F217" s="38">
        <f t="shared" si="64"/>
        <v>720.6</v>
      </c>
      <c r="G217" s="38">
        <f t="shared" si="65"/>
        <v>489.9</v>
      </c>
      <c r="H217" s="47">
        <f t="shared" si="66"/>
        <v>47.091243110838967</v>
      </c>
    </row>
    <row r="218" spans="1:9" x14ac:dyDescent="0.25">
      <c r="A218" s="8">
        <f t="shared" si="2"/>
        <v>40360</v>
      </c>
      <c r="B218">
        <v>588</v>
      </c>
      <c r="C218">
        <v>493.1</v>
      </c>
      <c r="D218">
        <v>213.2</v>
      </c>
      <c r="E218">
        <v>50</v>
      </c>
      <c r="F218" s="38">
        <f t="shared" si="64"/>
        <v>801.2</v>
      </c>
      <c r="G218" s="38">
        <f t="shared" si="65"/>
        <v>543.1</v>
      </c>
      <c r="H218" s="47">
        <f t="shared" si="66"/>
        <v>47.523476339532309</v>
      </c>
    </row>
    <row r="219" spans="1:9" x14ac:dyDescent="0.25">
      <c r="A219" s="8">
        <f t="shared" si="2"/>
        <v>40367</v>
      </c>
      <c r="B219">
        <v>629.5</v>
      </c>
      <c r="C219">
        <v>495.4</v>
      </c>
      <c r="D219">
        <v>213.2</v>
      </c>
      <c r="E219">
        <v>52.5</v>
      </c>
      <c r="F219" s="38">
        <f t="shared" si="64"/>
        <v>842.7</v>
      </c>
      <c r="G219" s="38">
        <f t="shared" si="65"/>
        <v>547.9</v>
      </c>
      <c r="H219" s="47">
        <f t="shared" si="66"/>
        <v>53.805438948713281</v>
      </c>
    </row>
    <row r="220" spans="1:9" x14ac:dyDescent="0.25">
      <c r="A220" s="8">
        <f t="shared" si="2"/>
        <v>40374</v>
      </c>
      <c r="B220">
        <v>629.5</v>
      </c>
      <c r="C220">
        <v>411.7</v>
      </c>
      <c r="D220">
        <v>213.2</v>
      </c>
      <c r="E220">
        <v>141.69999999999999</v>
      </c>
      <c r="F220" s="38">
        <f t="shared" ref="F220:F251" si="67">+B220+D220</f>
        <v>842.7</v>
      </c>
      <c r="G220" s="38">
        <f t="shared" ref="G220:G251" si="68">+C220+E220</f>
        <v>553.4</v>
      </c>
      <c r="H220" s="47">
        <f t="shared" si="66"/>
        <v>52.276834116371539</v>
      </c>
    </row>
    <row r="221" spans="1:9" x14ac:dyDescent="0.25">
      <c r="A221" s="8">
        <f t="shared" si="2"/>
        <v>40381</v>
      </c>
      <c r="B221">
        <v>689.5</v>
      </c>
      <c r="C221">
        <v>453.7</v>
      </c>
      <c r="D221">
        <v>258.89999999999998</v>
      </c>
      <c r="E221">
        <v>153.4</v>
      </c>
      <c r="F221" s="38">
        <f t="shared" si="67"/>
        <v>948.4</v>
      </c>
      <c r="G221" s="38">
        <f t="shared" si="68"/>
        <v>607.1</v>
      </c>
      <c r="H221" s="47">
        <f t="shared" si="66"/>
        <v>56.218085982539947</v>
      </c>
    </row>
    <row r="222" spans="1:9" x14ac:dyDescent="0.25">
      <c r="A222" s="8">
        <f t="shared" si="2"/>
        <v>40388</v>
      </c>
      <c r="B222">
        <v>733.5</v>
      </c>
      <c r="C222">
        <v>453.7</v>
      </c>
      <c r="D222">
        <v>308.7</v>
      </c>
      <c r="E222">
        <v>153.4</v>
      </c>
      <c r="F222" s="38">
        <f t="shared" si="67"/>
        <v>1042.2</v>
      </c>
      <c r="G222" s="38">
        <f t="shared" si="68"/>
        <v>607.1</v>
      </c>
      <c r="H222" s="47">
        <f t="shared" si="66"/>
        <v>71.668588370943837</v>
      </c>
    </row>
    <row r="223" spans="1:9" x14ac:dyDescent="0.25">
      <c r="A223" s="8">
        <f t="shared" si="2"/>
        <v>40395</v>
      </c>
      <c r="B223">
        <v>723.5</v>
      </c>
      <c r="C223">
        <v>440.6</v>
      </c>
      <c r="D223">
        <v>370.9</v>
      </c>
      <c r="E223">
        <v>199.4</v>
      </c>
      <c r="F223" s="38">
        <f t="shared" si="67"/>
        <v>1094.4000000000001</v>
      </c>
      <c r="G223" s="38">
        <f t="shared" si="68"/>
        <v>640</v>
      </c>
      <c r="H223" s="47">
        <f t="shared" si="66"/>
        <v>71.000000000000014</v>
      </c>
    </row>
    <row r="224" spans="1:9" x14ac:dyDescent="0.25">
      <c r="A224" s="8">
        <f t="shared" si="2"/>
        <v>40402</v>
      </c>
      <c r="B224">
        <v>674.5</v>
      </c>
      <c r="C224">
        <v>339.1</v>
      </c>
      <c r="D224">
        <v>424.6</v>
      </c>
      <c r="E224">
        <v>298.5</v>
      </c>
      <c r="F224" s="38">
        <f t="shared" si="67"/>
        <v>1099.0999999999999</v>
      </c>
      <c r="G224" s="38">
        <f t="shared" si="68"/>
        <v>637.6</v>
      </c>
      <c r="H224" s="47">
        <f t="shared" ref="H224:H255" si="69">+(F224/G224-1)*100</f>
        <v>72.380803011292329</v>
      </c>
    </row>
    <row r="225" spans="1:9" x14ac:dyDescent="0.25">
      <c r="A225" s="8">
        <f t="shared" si="2"/>
        <v>40409</v>
      </c>
      <c r="B225">
        <v>666.5</v>
      </c>
      <c r="C225">
        <v>285.10000000000002</v>
      </c>
      <c r="D225">
        <v>433.1</v>
      </c>
      <c r="E225">
        <v>368.8</v>
      </c>
      <c r="F225" s="38">
        <f t="shared" si="67"/>
        <v>1099.5999999999999</v>
      </c>
      <c r="G225" s="38">
        <f t="shared" si="68"/>
        <v>653.90000000000009</v>
      </c>
      <c r="H225" s="47">
        <f t="shared" si="69"/>
        <v>68.160269154304913</v>
      </c>
    </row>
    <row r="226" spans="1:9" x14ac:dyDescent="0.25">
      <c r="A226" s="8">
        <f t="shared" si="2"/>
        <v>40416</v>
      </c>
      <c r="B226">
        <v>699</v>
      </c>
      <c r="C226">
        <v>284.60000000000002</v>
      </c>
      <c r="D226">
        <v>451.5</v>
      </c>
      <c r="E226">
        <v>368.8</v>
      </c>
      <c r="F226" s="38">
        <f t="shared" si="67"/>
        <v>1150.5</v>
      </c>
      <c r="G226" s="38">
        <f t="shared" si="68"/>
        <v>653.40000000000009</v>
      </c>
      <c r="H226" s="47">
        <f t="shared" si="69"/>
        <v>76.078971533516977</v>
      </c>
    </row>
    <row r="227" spans="1:9" x14ac:dyDescent="0.25">
      <c r="A227" s="8">
        <f t="shared" si="2"/>
        <v>40423</v>
      </c>
      <c r="B227">
        <v>644</v>
      </c>
      <c r="C227">
        <v>327.10000000000002</v>
      </c>
      <c r="D227">
        <v>521.5</v>
      </c>
      <c r="E227">
        <v>368.8</v>
      </c>
      <c r="F227" s="38">
        <f t="shared" si="67"/>
        <v>1165.5</v>
      </c>
      <c r="G227" s="38">
        <f t="shared" si="68"/>
        <v>695.90000000000009</v>
      </c>
      <c r="H227" s="47">
        <f t="shared" si="69"/>
        <v>67.48095990803273</v>
      </c>
    </row>
    <row r="228" spans="1:9" x14ac:dyDescent="0.25">
      <c r="A228" s="8">
        <f t="shared" si="2"/>
        <v>40430</v>
      </c>
      <c r="B228">
        <v>644</v>
      </c>
      <c r="C228">
        <v>327.10000000000002</v>
      </c>
      <c r="D228">
        <v>521.5</v>
      </c>
      <c r="E228">
        <v>417.6</v>
      </c>
      <c r="F228" s="38">
        <f t="shared" si="67"/>
        <v>1165.5</v>
      </c>
      <c r="G228" s="38">
        <f t="shared" si="68"/>
        <v>744.7</v>
      </c>
      <c r="H228" s="47">
        <f t="shared" si="69"/>
        <v>56.505975560628443</v>
      </c>
    </row>
    <row r="229" spans="1:9" x14ac:dyDescent="0.25">
      <c r="A229" s="8">
        <f t="shared" si="2"/>
        <v>40437</v>
      </c>
      <c r="B229">
        <v>667.6</v>
      </c>
      <c r="C229">
        <v>396.1</v>
      </c>
      <c r="D229">
        <v>521.5</v>
      </c>
      <c r="E229">
        <v>417.6</v>
      </c>
      <c r="F229" s="38">
        <f t="shared" si="67"/>
        <v>1189.0999999999999</v>
      </c>
      <c r="G229" s="38">
        <f t="shared" si="68"/>
        <v>813.7</v>
      </c>
      <c r="H229" s="47">
        <f t="shared" si="69"/>
        <v>46.134939166769051</v>
      </c>
    </row>
    <row r="230" spans="1:9" x14ac:dyDescent="0.25">
      <c r="A230" s="8">
        <f t="shared" si="2"/>
        <v>40444</v>
      </c>
      <c r="B230">
        <v>644</v>
      </c>
      <c r="C230">
        <v>415.1</v>
      </c>
      <c r="D230">
        <v>622.6</v>
      </c>
      <c r="E230">
        <v>462.9</v>
      </c>
      <c r="F230" s="38">
        <f t="shared" si="67"/>
        <v>1266.5999999999999</v>
      </c>
      <c r="G230" s="38">
        <f t="shared" si="68"/>
        <v>878</v>
      </c>
      <c r="H230" s="47">
        <f t="shared" si="69"/>
        <v>44.259681093394065</v>
      </c>
    </row>
    <row r="231" spans="1:9" x14ac:dyDescent="0.25">
      <c r="A231" s="8">
        <f t="shared" si="2"/>
        <v>40451</v>
      </c>
      <c r="B231">
        <v>730.5</v>
      </c>
      <c r="C231">
        <v>419.1</v>
      </c>
      <c r="D231">
        <v>622.6</v>
      </c>
      <c r="E231">
        <v>506.9</v>
      </c>
      <c r="F231" s="38">
        <f t="shared" si="67"/>
        <v>1353.1</v>
      </c>
      <c r="G231" s="38">
        <f t="shared" si="68"/>
        <v>926</v>
      </c>
      <c r="H231" s="47">
        <f t="shared" si="69"/>
        <v>46.123110151187888</v>
      </c>
    </row>
    <row r="232" spans="1:9" x14ac:dyDescent="0.25">
      <c r="A232" s="8">
        <f t="shared" si="2"/>
        <v>40458</v>
      </c>
      <c r="B232">
        <v>786.8</v>
      </c>
      <c r="C232">
        <v>439.1</v>
      </c>
      <c r="D232">
        <v>649.9</v>
      </c>
      <c r="E232">
        <v>525</v>
      </c>
      <c r="F232" s="38">
        <f t="shared" si="67"/>
        <v>1436.6999999999998</v>
      </c>
      <c r="G232" s="38">
        <f t="shared" si="68"/>
        <v>964.1</v>
      </c>
      <c r="H232" s="47">
        <f t="shared" si="69"/>
        <v>49.019811222902177</v>
      </c>
    </row>
    <row r="233" spans="1:9" x14ac:dyDescent="0.25">
      <c r="A233" s="8">
        <f t="shared" si="2"/>
        <v>40465</v>
      </c>
      <c r="B233">
        <v>774.3</v>
      </c>
      <c r="C233">
        <v>382.3</v>
      </c>
      <c r="D233">
        <v>686.3</v>
      </c>
      <c r="E233">
        <v>621.20000000000005</v>
      </c>
      <c r="F233" s="38">
        <f t="shared" si="67"/>
        <v>1460.6</v>
      </c>
      <c r="G233" s="38">
        <f t="shared" si="68"/>
        <v>1003.5</v>
      </c>
      <c r="H233" s="47">
        <f t="shared" si="69"/>
        <v>45.550572994519165</v>
      </c>
    </row>
    <row r="234" spans="1:9" x14ac:dyDescent="0.25">
      <c r="A234" s="8">
        <f t="shared" si="2"/>
        <v>40472</v>
      </c>
      <c r="B234">
        <v>792.3</v>
      </c>
      <c r="C234">
        <v>360</v>
      </c>
      <c r="D234">
        <v>735.8</v>
      </c>
      <c r="E234">
        <v>667.7</v>
      </c>
      <c r="F234" s="38">
        <f t="shared" si="67"/>
        <v>1528.1</v>
      </c>
      <c r="G234" s="38">
        <f t="shared" si="68"/>
        <v>1027.7</v>
      </c>
      <c r="H234" s="47">
        <f t="shared" si="69"/>
        <v>48.691252310985675</v>
      </c>
    </row>
    <row r="235" spans="1:9" x14ac:dyDescent="0.25">
      <c r="A235" s="8">
        <f t="shared" si="2"/>
        <v>40479</v>
      </c>
      <c r="B235">
        <v>825</v>
      </c>
      <c r="C235">
        <v>375.6</v>
      </c>
      <c r="D235">
        <v>736.1</v>
      </c>
      <c r="E235">
        <v>667.7</v>
      </c>
      <c r="F235" s="38">
        <f t="shared" si="67"/>
        <v>1561.1</v>
      </c>
      <c r="G235" s="38">
        <f t="shared" si="68"/>
        <v>1043.3000000000002</v>
      </c>
      <c r="H235" s="47">
        <f t="shared" si="69"/>
        <v>49.630978625515155</v>
      </c>
      <c r="I235">
        <v>44</v>
      </c>
    </row>
    <row r="236" spans="1:9" x14ac:dyDescent="0.25">
      <c r="A236" s="8">
        <f t="shared" si="2"/>
        <v>40486</v>
      </c>
      <c r="B236">
        <v>927</v>
      </c>
      <c r="C236">
        <v>380.6</v>
      </c>
      <c r="D236">
        <v>736.1</v>
      </c>
      <c r="E236">
        <v>667.7</v>
      </c>
      <c r="F236" s="38">
        <f t="shared" si="67"/>
        <v>1663.1</v>
      </c>
      <c r="G236" s="38">
        <f t="shared" si="68"/>
        <v>1048.3000000000002</v>
      </c>
      <c r="H236" s="47">
        <f t="shared" si="69"/>
        <v>58.647333778498492</v>
      </c>
      <c r="I236">
        <v>44</v>
      </c>
    </row>
    <row r="237" spans="1:9" x14ac:dyDescent="0.25">
      <c r="A237" s="8">
        <f t="shared" si="2"/>
        <v>40493</v>
      </c>
      <c r="B237">
        <v>920.8</v>
      </c>
      <c r="C237">
        <v>438.6</v>
      </c>
      <c r="D237">
        <v>742.3</v>
      </c>
      <c r="E237">
        <v>708.3</v>
      </c>
      <c r="F237" s="38">
        <f t="shared" si="67"/>
        <v>1663.1</v>
      </c>
      <c r="G237" s="38">
        <f t="shared" si="68"/>
        <v>1146.9000000000001</v>
      </c>
      <c r="H237" s="47">
        <f t="shared" si="69"/>
        <v>45.00828319818639</v>
      </c>
      <c r="I237">
        <v>87.5</v>
      </c>
    </row>
    <row r="238" spans="1:9" x14ac:dyDescent="0.25">
      <c r="A238" s="8">
        <f t="shared" si="2"/>
        <v>40500</v>
      </c>
      <c r="B238">
        <v>885</v>
      </c>
      <c r="C238">
        <v>527.6</v>
      </c>
      <c r="D238">
        <v>779.4</v>
      </c>
      <c r="E238">
        <v>719.4</v>
      </c>
      <c r="F238" s="38">
        <f t="shared" si="67"/>
        <v>1664.4</v>
      </c>
      <c r="G238" s="38">
        <f t="shared" si="68"/>
        <v>1247</v>
      </c>
      <c r="H238" s="47">
        <f t="shared" si="69"/>
        <v>33.472333600641548</v>
      </c>
      <c r="I238">
        <v>87.5</v>
      </c>
    </row>
    <row r="239" spans="1:9" x14ac:dyDescent="0.25">
      <c r="A239" s="8">
        <f t="shared" si="2"/>
        <v>40507</v>
      </c>
      <c r="B239">
        <v>835.6</v>
      </c>
      <c r="C239">
        <v>489.3</v>
      </c>
      <c r="D239">
        <v>830.9</v>
      </c>
      <c r="E239">
        <v>757.8</v>
      </c>
      <c r="F239" s="38">
        <f t="shared" si="67"/>
        <v>1666.5</v>
      </c>
      <c r="G239" s="38">
        <f t="shared" si="68"/>
        <v>1247.0999999999999</v>
      </c>
      <c r="H239" s="47">
        <f t="shared" si="69"/>
        <v>33.630021650228549</v>
      </c>
    </row>
    <row r="240" spans="1:9" x14ac:dyDescent="0.25">
      <c r="A240" s="8">
        <f t="shared" si="2"/>
        <v>40514</v>
      </c>
      <c r="B240">
        <v>829.1</v>
      </c>
      <c r="C240">
        <v>489.7</v>
      </c>
      <c r="D240">
        <v>889.6</v>
      </c>
      <c r="E240">
        <v>757.8</v>
      </c>
      <c r="F240" s="38">
        <f t="shared" si="67"/>
        <v>1718.7</v>
      </c>
      <c r="G240" s="38">
        <f t="shared" si="68"/>
        <v>1247.5</v>
      </c>
      <c r="H240" s="47">
        <f t="shared" si="69"/>
        <v>37.771543086172343</v>
      </c>
      <c r="I240">
        <v>188.5</v>
      </c>
    </row>
    <row r="241" spans="1:9" x14ac:dyDescent="0.25">
      <c r="A241" s="8">
        <f t="shared" si="2"/>
        <v>40521</v>
      </c>
      <c r="B241">
        <v>829.5</v>
      </c>
      <c r="C241">
        <v>470.7</v>
      </c>
      <c r="D241">
        <v>889.6</v>
      </c>
      <c r="E241">
        <v>776.6</v>
      </c>
      <c r="F241" s="38">
        <f t="shared" si="67"/>
        <v>1719.1</v>
      </c>
      <c r="G241" s="38">
        <f t="shared" si="68"/>
        <v>1247.3</v>
      </c>
      <c r="H241" s="47">
        <f t="shared" si="69"/>
        <v>37.825703519602349</v>
      </c>
      <c r="I241">
        <v>189</v>
      </c>
    </row>
    <row r="242" spans="1:9" x14ac:dyDescent="0.25">
      <c r="A242" s="8">
        <f t="shared" si="2"/>
        <v>40528</v>
      </c>
      <c r="B242">
        <v>797.5</v>
      </c>
      <c r="C242">
        <v>467.6</v>
      </c>
      <c r="D242">
        <v>924.8</v>
      </c>
      <c r="E242">
        <v>797.6</v>
      </c>
      <c r="F242" s="38">
        <f t="shared" si="67"/>
        <v>1722.3</v>
      </c>
      <c r="G242" s="38">
        <f t="shared" si="68"/>
        <v>1265.2</v>
      </c>
      <c r="H242" s="47">
        <f t="shared" si="69"/>
        <v>36.128675308251658</v>
      </c>
      <c r="I242">
        <v>189</v>
      </c>
    </row>
    <row r="243" spans="1:9" x14ac:dyDescent="0.25">
      <c r="A243" s="8">
        <f t="shared" si="2"/>
        <v>40535</v>
      </c>
      <c r="B243">
        <v>697.4</v>
      </c>
      <c r="C243">
        <v>520.20000000000005</v>
      </c>
      <c r="D243">
        <v>1022.3</v>
      </c>
      <c r="E243">
        <v>797.6</v>
      </c>
      <c r="F243" s="38">
        <f t="shared" si="67"/>
        <v>1719.6999999999998</v>
      </c>
      <c r="G243" s="38">
        <f t="shared" si="68"/>
        <v>1317.8000000000002</v>
      </c>
      <c r="H243" s="47">
        <f t="shared" si="69"/>
        <v>30.49779936257395</v>
      </c>
      <c r="I243">
        <v>189</v>
      </c>
    </row>
    <row r="244" spans="1:9" x14ac:dyDescent="0.25">
      <c r="A244" s="8">
        <f t="shared" si="2"/>
        <v>40542</v>
      </c>
      <c r="B244">
        <v>696.8</v>
      </c>
      <c r="C244">
        <v>521.20000000000005</v>
      </c>
      <c r="D244">
        <v>1022.9</v>
      </c>
      <c r="E244">
        <v>797.6</v>
      </c>
      <c r="F244" s="38">
        <f t="shared" si="67"/>
        <v>1719.6999999999998</v>
      </c>
      <c r="G244" s="38">
        <f t="shared" si="68"/>
        <v>1318.8000000000002</v>
      </c>
      <c r="H244" s="47">
        <f t="shared" si="69"/>
        <v>30.398847437063957</v>
      </c>
      <c r="I244">
        <v>189</v>
      </c>
    </row>
    <row r="245" spans="1:9" x14ac:dyDescent="0.25">
      <c r="A245" s="8">
        <f t="shared" si="2"/>
        <v>40549</v>
      </c>
      <c r="B245">
        <v>662.3</v>
      </c>
      <c r="C245">
        <v>521.20000000000005</v>
      </c>
      <c r="D245">
        <v>1059.0999999999999</v>
      </c>
      <c r="E245">
        <v>797.6</v>
      </c>
      <c r="F245" s="38">
        <f t="shared" si="67"/>
        <v>1721.3999999999999</v>
      </c>
      <c r="G245" s="38">
        <f t="shared" si="68"/>
        <v>1318.8000000000002</v>
      </c>
      <c r="H245" s="47">
        <f t="shared" si="69"/>
        <v>30.527752502274772</v>
      </c>
      <c r="I245">
        <v>216.9</v>
      </c>
    </row>
    <row r="246" spans="1:9" x14ac:dyDescent="0.25">
      <c r="A246" s="8">
        <f t="shared" si="2"/>
        <v>40556</v>
      </c>
      <c r="B246">
        <v>663</v>
      </c>
      <c r="C246">
        <v>708.8</v>
      </c>
      <c r="D246">
        <v>1059.0999999999999</v>
      </c>
      <c r="E246">
        <v>797.6</v>
      </c>
      <c r="F246" s="38">
        <f t="shared" si="67"/>
        <v>1722.1</v>
      </c>
      <c r="G246" s="38">
        <f t="shared" si="68"/>
        <v>1506.4</v>
      </c>
      <c r="H246" s="47">
        <f t="shared" si="69"/>
        <v>14.318906001062114</v>
      </c>
      <c r="I246">
        <v>305.89999999999998</v>
      </c>
    </row>
    <row r="247" spans="1:9" x14ac:dyDescent="0.25">
      <c r="A247" s="8">
        <f t="shared" si="2"/>
        <v>40563</v>
      </c>
      <c r="B247">
        <v>664</v>
      </c>
      <c r="C247">
        <v>658.8</v>
      </c>
      <c r="D247">
        <v>1059.0999999999999</v>
      </c>
      <c r="E247">
        <v>847.7</v>
      </c>
      <c r="F247" s="38">
        <f t="shared" si="67"/>
        <v>1723.1</v>
      </c>
      <c r="G247" s="38">
        <f t="shared" si="68"/>
        <v>1506.5</v>
      </c>
      <c r="H247" s="47">
        <f t="shared" si="69"/>
        <v>14.377696647859262</v>
      </c>
      <c r="I247">
        <v>340.4</v>
      </c>
    </row>
    <row r="248" spans="1:9" x14ac:dyDescent="0.25">
      <c r="A248" s="8">
        <f t="shared" si="2"/>
        <v>40570</v>
      </c>
      <c r="B248">
        <v>702.5</v>
      </c>
      <c r="C248">
        <v>613.79999999999995</v>
      </c>
      <c r="D248">
        <v>1059.0999999999999</v>
      </c>
      <c r="E248">
        <v>889.8</v>
      </c>
      <c r="F248" s="38">
        <f t="shared" si="67"/>
        <v>1761.6</v>
      </c>
      <c r="G248" s="38">
        <f t="shared" si="68"/>
        <v>1503.6</v>
      </c>
      <c r="H248" s="47">
        <f t="shared" si="69"/>
        <v>17.158818834796485</v>
      </c>
      <c r="I248">
        <v>340.4</v>
      </c>
    </row>
    <row r="249" spans="1:9" x14ac:dyDescent="0.25">
      <c r="A249" s="8">
        <f t="shared" si="2"/>
        <v>40577</v>
      </c>
      <c r="B249">
        <v>618.5</v>
      </c>
      <c r="C249">
        <v>544.79999999999995</v>
      </c>
      <c r="D249">
        <v>1150.5999999999999</v>
      </c>
      <c r="E249">
        <v>957</v>
      </c>
      <c r="F249" s="38">
        <f t="shared" si="67"/>
        <v>1769.1</v>
      </c>
      <c r="G249" s="38">
        <f t="shared" si="68"/>
        <v>1501.8</v>
      </c>
      <c r="H249" s="47">
        <f t="shared" si="69"/>
        <v>17.798641630043942</v>
      </c>
      <c r="I249">
        <v>340.4</v>
      </c>
    </row>
    <row r="250" spans="1:9" x14ac:dyDescent="0.25">
      <c r="A250" s="8">
        <f t="shared" si="2"/>
        <v>40584</v>
      </c>
      <c r="B250">
        <v>623.1</v>
      </c>
      <c r="C250">
        <v>562.79999999999995</v>
      </c>
      <c r="D250">
        <v>1150.5999999999999</v>
      </c>
      <c r="E250">
        <v>969.9</v>
      </c>
      <c r="F250" s="38">
        <f t="shared" si="67"/>
        <v>1773.6999999999998</v>
      </c>
      <c r="G250" s="38">
        <f t="shared" si="68"/>
        <v>1532.6999999999998</v>
      </c>
      <c r="H250" s="47">
        <f t="shared" si="69"/>
        <v>15.723885952893578</v>
      </c>
      <c r="I250">
        <v>356.4</v>
      </c>
    </row>
    <row r="251" spans="1:9" x14ac:dyDescent="0.25">
      <c r="A251" s="8">
        <f t="shared" si="2"/>
        <v>40591</v>
      </c>
      <c r="B251">
        <v>661.1</v>
      </c>
      <c r="C251">
        <v>512.79999999999995</v>
      </c>
      <c r="D251">
        <v>1169.3</v>
      </c>
      <c r="E251">
        <v>1046.5</v>
      </c>
      <c r="F251" s="38">
        <f t="shared" si="67"/>
        <v>1830.4</v>
      </c>
      <c r="G251" s="38">
        <f t="shared" si="68"/>
        <v>1559.3</v>
      </c>
      <c r="H251" s="47">
        <f t="shared" si="69"/>
        <v>17.386006541396792</v>
      </c>
      <c r="I251">
        <v>430</v>
      </c>
    </row>
    <row r="252" spans="1:9" x14ac:dyDescent="0.25">
      <c r="A252" s="8">
        <f t="shared" si="2"/>
        <v>40598</v>
      </c>
      <c r="B252">
        <v>545.1</v>
      </c>
      <c r="C252">
        <v>453.2</v>
      </c>
      <c r="D252">
        <v>1318.4</v>
      </c>
      <c r="E252">
        <v>1107.0999999999999</v>
      </c>
      <c r="F252" s="38">
        <f t="shared" ref="F252:F265" si="70">+B252+D252</f>
        <v>1863.5</v>
      </c>
      <c r="G252" s="38">
        <f t="shared" ref="G252:G265" si="71">+C252+E252</f>
        <v>1560.3</v>
      </c>
      <c r="H252" s="47">
        <f t="shared" si="69"/>
        <v>19.432160481958594</v>
      </c>
      <c r="I252">
        <v>438</v>
      </c>
    </row>
    <row r="253" spans="1:9" x14ac:dyDescent="0.25">
      <c r="A253" s="8">
        <f t="shared" si="2"/>
        <v>40605</v>
      </c>
      <c r="B253">
        <v>545.1</v>
      </c>
      <c r="C253">
        <v>408.2</v>
      </c>
      <c r="D253">
        <v>1318.4</v>
      </c>
      <c r="E253">
        <v>1156</v>
      </c>
      <c r="F253" s="38">
        <f t="shared" si="70"/>
        <v>1863.5</v>
      </c>
      <c r="G253" s="38">
        <f t="shared" si="71"/>
        <v>1564.2</v>
      </c>
      <c r="H253" s="47">
        <f t="shared" si="69"/>
        <v>19.134381792609645</v>
      </c>
      <c r="I253">
        <v>438</v>
      </c>
    </row>
    <row r="254" spans="1:9" x14ac:dyDescent="0.25">
      <c r="A254" s="8">
        <f t="shared" si="2"/>
        <v>40612</v>
      </c>
      <c r="B254">
        <v>545.1</v>
      </c>
      <c r="C254">
        <v>458.2</v>
      </c>
      <c r="D254">
        <v>1318.5</v>
      </c>
      <c r="E254">
        <v>1156</v>
      </c>
      <c r="F254" s="38">
        <f t="shared" si="70"/>
        <v>1863.6</v>
      </c>
      <c r="G254" s="38">
        <f t="shared" si="71"/>
        <v>1614.2</v>
      </c>
      <c r="H254" s="47">
        <f t="shared" si="69"/>
        <v>15.450377896171474</v>
      </c>
      <c r="I254">
        <v>501</v>
      </c>
    </row>
    <row r="255" spans="1:9" x14ac:dyDescent="0.25">
      <c r="A255" s="8">
        <f t="shared" si="2"/>
        <v>40619</v>
      </c>
      <c r="B255">
        <v>545.1</v>
      </c>
      <c r="C255">
        <v>407.2</v>
      </c>
      <c r="D255">
        <v>1318.4</v>
      </c>
      <c r="E255">
        <v>1204.7</v>
      </c>
      <c r="F255" s="38">
        <f t="shared" si="70"/>
        <v>1863.5</v>
      </c>
      <c r="G255" s="38">
        <f t="shared" si="71"/>
        <v>1611.9</v>
      </c>
      <c r="H255" s="47">
        <f t="shared" si="69"/>
        <v>15.608908741237038</v>
      </c>
      <c r="I255">
        <v>501</v>
      </c>
    </row>
    <row r="256" spans="1:9" x14ac:dyDescent="0.25">
      <c r="A256" s="8">
        <f t="shared" si="2"/>
        <v>40626</v>
      </c>
      <c r="B256">
        <v>449.5</v>
      </c>
      <c r="C256">
        <v>373.2</v>
      </c>
      <c r="D256">
        <v>1422.2</v>
      </c>
      <c r="E256">
        <v>1240</v>
      </c>
      <c r="F256" s="38">
        <f t="shared" si="70"/>
        <v>1871.7</v>
      </c>
      <c r="G256" s="38">
        <f t="shared" si="71"/>
        <v>1613.2</v>
      </c>
      <c r="H256" s="47">
        <f t="shared" ref="H256:H265" si="72">+(F256/G256-1)*100</f>
        <v>16.024051574510302</v>
      </c>
      <c r="I256">
        <v>525</v>
      </c>
    </row>
    <row r="257" spans="1:9" x14ac:dyDescent="0.25">
      <c r="A257" s="8">
        <f t="shared" si="2"/>
        <v>40633</v>
      </c>
      <c r="B257">
        <v>449.5</v>
      </c>
      <c r="C257">
        <v>439.3</v>
      </c>
      <c r="D257">
        <v>1422.2</v>
      </c>
      <c r="E257">
        <v>1240</v>
      </c>
      <c r="F257" s="38">
        <f t="shared" si="70"/>
        <v>1871.7</v>
      </c>
      <c r="G257" s="38">
        <f t="shared" si="71"/>
        <v>1679.3</v>
      </c>
      <c r="H257" s="47">
        <f t="shared" si="72"/>
        <v>11.45715476686715</v>
      </c>
      <c r="I257">
        <v>525</v>
      </c>
    </row>
    <row r="258" spans="1:9" x14ac:dyDescent="0.25">
      <c r="A258" s="8">
        <f t="shared" si="2"/>
        <v>40640</v>
      </c>
      <c r="B258">
        <v>449.5</v>
      </c>
      <c r="C258">
        <v>414.3</v>
      </c>
      <c r="D258">
        <v>1422.2</v>
      </c>
      <c r="E258">
        <v>1266.7</v>
      </c>
      <c r="F258" s="38">
        <f t="shared" si="70"/>
        <v>1871.7</v>
      </c>
      <c r="G258" s="38">
        <f t="shared" si="71"/>
        <v>1681</v>
      </c>
      <c r="H258" s="47">
        <f t="shared" si="72"/>
        <v>11.344437834622244</v>
      </c>
      <c r="I258">
        <v>570</v>
      </c>
    </row>
    <row r="259" spans="1:9" x14ac:dyDescent="0.25">
      <c r="A259" s="8">
        <f t="shared" si="2"/>
        <v>40647</v>
      </c>
      <c r="B259">
        <v>353</v>
      </c>
      <c r="C259">
        <v>273.10000000000002</v>
      </c>
      <c r="D259">
        <v>1522.3</v>
      </c>
      <c r="E259">
        <v>1289</v>
      </c>
      <c r="F259" s="38">
        <f t="shared" si="70"/>
        <v>1875.3</v>
      </c>
      <c r="G259" s="38">
        <f t="shared" si="71"/>
        <v>1562.1</v>
      </c>
      <c r="H259" s="47">
        <f t="shared" si="72"/>
        <v>20.049932782792389</v>
      </c>
      <c r="I259">
        <v>570</v>
      </c>
    </row>
    <row r="260" spans="1:9" x14ac:dyDescent="0.25">
      <c r="A260" s="8">
        <f t="shared" si="2"/>
        <v>40654</v>
      </c>
      <c r="B260">
        <v>353</v>
      </c>
      <c r="C260">
        <v>213.5</v>
      </c>
      <c r="D260">
        <v>1522.3</v>
      </c>
      <c r="E260">
        <v>1352.9</v>
      </c>
      <c r="F260" s="38">
        <f t="shared" si="70"/>
        <v>1875.3</v>
      </c>
      <c r="G260" s="38">
        <f t="shared" si="71"/>
        <v>1566.4</v>
      </c>
      <c r="H260" s="47">
        <f t="shared" si="72"/>
        <v>19.720377936670054</v>
      </c>
      <c r="I260">
        <v>570</v>
      </c>
    </row>
    <row r="261" spans="1:9" x14ac:dyDescent="0.25">
      <c r="A261" s="8">
        <f t="shared" ref="A261:A324" si="73">+A260+7</f>
        <v>40661</v>
      </c>
      <c r="B261">
        <v>231</v>
      </c>
      <c r="C261">
        <v>192</v>
      </c>
      <c r="D261">
        <v>1652.8</v>
      </c>
      <c r="E261">
        <v>1375.5</v>
      </c>
      <c r="F261" s="38">
        <f t="shared" si="70"/>
        <v>1883.8</v>
      </c>
      <c r="G261" s="38">
        <f t="shared" si="71"/>
        <v>1567.5</v>
      </c>
      <c r="H261" s="47">
        <f t="shared" si="72"/>
        <v>20.178628389154696</v>
      </c>
      <c r="I261">
        <v>611</v>
      </c>
    </row>
    <row r="262" spans="1:9" x14ac:dyDescent="0.25">
      <c r="A262" s="8">
        <f t="shared" si="73"/>
        <v>40668</v>
      </c>
      <c r="B262">
        <v>187.8</v>
      </c>
      <c r="C262">
        <v>142</v>
      </c>
      <c r="D262">
        <v>1702.3</v>
      </c>
      <c r="E262">
        <v>1426</v>
      </c>
      <c r="F262" s="38">
        <f t="shared" si="70"/>
        <v>1890.1</v>
      </c>
      <c r="G262" s="38">
        <f t="shared" si="71"/>
        <v>1568</v>
      </c>
      <c r="H262" s="47">
        <f t="shared" si="72"/>
        <v>20.542091836734677</v>
      </c>
      <c r="I262">
        <v>650</v>
      </c>
    </row>
    <row r="263" spans="1:9" x14ac:dyDescent="0.25">
      <c r="A263" s="8">
        <f t="shared" si="73"/>
        <v>40675</v>
      </c>
      <c r="B263">
        <v>187.8</v>
      </c>
      <c r="C263">
        <v>134</v>
      </c>
      <c r="D263">
        <v>1702.3</v>
      </c>
      <c r="E263">
        <v>1434</v>
      </c>
      <c r="F263" s="38">
        <f t="shared" si="70"/>
        <v>1890.1</v>
      </c>
      <c r="G263" s="38">
        <f t="shared" si="71"/>
        <v>1568</v>
      </c>
      <c r="H263" s="47">
        <f t="shared" si="72"/>
        <v>20.542091836734677</v>
      </c>
      <c r="I263">
        <v>650</v>
      </c>
    </row>
    <row r="264" spans="1:9" x14ac:dyDescent="0.25">
      <c r="A264" s="8">
        <f t="shared" si="73"/>
        <v>40682</v>
      </c>
      <c r="B264">
        <v>134</v>
      </c>
      <c r="C264">
        <v>98</v>
      </c>
      <c r="D264">
        <v>1762.2</v>
      </c>
      <c r="E264">
        <v>1472.5</v>
      </c>
      <c r="F264" s="38">
        <f t="shared" si="70"/>
        <v>1896.2</v>
      </c>
      <c r="G264" s="38">
        <f t="shared" si="71"/>
        <v>1570.5</v>
      </c>
      <c r="H264" s="47">
        <f t="shared" si="72"/>
        <v>20.738618274434906</v>
      </c>
      <c r="I264">
        <v>686</v>
      </c>
    </row>
    <row r="265" spans="1:9" x14ac:dyDescent="0.25">
      <c r="A265" s="8">
        <f t="shared" si="73"/>
        <v>40689</v>
      </c>
      <c r="B265">
        <v>65</v>
      </c>
      <c r="C265">
        <v>98</v>
      </c>
      <c r="D265">
        <v>1806.3</v>
      </c>
      <c r="E265">
        <v>1472.5</v>
      </c>
      <c r="F265" s="38">
        <f t="shared" si="70"/>
        <v>1871.3</v>
      </c>
      <c r="G265" s="38">
        <f t="shared" si="71"/>
        <v>1570.5</v>
      </c>
      <c r="H265" s="47">
        <f t="shared" si="72"/>
        <v>19.15313594396688</v>
      </c>
      <c r="I265">
        <v>741</v>
      </c>
    </row>
    <row r="266" spans="1:9" x14ac:dyDescent="0.25">
      <c r="A266" s="8">
        <f t="shared" si="73"/>
        <v>40696</v>
      </c>
      <c r="B266">
        <v>883.5</v>
      </c>
      <c r="C266">
        <v>636.9</v>
      </c>
      <c r="D266">
        <v>0</v>
      </c>
      <c r="E266">
        <v>0</v>
      </c>
      <c r="F266" s="38">
        <f t="shared" ref="F266:F274" si="74">+B266+D266</f>
        <v>883.5</v>
      </c>
      <c r="G266" s="38">
        <f t="shared" ref="G266:G274" si="75">+C266+E266</f>
        <v>636.9</v>
      </c>
      <c r="H266" s="47">
        <f t="shared" ref="H266:H274" si="76">+(F266/G266-1)*100</f>
        <v>38.71879415920867</v>
      </c>
    </row>
    <row r="267" spans="1:9" x14ac:dyDescent="0.25">
      <c r="A267" s="8">
        <v>40703</v>
      </c>
      <c r="B267">
        <v>818.5</v>
      </c>
      <c r="C267">
        <v>615.5</v>
      </c>
      <c r="D267">
        <v>67.8</v>
      </c>
      <c r="E267">
        <v>67.8</v>
      </c>
      <c r="F267" s="38">
        <f t="shared" si="74"/>
        <v>886.3</v>
      </c>
      <c r="G267" s="38">
        <f t="shared" si="75"/>
        <v>683.3</v>
      </c>
      <c r="H267" s="47">
        <f t="shared" si="76"/>
        <v>29.708766281282006</v>
      </c>
    </row>
    <row r="268" spans="1:9" x14ac:dyDescent="0.25">
      <c r="A268" s="8">
        <f t="shared" si="73"/>
        <v>40710</v>
      </c>
      <c r="B268">
        <v>773.5</v>
      </c>
      <c r="C268">
        <v>621.5</v>
      </c>
      <c r="D268">
        <v>117</v>
      </c>
      <c r="E268">
        <v>93.4</v>
      </c>
      <c r="F268" s="38">
        <f t="shared" si="74"/>
        <v>890.5</v>
      </c>
      <c r="G268" s="38">
        <f t="shared" si="75"/>
        <v>714.9</v>
      </c>
      <c r="H268" s="47">
        <f t="shared" si="76"/>
        <v>24.562875926703033</v>
      </c>
    </row>
    <row r="269" spans="1:9" x14ac:dyDescent="0.25">
      <c r="A269" s="8">
        <f t="shared" si="73"/>
        <v>40717</v>
      </c>
      <c r="B269">
        <v>818.5</v>
      </c>
      <c r="C269">
        <v>548</v>
      </c>
      <c r="D269">
        <v>117</v>
      </c>
      <c r="E269">
        <v>172.6</v>
      </c>
      <c r="F269" s="38">
        <f t="shared" si="74"/>
        <v>935.5</v>
      </c>
      <c r="G269" s="38">
        <f t="shared" si="75"/>
        <v>720.6</v>
      </c>
      <c r="H269" s="47">
        <f t="shared" si="76"/>
        <v>29.822370247016373</v>
      </c>
    </row>
    <row r="270" spans="1:9" x14ac:dyDescent="0.25">
      <c r="A270" s="8">
        <f t="shared" si="73"/>
        <v>40724</v>
      </c>
      <c r="B270">
        <v>866.5</v>
      </c>
      <c r="C270">
        <v>588</v>
      </c>
      <c r="D270">
        <v>161.69999999999999</v>
      </c>
      <c r="E270">
        <v>213.2</v>
      </c>
      <c r="F270" s="38">
        <f t="shared" si="74"/>
        <v>1028.2</v>
      </c>
      <c r="G270" s="38">
        <f t="shared" si="75"/>
        <v>801.2</v>
      </c>
      <c r="H270" s="47">
        <f t="shared" si="76"/>
        <v>28.332501248127805</v>
      </c>
    </row>
    <row r="271" spans="1:9" x14ac:dyDescent="0.25">
      <c r="A271" s="8">
        <f t="shared" si="73"/>
        <v>40731</v>
      </c>
      <c r="B271">
        <v>818</v>
      </c>
      <c r="C271">
        <v>629.5</v>
      </c>
      <c r="D271">
        <v>234.9</v>
      </c>
      <c r="E271">
        <v>213.2</v>
      </c>
      <c r="F271" s="38">
        <f t="shared" si="74"/>
        <v>1052.9000000000001</v>
      </c>
      <c r="G271" s="38">
        <f t="shared" si="75"/>
        <v>842.7</v>
      </c>
      <c r="H271" s="47">
        <f t="shared" si="76"/>
        <v>24.943633558799092</v>
      </c>
    </row>
    <row r="272" spans="1:9" x14ac:dyDescent="0.25">
      <c r="A272" s="8">
        <f t="shared" si="73"/>
        <v>40738</v>
      </c>
      <c r="B272">
        <v>826</v>
      </c>
      <c r="C272">
        <v>629.5</v>
      </c>
      <c r="D272">
        <v>234.9</v>
      </c>
      <c r="E272">
        <v>213.2</v>
      </c>
      <c r="F272" s="38">
        <f t="shared" si="74"/>
        <v>1060.9000000000001</v>
      </c>
      <c r="G272" s="38">
        <f t="shared" si="75"/>
        <v>842.7</v>
      </c>
      <c r="H272" s="47">
        <f t="shared" si="76"/>
        <v>25.892963094814281</v>
      </c>
    </row>
    <row r="273" spans="1:9" x14ac:dyDescent="0.25">
      <c r="A273" s="8">
        <f t="shared" si="73"/>
        <v>40745</v>
      </c>
      <c r="B273">
        <v>782</v>
      </c>
      <c r="C273">
        <v>689.5</v>
      </c>
      <c r="D273">
        <v>283.3</v>
      </c>
      <c r="E273">
        <v>258.89999999999998</v>
      </c>
      <c r="F273" s="38">
        <f t="shared" si="74"/>
        <v>1065.3</v>
      </c>
      <c r="G273" s="38">
        <f t="shared" si="75"/>
        <v>948.4</v>
      </c>
      <c r="H273" s="47">
        <f t="shared" si="76"/>
        <v>12.32602277520034</v>
      </c>
    </row>
    <row r="274" spans="1:9" x14ac:dyDescent="0.25">
      <c r="A274" s="8">
        <f t="shared" si="73"/>
        <v>40752</v>
      </c>
      <c r="B274">
        <v>782</v>
      </c>
      <c r="C274">
        <v>733.5</v>
      </c>
      <c r="D274">
        <v>284</v>
      </c>
      <c r="E274">
        <v>308.7</v>
      </c>
      <c r="F274" s="38">
        <f t="shared" si="74"/>
        <v>1066</v>
      </c>
      <c r="G274" s="38">
        <f t="shared" si="75"/>
        <v>1042.2</v>
      </c>
      <c r="H274" s="47">
        <f t="shared" si="76"/>
        <v>2.2836307810401024</v>
      </c>
    </row>
    <row r="275" spans="1:9" x14ac:dyDescent="0.25">
      <c r="A275" s="8">
        <f t="shared" si="73"/>
        <v>40759</v>
      </c>
      <c r="B275">
        <v>727</v>
      </c>
      <c r="C275">
        <v>723.5</v>
      </c>
      <c r="D275">
        <v>340.5</v>
      </c>
      <c r="E275">
        <v>370.9</v>
      </c>
      <c r="F275" s="38">
        <f>+B275+D275</f>
        <v>1067.5</v>
      </c>
      <c r="G275" s="38">
        <f>+C275+E275</f>
        <v>1094.4000000000001</v>
      </c>
      <c r="H275" s="47">
        <f>+(F275/G275-1)*100</f>
        <v>-2.4579678362573132</v>
      </c>
    </row>
    <row r="276" spans="1:9" x14ac:dyDescent="0.25">
      <c r="A276" s="8">
        <f t="shared" si="73"/>
        <v>40766</v>
      </c>
      <c r="B276">
        <v>682</v>
      </c>
      <c r="C276">
        <v>674.5</v>
      </c>
      <c r="D276">
        <v>389.9</v>
      </c>
      <c r="E276">
        <v>424.6</v>
      </c>
      <c r="F276" s="38">
        <f t="shared" ref="F276:F300" si="77">+B276+D276</f>
        <v>1071.9000000000001</v>
      </c>
      <c r="G276" s="38">
        <f t="shared" ref="G276:G300" si="78">+C276+E276</f>
        <v>1099.0999999999999</v>
      </c>
      <c r="H276" s="47">
        <f t="shared" ref="H276:H300" si="79">+(F276/G276-1)*100</f>
        <v>-2.4747520698753411</v>
      </c>
    </row>
    <row r="277" spans="1:9" x14ac:dyDescent="0.25">
      <c r="A277" s="8">
        <f t="shared" si="73"/>
        <v>40773</v>
      </c>
      <c r="B277">
        <v>637</v>
      </c>
      <c r="C277">
        <v>666.5</v>
      </c>
      <c r="D277">
        <v>437</v>
      </c>
      <c r="E277">
        <v>433.1</v>
      </c>
      <c r="F277" s="38">
        <f t="shared" si="77"/>
        <v>1074</v>
      </c>
      <c r="G277" s="38">
        <f t="shared" si="78"/>
        <v>1099.5999999999999</v>
      </c>
      <c r="H277" s="47">
        <f t="shared" si="79"/>
        <v>-2.3281193161149405</v>
      </c>
    </row>
    <row r="278" spans="1:9" x14ac:dyDescent="0.25">
      <c r="A278" s="8">
        <f t="shared" si="73"/>
        <v>40780</v>
      </c>
      <c r="B278">
        <v>596</v>
      </c>
      <c r="C278">
        <v>699</v>
      </c>
      <c r="D278">
        <v>508.2</v>
      </c>
      <c r="E278">
        <v>451.5</v>
      </c>
      <c r="F278" s="38">
        <f t="shared" si="77"/>
        <v>1104.2</v>
      </c>
      <c r="G278" s="38">
        <f t="shared" si="78"/>
        <v>1150.5</v>
      </c>
      <c r="H278" s="47">
        <f t="shared" si="79"/>
        <v>-4.0243372446762233</v>
      </c>
    </row>
    <row r="279" spans="1:9" x14ac:dyDescent="0.25">
      <c r="A279" s="8">
        <f t="shared" si="73"/>
        <v>40787</v>
      </c>
      <c r="B279">
        <v>576</v>
      </c>
      <c r="C279">
        <v>644</v>
      </c>
      <c r="D279">
        <v>559.6</v>
      </c>
      <c r="E279">
        <v>521.5</v>
      </c>
      <c r="F279" s="38">
        <f t="shared" si="77"/>
        <v>1135.5999999999999</v>
      </c>
      <c r="G279" s="38">
        <f t="shared" si="78"/>
        <v>1165.5</v>
      </c>
      <c r="H279" s="47">
        <f t="shared" si="79"/>
        <v>-2.5654225654225704</v>
      </c>
    </row>
    <row r="280" spans="1:9" x14ac:dyDescent="0.25">
      <c r="A280" s="8">
        <f t="shared" si="73"/>
        <v>40794</v>
      </c>
      <c r="B280">
        <v>598</v>
      </c>
      <c r="C280">
        <v>644</v>
      </c>
      <c r="D280">
        <v>559.6</v>
      </c>
      <c r="E280">
        <v>521.5</v>
      </c>
      <c r="F280" s="38">
        <f t="shared" si="77"/>
        <v>1157.5999999999999</v>
      </c>
      <c r="G280" s="38">
        <f t="shared" si="78"/>
        <v>1165.5</v>
      </c>
      <c r="H280" s="47">
        <f t="shared" si="79"/>
        <v>-0.67782067782068411</v>
      </c>
    </row>
    <row r="281" spans="1:9" x14ac:dyDescent="0.25">
      <c r="A281" s="8">
        <f t="shared" si="73"/>
        <v>40801</v>
      </c>
      <c r="B281">
        <v>611.20000000000005</v>
      </c>
      <c r="C281">
        <v>667.6</v>
      </c>
      <c r="D281">
        <v>609.79999999999995</v>
      </c>
      <c r="E281">
        <v>521.5</v>
      </c>
      <c r="F281" s="38">
        <f t="shared" si="77"/>
        <v>1221</v>
      </c>
      <c r="G281" s="38">
        <f t="shared" si="78"/>
        <v>1189.0999999999999</v>
      </c>
      <c r="H281" s="47">
        <f t="shared" si="79"/>
        <v>2.6827012025901986</v>
      </c>
    </row>
    <row r="282" spans="1:9" x14ac:dyDescent="0.25">
      <c r="A282" s="8">
        <f t="shared" si="73"/>
        <v>40808</v>
      </c>
      <c r="B282">
        <v>531.5</v>
      </c>
      <c r="C282">
        <v>644</v>
      </c>
      <c r="D282">
        <v>693.2</v>
      </c>
      <c r="E282">
        <v>622.6</v>
      </c>
      <c r="F282" s="38">
        <f t="shared" si="77"/>
        <v>1224.7</v>
      </c>
      <c r="G282" s="38">
        <f t="shared" si="78"/>
        <v>1266.5999999999999</v>
      </c>
      <c r="H282" s="47">
        <f t="shared" si="79"/>
        <v>-3.3080688457287066</v>
      </c>
    </row>
    <row r="283" spans="1:9" x14ac:dyDescent="0.25">
      <c r="A283" s="8">
        <f t="shared" si="73"/>
        <v>40815</v>
      </c>
      <c r="B283">
        <v>486.5</v>
      </c>
      <c r="C283">
        <v>730.5</v>
      </c>
      <c r="D283">
        <v>737.5</v>
      </c>
      <c r="E283">
        <v>622.6</v>
      </c>
      <c r="F283" s="38">
        <f t="shared" si="77"/>
        <v>1224</v>
      </c>
      <c r="G283" s="38">
        <f t="shared" si="78"/>
        <v>1353.1</v>
      </c>
      <c r="H283" s="47">
        <f t="shared" si="79"/>
        <v>-9.541053876284078</v>
      </c>
    </row>
    <row r="284" spans="1:9" x14ac:dyDescent="0.25">
      <c r="A284" s="8">
        <f t="shared" si="73"/>
        <v>40822</v>
      </c>
      <c r="B284">
        <v>522.5</v>
      </c>
      <c r="C284">
        <v>786.8</v>
      </c>
      <c r="D284">
        <v>737.5</v>
      </c>
      <c r="E284">
        <v>649.9</v>
      </c>
      <c r="F284" s="38">
        <f t="shared" si="77"/>
        <v>1260</v>
      </c>
      <c r="G284" s="38">
        <f t="shared" si="78"/>
        <v>1436.6999999999998</v>
      </c>
      <c r="H284" s="47">
        <f t="shared" si="79"/>
        <v>-12.299018584255572</v>
      </c>
      <c r="I284" s="103"/>
    </row>
    <row r="285" spans="1:9" x14ac:dyDescent="0.25">
      <c r="A285" s="8">
        <f t="shared" si="73"/>
        <v>40829</v>
      </c>
      <c r="B285">
        <v>591.5</v>
      </c>
      <c r="C285">
        <v>774.3</v>
      </c>
      <c r="D285">
        <v>737.5</v>
      </c>
      <c r="E285">
        <v>686.3</v>
      </c>
      <c r="F285" s="38">
        <f t="shared" si="77"/>
        <v>1329</v>
      </c>
      <c r="G285" s="38">
        <f t="shared" si="78"/>
        <v>1460.6</v>
      </c>
      <c r="H285" s="47">
        <f t="shared" si="79"/>
        <v>-9.0099958920991323</v>
      </c>
      <c r="I285" s="103"/>
    </row>
    <row r="286" spans="1:9" x14ac:dyDescent="0.25">
      <c r="A286" s="8">
        <f t="shared" si="73"/>
        <v>40836</v>
      </c>
      <c r="B286">
        <v>577.5</v>
      </c>
      <c r="C286">
        <v>792.3</v>
      </c>
      <c r="D286">
        <v>783.9</v>
      </c>
      <c r="E286">
        <v>735.8</v>
      </c>
      <c r="F286" s="38">
        <f t="shared" si="77"/>
        <v>1361.4</v>
      </c>
      <c r="G286" s="38">
        <f t="shared" si="78"/>
        <v>1528.1</v>
      </c>
      <c r="H286" s="47">
        <f t="shared" si="79"/>
        <v>-10.908971925921062</v>
      </c>
    </row>
    <row r="287" spans="1:9" x14ac:dyDescent="0.25">
      <c r="A287" s="8">
        <f t="shared" si="73"/>
        <v>40843</v>
      </c>
      <c r="B287">
        <v>535.5</v>
      </c>
      <c r="C287">
        <v>825</v>
      </c>
      <c r="D287">
        <v>875.4</v>
      </c>
      <c r="E287">
        <v>736.1</v>
      </c>
      <c r="F287" s="38">
        <f t="shared" si="77"/>
        <v>1410.9</v>
      </c>
      <c r="G287" s="38">
        <f t="shared" si="78"/>
        <v>1561.1</v>
      </c>
      <c r="H287" s="47">
        <f t="shared" si="79"/>
        <v>-9.6214207930305449</v>
      </c>
    </row>
    <row r="288" spans="1:9" x14ac:dyDescent="0.25">
      <c r="A288" s="8">
        <f t="shared" si="73"/>
        <v>40850</v>
      </c>
      <c r="B288">
        <v>565.5</v>
      </c>
      <c r="C288">
        <v>927</v>
      </c>
      <c r="D288">
        <v>927.5</v>
      </c>
      <c r="E288">
        <v>736.1</v>
      </c>
      <c r="F288" s="38">
        <f t="shared" si="77"/>
        <v>1493</v>
      </c>
      <c r="G288" s="38">
        <f t="shared" si="78"/>
        <v>1663.1</v>
      </c>
      <c r="H288" s="47">
        <f t="shared" si="79"/>
        <v>-10.227887679634417</v>
      </c>
    </row>
    <row r="289" spans="1:9" x14ac:dyDescent="0.25">
      <c r="A289" s="8">
        <f t="shared" si="73"/>
        <v>40857</v>
      </c>
      <c r="B289">
        <v>565.5</v>
      </c>
      <c r="C289">
        <v>920.8</v>
      </c>
      <c r="D289">
        <v>927.5</v>
      </c>
      <c r="E289">
        <v>742.3</v>
      </c>
      <c r="F289" s="38">
        <f t="shared" si="77"/>
        <v>1493</v>
      </c>
      <c r="G289" s="38">
        <f t="shared" si="78"/>
        <v>1663.1</v>
      </c>
      <c r="H289" s="47">
        <f t="shared" si="79"/>
        <v>-10.227887679634417</v>
      </c>
    </row>
    <row r="290" spans="1:9" x14ac:dyDescent="0.25">
      <c r="A290" s="8">
        <f t="shared" si="73"/>
        <v>40864</v>
      </c>
      <c r="B290">
        <v>489.5</v>
      </c>
      <c r="C290">
        <v>885</v>
      </c>
      <c r="D290">
        <v>1035.5</v>
      </c>
      <c r="E290">
        <v>779.4</v>
      </c>
      <c r="F290" s="38">
        <f t="shared" si="77"/>
        <v>1525</v>
      </c>
      <c r="G290" s="38">
        <f t="shared" si="78"/>
        <v>1664.4</v>
      </c>
      <c r="H290" s="47">
        <f t="shared" si="79"/>
        <v>-8.3753905311223278</v>
      </c>
    </row>
    <row r="291" spans="1:9" x14ac:dyDescent="0.25">
      <c r="A291" s="8">
        <f t="shared" si="73"/>
        <v>40871</v>
      </c>
      <c r="B291">
        <v>553.5</v>
      </c>
      <c r="C291">
        <v>835.6</v>
      </c>
      <c r="D291">
        <v>1084.7</v>
      </c>
      <c r="E291">
        <v>830.9</v>
      </c>
      <c r="F291" s="38">
        <f t="shared" si="77"/>
        <v>1638.2</v>
      </c>
      <c r="G291" s="38">
        <f t="shared" si="78"/>
        <v>1666.5</v>
      </c>
      <c r="H291" s="47">
        <f t="shared" si="79"/>
        <v>-1.6981698169816983</v>
      </c>
    </row>
    <row r="292" spans="1:9" x14ac:dyDescent="0.25">
      <c r="A292" s="8">
        <f t="shared" si="73"/>
        <v>40878</v>
      </c>
      <c r="B292">
        <v>469.5</v>
      </c>
      <c r="C292">
        <v>829.1</v>
      </c>
      <c r="D292">
        <v>1185.2</v>
      </c>
      <c r="E292">
        <v>889.6</v>
      </c>
      <c r="F292" s="38">
        <f t="shared" si="77"/>
        <v>1654.7</v>
      </c>
      <c r="G292" s="38">
        <f t="shared" si="78"/>
        <v>1718.7</v>
      </c>
      <c r="H292" s="47">
        <f t="shared" si="79"/>
        <v>-3.7237446907546379</v>
      </c>
    </row>
    <row r="293" spans="1:9" x14ac:dyDescent="0.25">
      <c r="A293" s="8">
        <f t="shared" si="73"/>
        <v>40885</v>
      </c>
      <c r="B293">
        <v>469.5</v>
      </c>
      <c r="C293">
        <v>829.5</v>
      </c>
      <c r="D293">
        <v>1185.2</v>
      </c>
      <c r="E293">
        <v>889.6</v>
      </c>
      <c r="F293" s="38">
        <f t="shared" si="77"/>
        <v>1654.7</v>
      </c>
      <c r="G293" s="38">
        <f t="shared" si="78"/>
        <v>1719.1</v>
      </c>
      <c r="H293" s="47">
        <f t="shared" si="79"/>
        <v>-3.7461462393112543</v>
      </c>
    </row>
    <row r="294" spans="1:9" x14ac:dyDescent="0.25">
      <c r="A294" s="8">
        <f t="shared" si="73"/>
        <v>40892</v>
      </c>
      <c r="B294">
        <v>472</v>
      </c>
      <c r="C294">
        <v>797.5</v>
      </c>
      <c r="D294">
        <v>1185.2</v>
      </c>
      <c r="E294">
        <v>924.8</v>
      </c>
      <c r="F294" s="38">
        <f t="shared" si="77"/>
        <v>1657.2</v>
      </c>
      <c r="G294" s="38">
        <f t="shared" si="78"/>
        <v>1722.3</v>
      </c>
      <c r="H294" s="47">
        <f t="shared" si="79"/>
        <v>-3.7798292980317005</v>
      </c>
    </row>
    <row r="295" spans="1:9" x14ac:dyDescent="0.25">
      <c r="A295" s="8">
        <f t="shared" si="73"/>
        <v>40899</v>
      </c>
      <c r="B295">
        <v>476</v>
      </c>
      <c r="C295">
        <v>697.4</v>
      </c>
      <c r="D295">
        <v>1237.4000000000001</v>
      </c>
      <c r="E295">
        <v>1022.3</v>
      </c>
      <c r="F295" s="38">
        <f t="shared" si="77"/>
        <v>1713.4</v>
      </c>
      <c r="G295" s="38">
        <f t="shared" si="78"/>
        <v>1719.6999999999998</v>
      </c>
      <c r="H295" s="47">
        <f t="shared" si="79"/>
        <v>-0.3663429667965179</v>
      </c>
    </row>
    <row r="296" spans="1:9" x14ac:dyDescent="0.25">
      <c r="A296" s="8">
        <f t="shared" si="73"/>
        <v>40906</v>
      </c>
      <c r="B296">
        <v>459.5</v>
      </c>
      <c r="C296">
        <v>696.8</v>
      </c>
      <c r="D296">
        <v>1273.5999999999999</v>
      </c>
      <c r="E296">
        <v>1022.9</v>
      </c>
      <c r="F296" s="38">
        <f t="shared" si="77"/>
        <v>1733.1</v>
      </c>
      <c r="G296" s="38">
        <f t="shared" si="78"/>
        <v>1719.6999999999998</v>
      </c>
      <c r="H296" s="47">
        <f t="shared" si="79"/>
        <v>0.77920567540850083</v>
      </c>
    </row>
    <row r="297" spans="1:9" x14ac:dyDescent="0.25">
      <c r="A297" s="8">
        <f t="shared" si="73"/>
        <v>40913</v>
      </c>
      <c r="B297">
        <v>460.5</v>
      </c>
      <c r="C297">
        <v>662.3</v>
      </c>
      <c r="D297">
        <v>1303.3</v>
      </c>
      <c r="E297">
        <v>1059.0999999999999</v>
      </c>
      <c r="F297" s="38">
        <f t="shared" si="77"/>
        <v>1763.8</v>
      </c>
      <c r="G297" s="38">
        <f t="shared" si="78"/>
        <v>1721.3999999999999</v>
      </c>
      <c r="H297" s="47">
        <f t="shared" si="79"/>
        <v>2.463111420936448</v>
      </c>
    </row>
    <row r="298" spans="1:9" x14ac:dyDescent="0.25">
      <c r="A298" s="8">
        <f t="shared" si="73"/>
        <v>40920</v>
      </c>
      <c r="B298">
        <v>451.5</v>
      </c>
      <c r="C298">
        <v>663</v>
      </c>
      <c r="D298">
        <v>1323.1</v>
      </c>
      <c r="E298">
        <v>1059.0999999999999</v>
      </c>
      <c r="F298" s="38">
        <f t="shared" si="77"/>
        <v>1774.6</v>
      </c>
      <c r="G298" s="38">
        <f t="shared" si="78"/>
        <v>1722.1</v>
      </c>
      <c r="H298" s="47">
        <f t="shared" si="79"/>
        <v>3.0486034492770431</v>
      </c>
      <c r="I298">
        <v>48</v>
      </c>
    </row>
    <row r="299" spans="1:9" x14ac:dyDescent="0.25">
      <c r="A299" s="8">
        <f t="shared" si="73"/>
        <v>40927</v>
      </c>
      <c r="B299">
        <v>475.5</v>
      </c>
      <c r="C299">
        <v>664</v>
      </c>
      <c r="D299">
        <v>1323.1</v>
      </c>
      <c r="E299">
        <v>1059.0999999999999</v>
      </c>
      <c r="F299" s="38">
        <f t="shared" si="77"/>
        <v>1798.6</v>
      </c>
      <c r="G299" s="38">
        <f t="shared" si="78"/>
        <v>1723.1</v>
      </c>
      <c r="H299" s="47">
        <f t="shared" si="79"/>
        <v>4.3816377459230393</v>
      </c>
      <c r="I299">
        <v>48</v>
      </c>
    </row>
    <row r="300" spans="1:9" x14ac:dyDescent="0.25">
      <c r="A300" s="8">
        <f t="shared" si="73"/>
        <v>40934</v>
      </c>
      <c r="B300">
        <v>477</v>
      </c>
      <c r="C300">
        <v>702.5</v>
      </c>
      <c r="D300">
        <v>1323.1</v>
      </c>
      <c r="E300">
        <v>1059.0999999999999</v>
      </c>
      <c r="F300" s="38">
        <f t="shared" si="77"/>
        <v>1800.1</v>
      </c>
      <c r="G300" s="38">
        <f t="shared" si="78"/>
        <v>1761.6</v>
      </c>
      <c r="H300" s="47">
        <f t="shared" si="79"/>
        <v>2.1855131698455876</v>
      </c>
      <c r="I300">
        <v>48</v>
      </c>
    </row>
    <row r="301" spans="1:9" x14ac:dyDescent="0.25">
      <c r="A301" s="8">
        <f t="shared" si="73"/>
        <v>40941</v>
      </c>
      <c r="B301">
        <v>477</v>
      </c>
      <c r="C301">
        <v>618.5</v>
      </c>
      <c r="D301">
        <v>1323.1</v>
      </c>
      <c r="E301">
        <v>1150.5999999999999</v>
      </c>
      <c r="F301" s="38">
        <f t="shared" ref="F301:F332" si="80">+B301+D301</f>
        <v>1800.1</v>
      </c>
      <c r="G301" s="38">
        <f t="shared" ref="G301:G332" si="81">+C301+E301</f>
        <v>1769.1</v>
      </c>
      <c r="H301" s="47">
        <f t="shared" ref="H301:H332" si="82">+(F301/G301-1)*100</f>
        <v>1.7523034311231811</v>
      </c>
      <c r="I301">
        <v>48</v>
      </c>
    </row>
    <row r="302" spans="1:9" x14ac:dyDescent="0.25">
      <c r="A302" s="8">
        <f t="shared" si="73"/>
        <v>40948</v>
      </c>
      <c r="B302">
        <v>366.5</v>
      </c>
      <c r="C302">
        <v>623.1</v>
      </c>
      <c r="D302">
        <v>1433.7</v>
      </c>
      <c r="E302">
        <v>1150.5999999999999</v>
      </c>
      <c r="F302" s="38">
        <f t="shared" si="80"/>
        <v>1800.2</v>
      </c>
      <c r="G302" s="38">
        <f t="shared" si="81"/>
        <v>1773.6999999999998</v>
      </c>
      <c r="H302" s="47">
        <f t="shared" si="82"/>
        <v>1.4940519817331133</v>
      </c>
      <c r="I302">
        <v>48</v>
      </c>
    </row>
    <row r="303" spans="1:9" x14ac:dyDescent="0.25">
      <c r="A303" s="8">
        <f t="shared" si="73"/>
        <v>40955</v>
      </c>
      <c r="B303">
        <v>435.7</v>
      </c>
      <c r="C303">
        <v>661.1</v>
      </c>
      <c r="D303">
        <v>1433.7</v>
      </c>
      <c r="E303">
        <v>1169.3</v>
      </c>
      <c r="F303" s="38">
        <f t="shared" si="80"/>
        <v>1869.4</v>
      </c>
      <c r="G303" s="38">
        <f t="shared" si="81"/>
        <v>1830.4</v>
      </c>
      <c r="H303" s="47">
        <f t="shared" si="82"/>
        <v>2.1306818181818121</v>
      </c>
      <c r="I303">
        <v>48</v>
      </c>
    </row>
    <row r="304" spans="1:9" x14ac:dyDescent="0.25">
      <c r="A304" s="8">
        <f t="shared" si="73"/>
        <v>40962</v>
      </c>
      <c r="B304">
        <v>376.7</v>
      </c>
      <c r="C304">
        <v>545.1</v>
      </c>
      <c r="D304">
        <v>1494.8</v>
      </c>
      <c r="E304">
        <v>1318.5</v>
      </c>
      <c r="F304" s="38">
        <f t="shared" si="80"/>
        <v>1871.5</v>
      </c>
      <c r="G304" s="38">
        <f t="shared" si="81"/>
        <v>1863.6</v>
      </c>
      <c r="H304" s="47">
        <f t="shared" si="82"/>
        <v>0.42391071045289053</v>
      </c>
      <c r="I304">
        <v>48</v>
      </c>
    </row>
    <row r="305" spans="1:9" x14ac:dyDescent="0.25">
      <c r="A305" s="8">
        <f t="shared" si="73"/>
        <v>40969</v>
      </c>
      <c r="B305">
        <v>357.2</v>
      </c>
      <c r="C305">
        <v>545.1</v>
      </c>
      <c r="D305">
        <v>1513.3</v>
      </c>
      <c r="E305">
        <v>1318.5</v>
      </c>
      <c r="F305" s="38">
        <f t="shared" si="80"/>
        <v>1870.5</v>
      </c>
      <c r="G305" s="38">
        <f t="shared" si="81"/>
        <v>1863.6</v>
      </c>
      <c r="H305" s="47">
        <f t="shared" si="82"/>
        <v>0.37025112685125094</v>
      </c>
      <c r="I305">
        <v>144</v>
      </c>
    </row>
    <row r="306" spans="1:9" x14ac:dyDescent="0.25">
      <c r="A306" s="8">
        <f t="shared" si="73"/>
        <v>40976</v>
      </c>
      <c r="B306">
        <v>261.10000000000002</v>
      </c>
      <c r="C306">
        <v>545.1</v>
      </c>
      <c r="D306">
        <v>1667.7</v>
      </c>
      <c r="E306">
        <v>1318.5</v>
      </c>
      <c r="F306" s="38">
        <f t="shared" si="80"/>
        <v>1928.8000000000002</v>
      </c>
      <c r="G306" s="38">
        <f t="shared" si="81"/>
        <v>1863.6</v>
      </c>
      <c r="H306" s="47">
        <f t="shared" si="82"/>
        <v>3.4986048508263812</v>
      </c>
    </row>
    <row r="307" spans="1:9" x14ac:dyDescent="0.25">
      <c r="A307" s="8">
        <f t="shared" si="73"/>
        <v>40983</v>
      </c>
      <c r="B307">
        <v>272.10000000000002</v>
      </c>
      <c r="C307">
        <v>545.1</v>
      </c>
      <c r="D307">
        <v>1722.3</v>
      </c>
      <c r="E307">
        <v>1318.5</v>
      </c>
      <c r="F307" s="38">
        <f t="shared" si="80"/>
        <v>1994.4</v>
      </c>
      <c r="G307" s="38">
        <f t="shared" si="81"/>
        <v>1863.6</v>
      </c>
      <c r="H307" s="47">
        <f t="shared" si="82"/>
        <v>7.0186735350933782</v>
      </c>
      <c r="I307">
        <v>163</v>
      </c>
    </row>
    <row r="308" spans="1:9" x14ac:dyDescent="0.25">
      <c r="A308" s="8">
        <f t="shared" si="73"/>
        <v>40990</v>
      </c>
      <c r="B308">
        <v>254.1</v>
      </c>
      <c r="C308">
        <v>449.5</v>
      </c>
      <c r="D308">
        <v>1722.3</v>
      </c>
      <c r="E308">
        <v>1422.2</v>
      </c>
      <c r="F308" s="38">
        <f t="shared" si="80"/>
        <v>1976.3999999999999</v>
      </c>
      <c r="G308" s="38">
        <f t="shared" si="81"/>
        <v>1871.7</v>
      </c>
      <c r="H308" s="47">
        <f t="shared" si="82"/>
        <v>5.5938451674947709</v>
      </c>
      <c r="I308">
        <v>204</v>
      </c>
    </row>
    <row r="309" spans="1:9" x14ac:dyDescent="0.25">
      <c r="A309" s="8">
        <f t="shared" si="73"/>
        <v>40997</v>
      </c>
      <c r="B309">
        <v>254.1</v>
      </c>
      <c r="C309">
        <v>449.5</v>
      </c>
      <c r="D309">
        <v>1722.3</v>
      </c>
      <c r="E309">
        <v>1422.2</v>
      </c>
      <c r="F309" s="38">
        <f t="shared" si="80"/>
        <v>1976.3999999999999</v>
      </c>
      <c r="G309" s="38">
        <f t="shared" si="81"/>
        <v>1871.7</v>
      </c>
      <c r="H309" s="47">
        <f t="shared" si="82"/>
        <v>5.5938451674947709</v>
      </c>
      <c r="I309">
        <v>204</v>
      </c>
    </row>
    <row r="310" spans="1:9" x14ac:dyDescent="0.25">
      <c r="A310" s="8">
        <f t="shared" si="73"/>
        <v>41004</v>
      </c>
      <c r="B310">
        <v>254.1</v>
      </c>
      <c r="C310">
        <v>449.5</v>
      </c>
      <c r="D310">
        <v>1722.3</v>
      </c>
      <c r="E310">
        <v>1422.2</v>
      </c>
      <c r="F310" s="38">
        <f t="shared" si="80"/>
        <v>1976.3999999999999</v>
      </c>
      <c r="G310" s="38">
        <f t="shared" si="81"/>
        <v>1871.7</v>
      </c>
      <c r="H310" s="47">
        <f t="shared" si="82"/>
        <v>5.5938451674947709</v>
      </c>
      <c r="I310">
        <v>204</v>
      </c>
    </row>
    <row r="311" spans="1:9" x14ac:dyDescent="0.25">
      <c r="A311" s="8">
        <f t="shared" si="73"/>
        <v>41011</v>
      </c>
      <c r="B311">
        <v>254</v>
      </c>
      <c r="C311">
        <v>353</v>
      </c>
      <c r="D311">
        <v>1722.4</v>
      </c>
      <c r="E311">
        <v>1522.3</v>
      </c>
      <c r="F311" s="38">
        <f t="shared" si="80"/>
        <v>1976.4</v>
      </c>
      <c r="G311" s="38">
        <f t="shared" si="81"/>
        <v>1875.3</v>
      </c>
      <c r="H311" s="47">
        <f t="shared" si="82"/>
        <v>5.3911374180131144</v>
      </c>
      <c r="I311">
        <v>204</v>
      </c>
    </row>
    <row r="312" spans="1:9" x14ac:dyDescent="0.25">
      <c r="A312" s="8">
        <f t="shared" si="73"/>
        <v>41018</v>
      </c>
      <c r="B312">
        <v>184</v>
      </c>
      <c r="C312">
        <v>353</v>
      </c>
      <c r="D312">
        <v>1797.9</v>
      </c>
      <c r="E312">
        <v>1522.3</v>
      </c>
      <c r="F312" s="38">
        <f t="shared" si="80"/>
        <v>1981.9</v>
      </c>
      <c r="G312" s="38">
        <f t="shared" si="81"/>
        <v>1875.3</v>
      </c>
      <c r="H312" s="47">
        <f t="shared" si="82"/>
        <v>5.6844238255212565</v>
      </c>
      <c r="I312">
        <v>204</v>
      </c>
    </row>
    <row r="313" spans="1:9" x14ac:dyDescent="0.25">
      <c r="A313" s="8">
        <f t="shared" si="73"/>
        <v>41025</v>
      </c>
      <c r="B313">
        <v>0</v>
      </c>
      <c r="C313">
        <v>231</v>
      </c>
      <c r="D313">
        <v>1989.1</v>
      </c>
      <c r="E313">
        <v>1652.8</v>
      </c>
      <c r="F313" s="38">
        <f t="shared" si="80"/>
        <v>1989.1</v>
      </c>
      <c r="G313" s="38">
        <f t="shared" si="81"/>
        <v>1883.8</v>
      </c>
      <c r="H313" s="47">
        <f t="shared" si="82"/>
        <v>5.589765367873456</v>
      </c>
      <c r="I313">
        <v>249.5</v>
      </c>
    </row>
    <row r="314" spans="1:9" x14ac:dyDescent="0.25">
      <c r="A314" s="8">
        <f t="shared" si="73"/>
        <v>41032</v>
      </c>
      <c r="B314">
        <v>95</v>
      </c>
      <c r="C314">
        <v>187.8</v>
      </c>
      <c r="D314">
        <v>1989.1</v>
      </c>
      <c r="E314">
        <v>1702.3</v>
      </c>
      <c r="F314" s="38">
        <f t="shared" si="80"/>
        <v>2084.1</v>
      </c>
      <c r="G314" s="38">
        <f t="shared" si="81"/>
        <v>1890.1</v>
      </c>
      <c r="H314" s="47">
        <f t="shared" si="82"/>
        <v>10.264007195386494</v>
      </c>
      <c r="I314">
        <v>266</v>
      </c>
    </row>
    <row r="315" spans="1:9" x14ac:dyDescent="0.25">
      <c r="A315" s="8">
        <f t="shared" si="73"/>
        <v>41039</v>
      </c>
      <c r="B315">
        <v>95</v>
      </c>
      <c r="C315">
        <v>187.8</v>
      </c>
      <c r="D315">
        <v>1989.1</v>
      </c>
      <c r="E315">
        <v>1702.3</v>
      </c>
      <c r="F315" s="38">
        <f t="shared" si="80"/>
        <v>2084.1</v>
      </c>
      <c r="G315" s="38">
        <f t="shared" si="81"/>
        <v>1890.1</v>
      </c>
      <c r="H315" s="47">
        <f t="shared" si="82"/>
        <v>10.264007195386494</v>
      </c>
      <c r="I315">
        <v>310.5</v>
      </c>
    </row>
    <row r="316" spans="1:9" x14ac:dyDescent="0.25">
      <c r="A316" s="8">
        <f t="shared" si="73"/>
        <v>41046</v>
      </c>
      <c r="B316">
        <v>50.6</v>
      </c>
      <c r="C316">
        <v>134</v>
      </c>
      <c r="D316">
        <v>2038.6</v>
      </c>
      <c r="E316">
        <v>1762.2</v>
      </c>
      <c r="F316" s="38">
        <f t="shared" si="80"/>
        <v>2089.1999999999998</v>
      </c>
      <c r="G316" s="38">
        <f t="shared" si="81"/>
        <v>1896.2</v>
      </c>
      <c r="H316" s="47">
        <f t="shared" si="82"/>
        <v>10.178251239320723</v>
      </c>
      <c r="I316">
        <v>310.5</v>
      </c>
    </row>
    <row r="317" spans="1:9" x14ac:dyDescent="0.25">
      <c r="A317" s="8">
        <f t="shared" si="73"/>
        <v>41053</v>
      </c>
      <c r="B317">
        <v>50.6</v>
      </c>
      <c r="C317">
        <v>65</v>
      </c>
      <c r="D317">
        <v>2038.6</v>
      </c>
      <c r="E317">
        <v>1806.3</v>
      </c>
      <c r="F317" s="38">
        <f t="shared" si="80"/>
        <v>2089.1999999999998</v>
      </c>
      <c r="G317" s="38">
        <f t="shared" si="81"/>
        <v>1871.3</v>
      </c>
      <c r="H317" s="47">
        <f t="shared" si="82"/>
        <v>11.644311441244049</v>
      </c>
      <c r="I317">
        <v>340</v>
      </c>
    </row>
    <row r="318" spans="1:9" x14ac:dyDescent="0.25">
      <c r="A318" s="8">
        <f t="shared" si="73"/>
        <v>41060</v>
      </c>
      <c r="B318">
        <v>50.6</v>
      </c>
      <c r="C318">
        <v>65</v>
      </c>
      <c r="D318">
        <v>2038.6</v>
      </c>
      <c r="E318">
        <v>1806.3</v>
      </c>
      <c r="F318" s="38">
        <f t="shared" si="80"/>
        <v>2089.1999999999998</v>
      </c>
      <c r="G318" s="38">
        <f t="shared" si="81"/>
        <v>1871.3</v>
      </c>
      <c r="H318" s="47">
        <f t="shared" si="82"/>
        <v>11.644311441244049</v>
      </c>
    </row>
    <row r="319" spans="1:9" x14ac:dyDescent="0.25">
      <c r="A319" s="8">
        <f t="shared" si="73"/>
        <v>41067</v>
      </c>
      <c r="B319">
        <v>363.5</v>
      </c>
      <c r="C319">
        <v>818.5</v>
      </c>
      <c r="D319">
        <v>55</v>
      </c>
      <c r="E319">
        <v>67.8</v>
      </c>
      <c r="F319" s="38">
        <f t="shared" si="80"/>
        <v>418.5</v>
      </c>
      <c r="G319" s="38">
        <f t="shared" si="81"/>
        <v>886.3</v>
      </c>
      <c r="H319" s="47">
        <f t="shared" si="82"/>
        <v>-52.78122531874083</v>
      </c>
    </row>
    <row r="320" spans="1:9" x14ac:dyDescent="0.25">
      <c r="A320" s="8">
        <f t="shared" si="73"/>
        <v>41074</v>
      </c>
      <c r="B320">
        <v>273.5</v>
      </c>
      <c r="C320">
        <v>773.5</v>
      </c>
      <c r="D320">
        <v>149.5</v>
      </c>
      <c r="E320">
        <v>117</v>
      </c>
      <c r="F320" s="38">
        <f t="shared" si="80"/>
        <v>423</v>
      </c>
      <c r="G320" s="38">
        <f t="shared" si="81"/>
        <v>890.5</v>
      </c>
      <c r="H320" s="47">
        <f t="shared" si="82"/>
        <v>-52.498596294216739</v>
      </c>
    </row>
    <row r="321" spans="1:8" x14ac:dyDescent="0.25">
      <c r="A321" s="8">
        <f t="shared" si="73"/>
        <v>41081</v>
      </c>
      <c r="B321">
        <v>255.9</v>
      </c>
      <c r="C321">
        <v>818.5</v>
      </c>
      <c r="D321">
        <v>174.6</v>
      </c>
      <c r="E321">
        <v>117</v>
      </c>
      <c r="F321" s="38">
        <f t="shared" si="80"/>
        <v>430.5</v>
      </c>
      <c r="G321" s="38">
        <f t="shared" si="81"/>
        <v>935.5</v>
      </c>
      <c r="H321" s="47">
        <f t="shared" si="82"/>
        <v>-53.981827899518976</v>
      </c>
    </row>
    <row r="322" spans="1:8" x14ac:dyDescent="0.25">
      <c r="A322" s="8">
        <f t="shared" si="73"/>
        <v>41088</v>
      </c>
      <c r="B322">
        <v>301.39999999999998</v>
      </c>
      <c r="C322">
        <v>866.5</v>
      </c>
      <c r="D322">
        <v>216.5</v>
      </c>
      <c r="E322">
        <v>161.69999999999999</v>
      </c>
      <c r="F322" s="38">
        <f t="shared" si="80"/>
        <v>517.9</v>
      </c>
      <c r="G322" s="38">
        <f t="shared" si="81"/>
        <v>1028.2</v>
      </c>
      <c r="H322" s="47">
        <f t="shared" si="82"/>
        <v>-49.630422096868323</v>
      </c>
    </row>
    <row r="323" spans="1:8" x14ac:dyDescent="0.25">
      <c r="A323" s="8">
        <f t="shared" si="73"/>
        <v>41095</v>
      </c>
      <c r="B323">
        <v>376.9</v>
      </c>
      <c r="C323">
        <v>818</v>
      </c>
      <c r="D323">
        <v>253.6</v>
      </c>
      <c r="E323">
        <v>234.9</v>
      </c>
      <c r="F323" s="38">
        <f t="shared" si="80"/>
        <v>630.5</v>
      </c>
      <c r="G323" s="38">
        <f t="shared" si="81"/>
        <v>1052.9000000000001</v>
      </c>
      <c r="H323" s="47">
        <f t="shared" si="82"/>
        <v>-40.117769968658003</v>
      </c>
    </row>
    <row r="324" spans="1:8" x14ac:dyDescent="0.25">
      <c r="A324" s="8">
        <f t="shared" si="73"/>
        <v>41102</v>
      </c>
      <c r="B324">
        <v>399.9</v>
      </c>
      <c r="C324">
        <v>826</v>
      </c>
      <c r="D324">
        <v>275.2</v>
      </c>
      <c r="E324">
        <v>234.9</v>
      </c>
      <c r="F324" s="38">
        <f t="shared" si="80"/>
        <v>675.09999999999991</v>
      </c>
      <c r="G324" s="38">
        <f t="shared" si="81"/>
        <v>1060.9000000000001</v>
      </c>
      <c r="H324" s="47">
        <f t="shared" si="82"/>
        <v>-36.365350174380261</v>
      </c>
    </row>
    <row r="325" spans="1:8" x14ac:dyDescent="0.25">
      <c r="A325" s="8">
        <f t="shared" ref="A325:A388" si="83">+A324+7</f>
        <v>41109</v>
      </c>
      <c r="B325">
        <v>412.9</v>
      </c>
      <c r="C325">
        <v>782</v>
      </c>
      <c r="D325">
        <v>275.2</v>
      </c>
      <c r="E325">
        <v>283.3</v>
      </c>
      <c r="F325" s="38">
        <f t="shared" si="80"/>
        <v>688.09999999999991</v>
      </c>
      <c r="G325" s="38">
        <f t="shared" si="81"/>
        <v>1065.3</v>
      </c>
      <c r="H325" s="47">
        <f t="shared" si="82"/>
        <v>-35.407866328733697</v>
      </c>
    </row>
    <row r="326" spans="1:8" x14ac:dyDescent="0.25">
      <c r="A326" s="8">
        <f t="shared" si="83"/>
        <v>41116</v>
      </c>
      <c r="B326">
        <v>459.9</v>
      </c>
      <c r="C326">
        <v>782</v>
      </c>
      <c r="D326">
        <v>283.60000000000002</v>
      </c>
      <c r="E326">
        <v>284</v>
      </c>
      <c r="F326" s="38">
        <f t="shared" si="80"/>
        <v>743.5</v>
      </c>
      <c r="G326" s="38">
        <f t="shared" si="81"/>
        <v>1066</v>
      </c>
      <c r="H326" s="47">
        <f t="shared" si="82"/>
        <v>-30.253283302063792</v>
      </c>
    </row>
    <row r="327" spans="1:8" x14ac:dyDescent="0.25">
      <c r="A327" s="8">
        <f t="shared" si="83"/>
        <v>41123</v>
      </c>
      <c r="B327">
        <v>413.4</v>
      </c>
      <c r="C327">
        <v>727</v>
      </c>
      <c r="D327">
        <v>376.7</v>
      </c>
      <c r="E327">
        <v>340.5</v>
      </c>
      <c r="F327" s="38">
        <f t="shared" si="80"/>
        <v>790.09999999999991</v>
      </c>
      <c r="G327" s="38">
        <f t="shared" si="81"/>
        <v>1067.5</v>
      </c>
      <c r="H327" s="47">
        <f t="shared" si="82"/>
        <v>-25.985948477751762</v>
      </c>
    </row>
    <row r="328" spans="1:8" x14ac:dyDescent="0.25">
      <c r="A328" s="8">
        <f t="shared" si="83"/>
        <v>41130</v>
      </c>
      <c r="B328">
        <v>362.4</v>
      </c>
      <c r="C328">
        <v>682</v>
      </c>
      <c r="D328">
        <v>449.8</v>
      </c>
      <c r="E328">
        <v>389.9</v>
      </c>
      <c r="F328" s="38">
        <f t="shared" si="80"/>
        <v>812.2</v>
      </c>
      <c r="G328" s="38">
        <f t="shared" si="81"/>
        <v>1071.9000000000001</v>
      </c>
      <c r="H328" s="47">
        <f t="shared" si="82"/>
        <v>-24.228006343875364</v>
      </c>
    </row>
    <row r="329" spans="1:8" x14ac:dyDescent="0.25">
      <c r="A329" s="8">
        <f t="shared" si="83"/>
        <v>41137</v>
      </c>
      <c r="B329">
        <v>416.4</v>
      </c>
      <c r="C329">
        <v>637</v>
      </c>
      <c r="D329">
        <v>449.8</v>
      </c>
      <c r="E329">
        <v>437</v>
      </c>
      <c r="F329" s="38">
        <f t="shared" si="80"/>
        <v>866.2</v>
      </c>
      <c r="G329" s="38">
        <f t="shared" si="81"/>
        <v>1074</v>
      </c>
      <c r="H329" s="47">
        <f t="shared" si="82"/>
        <v>-19.348230912476716</v>
      </c>
    </row>
    <row r="330" spans="1:8" x14ac:dyDescent="0.25">
      <c r="A330" s="8">
        <f t="shared" si="83"/>
        <v>41144</v>
      </c>
      <c r="B330">
        <v>366.4</v>
      </c>
      <c r="C330">
        <v>596</v>
      </c>
      <c r="D330">
        <v>527.79999999999995</v>
      </c>
      <c r="E330">
        <v>508.2</v>
      </c>
      <c r="F330" s="38">
        <f t="shared" si="80"/>
        <v>894.19999999999993</v>
      </c>
      <c r="G330" s="38">
        <f t="shared" si="81"/>
        <v>1104.2</v>
      </c>
      <c r="H330" s="47">
        <f t="shared" si="82"/>
        <v>-19.018293787357376</v>
      </c>
    </row>
    <row r="331" spans="1:8" x14ac:dyDescent="0.25">
      <c r="A331" s="8">
        <f t="shared" si="83"/>
        <v>41151</v>
      </c>
      <c r="B331">
        <v>409.4</v>
      </c>
      <c r="C331">
        <v>576</v>
      </c>
      <c r="D331">
        <v>554.20000000000005</v>
      </c>
      <c r="E331">
        <v>559.6</v>
      </c>
      <c r="F331" s="38">
        <f t="shared" si="80"/>
        <v>963.6</v>
      </c>
      <c r="G331" s="38">
        <f t="shared" si="81"/>
        <v>1135.5999999999999</v>
      </c>
      <c r="H331" s="47">
        <f t="shared" si="82"/>
        <v>-15.146178231771746</v>
      </c>
    </row>
    <row r="332" spans="1:8" x14ac:dyDescent="0.25">
      <c r="A332" s="8">
        <f t="shared" si="83"/>
        <v>41158</v>
      </c>
      <c r="B332">
        <v>401.4</v>
      </c>
      <c r="C332">
        <v>576</v>
      </c>
      <c r="D332">
        <v>603.29999999999995</v>
      </c>
      <c r="E332">
        <v>559.6</v>
      </c>
      <c r="F332" s="38">
        <f t="shared" si="80"/>
        <v>1004.6999999999999</v>
      </c>
      <c r="G332" s="38">
        <f t="shared" si="81"/>
        <v>1135.5999999999999</v>
      </c>
      <c r="H332" s="47">
        <f t="shared" si="82"/>
        <v>-11.526946107784431</v>
      </c>
    </row>
    <row r="333" spans="1:8" x14ac:dyDescent="0.25">
      <c r="A333" s="8">
        <f t="shared" si="83"/>
        <v>41165</v>
      </c>
      <c r="B333">
        <v>374.9</v>
      </c>
      <c r="C333">
        <v>611.20000000000005</v>
      </c>
      <c r="D333">
        <v>654.5</v>
      </c>
      <c r="E333">
        <v>609.79999999999995</v>
      </c>
      <c r="F333" s="38">
        <f t="shared" ref="F333:F364" si="84">+B333+D333</f>
        <v>1029.4000000000001</v>
      </c>
      <c r="G333" s="38">
        <f t="shared" ref="G333:G364" si="85">+C333+E333</f>
        <v>1221</v>
      </c>
      <c r="H333" s="47">
        <f t="shared" ref="H333:H364" si="86">+(F333/G333-1)*100</f>
        <v>-15.692055692055684</v>
      </c>
    </row>
    <row r="334" spans="1:8" x14ac:dyDescent="0.25">
      <c r="A334" s="8">
        <f t="shared" si="83"/>
        <v>41172</v>
      </c>
      <c r="B334">
        <v>406.1</v>
      </c>
      <c r="C334">
        <v>531.5</v>
      </c>
      <c r="D334">
        <v>714.6</v>
      </c>
      <c r="E334">
        <v>693.2</v>
      </c>
      <c r="F334" s="38">
        <f t="shared" si="84"/>
        <v>1120.7</v>
      </c>
      <c r="G334" s="38">
        <f t="shared" si="85"/>
        <v>1224.7</v>
      </c>
      <c r="H334" s="47">
        <f t="shared" si="86"/>
        <v>-8.4918755613619616</v>
      </c>
    </row>
    <row r="335" spans="1:8" x14ac:dyDescent="0.25">
      <c r="A335" s="8">
        <f t="shared" si="83"/>
        <v>41179</v>
      </c>
      <c r="B335">
        <v>355.1</v>
      </c>
      <c r="C335">
        <v>486.5</v>
      </c>
      <c r="D335">
        <v>869</v>
      </c>
      <c r="E335">
        <v>737.5</v>
      </c>
      <c r="F335" s="38">
        <f t="shared" si="84"/>
        <v>1224.0999999999999</v>
      </c>
      <c r="G335" s="38">
        <f t="shared" si="85"/>
        <v>1224</v>
      </c>
      <c r="H335" s="47">
        <f t="shared" si="86"/>
        <v>8.1699346405228468E-3</v>
      </c>
    </row>
    <row r="336" spans="1:8" x14ac:dyDescent="0.25">
      <c r="A336" s="8">
        <f t="shared" si="83"/>
        <v>41186</v>
      </c>
      <c r="B336">
        <v>355.1</v>
      </c>
      <c r="C336">
        <v>522.5</v>
      </c>
      <c r="D336">
        <v>876.7</v>
      </c>
      <c r="E336">
        <v>737.5</v>
      </c>
      <c r="F336" s="38">
        <f t="shared" si="84"/>
        <v>1231.8000000000002</v>
      </c>
      <c r="G336" s="38">
        <f t="shared" si="85"/>
        <v>1260</v>
      </c>
      <c r="H336" s="47">
        <f t="shared" si="86"/>
        <v>-2.2380952380952279</v>
      </c>
    </row>
    <row r="337" spans="1:8" x14ac:dyDescent="0.25">
      <c r="A337" s="8">
        <f t="shared" si="83"/>
        <v>41193</v>
      </c>
      <c r="B337">
        <v>422.1</v>
      </c>
      <c r="C337">
        <v>591.5</v>
      </c>
      <c r="D337">
        <v>897.6</v>
      </c>
      <c r="E337">
        <v>737.5</v>
      </c>
      <c r="F337" s="38">
        <f t="shared" si="84"/>
        <v>1319.7</v>
      </c>
      <c r="G337" s="38">
        <f t="shared" si="85"/>
        <v>1329</v>
      </c>
      <c r="H337" s="47">
        <f t="shared" si="86"/>
        <v>-0.69977426636568252</v>
      </c>
    </row>
    <row r="338" spans="1:8" x14ac:dyDescent="0.25">
      <c r="A338" s="8">
        <f t="shared" si="83"/>
        <v>41200</v>
      </c>
      <c r="B338">
        <v>422.1</v>
      </c>
      <c r="C338">
        <v>577.5</v>
      </c>
      <c r="D338">
        <v>897.6</v>
      </c>
      <c r="E338">
        <v>783.9</v>
      </c>
      <c r="F338" s="38">
        <f t="shared" si="84"/>
        <v>1319.7</v>
      </c>
      <c r="G338" s="38">
        <f t="shared" si="85"/>
        <v>1361.4</v>
      </c>
      <c r="H338" s="47">
        <f t="shared" si="86"/>
        <v>-3.0630233583076261</v>
      </c>
    </row>
    <row r="339" spans="1:8" x14ac:dyDescent="0.25">
      <c r="A339" s="8">
        <f t="shared" si="83"/>
        <v>41207</v>
      </c>
      <c r="B339">
        <v>422.1</v>
      </c>
      <c r="C339">
        <v>535.5</v>
      </c>
      <c r="D339">
        <v>918.5</v>
      </c>
      <c r="E339">
        <v>875.4</v>
      </c>
      <c r="F339" s="38">
        <f t="shared" si="84"/>
        <v>1340.6</v>
      </c>
      <c r="G339" s="38">
        <f t="shared" si="85"/>
        <v>1410.9</v>
      </c>
      <c r="H339" s="47">
        <f t="shared" si="86"/>
        <v>-4.9826351973917493</v>
      </c>
    </row>
    <row r="340" spans="1:8" x14ac:dyDescent="0.25">
      <c r="A340" s="8">
        <f t="shared" si="83"/>
        <v>41214</v>
      </c>
      <c r="B340">
        <v>367</v>
      </c>
      <c r="C340">
        <v>565.5</v>
      </c>
      <c r="D340">
        <v>918.5</v>
      </c>
      <c r="E340">
        <v>927.5</v>
      </c>
      <c r="F340" s="38">
        <f t="shared" si="84"/>
        <v>1285.5</v>
      </c>
      <c r="G340" s="38">
        <f t="shared" si="85"/>
        <v>1493</v>
      </c>
      <c r="H340" s="47">
        <f t="shared" si="86"/>
        <v>-13.898191560616214</v>
      </c>
    </row>
    <row r="341" spans="1:8" x14ac:dyDescent="0.25">
      <c r="A341" s="8">
        <f t="shared" si="83"/>
        <v>41221</v>
      </c>
      <c r="B341">
        <v>447</v>
      </c>
      <c r="C341">
        <v>565.5</v>
      </c>
      <c r="D341">
        <v>938.2</v>
      </c>
      <c r="E341">
        <v>927.5</v>
      </c>
      <c r="F341" s="38">
        <f t="shared" si="84"/>
        <v>1385.2</v>
      </c>
      <c r="G341" s="38">
        <f t="shared" si="85"/>
        <v>1493</v>
      </c>
      <c r="H341" s="47">
        <f t="shared" si="86"/>
        <v>-7.2203616878767534</v>
      </c>
    </row>
    <row r="342" spans="1:8" x14ac:dyDescent="0.25">
      <c r="A342" s="8">
        <f t="shared" si="83"/>
        <v>41228</v>
      </c>
      <c r="B342">
        <v>399</v>
      </c>
      <c r="C342">
        <v>489.5</v>
      </c>
      <c r="D342">
        <v>1011.8</v>
      </c>
      <c r="E342">
        <v>1035.5</v>
      </c>
      <c r="F342" s="38">
        <f t="shared" si="84"/>
        <v>1410.8</v>
      </c>
      <c r="G342" s="38">
        <f t="shared" si="85"/>
        <v>1525</v>
      </c>
      <c r="H342" s="47">
        <f t="shared" si="86"/>
        <v>-7.4885245901639363</v>
      </c>
    </row>
    <row r="343" spans="1:8" x14ac:dyDescent="0.25">
      <c r="A343" s="8">
        <f t="shared" si="83"/>
        <v>41235</v>
      </c>
      <c r="B343">
        <v>422</v>
      </c>
      <c r="C343">
        <v>553.5</v>
      </c>
      <c r="D343">
        <v>1011.8</v>
      </c>
      <c r="E343">
        <v>1084.7</v>
      </c>
      <c r="F343" s="38">
        <f t="shared" si="84"/>
        <v>1433.8</v>
      </c>
      <c r="G343" s="38">
        <f t="shared" si="85"/>
        <v>1638.2</v>
      </c>
      <c r="H343" s="47">
        <f t="shared" si="86"/>
        <v>-12.477109022097432</v>
      </c>
    </row>
    <row r="344" spans="1:8" x14ac:dyDescent="0.25">
      <c r="A344" s="8">
        <f t="shared" si="83"/>
        <v>41242</v>
      </c>
      <c r="B344">
        <v>400.5</v>
      </c>
      <c r="C344">
        <v>469.5</v>
      </c>
      <c r="D344">
        <v>1036.5999999999999</v>
      </c>
      <c r="E344">
        <v>1185.2</v>
      </c>
      <c r="F344" s="38">
        <f t="shared" si="84"/>
        <v>1437.1</v>
      </c>
      <c r="G344" s="38">
        <f t="shared" si="85"/>
        <v>1654.7</v>
      </c>
      <c r="H344" s="47">
        <f t="shared" si="86"/>
        <v>-13.150420015712827</v>
      </c>
    </row>
    <row r="345" spans="1:8" x14ac:dyDescent="0.25">
      <c r="A345" s="8">
        <f t="shared" si="83"/>
        <v>41249</v>
      </c>
      <c r="B345">
        <v>400.5</v>
      </c>
      <c r="C345">
        <v>469.5</v>
      </c>
      <c r="D345">
        <v>1036.5999999999999</v>
      </c>
      <c r="E345">
        <v>1185.2</v>
      </c>
      <c r="F345" s="38">
        <f t="shared" si="84"/>
        <v>1437.1</v>
      </c>
      <c r="G345" s="38">
        <f t="shared" si="85"/>
        <v>1654.7</v>
      </c>
      <c r="H345" s="47">
        <f t="shared" si="86"/>
        <v>-13.150420015712827</v>
      </c>
    </row>
    <row r="346" spans="1:8" x14ac:dyDescent="0.25">
      <c r="A346" s="8">
        <f t="shared" si="83"/>
        <v>41256</v>
      </c>
      <c r="B346">
        <v>455.5</v>
      </c>
      <c r="C346">
        <v>472</v>
      </c>
      <c r="D346">
        <v>1089.2</v>
      </c>
      <c r="E346">
        <v>1185.2</v>
      </c>
      <c r="F346" s="38">
        <f t="shared" si="84"/>
        <v>1544.7</v>
      </c>
      <c r="G346" s="38">
        <f t="shared" si="85"/>
        <v>1657.2</v>
      </c>
      <c r="H346" s="47">
        <f t="shared" si="86"/>
        <v>-6.7885590152063742</v>
      </c>
    </row>
    <row r="347" spans="1:8" x14ac:dyDescent="0.25">
      <c r="A347" s="8">
        <f t="shared" si="83"/>
        <v>41263</v>
      </c>
      <c r="B347">
        <v>473.5</v>
      </c>
      <c r="C347">
        <v>476</v>
      </c>
      <c r="D347">
        <v>1089.2</v>
      </c>
      <c r="E347">
        <v>1237.4000000000001</v>
      </c>
      <c r="F347" s="38">
        <f t="shared" si="84"/>
        <v>1562.7</v>
      </c>
      <c r="G347" s="38">
        <f t="shared" si="85"/>
        <v>1713.4</v>
      </c>
      <c r="H347" s="47">
        <f t="shared" si="86"/>
        <v>-8.7953776117660869</v>
      </c>
    </row>
    <row r="348" spans="1:8" x14ac:dyDescent="0.25">
      <c r="A348" s="8">
        <f t="shared" si="83"/>
        <v>41270</v>
      </c>
      <c r="B348">
        <v>473.5</v>
      </c>
      <c r="C348">
        <v>459.5</v>
      </c>
      <c r="D348">
        <v>1089.2</v>
      </c>
      <c r="E348">
        <v>1273.5999999999999</v>
      </c>
      <c r="F348" s="38">
        <f t="shared" si="84"/>
        <v>1562.7</v>
      </c>
      <c r="G348" s="38">
        <f t="shared" si="85"/>
        <v>1733.1</v>
      </c>
      <c r="H348" s="47">
        <f t="shared" si="86"/>
        <v>-9.8320927817206147</v>
      </c>
    </row>
    <row r="349" spans="1:8" x14ac:dyDescent="0.25">
      <c r="A349" s="8">
        <f t="shared" si="83"/>
        <v>41277</v>
      </c>
      <c r="B349">
        <v>460.5</v>
      </c>
      <c r="C349">
        <v>460.5</v>
      </c>
      <c r="D349">
        <v>1152.0999999999999</v>
      </c>
      <c r="E349">
        <v>1303.3</v>
      </c>
      <c r="F349" s="38">
        <f t="shared" si="84"/>
        <v>1612.6</v>
      </c>
      <c r="G349" s="38">
        <f t="shared" si="85"/>
        <v>1763.8</v>
      </c>
      <c r="H349" s="47">
        <f t="shared" si="86"/>
        <v>-8.5724004989227822</v>
      </c>
    </row>
    <row r="350" spans="1:8" x14ac:dyDescent="0.25">
      <c r="A350" s="8">
        <f t="shared" si="83"/>
        <v>41284</v>
      </c>
      <c r="B350">
        <v>408</v>
      </c>
      <c r="C350">
        <v>451.5</v>
      </c>
      <c r="D350">
        <v>1226.3</v>
      </c>
      <c r="E350">
        <v>1323.1</v>
      </c>
      <c r="F350" s="38">
        <f t="shared" si="84"/>
        <v>1634.3</v>
      </c>
      <c r="G350" s="38">
        <f t="shared" si="85"/>
        <v>1774.6</v>
      </c>
      <c r="H350" s="47">
        <f t="shared" si="86"/>
        <v>-7.9060069874901329</v>
      </c>
    </row>
    <row r="351" spans="1:8" x14ac:dyDescent="0.25">
      <c r="A351" s="8">
        <f t="shared" si="83"/>
        <v>41291</v>
      </c>
      <c r="B351">
        <v>474.5</v>
      </c>
      <c r="C351">
        <v>475.5</v>
      </c>
      <c r="D351">
        <v>1226.3</v>
      </c>
      <c r="E351">
        <v>1323.1</v>
      </c>
      <c r="F351" s="38">
        <f t="shared" si="84"/>
        <v>1700.8</v>
      </c>
      <c r="G351" s="38">
        <f t="shared" si="85"/>
        <v>1798.6</v>
      </c>
      <c r="H351" s="47">
        <f t="shared" si="86"/>
        <v>-5.4375625486489447</v>
      </c>
    </row>
    <row r="352" spans="1:8" x14ac:dyDescent="0.25">
      <c r="A352" s="8">
        <f t="shared" si="83"/>
        <v>41298</v>
      </c>
      <c r="B352">
        <v>419.5</v>
      </c>
      <c r="C352">
        <v>477</v>
      </c>
      <c r="D352">
        <v>1286.8</v>
      </c>
      <c r="E352">
        <v>1323.1</v>
      </c>
      <c r="F352" s="38">
        <f t="shared" si="84"/>
        <v>1706.3</v>
      </c>
      <c r="G352" s="38">
        <f t="shared" si="85"/>
        <v>1800.1</v>
      </c>
      <c r="H352" s="47">
        <f t="shared" si="86"/>
        <v>-5.2108216210210561</v>
      </c>
    </row>
    <row r="353" spans="1:9" x14ac:dyDescent="0.25">
      <c r="A353" s="8">
        <f t="shared" si="83"/>
        <v>41305</v>
      </c>
      <c r="B353">
        <v>421.5</v>
      </c>
      <c r="C353">
        <v>477</v>
      </c>
      <c r="D353">
        <v>1286.8</v>
      </c>
      <c r="E353">
        <v>1323.1</v>
      </c>
      <c r="F353" s="38">
        <f t="shared" si="84"/>
        <v>1708.3</v>
      </c>
      <c r="G353" s="38">
        <f t="shared" si="85"/>
        <v>1800.1</v>
      </c>
      <c r="H353" s="47">
        <f t="shared" si="86"/>
        <v>-5.0997166824065303</v>
      </c>
    </row>
    <row r="354" spans="1:9" x14ac:dyDescent="0.25">
      <c r="A354" s="8">
        <f t="shared" si="83"/>
        <v>41312</v>
      </c>
      <c r="B354">
        <v>346.5</v>
      </c>
      <c r="C354">
        <v>366.5</v>
      </c>
      <c r="D354">
        <v>1384.6</v>
      </c>
      <c r="E354">
        <v>1433.7</v>
      </c>
      <c r="F354" s="38">
        <f t="shared" si="84"/>
        <v>1731.1</v>
      </c>
      <c r="G354" s="38">
        <f t="shared" si="85"/>
        <v>1800.2</v>
      </c>
      <c r="H354" s="47">
        <f t="shared" si="86"/>
        <v>-3.8384623930674433</v>
      </c>
    </row>
    <row r="355" spans="1:9" x14ac:dyDescent="0.25">
      <c r="A355" s="8">
        <f t="shared" si="83"/>
        <v>41319</v>
      </c>
      <c r="B355">
        <v>401</v>
      </c>
      <c r="C355">
        <v>435.7</v>
      </c>
      <c r="D355">
        <v>1384.6</v>
      </c>
      <c r="E355">
        <v>1433.7</v>
      </c>
      <c r="F355" s="38">
        <f t="shared" si="84"/>
        <v>1785.6</v>
      </c>
      <c r="G355" s="38">
        <f t="shared" si="85"/>
        <v>1869.4</v>
      </c>
      <c r="H355" s="47">
        <f t="shared" si="86"/>
        <v>-4.4827217288969763</v>
      </c>
    </row>
    <row r="356" spans="1:9" x14ac:dyDescent="0.25">
      <c r="A356" s="8">
        <f t="shared" si="83"/>
        <v>41326</v>
      </c>
      <c r="B356">
        <v>401</v>
      </c>
      <c r="C356">
        <v>376.7</v>
      </c>
      <c r="D356">
        <v>1411</v>
      </c>
      <c r="E356">
        <v>1494.8</v>
      </c>
      <c r="F356" s="38">
        <f t="shared" si="84"/>
        <v>1812</v>
      </c>
      <c r="G356" s="38">
        <f t="shared" si="85"/>
        <v>1871.5</v>
      </c>
      <c r="H356" s="47">
        <f t="shared" si="86"/>
        <v>-3.1792679668714907</v>
      </c>
    </row>
    <row r="357" spans="1:9" x14ac:dyDescent="0.25">
      <c r="A357" s="8">
        <f t="shared" si="83"/>
        <v>41333</v>
      </c>
      <c r="B357">
        <v>334</v>
      </c>
      <c r="C357">
        <v>357.2</v>
      </c>
      <c r="D357">
        <v>1455.1</v>
      </c>
      <c r="E357">
        <v>1513.3</v>
      </c>
      <c r="F357" s="38">
        <f t="shared" si="84"/>
        <v>1789.1</v>
      </c>
      <c r="G357" s="38">
        <f t="shared" si="85"/>
        <v>1870.5</v>
      </c>
      <c r="H357" s="47">
        <f t="shared" si="86"/>
        <v>-4.3517775995723156</v>
      </c>
      <c r="I357">
        <v>70</v>
      </c>
    </row>
    <row r="358" spans="1:9" x14ac:dyDescent="0.25">
      <c r="A358" s="8">
        <f t="shared" si="83"/>
        <v>41340</v>
      </c>
      <c r="B358">
        <v>334</v>
      </c>
      <c r="C358">
        <v>261.10000000000002</v>
      </c>
      <c r="D358">
        <v>1455.1</v>
      </c>
      <c r="E358">
        <v>1667.7</v>
      </c>
      <c r="F358" s="38">
        <f t="shared" si="84"/>
        <v>1789.1</v>
      </c>
      <c r="G358" s="38">
        <f t="shared" si="85"/>
        <v>1928.8000000000002</v>
      </c>
      <c r="H358" s="47">
        <f t="shared" si="86"/>
        <v>-7.2428452924098057</v>
      </c>
      <c r="I358">
        <v>70</v>
      </c>
    </row>
    <row r="359" spans="1:9" x14ac:dyDescent="0.25">
      <c r="A359" s="8">
        <f t="shared" si="83"/>
        <v>41347</v>
      </c>
      <c r="B359">
        <v>284</v>
      </c>
      <c r="C359">
        <v>272.10000000000002</v>
      </c>
      <c r="D359">
        <v>1510.1</v>
      </c>
      <c r="E359">
        <v>1722.3</v>
      </c>
      <c r="F359" s="38">
        <f t="shared" si="84"/>
        <v>1794.1</v>
      </c>
      <c r="G359" s="38">
        <f t="shared" si="85"/>
        <v>1994.4</v>
      </c>
      <c r="H359" s="47">
        <f t="shared" si="86"/>
        <v>-10.043120738066591</v>
      </c>
      <c r="I359">
        <v>70</v>
      </c>
    </row>
    <row r="360" spans="1:9" x14ac:dyDescent="0.25">
      <c r="A360" s="8">
        <f t="shared" si="83"/>
        <v>41354</v>
      </c>
      <c r="B360">
        <v>261</v>
      </c>
      <c r="C360">
        <v>254.1</v>
      </c>
      <c r="D360">
        <v>1557.9</v>
      </c>
      <c r="E360">
        <v>1722.3</v>
      </c>
      <c r="F360" s="38">
        <f t="shared" si="84"/>
        <v>1818.9</v>
      </c>
      <c r="G360" s="38">
        <f t="shared" si="85"/>
        <v>1976.3999999999999</v>
      </c>
      <c r="H360" s="47">
        <f t="shared" si="86"/>
        <v>-7.9690346083788555</v>
      </c>
      <c r="I360">
        <v>70</v>
      </c>
    </row>
    <row r="361" spans="1:9" x14ac:dyDescent="0.25">
      <c r="A361" s="8">
        <f t="shared" si="83"/>
        <v>41361</v>
      </c>
      <c r="B361">
        <v>241</v>
      </c>
      <c r="C361">
        <v>254.1</v>
      </c>
      <c r="D361">
        <v>1579.9</v>
      </c>
      <c r="E361">
        <v>1722.3</v>
      </c>
      <c r="F361" s="38">
        <f t="shared" si="84"/>
        <v>1820.9</v>
      </c>
      <c r="G361" s="38">
        <f t="shared" si="85"/>
        <v>1976.3999999999999</v>
      </c>
      <c r="H361" s="47">
        <f t="shared" si="86"/>
        <v>-7.8678405181137334</v>
      </c>
      <c r="I361">
        <v>170</v>
      </c>
    </row>
    <row r="362" spans="1:9" x14ac:dyDescent="0.25">
      <c r="A362" s="8">
        <f t="shared" si="83"/>
        <v>41368</v>
      </c>
      <c r="B362">
        <v>190</v>
      </c>
      <c r="C362">
        <v>254.1</v>
      </c>
      <c r="D362">
        <v>1680.9</v>
      </c>
      <c r="E362">
        <v>1722.3</v>
      </c>
      <c r="F362" s="38">
        <f t="shared" si="84"/>
        <v>1870.9</v>
      </c>
      <c r="G362" s="38">
        <f t="shared" si="85"/>
        <v>1976.3999999999999</v>
      </c>
      <c r="H362" s="47">
        <f t="shared" si="86"/>
        <v>-5.3379882614855152</v>
      </c>
      <c r="I362">
        <v>170</v>
      </c>
    </row>
    <row r="363" spans="1:9" x14ac:dyDescent="0.25">
      <c r="A363" s="8">
        <f t="shared" si="83"/>
        <v>41375</v>
      </c>
      <c r="B363">
        <v>145</v>
      </c>
      <c r="C363">
        <v>254</v>
      </c>
      <c r="D363">
        <v>1730.4</v>
      </c>
      <c r="E363">
        <v>1722.4</v>
      </c>
      <c r="F363" s="38">
        <f t="shared" si="84"/>
        <v>1875.4</v>
      </c>
      <c r="G363" s="38">
        <f t="shared" si="85"/>
        <v>1976.4</v>
      </c>
      <c r="H363" s="47">
        <f t="shared" si="86"/>
        <v>-5.1103015583889855</v>
      </c>
      <c r="I363">
        <v>170</v>
      </c>
    </row>
    <row r="364" spans="1:9" x14ac:dyDescent="0.25">
      <c r="A364" s="8">
        <f t="shared" si="83"/>
        <v>41382</v>
      </c>
      <c r="B364">
        <v>103</v>
      </c>
      <c r="C364">
        <v>184</v>
      </c>
      <c r="D364">
        <v>1730.4</v>
      </c>
      <c r="E364">
        <v>1797.9</v>
      </c>
      <c r="F364" s="38">
        <f t="shared" si="84"/>
        <v>1833.4</v>
      </c>
      <c r="G364" s="38">
        <f t="shared" si="85"/>
        <v>1981.9</v>
      </c>
      <c r="H364" s="47">
        <f t="shared" si="86"/>
        <v>-7.4928099298652846</v>
      </c>
      <c r="I364">
        <v>222</v>
      </c>
    </row>
    <row r="365" spans="1:9" x14ac:dyDescent="0.25">
      <c r="A365" s="8">
        <f t="shared" si="83"/>
        <v>41389</v>
      </c>
      <c r="B365">
        <v>61</v>
      </c>
      <c r="C365">
        <v>0</v>
      </c>
      <c r="D365">
        <v>1773.6</v>
      </c>
      <c r="E365">
        <v>1989.1</v>
      </c>
      <c r="F365" s="38">
        <f t="shared" ref="F365:F373" si="87">+B365+D365</f>
        <v>1834.6</v>
      </c>
      <c r="G365" s="38">
        <f t="shared" ref="G365:G373" si="88">+C365+E365</f>
        <v>1989.1</v>
      </c>
      <c r="H365" s="47">
        <f t="shared" ref="H365:H373" si="89">+(F365/G365-1)*100</f>
        <v>-7.7673319591775147</v>
      </c>
      <c r="I365">
        <v>222</v>
      </c>
    </row>
    <row r="366" spans="1:9" x14ac:dyDescent="0.25">
      <c r="A366" s="8">
        <f t="shared" si="83"/>
        <v>41396</v>
      </c>
      <c r="B366">
        <v>106</v>
      </c>
      <c r="C366">
        <v>95</v>
      </c>
      <c r="D366">
        <v>1773.6</v>
      </c>
      <c r="E366">
        <v>1989.1</v>
      </c>
      <c r="F366" s="38">
        <f t="shared" si="87"/>
        <v>1879.6</v>
      </c>
      <c r="G366" s="38">
        <f t="shared" si="88"/>
        <v>2084.1</v>
      </c>
      <c r="H366" s="47">
        <f t="shared" si="89"/>
        <v>-9.8123890408329686</v>
      </c>
      <c r="I366">
        <v>222</v>
      </c>
    </row>
    <row r="367" spans="1:9" x14ac:dyDescent="0.25">
      <c r="A367" s="8">
        <f t="shared" si="83"/>
        <v>41403</v>
      </c>
      <c r="B367">
        <v>106</v>
      </c>
      <c r="C367">
        <v>95</v>
      </c>
      <c r="D367">
        <v>1838.6</v>
      </c>
      <c r="E367">
        <v>1989.1</v>
      </c>
      <c r="F367" s="38">
        <f t="shared" si="87"/>
        <v>1944.6</v>
      </c>
      <c r="G367" s="38">
        <f t="shared" si="88"/>
        <v>2084.1</v>
      </c>
      <c r="H367" s="47">
        <f t="shared" si="89"/>
        <v>-6.6935367784655249</v>
      </c>
      <c r="I367">
        <v>222</v>
      </c>
    </row>
    <row r="368" spans="1:9" x14ac:dyDescent="0.25">
      <c r="A368" s="8">
        <f t="shared" si="83"/>
        <v>41410</v>
      </c>
      <c r="B368">
        <v>106</v>
      </c>
      <c r="C368">
        <v>50.6</v>
      </c>
      <c r="D368">
        <v>1838.6</v>
      </c>
      <c r="E368">
        <v>2038.6</v>
      </c>
      <c r="F368" s="38">
        <f t="shared" si="87"/>
        <v>1944.6</v>
      </c>
      <c r="G368" s="38">
        <f t="shared" si="88"/>
        <v>2089.1999999999998</v>
      </c>
      <c r="H368" s="47">
        <f t="shared" si="89"/>
        <v>-6.921309592188396</v>
      </c>
      <c r="I368">
        <v>264</v>
      </c>
    </row>
    <row r="369" spans="1:9" x14ac:dyDescent="0.25">
      <c r="A369" s="8">
        <f t="shared" si="83"/>
        <v>41417</v>
      </c>
      <c r="B369">
        <v>106</v>
      </c>
      <c r="C369">
        <v>50.6</v>
      </c>
      <c r="D369">
        <v>1838.6</v>
      </c>
      <c r="E369">
        <v>2038.6</v>
      </c>
      <c r="F369" s="38">
        <f t="shared" si="87"/>
        <v>1944.6</v>
      </c>
      <c r="G369" s="38">
        <f t="shared" si="88"/>
        <v>2089.1999999999998</v>
      </c>
      <c r="H369" s="47">
        <f t="shared" si="89"/>
        <v>-6.921309592188396</v>
      </c>
      <c r="I369">
        <v>264</v>
      </c>
    </row>
    <row r="370" spans="1:9" x14ac:dyDescent="0.25">
      <c r="A370" s="8">
        <f t="shared" si="83"/>
        <v>41424</v>
      </c>
      <c r="B370">
        <v>90</v>
      </c>
      <c r="C370">
        <v>50.6</v>
      </c>
      <c r="D370">
        <v>1867.2</v>
      </c>
      <c r="E370">
        <v>2038.6</v>
      </c>
      <c r="F370" s="38">
        <f t="shared" si="87"/>
        <v>1957.2</v>
      </c>
      <c r="G370" s="38">
        <f t="shared" si="88"/>
        <v>2089.1999999999998</v>
      </c>
      <c r="H370" s="47">
        <f t="shared" si="89"/>
        <v>-6.3182079264790243</v>
      </c>
      <c r="I370">
        <v>269</v>
      </c>
    </row>
    <row r="371" spans="1:9" x14ac:dyDescent="0.25">
      <c r="A371" s="8">
        <f t="shared" si="83"/>
        <v>41431</v>
      </c>
      <c r="B371">
        <v>293</v>
      </c>
      <c r="C371">
        <v>363.5</v>
      </c>
      <c r="D371">
        <v>0</v>
      </c>
      <c r="E371">
        <v>55</v>
      </c>
      <c r="F371" s="38">
        <f t="shared" si="87"/>
        <v>293</v>
      </c>
      <c r="G371" s="38">
        <f t="shared" si="88"/>
        <v>418.5</v>
      </c>
      <c r="H371" s="47">
        <f t="shared" si="89"/>
        <v>-29.988052568697732</v>
      </c>
    </row>
    <row r="372" spans="1:9" x14ac:dyDescent="0.25">
      <c r="A372" s="8">
        <f t="shared" si="83"/>
        <v>41438</v>
      </c>
      <c r="B372">
        <v>369.5</v>
      </c>
      <c r="C372">
        <v>273.5</v>
      </c>
      <c r="D372">
        <v>44.1</v>
      </c>
      <c r="E372">
        <v>149.5</v>
      </c>
      <c r="F372" s="38">
        <f t="shared" si="87"/>
        <v>413.6</v>
      </c>
      <c r="G372" s="38">
        <f t="shared" si="88"/>
        <v>423</v>
      </c>
      <c r="H372" s="47">
        <f t="shared" si="89"/>
        <v>-2.2222222222222143</v>
      </c>
    </row>
    <row r="373" spans="1:9" x14ac:dyDescent="0.25">
      <c r="A373" s="8">
        <f t="shared" si="83"/>
        <v>41445</v>
      </c>
      <c r="B373">
        <v>404</v>
      </c>
      <c r="C373">
        <v>255.9</v>
      </c>
      <c r="D373">
        <v>44.1</v>
      </c>
      <c r="E373">
        <v>174.6</v>
      </c>
      <c r="F373" s="38">
        <f t="shared" si="87"/>
        <v>448.1</v>
      </c>
      <c r="G373" s="38">
        <f t="shared" si="88"/>
        <v>430.5</v>
      </c>
      <c r="H373" s="47">
        <f t="shared" si="89"/>
        <v>4.0882694541231279</v>
      </c>
    </row>
    <row r="374" spans="1:9" x14ac:dyDescent="0.25">
      <c r="A374" s="8">
        <f t="shared" si="83"/>
        <v>41452</v>
      </c>
      <c r="B374">
        <v>402.5</v>
      </c>
      <c r="C374">
        <v>301.39999999999998</v>
      </c>
      <c r="D374">
        <v>72.599999999999994</v>
      </c>
      <c r="E374">
        <v>216.5</v>
      </c>
      <c r="F374" s="38">
        <f t="shared" ref="F374:G377" si="90">+B374+D374</f>
        <v>475.1</v>
      </c>
      <c r="G374" s="38">
        <f t="shared" si="90"/>
        <v>517.9</v>
      </c>
      <c r="H374" s="47">
        <f t="shared" ref="H374:H379" si="91">+(F374/G374-1)*100</f>
        <v>-8.2641436570766498</v>
      </c>
    </row>
    <row r="375" spans="1:9" x14ac:dyDescent="0.25">
      <c r="A375" s="8">
        <f t="shared" si="83"/>
        <v>41459</v>
      </c>
      <c r="B375">
        <v>402.5</v>
      </c>
      <c r="C375">
        <v>376.9</v>
      </c>
      <c r="D375">
        <v>72.599999999999994</v>
      </c>
      <c r="E375">
        <v>253.6</v>
      </c>
      <c r="F375" s="38">
        <f t="shared" si="90"/>
        <v>475.1</v>
      </c>
      <c r="G375" s="38">
        <f t="shared" si="90"/>
        <v>630.5</v>
      </c>
      <c r="H375" s="47">
        <f t="shared" si="91"/>
        <v>-24.647105471847741</v>
      </c>
    </row>
    <row r="376" spans="1:9" x14ac:dyDescent="0.25">
      <c r="A376" s="8">
        <f t="shared" si="83"/>
        <v>41466</v>
      </c>
      <c r="B376">
        <v>401.4</v>
      </c>
      <c r="C376">
        <v>399.9</v>
      </c>
      <c r="D376">
        <v>72.599999999999994</v>
      </c>
      <c r="E376">
        <v>275.2</v>
      </c>
      <c r="F376" s="38">
        <f t="shared" si="90"/>
        <v>474</v>
      </c>
      <c r="G376" s="38">
        <f t="shared" si="90"/>
        <v>675.09999999999991</v>
      </c>
      <c r="H376" s="47">
        <f t="shared" si="91"/>
        <v>-29.788179528958658</v>
      </c>
    </row>
    <row r="377" spans="1:9" x14ac:dyDescent="0.25">
      <c r="A377" s="8">
        <f t="shared" si="83"/>
        <v>41473</v>
      </c>
      <c r="B377">
        <v>417.4</v>
      </c>
      <c r="C377">
        <v>412.9</v>
      </c>
      <c r="D377">
        <v>121.4</v>
      </c>
      <c r="E377">
        <v>275.2</v>
      </c>
      <c r="F377" s="38">
        <f t="shared" si="90"/>
        <v>538.79999999999995</v>
      </c>
      <c r="G377" s="38">
        <f t="shared" si="90"/>
        <v>688.09999999999991</v>
      </c>
      <c r="H377" s="47">
        <f t="shared" si="91"/>
        <v>-21.697427699462281</v>
      </c>
    </row>
    <row r="378" spans="1:9" x14ac:dyDescent="0.25">
      <c r="A378" s="8">
        <f t="shared" si="83"/>
        <v>41480</v>
      </c>
      <c r="B378">
        <v>397.4</v>
      </c>
      <c r="C378">
        <v>459.9</v>
      </c>
      <c r="D378">
        <v>176.4</v>
      </c>
      <c r="E378">
        <v>283.60000000000002</v>
      </c>
      <c r="F378" s="38">
        <f t="shared" ref="F378:F388" si="92">+B378+D378</f>
        <v>573.79999999999995</v>
      </c>
      <c r="G378" s="38">
        <f t="shared" ref="G378:G388" si="93">+C378+E378</f>
        <v>743.5</v>
      </c>
      <c r="H378" s="47">
        <f t="shared" si="91"/>
        <v>-22.824478816408888</v>
      </c>
    </row>
    <row r="379" spans="1:9" x14ac:dyDescent="0.25">
      <c r="A379" s="8">
        <f t="shared" si="83"/>
        <v>41487</v>
      </c>
      <c r="B379">
        <v>401.5</v>
      </c>
      <c r="C379">
        <v>413.4</v>
      </c>
      <c r="D379">
        <v>220</v>
      </c>
      <c r="E379">
        <v>376.7</v>
      </c>
      <c r="F379" s="38">
        <f t="shared" si="92"/>
        <v>621.5</v>
      </c>
      <c r="G379" s="38">
        <f t="shared" si="93"/>
        <v>790.09999999999991</v>
      </c>
      <c r="H379" s="47">
        <f t="shared" si="91"/>
        <v>-21.339071003670419</v>
      </c>
    </row>
    <row r="380" spans="1:9" x14ac:dyDescent="0.25">
      <c r="A380" s="8">
        <f t="shared" si="83"/>
        <v>41494</v>
      </c>
      <c r="B380">
        <v>446.5</v>
      </c>
      <c r="C380">
        <v>362.4</v>
      </c>
      <c r="D380">
        <v>220</v>
      </c>
      <c r="E380">
        <v>449.8</v>
      </c>
      <c r="F380" s="38">
        <f t="shared" si="92"/>
        <v>666.5</v>
      </c>
      <c r="G380" s="38">
        <f t="shared" si="93"/>
        <v>812.2</v>
      </c>
      <c r="H380" s="47">
        <f t="shared" ref="H380:H388" si="94">+(F380/G380-1)*100</f>
        <v>-17.938931297709924</v>
      </c>
    </row>
    <row r="381" spans="1:9" x14ac:dyDescent="0.25">
      <c r="A381" s="8">
        <f t="shared" si="83"/>
        <v>41501</v>
      </c>
      <c r="B381">
        <v>401.5</v>
      </c>
      <c r="C381">
        <v>416.4</v>
      </c>
      <c r="D381">
        <v>265.3</v>
      </c>
      <c r="E381">
        <v>449.8</v>
      </c>
      <c r="F381" s="38">
        <f t="shared" si="92"/>
        <v>666.8</v>
      </c>
      <c r="G381" s="38">
        <f t="shared" si="93"/>
        <v>866.2</v>
      </c>
      <c r="H381" s="47">
        <f t="shared" si="94"/>
        <v>-23.020087739552075</v>
      </c>
    </row>
    <row r="382" spans="1:9" x14ac:dyDescent="0.25">
      <c r="A382" s="8">
        <f t="shared" si="83"/>
        <v>41508</v>
      </c>
      <c r="B382">
        <v>405.5</v>
      </c>
      <c r="C382">
        <v>366.4</v>
      </c>
      <c r="D382">
        <v>265.3</v>
      </c>
      <c r="E382">
        <v>522.29999999999995</v>
      </c>
      <c r="F382" s="38">
        <f t="shared" si="92"/>
        <v>670.8</v>
      </c>
      <c r="G382" s="38">
        <f t="shared" si="93"/>
        <v>888.69999999999993</v>
      </c>
      <c r="H382" s="47">
        <f t="shared" si="94"/>
        <v>-24.5189602790593</v>
      </c>
    </row>
    <row r="383" spans="1:9" x14ac:dyDescent="0.25">
      <c r="A383" s="8">
        <f t="shared" si="83"/>
        <v>41515</v>
      </c>
      <c r="B383">
        <v>333.5</v>
      </c>
      <c r="C383">
        <v>409.4</v>
      </c>
      <c r="D383">
        <v>340.9</v>
      </c>
      <c r="E383">
        <v>548.70000000000005</v>
      </c>
      <c r="F383" s="38">
        <f t="shared" si="92"/>
        <v>674.4</v>
      </c>
      <c r="G383" s="38">
        <f t="shared" si="93"/>
        <v>958.1</v>
      </c>
      <c r="H383" s="47">
        <f t="shared" si="94"/>
        <v>-29.610687819643044</v>
      </c>
    </row>
    <row r="384" spans="1:9" x14ac:dyDescent="0.25">
      <c r="A384" s="8">
        <f t="shared" si="83"/>
        <v>41522</v>
      </c>
      <c r="B384">
        <v>308.5</v>
      </c>
      <c r="C384">
        <v>401.4</v>
      </c>
      <c r="D384">
        <v>469.4</v>
      </c>
      <c r="E384">
        <v>603.29999999999995</v>
      </c>
      <c r="F384" s="38">
        <f t="shared" si="92"/>
        <v>777.9</v>
      </c>
      <c r="G384" s="38">
        <f t="shared" si="93"/>
        <v>1004.6999999999999</v>
      </c>
      <c r="H384" s="47">
        <f t="shared" si="94"/>
        <v>-22.573902657509702</v>
      </c>
    </row>
    <row r="385" spans="1:11" x14ac:dyDescent="0.25">
      <c r="A385" s="8">
        <f t="shared" si="83"/>
        <v>41529</v>
      </c>
      <c r="B385">
        <v>309.2</v>
      </c>
      <c r="C385">
        <v>374.9</v>
      </c>
      <c r="D385">
        <v>513.5</v>
      </c>
      <c r="E385">
        <v>654.5</v>
      </c>
      <c r="F385" s="38">
        <f t="shared" si="92"/>
        <v>822.7</v>
      </c>
      <c r="G385" s="38">
        <f t="shared" si="93"/>
        <v>1029.4000000000001</v>
      </c>
      <c r="H385" s="47">
        <f t="shared" si="94"/>
        <v>-20.079658053234894</v>
      </c>
    </row>
    <row r="386" spans="1:11" x14ac:dyDescent="0.25">
      <c r="A386" s="8">
        <f t="shared" si="83"/>
        <v>41536</v>
      </c>
      <c r="B386">
        <v>263.5</v>
      </c>
      <c r="C386">
        <v>406.1</v>
      </c>
      <c r="D386">
        <v>590.1</v>
      </c>
      <c r="E386">
        <v>714.6</v>
      </c>
      <c r="F386" s="38">
        <f t="shared" si="92"/>
        <v>853.6</v>
      </c>
      <c r="G386" s="38">
        <f t="shared" si="93"/>
        <v>1120.7</v>
      </c>
      <c r="H386" s="47">
        <f t="shared" si="94"/>
        <v>-23.833318461675734</v>
      </c>
    </row>
    <row r="387" spans="1:11" ht="15" x14ac:dyDescent="0.25">
      <c r="A387" s="8">
        <f t="shared" si="83"/>
        <v>41543</v>
      </c>
      <c r="B387">
        <v>320.60000000000002</v>
      </c>
      <c r="C387">
        <v>355.1</v>
      </c>
      <c r="D387">
        <v>606.70000000000005</v>
      </c>
      <c r="E387">
        <v>869</v>
      </c>
      <c r="F387" s="38">
        <f t="shared" si="92"/>
        <v>927.30000000000007</v>
      </c>
      <c r="G387" s="38">
        <f t="shared" si="93"/>
        <v>1224.0999999999999</v>
      </c>
      <c r="H387" s="47">
        <f t="shared" si="94"/>
        <v>-24.246385099256585</v>
      </c>
      <c r="K387" s="101"/>
    </row>
    <row r="388" spans="1:11" x14ac:dyDescent="0.25">
      <c r="A388" s="8">
        <f t="shared" si="83"/>
        <v>41550</v>
      </c>
      <c r="B388">
        <v>301.39999999999998</v>
      </c>
      <c r="C388">
        <v>355.1</v>
      </c>
      <c r="D388">
        <v>687.9</v>
      </c>
      <c r="E388">
        <v>876.7</v>
      </c>
      <c r="F388" s="38">
        <f t="shared" si="92"/>
        <v>989.3</v>
      </c>
      <c r="G388" s="38">
        <f t="shared" si="93"/>
        <v>1231.8000000000002</v>
      </c>
      <c r="H388" s="47">
        <f t="shared" si="94"/>
        <v>-19.686637441143063</v>
      </c>
    </row>
    <row r="389" spans="1:11" x14ac:dyDescent="0.25">
      <c r="A389" s="8">
        <f t="shared" ref="A389:A452" si="95">+A388+7</f>
        <v>41557</v>
      </c>
    </row>
    <row r="390" spans="1:11" x14ac:dyDescent="0.25">
      <c r="A390" s="8">
        <f t="shared" si="95"/>
        <v>41564</v>
      </c>
    </row>
    <row r="391" spans="1:11" x14ac:dyDescent="0.25">
      <c r="A391" s="8">
        <f t="shared" si="95"/>
        <v>41571</v>
      </c>
      <c r="B391">
        <v>327</v>
      </c>
      <c r="C391">
        <v>422.1</v>
      </c>
      <c r="D391">
        <v>794.6</v>
      </c>
      <c r="E391">
        <v>918.5</v>
      </c>
      <c r="F391" s="38">
        <f t="shared" ref="F391:G393" si="96">+B391+D391</f>
        <v>1121.5999999999999</v>
      </c>
      <c r="G391" s="38">
        <f t="shared" si="96"/>
        <v>1340.6</v>
      </c>
      <c r="H391" s="47">
        <f t="shared" ref="H391:H409" si="97">+(F391/G391-1)*100</f>
        <v>-16.335968969118309</v>
      </c>
    </row>
    <row r="392" spans="1:11" ht="15" x14ac:dyDescent="0.25">
      <c r="A392" s="8">
        <f t="shared" si="95"/>
        <v>41578</v>
      </c>
      <c r="B392">
        <v>381.2</v>
      </c>
      <c r="C392">
        <v>367</v>
      </c>
      <c r="D392">
        <v>795.9</v>
      </c>
      <c r="E392">
        <v>918.5</v>
      </c>
      <c r="F392" s="38">
        <f t="shared" si="96"/>
        <v>1177.0999999999999</v>
      </c>
      <c r="G392" s="38">
        <f t="shared" si="96"/>
        <v>1285.5</v>
      </c>
      <c r="H392" s="47">
        <f t="shared" si="97"/>
        <v>-8.4325165305328742</v>
      </c>
      <c r="K392" s="101"/>
    </row>
    <row r="393" spans="1:11" x14ac:dyDescent="0.25">
      <c r="A393" s="8">
        <f t="shared" si="95"/>
        <v>41585</v>
      </c>
      <c r="B393">
        <v>346.5</v>
      </c>
      <c r="C393">
        <v>447</v>
      </c>
      <c r="D393">
        <v>831.6</v>
      </c>
      <c r="E393">
        <v>938.2</v>
      </c>
      <c r="F393" s="38">
        <f t="shared" si="96"/>
        <v>1178.0999999999999</v>
      </c>
      <c r="G393" s="38">
        <f t="shared" si="96"/>
        <v>1385.2</v>
      </c>
      <c r="H393" s="47">
        <f t="shared" si="97"/>
        <v>-14.950909615939945</v>
      </c>
    </row>
    <row r="394" spans="1:11" x14ac:dyDescent="0.25">
      <c r="A394" s="8">
        <f t="shared" si="95"/>
        <v>41592</v>
      </c>
      <c r="B394">
        <v>378.5</v>
      </c>
      <c r="C394">
        <v>399</v>
      </c>
      <c r="D394">
        <v>841.6</v>
      </c>
      <c r="E394">
        <v>1011.8</v>
      </c>
      <c r="F394" s="38">
        <f t="shared" ref="F394:G409" si="98">+B394+D394</f>
        <v>1220.0999999999999</v>
      </c>
      <c r="G394" s="38">
        <f t="shared" si="98"/>
        <v>1410.8</v>
      </c>
      <c r="H394" s="47">
        <f t="shared" si="97"/>
        <v>-13.517153388148573</v>
      </c>
    </row>
    <row r="395" spans="1:11" x14ac:dyDescent="0.25">
      <c r="A395" s="8">
        <f t="shared" si="95"/>
        <v>41599</v>
      </c>
      <c r="B395">
        <v>391.5</v>
      </c>
      <c r="C395">
        <v>422</v>
      </c>
      <c r="D395">
        <v>861.5</v>
      </c>
      <c r="E395">
        <v>1011.8</v>
      </c>
      <c r="F395" s="38">
        <f t="shared" si="98"/>
        <v>1253</v>
      </c>
      <c r="G395" s="38">
        <f t="shared" si="98"/>
        <v>1433.8</v>
      </c>
      <c r="H395" s="47">
        <f t="shared" si="97"/>
        <v>-12.609847956479282</v>
      </c>
    </row>
    <row r="396" spans="1:11" x14ac:dyDescent="0.25">
      <c r="A396" s="8">
        <f t="shared" si="95"/>
        <v>41606</v>
      </c>
      <c r="B396">
        <v>422.5</v>
      </c>
      <c r="C396">
        <v>400.5</v>
      </c>
      <c r="D396">
        <v>861.5</v>
      </c>
      <c r="E396">
        <v>1036.5999999999999</v>
      </c>
      <c r="F396" s="38">
        <f t="shared" si="98"/>
        <v>1284</v>
      </c>
      <c r="G396" s="38">
        <f t="shared" si="98"/>
        <v>1437.1</v>
      </c>
      <c r="H396" s="47">
        <f t="shared" si="97"/>
        <v>-10.653399206735781</v>
      </c>
    </row>
    <row r="397" spans="1:11" x14ac:dyDescent="0.25">
      <c r="A397" s="8">
        <f t="shared" si="95"/>
        <v>41613</v>
      </c>
      <c r="B397">
        <v>380.5</v>
      </c>
      <c r="C397">
        <v>400.5</v>
      </c>
      <c r="D397">
        <v>941.2</v>
      </c>
      <c r="E397">
        <v>1036.5999999999999</v>
      </c>
      <c r="F397" s="38">
        <f t="shared" si="98"/>
        <v>1321.7</v>
      </c>
      <c r="G397" s="38">
        <f t="shared" si="98"/>
        <v>1437.1</v>
      </c>
      <c r="H397" s="47">
        <f t="shared" si="97"/>
        <v>-8.0300605385846389</v>
      </c>
    </row>
    <row r="398" spans="1:11" x14ac:dyDescent="0.25">
      <c r="A398" s="8">
        <f t="shared" si="95"/>
        <v>41620</v>
      </c>
      <c r="B398">
        <v>403.7</v>
      </c>
      <c r="C398">
        <v>455.5</v>
      </c>
      <c r="D398">
        <v>941.2</v>
      </c>
      <c r="E398">
        <v>1089.2</v>
      </c>
      <c r="F398" s="38">
        <f t="shared" si="98"/>
        <v>1344.9</v>
      </c>
      <c r="G398" s="38">
        <f t="shared" si="98"/>
        <v>1544.7</v>
      </c>
      <c r="H398" s="47">
        <f t="shared" si="97"/>
        <v>-12.934550398135558</v>
      </c>
    </row>
    <row r="399" spans="1:11" x14ac:dyDescent="0.25">
      <c r="A399" s="8">
        <f t="shared" si="95"/>
        <v>41627</v>
      </c>
      <c r="B399">
        <v>317.7</v>
      </c>
      <c r="C399">
        <v>473.5</v>
      </c>
      <c r="D399">
        <v>1037.8</v>
      </c>
      <c r="E399">
        <v>1089.2</v>
      </c>
      <c r="F399" s="38">
        <f t="shared" si="98"/>
        <v>1355.5</v>
      </c>
      <c r="G399" s="38">
        <f t="shared" si="98"/>
        <v>1562.7</v>
      </c>
      <c r="H399" s="47">
        <f t="shared" si="97"/>
        <v>-13.259102834837144</v>
      </c>
    </row>
    <row r="400" spans="1:11" x14ac:dyDescent="0.25">
      <c r="A400" s="8">
        <f t="shared" si="95"/>
        <v>41634</v>
      </c>
      <c r="B400">
        <v>317.7</v>
      </c>
      <c r="C400">
        <v>473.5</v>
      </c>
      <c r="D400">
        <v>1037.8</v>
      </c>
      <c r="E400">
        <v>1089.2</v>
      </c>
      <c r="F400" s="38">
        <f t="shared" si="98"/>
        <v>1355.5</v>
      </c>
      <c r="G400" s="38">
        <f t="shared" si="98"/>
        <v>1562.7</v>
      </c>
      <c r="H400" s="47">
        <f t="shared" si="97"/>
        <v>-13.259102834837144</v>
      </c>
    </row>
    <row r="401" spans="1:16" x14ac:dyDescent="0.25">
      <c r="A401" s="8">
        <f t="shared" si="95"/>
        <v>41641</v>
      </c>
      <c r="B401">
        <v>271.5</v>
      </c>
      <c r="C401">
        <v>460.5</v>
      </c>
      <c r="D401">
        <v>1146.2</v>
      </c>
      <c r="E401">
        <v>1152.0999999999999</v>
      </c>
      <c r="F401" s="38">
        <f t="shared" si="98"/>
        <v>1417.7</v>
      </c>
      <c r="G401" s="38">
        <f t="shared" si="98"/>
        <v>1612.6</v>
      </c>
      <c r="H401" s="47">
        <f t="shared" si="97"/>
        <v>-12.086072181570129</v>
      </c>
    </row>
    <row r="402" spans="1:16" ht="15" x14ac:dyDescent="0.25">
      <c r="A402" s="8">
        <f t="shared" si="95"/>
        <v>41648</v>
      </c>
      <c r="B402" s="26">
        <v>233</v>
      </c>
      <c r="C402" s="26">
        <v>498</v>
      </c>
      <c r="D402">
        <v>1186.7</v>
      </c>
      <c r="E402">
        <v>1226.3</v>
      </c>
      <c r="F402" s="38">
        <f t="shared" si="98"/>
        <v>1419.7</v>
      </c>
      <c r="G402" s="38">
        <f t="shared" si="98"/>
        <v>1724.3</v>
      </c>
      <c r="H402" s="47">
        <f t="shared" si="97"/>
        <v>-17.66513947688917</v>
      </c>
      <c r="J402" s="101"/>
    </row>
    <row r="403" spans="1:16" x14ac:dyDescent="0.25">
      <c r="A403" s="8">
        <f t="shared" si="95"/>
        <v>41655</v>
      </c>
      <c r="B403">
        <v>267.5</v>
      </c>
      <c r="C403">
        <v>474.5</v>
      </c>
      <c r="D403">
        <v>1186.7</v>
      </c>
      <c r="E403">
        <v>1226.3</v>
      </c>
      <c r="F403" s="38">
        <f t="shared" si="98"/>
        <v>1454.2</v>
      </c>
      <c r="G403" s="38">
        <f t="shared" si="98"/>
        <v>1700.8</v>
      </c>
      <c r="H403" s="47">
        <f t="shared" si="97"/>
        <v>-14.499059266227654</v>
      </c>
    </row>
    <row r="404" spans="1:16" x14ac:dyDescent="0.25">
      <c r="A404" s="8">
        <f t="shared" si="95"/>
        <v>41662</v>
      </c>
      <c r="B404">
        <v>340.2</v>
      </c>
      <c r="C404">
        <v>419.5</v>
      </c>
      <c r="D404" s="26">
        <v>1212</v>
      </c>
      <c r="E404">
        <v>1286.8</v>
      </c>
      <c r="F404" s="38">
        <f t="shared" si="98"/>
        <v>1552.2</v>
      </c>
      <c r="G404" s="38">
        <f t="shared" si="98"/>
        <v>1706.3</v>
      </c>
      <c r="H404" s="47">
        <f t="shared" si="97"/>
        <v>-9.0312371798628615</v>
      </c>
    </row>
    <row r="405" spans="1:16" ht="15" x14ac:dyDescent="0.25">
      <c r="A405" s="8">
        <f t="shared" si="95"/>
        <v>41669</v>
      </c>
      <c r="B405">
        <v>292.2</v>
      </c>
      <c r="C405">
        <v>421.5</v>
      </c>
      <c r="D405">
        <v>1313.3</v>
      </c>
      <c r="E405">
        <v>1286.8</v>
      </c>
      <c r="F405" s="38">
        <f t="shared" si="98"/>
        <v>1605.5</v>
      </c>
      <c r="G405" s="38">
        <f t="shared" si="98"/>
        <v>1708.3</v>
      </c>
      <c r="H405" s="47">
        <f t="shared" si="97"/>
        <v>-6.0176783937247569</v>
      </c>
      <c r="J405" s="101"/>
      <c r="L405" s="145"/>
      <c r="M405" s="144"/>
      <c r="N405" s="145"/>
      <c r="O405" s="145"/>
      <c r="P405" s="145"/>
    </row>
    <row r="406" spans="1:16" ht="15" x14ac:dyDescent="0.25">
      <c r="A406" s="8">
        <f t="shared" si="95"/>
        <v>41676</v>
      </c>
      <c r="B406">
        <v>291.2</v>
      </c>
      <c r="C406">
        <v>346.5</v>
      </c>
      <c r="D406" s="26">
        <v>1344</v>
      </c>
      <c r="E406">
        <v>1384.6</v>
      </c>
      <c r="F406" s="38">
        <f t="shared" si="98"/>
        <v>1635.2</v>
      </c>
      <c r="G406" s="38">
        <f t="shared" si="98"/>
        <v>1731.1</v>
      </c>
      <c r="H406" s="47">
        <f t="shared" si="97"/>
        <v>-5.5398301657905265</v>
      </c>
      <c r="J406" s="101"/>
    </row>
    <row r="407" spans="1:16" x14ac:dyDescent="0.25">
      <c r="A407" s="8">
        <f t="shared" si="95"/>
        <v>41683</v>
      </c>
      <c r="B407">
        <v>368.3</v>
      </c>
      <c r="C407">
        <v>401</v>
      </c>
      <c r="D407">
        <v>1344.9</v>
      </c>
      <c r="E407">
        <v>1384.6</v>
      </c>
      <c r="F407" s="38">
        <f t="shared" si="98"/>
        <v>1713.2</v>
      </c>
      <c r="G407" s="38">
        <f>+C407+E407</f>
        <v>1785.6</v>
      </c>
      <c r="H407" s="47">
        <f t="shared" si="97"/>
        <v>-4.0546594982078794</v>
      </c>
    </row>
    <row r="408" spans="1:16" x14ac:dyDescent="0.25">
      <c r="A408" s="8">
        <f t="shared" si="95"/>
        <v>41690</v>
      </c>
      <c r="B408">
        <v>370.1</v>
      </c>
      <c r="C408">
        <v>401</v>
      </c>
      <c r="D408" s="26">
        <v>1394.1</v>
      </c>
      <c r="E408">
        <v>14111</v>
      </c>
      <c r="F408" s="38">
        <f t="shared" si="98"/>
        <v>1764.1999999999998</v>
      </c>
      <c r="G408" s="38">
        <f t="shared" si="98"/>
        <v>14512</v>
      </c>
      <c r="H408" s="47">
        <f t="shared" si="97"/>
        <v>-87.843164277839023</v>
      </c>
    </row>
    <row r="409" spans="1:16" x14ac:dyDescent="0.25">
      <c r="A409" s="8">
        <f t="shared" si="95"/>
        <v>41697</v>
      </c>
      <c r="B409">
        <v>305.60000000000002</v>
      </c>
      <c r="C409">
        <v>334</v>
      </c>
      <c r="D409">
        <v>1462.9</v>
      </c>
      <c r="E409">
        <v>1455.1</v>
      </c>
      <c r="F409" s="38">
        <f t="shared" si="98"/>
        <v>1768.5</v>
      </c>
      <c r="G409" s="38">
        <f t="shared" si="98"/>
        <v>1789.1</v>
      </c>
      <c r="H409" s="47">
        <f t="shared" si="97"/>
        <v>-1.151416913531933</v>
      </c>
    </row>
    <row r="410" spans="1:16" ht="15" x14ac:dyDescent="0.25">
      <c r="A410" s="8">
        <f t="shared" si="95"/>
        <v>41704</v>
      </c>
      <c r="B410">
        <v>267.60000000000002</v>
      </c>
      <c r="C410">
        <v>334</v>
      </c>
      <c r="D410" s="26">
        <v>1508.3</v>
      </c>
      <c r="E410">
        <v>1455.1</v>
      </c>
      <c r="F410" s="38">
        <f t="shared" ref="F410:G417" si="99">+B410+D410</f>
        <v>1775.9</v>
      </c>
      <c r="G410" s="38">
        <f t="shared" si="99"/>
        <v>1789.1</v>
      </c>
      <c r="H410" s="47">
        <f t="shared" ref="H410:H415" si="100">+(F410/G410-1)*100</f>
        <v>-0.73780112905929007</v>
      </c>
      <c r="J410" s="101"/>
      <c r="K410" s="145"/>
      <c r="L410" s="145"/>
      <c r="M410" s="145"/>
      <c r="N410" s="145"/>
      <c r="O410" s="145"/>
      <c r="P410" s="145"/>
    </row>
    <row r="411" spans="1:16" x14ac:dyDescent="0.25">
      <c r="A411" s="8">
        <f t="shared" si="95"/>
        <v>41711</v>
      </c>
      <c r="B411">
        <v>279.8</v>
      </c>
      <c r="C411">
        <v>284</v>
      </c>
      <c r="D411">
        <v>1539.5</v>
      </c>
      <c r="E411">
        <v>1510.1</v>
      </c>
      <c r="F411" s="38">
        <f t="shared" si="99"/>
        <v>1819.3</v>
      </c>
      <c r="G411" s="38">
        <f t="shared" si="99"/>
        <v>1794.1</v>
      </c>
      <c r="H411" s="47">
        <f t="shared" si="100"/>
        <v>1.4046039797112719</v>
      </c>
    </row>
    <row r="412" spans="1:16" x14ac:dyDescent="0.25">
      <c r="A412" s="8">
        <f t="shared" si="95"/>
        <v>41718</v>
      </c>
      <c r="B412">
        <v>337.8</v>
      </c>
      <c r="C412">
        <v>261</v>
      </c>
      <c r="D412" s="26">
        <v>1593</v>
      </c>
      <c r="E412">
        <v>1557.9</v>
      </c>
      <c r="F412" s="38">
        <f t="shared" si="99"/>
        <v>1930.8</v>
      </c>
      <c r="G412" s="38">
        <f t="shared" si="99"/>
        <v>1818.9</v>
      </c>
      <c r="H412" s="47">
        <f t="shared" si="100"/>
        <v>6.1520699323767136</v>
      </c>
    </row>
    <row r="413" spans="1:16" x14ac:dyDescent="0.25">
      <c r="A413" s="8">
        <f t="shared" si="95"/>
        <v>41725</v>
      </c>
      <c r="B413">
        <v>309.8</v>
      </c>
      <c r="C413">
        <v>241</v>
      </c>
      <c r="D413" s="26">
        <v>1626</v>
      </c>
      <c r="E413">
        <v>1579.9</v>
      </c>
      <c r="F413" s="38">
        <f t="shared" si="99"/>
        <v>1935.8</v>
      </c>
      <c r="G413" s="38">
        <f t="shared" si="99"/>
        <v>1820.9</v>
      </c>
      <c r="H413" s="47">
        <f t="shared" si="100"/>
        <v>6.3100664506562598</v>
      </c>
    </row>
    <row r="414" spans="1:16" x14ac:dyDescent="0.25">
      <c r="A414" s="8">
        <f t="shared" si="95"/>
        <v>41732</v>
      </c>
      <c r="B414">
        <v>327.60000000000002</v>
      </c>
      <c r="C414">
        <v>190</v>
      </c>
      <c r="D414" s="26">
        <v>1668.4</v>
      </c>
      <c r="E414">
        <v>1680.9</v>
      </c>
      <c r="F414" s="61">
        <f t="shared" si="99"/>
        <v>1996</v>
      </c>
      <c r="G414" s="38">
        <f t="shared" si="99"/>
        <v>1870.9</v>
      </c>
      <c r="H414" s="47">
        <f t="shared" si="100"/>
        <v>6.6866214121545697</v>
      </c>
    </row>
    <row r="415" spans="1:16" x14ac:dyDescent="0.25">
      <c r="A415" s="8">
        <f t="shared" si="95"/>
        <v>41739</v>
      </c>
      <c r="B415" s="26">
        <v>290</v>
      </c>
      <c r="C415">
        <v>145</v>
      </c>
      <c r="D415" s="26">
        <v>1713.2</v>
      </c>
      <c r="E415">
        <v>1730.4</v>
      </c>
      <c r="F415" s="38">
        <f t="shared" si="99"/>
        <v>2003.2</v>
      </c>
      <c r="G415" s="38">
        <f t="shared" si="99"/>
        <v>1875.4</v>
      </c>
      <c r="H415" s="47">
        <f t="shared" si="100"/>
        <v>6.8145462301375748</v>
      </c>
    </row>
    <row r="416" spans="1:16" x14ac:dyDescent="0.25">
      <c r="A416" s="8">
        <f t="shared" si="95"/>
        <v>41746</v>
      </c>
      <c r="B416" s="26">
        <v>273</v>
      </c>
      <c r="C416">
        <v>103</v>
      </c>
      <c r="D416" s="26">
        <v>1761.5</v>
      </c>
      <c r="E416">
        <v>1730.4</v>
      </c>
      <c r="F416" s="38">
        <f t="shared" si="99"/>
        <v>2034.5</v>
      </c>
      <c r="G416" s="38">
        <f t="shared" ref="G416:G421" si="101">+C416+E416</f>
        <v>1833.4</v>
      </c>
      <c r="H416" s="47">
        <f t="shared" ref="H416:H421" si="102">+(F416/G416-1)*100</f>
        <v>10.968692047561902</v>
      </c>
    </row>
    <row r="417" spans="1:9" x14ac:dyDescent="0.25">
      <c r="A417" s="8">
        <f t="shared" si="95"/>
        <v>41753</v>
      </c>
      <c r="B417" s="26">
        <v>322</v>
      </c>
      <c r="C417">
        <v>61</v>
      </c>
      <c r="D417" s="26">
        <v>1784.9</v>
      </c>
      <c r="E417">
        <v>1773.6</v>
      </c>
      <c r="F417" s="38">
        <f t="shared" si="99"/>
        <v>2106.9</v>
      </c>
      <c r="G417" s="38">
        <f t="shared" si="101"/>
        <v>1834.6</v>
      </c>
      <c r="H417" s="47">
        <f t="shared" si="102"/>
        <v>14.842472473563738</v>
      </c>
    </row>
    <row r="418" spans="1:9" x14ac:dyDescent="0.25">
      <c r="A418" s="8">
        <f t="shared" si="95"/>
        <v>41760</v>
      </c>
      <c r="B418">
        <v>322</v>
      </c>
      <c r="C418">
        <v>106</v>
      </c>
      <c r="D418">
        <v>1784.9</v>
      </c>
      <c r="E418">
        <v>1773.6</v>
      </c>
      <c r="F418" s="38">
        <f t="shared" ref="F418:F449" si="103">+B418+D418</f>
        <v>2106.9</v>
      </c>
      <c r="G418" s="38">
        <f t="shared" si="101"/>
        <v>1879.6</v>
      </c>
      <c r="H418" s="47">
        <f t="shared" si="102"/>
        <v>12.092998510321351</v>
      </c>
      <c r="I418">
        <v>262</v>
      </c>
    </row>
    <row r="419" spans="1:9" x14ac:dyDescent="0.25">
      <c r="A419" s="8">
        <f t="shared" si="95"/>
        <v>41767</v>
      </c>
      <c r="B419">
        <v>234.5</v>
      </c>
      <c r="C419">
        <v>106</v>
      </c>
      <c r="D419">
        <v>1923.4</v>
      </c>
      <c r="E419">
        <v>1838.6</v>
      </c>
      <c r="F419" s="38">
        <f t="shared" si="103"/>
        <v>2157.9</v>
      </c>
      <c r="G419" s="38">
        <f t="shared" si="101"/>
        <v>1944.6</v>
      </c>
      <c r="H419" s="47">
        <f t="shared" si="102"/>
        <v>10.968836778771983</v>
      </c>
      <c r="I419">
        <v>282</v>
      </c>
    </row>
    <row r="420" spans="1:9" x14ac:dyDescent="0.25">
      <c r="A420" s="8">
        <f t="shared" si="95"/>
        <v>41774</v>
      </c>
      <c r="B420">
        <v>172.3</v>
      </c>
      <c r="C420">
        <v>106</v>
      </c>
      <c r="D420">
        <v>1989</v>
      </c>
      <c r="E420">
        <v>1838.6</v>
      </c>
      <c r="F420" s="38">
        <f t="shared" si="103"/>
        <v>2161.3000000000002</v>
      </c>
      <c r="G420" s="38">
        <f t="shared" si="101"/>
        <v>1944.6</v>
      </c>
      <c r="H420" s="47">
        <f t="shared" si="102"/>
        <v>11.14367993417671</v>
      </c>
      <c r="I420">
        <v>300.5</v>
      </c>
    </row>
    <row r="421" spans="1:9" x14ac:dyDescent="0.25">
      <c r="A421" s="8">
        <f t="shared" si="95"/>
        <v>41781</v>
      </c>
      <c r="B421">
        <v>172.3</v>
      </c>
      <c r="C421">
        <v>106</v>
      </c>
      <c r="D421">
        <v>1989</v>
      </c>
      <c r="E421">
        <v>1838.6</v>
      </c>
      <c r="F421" s="38">
        <f t="shared" si="103"/>
        <v>2161.3000000000002</v>
      </c>
      <c r="G421" s="38">
        <f t="shared" si="101"/>
        <v>1944.6</v>
      </c>
      <c r="H421" s="47">
        <f t="shared" si="102"/>
        <v>11.14367993417671</v>
      </c>
      <c r="I421">
        <v>324.5</v>
      </c>
    </row>
    <row r="422" spans="1:9" x14ac:dyDescent="0.25">
      <c r="A422" s="8">
        <f t="shared" si="95"/>
        <v>41788</v>
      </c>
      <c r="B422">
        <v>150.19999999999999</v>
      </c>
      <c r="C422">
        <v>90</v>
      </c>
      <c r="D422">
        <v>2013.1</v>
      </c>
      <c r="E422">
        <v>1867.2</v>
      </c>
      <c r="F422" s="38">
        <f t="shared" si="103"/>
        <v>2163.2999999999997</v>
      </c>
      <c r="G422" s="38">
        <f t="shared" ref="G422:G453" si="104">+C422+E422</f>
        <v>1957.2</v>
      </c>
      <c r="H422" s="47">
        <f t="shared" ref="H422:H453" si="105">+(F422/G422-1)*100</f>
        <v>10.530349478847324</v>
      </c>
      <c r="I422">
        <v>324.5</v>
      </c>
    </row>
    <row r="423" spans="1:9" x14ac:dyDescent="0.25">
      <c r="A423" s="8">
        <f t="shared" si="95"/>
        <v>41795</v>
      </c>
      <c r="B423">
        <v>489.9</v>
      </c>
      <c r="C423">
        <v>293</v>
      </c>
      <c r="D423">
        <v>8.8000000000000007</v>
      </c>
      <c r="E423">
        <v>0</v>
      </c>
      <c r="F423" s="38">
        <f t="shared" si="103"/>
        <v>498.7</v>
      </c>
      <c r="G423" s="38">
        <f t="shared" si="104"/>
        <v>293</v>
      </c>
      <c r="H423" s="47">
        <f t="shared" si="105"/>
        <v>70.204778156996568</v>
      </c>
    </row>
    <row r="424" spans="1:9" x14ac:dyDescent="0.25">
      <c r="A424" s="8">
        <f t="shared" si="95"/>
        <v>41802</v>
      </c>
      <c r="B424">
        <v>441.1</v>
      </c>
      <c r="C424">
        <v>369.5</v>
      </c>
      <c r="D424">
        <v>95.4</v>
      </c>
      <c r="E424">
        <v>44.1</v>
      </c>
      <c r="F424" s="38">
        <f t="shared" si="103"/>
        <v>536.5</v>
      </c>
      <c r="G424" s="38">
        <f t="shared" si="104"/>
        <v>413.6</v>
      </c>
      <c r="H424" s="47">
        <f t="shared" si="105"/>
        <v>29.714700193423592</v>
      </c>
    </row>
    <row r="425" spans="1:9" x14ac:dyDescent="0.25">
      <c r="A425" s="8">
        <f t="shared" si="95"/>
        <v>41809</v>
      </c>
      <c r="B425">
        <v>490.1</v>
      </c>
      <c r="C425">
        <v>404</v>
      </c>
      <c r="D425">
        <v>95.4</v>
      </c>
      <c r="E425">
        <v>44.1</v>
      </c>
      <c r="F425" s="38">
        <f t="shared" si="103"/>
        <v>585.5</v>
      </c>
      <c r="G425" s="38">
        <f t="shared" si="104"/>
        <v>448.1</v>
      </c>
      <c r="H425" s="47">
        <f t="shared" si="105"/>
        <v>30.662798482481591</v>
      </c>
    </row>
    <row r="426" spans="1:9" x14ac:dyDescent="0.25">
      <c r="A426" s="8">
        <f t="shared" si="95"/>
        <v>41816</v>
      </c>
      <c r="B426">
        <v>418.9</v>
      </c>
      <c r="C426">
        <v>402.5</v>
      </c>
      <c r="D426">
        <v>172.3</v>
      </c>
      <c r="E426">
        <v>72.599999999999994</v>
      </c>
      <c r="F426" s="38">
        <f t="shared" si="103"/>
        <v>591.20000000000005</v>
      </c>
      <c r="G426" s="38">
        <f t="shared" si="104"/>
        <v>475.1</v>
      </c>
      <c r="H426" s="47">
        <f t="shared" si="105"/>
        <v>24.436960639865291</v>
      </c>
    </row>
    <row r="427" spans="1:9" x14ac:dyDescent="0.25">
      <c r="A427" s="8">
        <f t="shared" si="95"/>
        <v>41823</v>
      </c>
      <c r="B427">
        <v>427.7</v>
      </c>
      <c r="C427">
        <v>402.5</v>
      </c>
      <c r="D427">
        <v>270.60000000000002</v>
      </c>
      <c r="E427">
        <v>72.599999999999994</v>
      </c>
      <c r="F427" s="38">
        <f t="shared" si="103"/>
        <v>698.3</v>
      </c>
      <c r="G427" s="38">
        <f t="shared" si="104"/>
        <v>475.1</v>
      </c>
      <c r="H427" s="47">
        <f t="shared" si="105"/>
        <v>46.979583245632469</v>
      </c>
    </row>
    <row r="428" spans="1:9" x14ac:dyDescent="0.25">
      <c r="A428" s="8">
        <f t="shared" si="95"/>
        <v>41830</v>
      </c>
      <c r="B428">
        <v>438.5</v>
      </c>
      <c r="C428">
        <v>401.4</v>
      </c>
      <c r="D428">
        <v>270.60000000000002</v>
      </c>
      <c r="E428">
        <v>72.599999999999994</v>
      </c>
      <c r="F428" s="38">
        <f t="shared" si="103"/>
        <v>709.1</v>
      </c>
      <c r="G428" s="38">
        <f t="shared" si="104"/>
        <v>474</v>
      </c>
      <c r="H428" s="47">
        <f t="shared" si="105"/>
        <v>49.599156118143469</v>
      </c>
    </row>
    <row r="429" spans="1:9" x14ac:dyDescent="0.25">
      <c r="A429" s="8">
        <f t="shared" si="95"/>
        <v>41837</v>
      </c>
      <c r="B429">
        <v>392.2</v>
      </c>
      <c r="C429">
        <v>417.4</v>
      </c>
      <c r="D429">
        <v>272</v>
      </c>
      <c r="E429">
        <v>121.4</v>
      </c>
      <c r="F429" s="38">
        <f t="shared" si="103"/>
        <v>664.2</v>
      </c>
      <c r="G429" s="38">
        <f t="shared" si="104"/>
        <v>538.79999999999995</v>
      </c>
      <c r="H429" s="47">
        <f t="shared" si="105"/>
        <v>23.273942093541212</v>
      </c>
    </row>
    <row r="430" spans="1:9" x14ac:dyDescent="0.25">
      <c r="A430" s="8">
        <f t="shared" si="95"/>
        <v>41844</v>
      </c>
      <c r="B430">
        <v>439.1</v>
      </c>
      <c r="C430">
        <v>397.4</v>
      </c>
      <c r="D430">
        <v>275</v>
      </c>
      <c r="E430">
        <v>176.4</v>
      </c>
      <c r="F430" s="38">
        <f t="shared" si="103"/>
        <v>714.1</v>
      </c>
      <c r="G430" s="38">
        <f t="shared" si="104"/>
        <v>573.79999999999995</v>
      </c>
      <c r="H430" s="47">
        <f t="shared" si="105"/>
        <v>24.45102823283376</v>
      </c>
    </row>
    <row r="431" spans="1:9" x14ac:dyDescent="0.25">
      <c r="A431" s="8">
        <f t="shared" si="95"/>
        <v>41851</v>
      </c>
      <c r="B431">
        <v>449.4</v>
      </c>
      <c r="C431">
        <v>401.5</v>
      </c>
      <c r="D431">
        <v>279.7</v>
      </c>
      <c r="E431">
        <v>220</v>
      </c>
      <c r="F431" s="38">
        <f t="shared" si="103"/>
        <v>729.09999999999991</v>
      </c>
      <c r="G431" s="38">
        <f t="shared" si="104"/>
        <v>621.5</v>
      </c>
      <c r="H431" s="47">
        <f t="shared" si="105"/>
        <v>17.312952534191449</v>
      </c>
    </row>
    <row r="432" spans="1:9" x14ac:dyDescent="0.25">
      <c r="A432" s="8">
        <f t="shared" si="95"/>
        <v>41858</v>
      </c>
      <c r="B432">
        <v>360.2</v>
      </c>
      <c r="C432">
        <v>446.5</v>
      </c>
      <c r="D432">
        <v>338.4</v>
      </c>
      <c r="E432">
        <v>220</v>
      </c>
      <c r="F432" s="38">
        <f t="shared" si="103"/>
        <v>698.59999999999991</v>
      </c>
      <c r="G432" s="38">
        <f t="shared" si="104"/>
        <v>666.5</v>
      </c>
      <c r="H432" s="47">
        <f t="shared" si="105"/>
        <v>4.8162040510127291</v>
      </c>
    </row>
    <row r="433" spans="1:8" x14ac:dyDescent="0.25">
      <c r="A433" s="8">
        <f t="shared" si="95"/>
        <v>41865</v>
      </c>
      <c r="B433">
        <v>331.7</v>
      </c>
      <c r="C433">
        <v>401.5</v>
      </c>
      <c r="D433">
        <v>450.4</v>
      </c>
      <c r="E433">
        <v>265.3</v>
      </c>
      <c r="F433" s="38">
        <f t="shared" si="103"/>
        <v>782.09999999999991</v>
      </c>
      <c r="G433" s="38">
        <f t="shared" si="104"/>
        <v>666.8</v>
      </c>
      <c r="H433" s="47">
        <f t="shared" si="105"/>
        <v>17.291541691661671</v>
      </c>
    </row>
    <row r="434" spans="1:8" x14ac:dyDescent="0.25">
      <c r="A434" s="8">
        <f t="shared" si="95"/>
        <v>41872</v>
      </c>
      <c r="B434">
        <v>239.7</v>
      </c>
      <c r="C434">
        <v>405.5</v>
      </c>
      <c r="D434">
        <v>565.5</v>
      </c>
      <c r="E434">
        <v>265.3</v>
      </c>
      <c r="F434" s="38">
        <f t="shared" si="103"/>
        <v>805.2</v>
      </c>
      <c r="G434" s="38">
        <f t="shared" si="104"/>
        <v>670.8</v>
      </c>
      <c r="H434" s="47">
        <f t="shared" si="105"/>
        <v>20.03577817531308</v>
      </c>
    </row>
    <row r="435" spans="1:8" x14ac:dyDescent="0.25">
      <c r="A435" s="8">
        <f t="shared" si="95"/>
        <v>41879</v>
      </c>
      <c r="B435">
        <v>196.7</v>
      </c>
      <c r="C435">
        <v>333.5</v>
      </c>
      <c r="D435">
        <v>686.2</v>
      </c>
      <c r="E435">
        <v>340.9</v>
      </c>
      <c r="F435" s="38">
        <f t="shared" si="103"/>
        <v>882.90000000000009</v>
      </c>
      <c r="G435" s="38">
        <f t="shared" si="104"/>
        <v>674.4</v>
      </c>
      <c r="H435" s="47">
        <f t="shared" si="105"/>
        <v>30.916370106761583</v>
      </c>
    </row>
    <row r="436" spans="1:8" x14ac:dyDescent="0.25">
      <c r="A436" s="8">
        <f t="shared" si="95"/>
        <v>41886</v>
      </c>
      <c r="B436">
        <v>287.7</v>
      </c>
      <c r="C436">
        <v>308.5</v>
      </c>
      <c r="D436">
        <v>686.7</v>
      </c>
      <c r="E436">
        <v>469.4</v>
      </c>
      <c r="F436" s="38">
        <f t="shared" si="103"/>
        <v>974.40000000000009</v>
      </c>
      <c r="G436" s="38">
        <f t="shared" si="104"/>
        <v>777.9</v>
      </c>
      <c r="H436" s="47">
        <f t="shared" si="105"/>
        <v>25.260316236020074</v>
      </c>
    </row>
    <row r="437" spans="1:8" x14ac:dyDescent="0.25">
      <c r="A437" s="8">
        <f t="shared" si="95"/>
        <v>41893</v>
      </c>
      <c r="B437">
        <v>241.6</v>
      </c>
      <c r="C437">
        <v>309.2</v>
      </c>
      <c r="D437">
        <v>736.5</v>
      </c>
      <c r="E437">
        <v>513.5</v>
      </c>
      <c r="F437" s="38">
        <f t="shared" si="103"/>
        <v>978.1</v>
      </c>
      <c r="G437" s="38">
        <f t="shared" si="104"/>
        <v>822.7</v>
      </c>
      <c r="H437" s="47">
        <f t="shared" si="105"/>
        <v>18.889023945545148</v>
      </c>
    </row>
    <row r="438" spans="1:8" x14ac:dyDescent="0.25">
      <c r="A438" s="8">
        <f t="shared" si="95"/>
        <v>41900</v>
      </c>
      <c r="B438">
        <v>193.6</v>
      </c>
      <c r="C438">
        <v>263.5</v>
      </c>
      <c r="D438">
        <v>817.8</v>
      </c>
      <c r="E438">
        <v>590.1</v>
      </c>
      <c r="F438" s="38">
        <f t="shared" si="103"/>
        <v>1011.4</v>
      </c>
      <c r="G438" s="38">
        <f t="shared" si="104"/>
        <v>853.6</v>
      </c>
      <c r="H438" s="47">
        <f t="shared" si="105"/>
        <v>18.486410496719774</v>
      </c>
    </row>
    <row r="439" spans="1:8" x14ac:dyDescent="0.25">
      <c r="A439" s="8">
        <f t="shared" si="95"/>
        <v>41907</v>
      </c>
      <c r="B439">
        <v>202.6</v>
      </c>
      <c r="C439">
        <v>320.60000000000002</v>
      </c>
      <c r="D439">
        <v>818.6</v>
      </c>
      <c r="E439">
        <v>606.70000000000005</v>
      </c>
      <c r="F439" s="38">
        <f t="shared" si="103"/>
        <v>1021.2</v>
      </c>
      <c r="G439" s="38">
        <f t="shared" si="104"/>
        <v>927.30000000000007</v>
      </c>
      <c r="H439" s="47">
        <f t="shared" si="105"/>
        <v>10.126172759624708</v>
      </c>
    </row>
    <row r="440" spans="1:8" x14ac:dyDescent="0.25">
      <c r="A440" s="8">
        <f t="shared" si="95"/>
        <v>41914</v>
      </c>
      <c r="B440" s="145">
        <v>249.6</v>
      </c>
      <c r="C440" s="145">
        <v>301.39999999999998</v>
      </c>
      <c r="D440" s="145">
        <v>872.6</v>
      </c>
      <c r="E440" s="145">
        <v>687.9</v>
      </c>
      <c r="F440" s="38">
        <f t="shared" si="103"/>
        <v>1122.2</v>
      </c>
      <c r="G440" s="38">
        <f t="shared" si="104"/>
        <v>989.3</v>
      </c>
      <c r="H440" s="47">
        <f t="shared" si="105"/>
        <v>13.433741029010427</v>
      </c>
    </row>
    <row r="441" spans="1:8" x14ac:dyDescent="0.25">
      <c r="A441" s="8">
        <f t="shared" si="95"/>
        <v>41921</v>
      </c>
      <c r="B441">
        <v>278.39999999999998</v>
      </c>
      <c r="C441">
        <v>301.39999999999998</v>
      </c>
      <c r="D441">
        <v>904.5</v>
      </c>
      <c r="E441">
        <v>687.9</v>
      </c>
      <c r="F441" s="38">
        <f t="shared" si="103"/>
        <v>1182.9000000000001</v>
      </c>
      <c r="G441" s="38">
        <f t="shared" si="104"/>
        <v>989.3</v>
      </c>
      <c r="H441" s="47">
        <f t="shared" si="105"/>
        <v>19.569392499747316</v>
      </c>
    </row>
    <row r="442" spans="1:8" x14ac:dyDescent="0.25">
      <c r="A442" s="8">
        <f t="shared" si="95"/>
        <v>41928</v>
      </c>
      <c r="B442">
        <v>218.9</v>
      </c>
      <c r="C442">
        <v>301.39999999999998</v>
      </c>
      <c r="D442">
        <v>1032.7</v>
      </c>
      <c r="E442">
        <v>687.9</v>
      </c>
      <c r="F442" s="38">
        <f t="shared" si="103"/>
        <v>1251.6000000000001</v>
      </c>
      <c r="G442" s="38">
        <f t="shared" si="104"/>
        <v>989.3</v>
      </c>
      <c r="H442" s="47">
        <f t="shared" si="105"/>
        <v>26.513696553118393</v>
      </c>
    </row>
    <row r="443" spans="1:8" x14ac:dyDescent="0.25">
      <c r="A443" s="8">
        <f t="shared" si="95"/>
        <v>41935</v>
      </c>
      <c r="B443">
        <v>240.2</v>
      </c>
      <c r="C443">
        <v>327</v>
      </c>
      <c r="D443">
        <v>1065.5</v>
      </c>
      <c r="E443">
        <v>794.6</v>
      </c>
      <c r="F443" s="38">
        <f t="shared" si="103"/>
        <v>1305.7</v>
      </c>
      <c r="G443" s="38">
        <f t="shared" si="104"/>
        <v>1121.5999999999999</v>
      </c>
      <c r="H443" s="47">
        <f t="shared" si="105"/>
        <v>16.414051355206858</v>
      </c>
    </row>
    <row r="444" spans="1:8" x14ac:dyDescent="0.25">
      <c r="A444" s="8">
        <f t="shared" si="95"/>
        <v>41942</v>
      </c>
      <c r="B444">
        <v>289.2</v>
      </c>
      <c r="C444">
        <v>381.2</v>
      </c>
      <c r="D444">
        <v>1066.5</v>
      </c>
      <c r="E444">
        <v>795.9</v>
      </c>
      <c r="F444" s="38">
        <f t="shared" si="103"/>
        <v>1355.7</v>
      </c>
      <c r="G444" s="38">
        <f t="shared" si="104"/>
        <v>1177.0999999999999</v>
      </c>
      <c r="H444" s="47">
        <f t="shared" si="105"/>
        <v>15.17288250785831</v>
      </c>
    </row>
    <row r="445" spans="1:8" x14ac:dyDescent="0.25">
      <c r="A445" s="8">
        <f t="shared" si="95"/>
        <v>41949</v>
      </c>
      <c r="B445">
        <v>287.5</v>
      </c>
      <c r="C445">
        <v>346.5</v>
      </c>
      <c r="D445">
        <v>1068.2</v>
      </c>
      <c r="E445">
        <v>831.6</v>
      </c>
      <c r="F445" s="38">
        <f t="shared" si="103"/>
        <v>1355.7</v>
      </c>
      <c r="G445" s="38">
        <f t="shared" si="104"/>
        <v>1178.0999999999999</v>
      </c>
      <c r="H445" s="47">
        <f t="shared" si="105"/>
        <v>15.075120957473921</v>
      </c>
    </row>
    <row r="446" spans="1:8" x14ac:dyDescent="0.25">
      <c r="A446" s="8">
        <f t="shared" si="95"/>
        <v>41956</v>
      </c>
      <c r="B446">
        <v>285.3</v>
      </c>
      <c r="C446">
        <v>378.5</v>
      </c>
      <c r="D446">
        <v>1121.5999999999999</v>
      </c>
      <c r="E446">
        <v>841.6</v>
      </c>
      <c r="F446" s="38">
        <f t="shared" si="103"/>
        <v>1406.8999999999999</v>
      </c>
      <c r="G446" s="38">
        <f t="shared" si="104"/>
        <v>1220.0999999999999</v>
      </c>
      <c r="H446" s="47">
        <f t="shared" si="105"/>
        <v>15.310220473731651</v>
      </c>
    </row>
    <row r="447" spans="1:8" x14ac:dyDescent="0.25">
      <c r="A447" s="8">
        <f t="shared" si="95"/>
        <v>41963</v>
      </c>
      <c r="B447">
        <v>225.3</v>
      </c>
      <c r="C447">
        <v>391.5</v>
      </c>
      <c r="D447">
        <v>1204.4000000000001</v>
      </c>
      <c r="E447">
        <v>861.5</v>
      </c>
      <c r="F447" s="38">
        <f t="shared" si="103"/>
        <v>1429.7</v>
      </c>
      <c r="G447" s="38">
        <f t="shared" si="104"/>
        <v>1253</v>
      </c>
      <c r="H447" s="47">
        <f t="shared" si="105"/>
        <v>14.102154828411816</v>
      </c>
    </row>
    <row r="448" spans="1:8" x14ac:dyDescent="0.25">
      <c r="A448" s="8">
        <f t="shared" si="95"/>
        <v>41970</v>
      </c>
      <c r="B448">
        <v>230.5</v>
      </c>
      <c r="C448">
        <v>422.5</v>
      </c>
      <c r="D448">
        <v>1227.4000000000001</v>
      </c>
      <c r="E448">
        <v>861.5</v>
      </c>
      <c r="F448" s="38">
        <f t="shared" si="103"/>
        <v>1457.9</v>
      </c>
      <c r="G448" s="38">
        <f t="shared" si="104"/>
        <v>1284</v>
      </c>
      <c r="H448" s="47">
        <f t="shared" si="105"/>
        <v>13.543613707165125</v>
      </c>
    </row>
    <row r="449" spans="1:9" x14ac:dyDescent="0.25">
      <c r="A449" s="8">
        <f t="shared" si="95"/>
        <v>41977</v>
      </c>
      <c r="B449">
        <v>269</v>
      </c>
      <c r="C449">
        <v>380.5</v>
      </c>
      <c r="D449">
        <v>1253.5999999999999</v>
      </c>
      <c r="E449">
        <v>941.2</v>
      </c>
      <c r="F449" s="38">
        <f t="shared" si="103"/>
        <v>1522.6</v>
      </c>
      <c r="G449" s="38">
        <f t="shared" si="104"/>
        <v>1321.7</v>
      </c>
      <c r="H449" s="47">
        <f t="shared" si="105"/>
        <v>15.200121056215465</v>
      </c>
    </row>
    <row r="450" spans="1:9" x14ac:dyDescent="0.25">
      <c r="A450" s="8">
        <f t="shared" si="95"/>
        <v>41984</v>
      </c>
      <c r="B450">
        <v>211.5</v>
      </c>
      <c r="C450">
        <v>403.7</v>
      </c>
      <c r="D450">
        <v>1309.9000000000001</v>
      </c>
      <c r="E450">
        <v>941.2</v>
      </c>
      <c r="F450" s="38">
        <f t="shared" ref="F450:F478" si="106">+B450+D450</f>
        <v>1521.4</v>
      </c>
      <c r="G450" s="38">
        <f t="shared" si="104"/>
        <v>1344.9</v>
      </c>
      <c r="H450" s="47">
        <f t="shared" si="105"/>
        <v>13.12365231615733</v>
      </c>
    </row>
    <row r="451" spans="1:9" x14ac:dyDescent="0.25">
      <c r="A451" s="8">
        <f t="shared" si="95"/>
        <v>41991</v>
      </c>
      <c r="B451">
        <v>188.5</v>
      </c>
      <c r="C451">
        <v>317.7</v>
      </c>
      <c r="D451">
        <v>1333.3</v>
      </c>
      <c r="E451">
        <v>1037.8</v>
      </c>
      <c r="F451" s="38">
        <f t="shared" si="106"/>
        <v>1521.8</v>
      </c>
      <c r="G451" s="38">
        <f t="shared" si="104"/>
        <v>1355.5</v>
      </c>
      <c r="H451" s="47">
        <f t="shared" si="105"/>
        <v>12.268535595721142</v>
      </c>
    </row>
    <row r="452" spans="1:9" x14ac:dyDescent="0.25">
      <c r="A452" s="8">
        <f t="shared" si="95"/>
        <v>41998</v>
      </c>
      <c r="B452">
        <v>188.4</v>
      </c>
      <c r="C452">
        <v>317.7</v>
      </c>
      <c r="D452">
        <v>1333.4</v>
      </c>
      <c r="E452">
        <v>1037.8</v>
      </c>
      <c r="F452" s="38">
        <f t="shared" si="106"/>
        <v>1521.8000000000002</v>
      </c>
      <c r="G452" s="38">
        <f t="shared" si="104"/>
        <v>1355.5</v>
      </c>
      <c r="H452" s="47">
        <f t="shared" si="105"/>
        <v>12.268535595721142</v>
      </c>
    </row>
    <row r="453" spans="1:9" x14ac:dyDescent="0.25">
      <c r="A453" s="8">
        <f t="shared" ref="A453:A516" si="107">+A452+7</f>
        <v>42005</v>
      </c>
      <c r="B453">
        <v>188.4</v>
      </c>
      <c r="C453">
        <v>271.5</v>
      </c>
      <c r="D453">
        <v>1534.8</v>
      </c>
      <c r="E453">
        <v>1146.2</v>
      </c>
      <c r="F453" s="38">
        <f t="shared" si="106"/>
        <v>1723.2</v>
      </c>
      <c r="G453" s="38">
        <f t="shared" si="104"/>
        <v>1417.7</v>
      </c>
      <c r="H453" s="47">
        <f t="shared" si="105"/>
        <v>21.54898779713621</v>
      </c>
    </row>
    <row r="454" spans="1:9" x14ac:dyDescent="0.25">
      <c r="A454" s="8">
        <f t="shared" si="107"/>
        <v>42012</v>
      </c>
      <c r="B454">
        <v>257.8</v>
      </c>
      <c r="C454">
        <v>233</v>
      </c>
      <c r="D454">
        <v>1578.1</v>
      </c>
      <c r="E454">
        <v>1186.7</v>
      </c>
      <c r="F454" s="38">
        <f t="shared" si="106"/>
        <v>1835.8999999999999</v>
      </c>
      <c r="G454" s="38">
        <f t="shared" ref="G454:G478" si="108">+C454+E454</f>
        <v>1419.7</v>
      </c>
      <c r="H454" s="47">
        <f t="shared" ref="H454:H478" si="109">+(F454/G454-1)*100</f>
        <v>29.316052687187423</v>
      </c>
    </row>
    <row r="455" spans="1:9" x14ac:dyDescent="0.25">
      <c r="A455" s="8">
        <f t="shared" si="107"/>
        <v>42019</v>
      </c>
      <c r="B455">
        <v>269.8</v>
      </c>
      <c r="C455">
        <v>267.5</v>
      </c>
      <c r="D455">
        <v>1646.7</v>
      </c>
      <c r="E455">
        <v>1186.7</v>
      </c>
      <c r="F455" s="38">
        <f t="shared" si="106"/>
        <v>1916.5</v>
      </c>
      <c r="G455" s="38">
        <f t="shared" si="108"/>
        <v>1454.2</v>
      </c>
      <c r="H455" s="47">
        <f t="shared" si="109"/>
        <v>31.790675285380267</v>
      </c>
    </row>
    <row r="456" spans="1:9" x14ac:dyDescent="0.25">
      <c r="A456" s="8">
        <f t="shared" si="107"/>
        <v>42026</v>
      </c>
      <c r="B456">
        <v>315.5</v>
      </c>
      <c r="C456">
        <v>340.2</v>
      </c>
      <c r="D456">
        <v>1696.5</v>
      </c>
      <c r="E456">
        <v>1212</v>
      </c>
      <c r="F456" s="38">
        <f t="shared" si="106"/>
        <v>2012</v>
      </c>
      <c r="G456" s="38">
        <f t="shared" si="108"/>
        <v>1552.2</v>
      </c>
      <c r="H456" s="47">
        <f t="shared" si="109"/>
        <v>29.622471331014033</v>
      </c>
    </row>
    <row r="457" spans="1:9" x14ac:dyDescent="0.25">
      <c r="A457" s="8">
        <f t="shared" si="107"/>
        <v>42033</v>
      </c>
      <c r="B457">
        <v>318.7</v>
      </c>
      <c r="C457">
        <v>292.2</v>
      </c>
      <c r="D457">
        <v>1724.3</v>
      </c>
      <c r="E457">
        <v>1313.3</v>
      </c>
      <c r="F457" s="38">
        <f t="shared" si="106"/>
        <v>2043</v>
      </c>
      <c r="G457" s="38">
        <f t="shared" si="108"/>
        <v>1605.5</v>
      </c>
      <c r="H457" s="47">
        <f t="shared" si="109"/>
        <v>27.250077857365305</v>
      </c>
    </row>
    <row r="458" spans="1:9" x14ac:dyDescent="0.25">
      <c r="A458" s="8">
        <f t="shared" si="107"/>
        <v>42040</v>
      </c>
      <c r="B458">
        <v>303.5</v>
      </c>
      <c r="C458">
        <v>291.2</v>
      </c>
      <c r="D458">
        <v>1740.7</v>
      </c>
      <c r="E458">
        <v>1344</v>
      </c>
      <c r="F458" s="38">
        <f t="shared" si="106"/>
        <v>2044.2</v>
      </c>
      <c r="G458" s="38">
        <f t="shared" si="108"/>
        <v>1635.2</v>
      </c>
      <c r="H458" s="47">
        <f t="shared" si="109"/>
        <v>25.012230919765166</v>
      </c>
      <c r="I458">
        <v>60</v>
      </c>
    </row>
    <row r="459" spans="1:9" x14ac:dyDescent="0.25">
      <c r="A459" s="8">
        <f t="shared" si="107"/>
        <v>42047</v>
      </c>
      <c r="B459">
        <v>303.5</v>
      </c>
      <c r="C459">
        <v>368.3</v>
      </c>
      <c r="D459">
        <v>1740.7</v>
      </c>
      <c r="E459">
        <v>1344.9</v>
      </c>
      <c r="F459" s="38">
        <f t="shared" si="106"/>
        <v>2044.2</v>
      </c>
      <c r="G459" s="38">
        <f t="shared" si="108"/>
        <v>1713.2</v>
      </c>
      <c r="H459" s="47">
        <f t="shared" si="109"/>
        <v>19.320569694139621</v>
      </c>
      <c r="I459">
        <v>69</v>
      </c>
    </row>
    <row r="460" spans="1:9" x14ac:dyDescent="0.25">
      <c r="A460" s="8">
        <f t="shared" si="107"/>
        <v>42054</v>
      </c>
      <c r="B460">
        <v>303.5</v>
      </c>
      <c r="C460">
        <v>370.1</v>
      </c>
      <c r="D460">
        <v>1740.7</v>
      </c>
      <c r="E460">
        <v>1394.1</v>
      </c>
      <c r="F460" s="38">
        <f t="shared" si="106"/>
        <v>2044.2</v>
      </c>
      <c r="G460" s="38">
        <f t="shared" si="108"/>
        <v>1764.1999999999998</v>
      </c>
      <c r="H460" s="47">
        <f t="shared" si="109"/>
        <v>15.871216415372412</v>
      </c>
      <c r="I460">
        <v>69</v>
      </c>
    </row>
    <row r="461" spans="1:9" x14ac:dyDescent="0.25">
      <c r="A461" s="8">
        <f t="shared" si="107"/>
        <v>42061</v>
      </c>
      <c r="B461" s="109">
        <v>343.5</v>
      </c>
      <c r="C461">
        <v>305.60000000000002</v>
      </c>
      <c r="D461">
        <v>1751.6</v>
      </c>
      <c r="E461">
        <v>1462.9</v>
      </c>
      <c r="F461" s="38">
        <f t="shared" si="106"/>
        <v>2095.1</v>
      </c>
      <c r="G461" s="38">
        <f t="shared" si="108"/>
        <v>1768.5</v>
      </c>
      <c r="H461" s="47">
        <f t="shared" si="109"/>
        <v>18.467627933276788</v>
      </c>
      <c r="I461">
        <v>69</v>
      </c>
    </row>
    <row r="462" spans="1:9" x14ac:dyDescent="0.25">
      <c r="A462" s="8">
        <f t="shared" si="107"/>
        <v>42068</v>
      </c>
      <c r="B462" s="109">
        <v>353</v>
      </c>
      <c r="C462">
        <v>267.60000000000002</v>
      </c>
      <c r="D462">
        <v>1840.1</v>
      </c>
      <c r="E462">
        <v>1508.3</v>
      </c>
      <c r="F462" s="38">
        <f t="shared" si="106"/>
        <v>2193.1</v>
      </c>
      <c r="G462" s="38">
        <f t="shared" si="108"/>
        <v>1775.9</v>
      </c>
      <c r="H462" s="47">
        <f t="shared" si="109"/>
        <v>23.492313756405192</v>
      </c>
      <c r="I462">
        <v>69</v>
      </c>
    </row>
    <row r="463" spans="1:9" x14ac:dyDescent="0.25">
      <c r="A463" s="8">
        <f t="shared" si="107"/>
        <v>42075</v>
      </c>
      <c r="B463" s="109">
        <v>323</v>
      </c>
      <c r="C463">
        <v>279.8</v>
      </c>
      <c r="D463">
        <v>1870.9</v>
      </c>
      <c r="E463">
        <v>1539.5</v>
      </c>
      <c r="F463" s="38">
        <f t="shared" si="106"/>
        <v>2193.9</v>
      </c>
      <c r="G463" s="38">
        <f t="shared" si="108"/>
        <v>1819.3</v>
      </c>
      <c r="H463" s="47">
        <f t="shared" si="109"/>
        <v>20.590336942780208</v>
      </c>
      <c r="I463">
        <v>119</v>
      </c>
    </row>
    <row r="464" spans="1:9" x14ac:dyDescent="0.25">
      <c r="A464" s="8">
        <f t="shared" si="107"/>
        <v>42082</v>
      </c>
      <c r="B464" s="109">
        <v>288</v>
      </c>
      <c r="C464">
        <v>337.8</v>
      </c>
      <c r="D464">
        <v>1921.9</v>
      </c>
      <c r="E464">
        <v>1593</v>
      </c>
      <c r="F464" s="38">
        <f t="shared" si="106"/>
        <v>2209.9</v>
      </c>
      <c r="G464" s="38">
        <f t="shared" si="108"/>
        <v>1930.8</v>
      </c>
      <c r="H464" s="47">
        <f t="shared" si="109"/>
        <v>14.45514812512949</v>
      </c>
      <c r="I464">
        <v>144</v>
      </c>
    </row>
    <row r="465" spans="1:9" x14ac:dyDescent="0.25">
      <c r="A465" s="8">
        <f t="shared" si="107"/>
        <v>42089</v>
      </c>
      <c r="B465" s="109">
        <v>328</v>
      </c>
      <c r="C465">
        <v>309.8</v>
      </c>
      <c r="D465">
        <v>1976.9</v>
      </c>
      <c r="E465">
        <v>1626</v>
      </c>
      <c r="F465" s="38">
        <f t="shared" si="106"/>
        <v>2304.9</v>
      </c>
      <c r="G465" s="38">
        <f t="shared" si="108"/>
        <v>1935.8</v>
      </c>
      <c r="H465" s="47">
        <f t="shared" si="109"/>
        <v>19.06705238144437</v>
      </c>
      <c r="I465">
        <v>168</v>
      </c>
    </row>
    <row r="466" spans="1:9" x14ac:dyDescent="0.25">
      <c r="A466" s="8">
        <f t="shared" si="107"/>
        <v>42096</v>
      </c>
      <c r="B466" s="109">
        <v>328</v>
      </c>
      <c r="C466">
        <v>327.60000000000002</v>
      </c>
      <c r="D466">
        <v>1976.9</v>
      </c>
      <c r="E466">
        <v>1668.4</v>
      </c>
      <c r="F466" s="38">
        <f t="shared" si="106"/>
        <v>2304.9</v>
      </c>
      <c r="G466" s="38">
        <f t="shared" si="108"/>
        <v>1996</v>
      </c>
      <c r="H466" s="47">
        <f t="shared" si="109"/>
        <v>15.475951903807616</v>
      </c>
      <c r="I466">
        <v>168</v>
      </c>
    </row>
    <row r="467" spans="1:9" x14ac:dyDescent="0.25">
      <c r="A467" s="8">
        <f t="shared" si="107"/>
        <v>42103</v>
      </c>
      <c r="B467" s="109">
        <v>328</v>
      </c>
      <c r="C467">
        <v>290</v>
      </c>
      <c r="D467">
        <v>1976.9</v>
      </c>
      <c r="E467">
        <v>1713.2</v>
      </c>
      <c r="F467" s="38">
        <f t="shared" si="106"/>
        <v>2304.9</v>
      </c>
      <c r="G467" s="38">
        <f t="shared" si="108"/>
        <v>2003.2</v>
      </c>
      <c r="H467" s="47">
        <f t="shared" si="109"/>
        <v>15.060902555910548</v>
      </c>
      <c r="I467">
        <v>214</v>
      </c>
    </row>
    <row r="468" spans="1:9" x14ac:dyDescent="0.25">
      <c r="A468" s="8">
        <f t="shared" si="107"/>
        <v>42110</v>
      </c>
      <c r="B468" s="109">
        <v>338</v>
      </c>
      <c r="C468">
        <v>273</v>
      </c>
      <c r="D468">
        <v>2026.2</v>
      </c>
      <c r="E468">
        <v>1761.5</v>
      </c>
      <c r="F468" s="38">
        <f t="shared" si="106"/>
        <v>2364.1999999999998</v>
      </c>
      <c r="G468" s="38">
        <f t="shared" si="108"/>
        <v>2034.5</v>
      </c>
      <c r="H468" s="47">
        <f t="shared" si="109"/>
        <v>16.205455885967069</v>
      </c>
      <c r="I468">
        <v>260</v>
      </c>
    </row>
    <row r="469" spans="1:9" x14ac:dyDescent="0.25">
      <c r="A469" s="8">
        <f t="shared" si="107"/>
        <v>42117</v>
      </c>
      <c r="B469" s="109">
        <v>300.5</v>
      </c>
      <c r="C469">
        <v>322</v>
      </c>
      <c r="D469">
        <v>2116.6999999999998</v>
      </c>
      <c r="E469">
        <v>1784.9</v>
      </c>
      <c r="F469" s="38">
        <f t="shared" si="106"/>
        <v>2417.1999999999998</v>
      </c>
      <c r="G469" s="38">
        <f t="shared" si="108"/>
        <v>2106.9</v>
      </c>
      <c r="H469" s="47">
        <f t="shared" si="109"/>
        <v>14.727799136171615</v>
      </c>
      <c r="I469">
        <v>260</v>
      </c>
    </row>
    <row r="470" spans="1:9" x14ac:dyDescent="0.25">
      <c r="A470" s="8">
        <f t="shared" si="107"/>
        <v>42124</v>
      </c>
      <c r="B470" s="109">
        <v>275.5</v>
      </c>
      <c r="C470">
        <v>322</v>
      </c>
      <c r="D470">
        <v>2143.1</v>
      </c>
      <c r="E470">
        <v>1784.9</v>
      </c>
      <c r="F470" s="38">
        <f t="shared" si="106"/>
        <v>2418.6</v>
      </c>
      <c r="G470" s="38">
        <f t="shared" si="108"/>
        <v>2106.9</v>
      </c>
      <c r="H470" s="47">
        <f t="shared" si="109"/>
        <v>14.794247472590062</v>
      </c>
      <c r="I470">
        <v>260</v>
      </c>
    </row>
    <row r="471" spans="1:9" x14ac:dyDescent="0.25">
      <c r="A471" s="8">
        <f t="shared" si="107"/>
        <v>42131</v>
      </c>
      <c r="B471" s="109">
        <v>277.7</v>
      </c>
      <c r="C471">
        <v>234.5</v>
      </c>
      <c r="D471">
        <v>2143.1</v>
      </c>
      <c r="E471">
        <v>1923.4</v>
      </c>
      <c r="F471" s="38">
        <f t="shared" si="106"/>
        <v>2420.7999999999997</v>
      </c>
      <c r="G471" s="38">
        <f t="shared" si="108"/>
        <v>2157.9</v>
      </c>
      <c r="H471" s="47">
        <f t="shared" si="109"/>
        <v>12.183141016729216</v>
      </c>
      <c r="I471">
        <v>260</v>
      </c>
    </row>
    <row r="472" spans="1:9" x14ac:dyDescent="0.25">
      <c r="A472" s="8">
        <f t="shared" si="107"/>
        <v>42138</v>
      </c>
      <c r="B472" s="109">
        <v>245</v>
      </c>
      <c r="C472">
        <v>172.3</v>
      </c>
      <c r="D472">
        <v>2178.8000000000002</v>
      </c>
      <c r="E472">
        <v>1989</v>
      </c>
      <c r="F472" s="38">
        <f t="shared" si="106"/>
        <v>2423.8000000000002</v>
      </c>
      <c r="G472" s="38">
        <f t="shared" si="108"/>
        <v>2161.3000000000002</v>
      </c>
      <c r="H472" s="47">
        <f t="shared" si="109"/>
        <v>12.145468005367132</v>
      </c>
      <c r="I472">
        <v>284</v>
      </c>
    </row>
    <row r="473" spans="1:9" x14ac:dyDescent="0.25">
      <c r="A473" s="8">
        <f t="shared" si="107"/>
        <v>42145</v>
      </c>
      <c r="B473" s="109">
        <v>185</v>
      </c>
      <c r="C473">
        <v>172.3</v>
      </c>
      <c r="D473">
        <v>2266.1</v>
      </c>
      <c r="E473">
        <v>1989</v>
      </c>
      <c r="F473" s="38">
        <f t="shared" si="106"/>
        <v>2451.1</v>
      </c>
      <c r="G473" s="38">
        <f t="shared" si="108"/>
        <v>2161.3000000000002</v>
      </c>
      <c r="H473" s="47">
        <f t="shared" si="109"/>
        <v>13.40859667792531</v>
      </c>
      <c r="I473">
        <v>284</v>
      </c>
    </row>
    <row r="474" spans="1:9" x14ac:dyDescent="0.25">
      <c r="A474" s="8">
        <f t="shared" si="107"/>
        <v>42152</v>
      </c>
      <c r="B474" s="109">
        <v>135</v>
      </c>
      <c r="C474">
        <v>150.19999999999999</v>
      </c>
      <c r="D474">
        <v>2318.6999999999998</v>
      </c>
      <c r="E474">
        <v>2013.1</v>
      </c>
      <c r="F474" s="38">
        <f t="shared" si="106"/>
        <v>2453.6999999999998</v>
      </c>
      <c r="G474" s="38">
        <f t="shared" si="108"/>
        <v>2163.2999999999997</v>
      </c>
      <c r="H474" s="47">
        <f t="shared" si="109"/>
        <v>13.423935653862152</v>
      </c>
      <c r="I474">
        <v>284</v>
      </c>
    </row>
    <row r="475" spans="1:9" x14ac:dyDescent="0.25">
      <c r="A475" s="8">
        <f t="shared" si="107"/>
        <v>42159</v>
      </c>
      <c r="B475" s="109">
        <v>334</v>
      </c>
      <c r="C475">
        <v>489.9</v>
      </c>
      <c r="D475">
        <v>9.9</v>
      </c>
      <c r="E475">
        <v>8.8000000000000007</v>
      </c>
      <c r="F475" s="38">
        <f t="shared" si="106"/>
        <v>343.9</v>
      </c>
      <c r="G475" s="38">
        <f t="shared" si="108"/>
        <v>498.7</v>
      </c>
      <c r="H475" s="47">
        <f t="shared" si="109"/>
        <v>-31.040705835171444</v>
      </c>
      <c r="I475">
        <v>284</v>
      </c>
    </row>
    <row r="476" spans="1:9" x14ac:dyDescent="0.25">
      <c r="A476" s="8">
        <f t="shared" si="107"/>
        <v>42166</v>
      </c>
      <c r="B476" s="187">
        <v>309</v>
      </c>
      <c r="C476" s="145">
        <v>441.1</v>
      </c>
      <c r="D476" s="145">
        <v>37.4</v>
      </c>
      <c r="E476" s="145">
        <v>95.4</v>
      </c>
      <c r="F476" s="38">
        <f t="shared" si="106"/>
        <v>346.4</v>
      </c>
      <c r="G476" s="38">
        <f t="shared" si="108"/>
        <v>536.5</v>
      </c>
      <c r="H476" s="47">
        <f t="shared" si="109"/>
        <v>-35.433364398881636</v>
      </c>
    </row>
    <row r="477" spans="1:9" x14ac:dyDescent="0.25">
      <c r="A477" s="8">
        <f t="shared" si="107"/>
        <v>42173</v>
      </c>
      <c r="B477" s="109">
        <v>286</v>
      </c>
      <c r="C477" s="145">
        <v>490.1</v>
      </c>
      <c r="D477" s="145">
        <v>62.7</v>
      </c>
      <c r="E477" s="145">
        <v>95.4</v>
      </c>
      <c r="F477" s="38">
        <f t="shared" si="106"/>
        <v>348.7</v>
      </c>
      <c r="G477" s="38">
        <f t="shared" si="108"/>
        <v>585.5</v>
      </c>
      <c r="H477" s="47">
        <f t="shared" si="109"/>
        <v>-40.44406490179334</v>
      </c>
    </row>
    <row r="478" spans="1:9" x14ac:dyDescent="0.25">
      <c r="A478" s="8">
        <f t="shared" si="107"/>
        <v>42180</v>
      </c>
      <c r="B478" s="109">
        <v>284</v>
      </c>
      <c r="C478" s="145">
        <v>418.9</v>
      </c>
      <c r="D478" s="145">
        <v>128.4</v>
      </c>
      <c r="E478" s="145">
        <v>172.3</v>
      </c>
      <c r="F478" s="38">
        <f t="shared" si="106"/>
        <v>412.4</v>
      </c>
      <c r="G478" s="38">
        <f t="shared" si="108"/>
        <v>591.20000000000005</v>
      </c>
      <c r="H478" s="47">
        <f t="shared" si="109"/>
        <v>-30.24357239512856</v>
      </c>
    </row>
    <row r="479" spans="1:9" x14ac:dyDescent="0.25">
      <c r="A479" s="8">
        <f t="shared" si="107"/>
        <v>42187</v>
      </c>
      <c r="B479" s="26">
        <v>309</v>
      </c>
      <c r="C479" s="26">
        <v>427.7</v>
      </c>
      <c r="D479" s="26">
        <v>128.4</v>
      </c>
      <c r="E479" s="26">
        <v>270.60000000000002</v>
      </c>
      <c r="F479" s="38">
        <f t="shared" ref="F479:G481" si="110">+B479+D479</f>
        <v>437.4</v>
      </c>
      <c r="G479" s="38">
        <f t="shared" si="110"/>
        <v>698.3</v>
      </c>
      <c r="H479" s="47">
        <f t="shared" ref="H479:H487" si="111">+(F479/G479-1)*100</f>
        <v>-37.362165258484893</v>
      </c>
    </row>
    <row r="480" spans="1:9" x14ac:dyDescent="0.25">
      <c r="A480" s="8">
        <f t="shared" si="107"/>
        <v>42194</v>
      </c>
      <c r="B480" s="26">
        <v>301</v>
      </c>
      <c r="C480" s="145">
        <v>438.5</v>
      </c>
      <c r="D480" s="145">
        <v>193.4</v>
      </c>
      <c r="E480" s="145">
        <v>270.60000000000002</v>
      </c>
      <c r="F480" s="38">
        <f t="shared" si="110"/>
        <v>494.4</v>
      </c>
      <c r="G480" s="38">
        <f t="shared" si="110"/>
        <v>709.1</v>
      </c>
      <c r="H480" s="47">
        <f t="shared" si="111"/>
        <v>-30.277816951064739</v>
      </c>
    </row>
    <row r="481" spans="1:8" x14ac:dyDescent="0.25">
      <c r="A481" s="8">
        <f t="shared" si="107"/>
        <v>42201</v>
      </c>
      <c r="B481" s="26">
        <v>301</v>
      </c>
      <c r="C481" s="145">
        <v>392.2</v>
      </c>
      <c r="D481" s="145">
        <v>250.6</v>
      </c>
      <c r="E481" s="145">
        <v>272</v>
      </c>
      <c r="F481" s="38">
        <f t="shared" si="110"/>
        <v>551.6</v>
      </c>
      <c r="G481" s="38">
        <f t="shared" si="110"/>
        <v>664.2</v>
      </c>
      <c r="H481" s="47">
        <f t="shared" si="111"/>
        <v>-16.952725082806385</v>
      </c>
    </row>
    <row r="482" spans="1:8" x14ac:dyDescent="0.25">
      <c r="A482" s="8">
        <f t="shared" si="107"/>
        <v>42208</v>
      </c>
      <c r="B482" s="26">
        <v>278</v>
      </c>
      <c r="C482">
        <v>439.1</v>
      </c>
      <c r="D482" s="26">
        <v>274</v>
      </c>
      <c r="E482" s="26">
        <v>275</v>
      </c>
      <c r="F482" s="61">
        <f t="shared" ref="F482:G487" si="112">+B482+D482</f>
        <v>552</v>
      </c>
      <c r="G482" s="38">
        <f t="shared" si="112"/>
        <v>714.1</v>
      </c>
      <c r="H482" s="47">
        <f t="shared" si="111"/>
        <v>-22.699901974513381</v>
      </c>
    </row>
    <row r="483" spans="1:8" x14ac:dyDescent="0.25">
      <c r="A483" s="8">
        <f t="shared" si="107"/>
        <v>42215</v>
      </c>
      <c r="B483" s="26">
        <v>328</v>
      </c>
      <c r="C483">
        <v>449.4</v>
      </c>
      <c r="D483" s="26">
        <v>285</v>
      </c>
      <c r="E483">
        <v>279.7</v>
      </c>
      <c r="F483" s="61">
        <f t="shared" si="112"/>
        <v>613</v>
      </c>
      <c r="G483" s="38">
        <f t="shared" si="112"/>
        <v>729.09999999999991</v>
      </c>
      <c r="H483" s="47">
        <f t="shared" si="111"/>
        <v>-15.923741599231922</v>
      </c>
    </row>
    <row r="484" spans="1:8" x14ac:dyDescent="0.25">
      <c r="A484" s="8">
        <f t="shared" si="107"/>
        <v>42222</v>
      </c>
      <c r="B484" s="26">
        <v>438</v>
      </c>
      <c r="C484">
        <v>360.2</v>
      </c>
      <c r="D484" s="26">
        <v>285</v>
      </c>
      <c r="E484">
        <v>338.4</v>
      </c>
      <c r="F484" s="61">
        <f t="shared" si="112"/>
        <v>723</v>
      </c>
      <c r="G484" s="38">
        <f t="shared" si="112"/>
        <v>698.59999999999991</v>
      </c>
      <c r="H484" s="47">
        <f t="shared" si="111"/>
        <v>3.4926996850844771</v>
      </c>
    </row>
    <row r="485" spans="1:8" x14ac:dyDescent="0.25">
      <c r="A485" s="8">
        <f t="shared" si="107"/>
        <v>42229</v>
      </c>
      <c r="B485" s="26">
        <v>438</v>
      </c>
      <c r="C485">
        <v>331.7</v>
      </c>
      <c r="D485" s="26">
        <v>285</v>
      </c>
      <c r="E485">
        <v>450.4</v>
      </c>
      <c r="F485" s="61">
        <f t="shared" si="112"/>
        <v>723</v>
      </c>
      <c r="G485" s="38">
        <f t="shared" si="112"/>
        <v>782.09999999999991</v>
      </c>
      <c r="H485" s="47">
        <f t="shared" si="111"/>
        <v>-7.5565784426543825</v>
      </c>
    </row>
    <row r="486" spans="1:8" x14ac:dyDescent="0.25">
      <c r="A486" s="8">
        <f t="shared" si="107"/>
        <v>42236</v>
      </c>
      <c r="B486" s="26">
        <v>446</v>
      </c>
      <c r="C486">
        <v>239.7</v>
      </c>
      <c r="D486" s="26">
        <v>337</v>
      </c>
      <c r="E486">
        <v>565.5</v>
      </c>
      <c r="F486" s="61">
        <f t="shared" si="112"/>
        <v>783</v>
      </c>
      <c r="G486" s="38">
        <f t="shared" si="112"/>
        <v>805.2</v>
      </c>
      <c r="H486" s="47">
        <f t="shared" si="111"/>
        <v>-2.7570789865871914</v>
      </c>
    </row>
    <row r="487" spans="1:8" x14ac:dyDescent="0.25">
      <c r="A487" s="8">
        <f t="shared" si="107"/>
        <v>42243</v>
      </c>
      <c r="B487" s="26">
        <v>386</v>
      </c>
      <c r="C487">
        <v>196.7</v>
      </c>
      <c r="D487" s="26">
        <v>453.8</v>
      </c>
      <c r="E487">
        <v>686.2</v>
      </c>
      <c r="F487" s="61">
        <f t="shared" si="112"/>
        <v>839.8</v>
      </c>
      <c r="G487" s="38">
        <f t="shared" si="112"/>
        <v>882.90000000000009</v>
      </c>
      <c r="H487" s="47">
        <f t="shared" si="111"/>
        <v>-4.8816400498357782</v>
      </c>
    </row>
    <row r="488" spans="1:8" x14ac:dyDescent="0.25">
      <c r="A488" s="8">
        <f t="shared" si="107"/>
        <v>42250</v>
      </c>
      <c r="B488" s="26">
        <v>413</v>
      </c>
      <c r="C488">
        <v>287.7</v>
      </c>
      <c r="D488">
        <v>453.8</v>
      </c>
      <c r="E488">
        <v>686.7</v>
      </c>
      <c r="F488" s="61">
        <f t="shared" ref="F488:G490" si="113">+B488+D488</f>
        <v>866.8</v>
      </c>
      <c r="G488" s="38">
        <f t="shared" si="113"/>
        <v>974.40000000000009</v>
      </c>
      <c r="H488" s="47">
        <f t="shared" ref="H488:H496" si="114">+(F488/G488-1)*100</f>
        <v>-11.042692939244681</v>
      </c>
    </row>
    <row r="489" spans="1:8" x14ac:dyDescent="0.25">
      <c r="A489" s="8">
        <f t="shared" si="107"/>
        <v>42257</v>
      </c>
      <c r="B489" s="26">
        <v>427</v>
      </c>
      <c r="C489">
        <v>241.6</v>
      </c>
      <c r="D489" s="26">
        <v>528.79999999999995</v>
      </c>
      <c r="E489">
        <v>736.5</v>
      </c>
      <c r="F489" s="61">
        <f t="shared" si="113"/>
        <v>955.8</v>
      </c>
      <c r="G489" s="38">
        <f t="shared" si="113"/>
        <v>978.1</v>
      </c>
      <c r="H489" s="47">
        <f t="shared" si="114"/>
        <v>-2.2799304774563045</v>
      </c>
    </row>
    <row r="490" spans="1:8" x14ac:dyDescent="0.25">
      <c r="A490" s="8">
        <f t="shared" si="107"/>
        <v>42264</v>
      </c>
      <c r="B490" s="26">
        <v>477</v>
      </c>
      <c r="C490">
        <v>193.6</v>
      </c>
      <c r="D490">
        <v>594.4</v>
      </c>
      <c r="E490">
        <v>817.8</v>
      </c>
      <c r="F490" s="61">
        <f t="shared" si="113"/>
        <v>1071.4000000000001</v>
      </c>
      <c r="G490" s="38">
        <f t="shared" si="113"/>
        <v>1011.4</v>
      </c>
      <c r="H490" s="47">
        <f t="shared" si="114"/>
        <v>5.9323709709313999</v>
      </c>
    </row>
    <row r="491" spans="1:8" x14ac:dyDescent="0.25">
      <c r="A491" s="8">
        <f t="shared" si="107"/>
        <v>42271</v>
      </c>
      <c r="B491" s="26">
        <v>477</v>
      </c>
      <c r="C491">
        <v>202.6</v>
      </c>
      <c r="D491">
        <v>594.4</v>
      </c>
      <c r="E491">
        <v>818.6</v>
      </c>
      <c r="F491" s="61">
        <f t="shared" ref="F491:G496" si="115">+B491+D491</f>
        <v>1071.4000000000001</v>
      </c>
      <c r="G491" s="38">
        <f t="shared" si="115"/>
        <v>1021.2</v>
      </c>
      <c r="H491" s="47">
        <f t="shared" si="114"/>
        <v>4.9157853505679583</v>
      </c>
    </row>
    <row r="492" spans="1:8" x14ac:dyDescent="0.25">
      <c r="A492" s="8">
        <f t="shared" si="107"/>
        <v>42278</v>
      </c>
      <c r="B492" s="26">
        <v>437</v>
      </c>
      <c r="C492">
        <v>249.6</v>
      </c>
      <c r="D492">
        <v>671.1</v>
      </c>
      <c r="E492">
        <v>872.6</v>
      </c>
      <c r="F492" s="61">
        <f t="shared" si="115"/>
        <v>1108.0999999999999</v>
      </c>
      <c r="G492" s="38">
        <f t="shared" si="115"/>
        <v>1122.2</v>
      </c>
      <c r="H492" s="47">
        <f t="shared" si="114"/>
        <v>-1.2564605239707816</v>
      </c>
    </row>
    <row r="493" spans="1:8" x14ac:dyDescent="0.25">
      <c r="A493" s="8">
        <f t="shared" si="107"/>
        <v>42285</v>
      </c>
      <c r="B493" s="26">
        <v>341</v>
      </c>
      <c r="C493">
        <v>278.39999999999998</v>
      </c>
      <c r="D493">
        <v>783.8</v>
      </c>
      <c r="E493">
        <v>904.5</v>
      </c>
      <c r="F493" s="61">
        <f t="shared" si="115"/>
        <v>1124.8</v>
      </c>
      <c r="G493" s="38">
        <f t="shared" si="115"/>
        <v>1182.9000000000001</v>
      </c>
      <c r="H493" s="47">
        <f t="shared" si="114"/>
        <v>-4.9116577901766938</v>
      </c>
    </row>
    <row r="494" spans="1:8" x14ac:dyDescent="0.25">
      <c r="A494" s="8">
        <f t="shared" si="107"/>
        <v>42292</v>
      </c>
      <c r="B494" s="26">
        <v>394.1</v>
      </c>
      <c r="C494">
        <v>218.9</v>
      </c>
      <c r="D494">
        <v>864.6</v>
      </c>
      <c r="E494">
        <v>1032.7</v>
      </c>
      <c r="F494" s="61">
        <f t="shared" si="115"/>
        <v>1258.7</v>
      </c>
      <c r="G494" s="38">
        <f t="shared" si="115"/>
        <v>1251.6000000000001</v>
      </c>
      <c r="H494" s="47">
        <f t="shared" si="114"/>
        <v>0.56727388942152679</v>
      </c>
    </row>
    <row r="495" spans="1:8" x14ac:dyDescent="0.25">
      <c r="A495" s="8">
        <f t="shared" si="107"/>
        <v>42299</v>
      </c>
      <c r="B495" s="26">
        <v>439.1</v>
      </c>
      <c r="C495">
        <v>240.2</v>
      </c>
      <c r="D495">
        <v>911.1</v>
      </c>
      <c r="E495">
        <v>1065.3499999999999</v>
      </c>
      <c r="F495" s="61">
        <f t="shared" si="115"/>
        <v>1350.2</v>
      </c>
      <c r="G495" s="38">
        <f t="shared" si="115"/>
        <v>1305.55</v>
      </c>
      <c r="H495" s="47">
        <f t="shared" si="114"/>
        <v>3.4200145532534254</v>
      </c>
    </row>
    <row r="496" spans="1:8" x14ac:dyDescent="0.25">
      <c r="A496" s="8">
        <f t="shared" si="107"/>
        <v>42306</v>
      </c>
      <c r="B496" s="26">
        <v>439.1</v>
      </c>
      <c r="C496">
        <v>289.2</v>
      </c>
      <c r="D496">
        <v>911.1</v>
      </c>
      <c r="E496">
        <v>1066.5</v>
      </c>
      <c r="F496" s="61">
        <f t="shared" si="115"/>
        <v>1350.2</v>
      </c>
      <c r="G496" s="38">
        <f t="shared" si="115"/>
        <v>1355.7</v>
      </c>
      <c r="H496" s="47">
        <f t="shared" si="114"/>
        <v>-0.40569447517887491</v>
      </c>
    </row>
    <row r="497" spans="1:9" x14ac:dyDescent="0.25">
      <c r="A497" s="8">
        <f t="shared" si="107"/>
        <v>42313</v>
      </c>
      <c r="B497">
        <v>505.6</v>
      </c>
      <c r="C497">
        <v>287.5</v>
      </c>
      <c r="D497">
        <v>911.1</v>
      </c>
      <c r="E497">
        <v>1067.2</v>
      </c>
      <c r="F497" s="61">
        <f t="shared" ref="F497:G502" si="116">+B497+D497</f>
        <v>1416.7</v>
      </c>
      <c r="G497" s="38">
        <f t="shared" si="116"/>
        <v>1354.7</v>
      </c>
      <c r="H497" s="47">
        <f t="shared" ref="H497:H502" si="117">+(F497/G497-1)*100</f>
        <v>4.5766590389016093</v>
      </c>
    </row>
    <row r="498" spans="1:9" x14ac:dyDescent="0.25">
      <c r="A498" s="8">
        <f t="shared" si="107"/>
        <v>42320</v>
      </c>
      <c r="B498" s="26">
        <v>505.6</v>
      </c>
      <c r="C498">
        <v>285.3</v>
      </c>
      <c r="D498">
        <v>990.9</v>
      </c>
      <c r="E498">
        <v>1121.5999999999999</v>
      </c>
      <c r="F498" s="61">
        <f t="shared" si="116"/>
        <v>1496.5</v>
      </c>
      <c r="G498" s="38">
        <f t="shared" si="116"/>
        <v>1406.8999999999999</v>
      </c>
      <c r="H498" s="47">
        <f t="shared" si="117"/>
        <v>6.3686118416376614</v>
      </c>
    </row>
    <row r="499" spans="1:9" x14ac:dyDescent="0.25">
      <c r="A499" s="8">
        <f t="shared" si="107"/>
        <v>42327</v>
      </c>
      <c r="B499">
        <v>493.1</v>
      </c>
      <c r="C499">
        <v>225.3</v>
      </c>
      <c r="D499">
        <v>1006.4</v>
      </c>
      <c r="E499">
        <v>1204.4000000000001</v>
      </c>
      <c r="F499" s="61">
        <f t="shared" si="116"/>
        <v>1499.5</v>
      </c>
      <c r="G499" s="38">
        <f t="shared" si="116"/>
        <v>1429.7</v>
      </c>
      <c r="H499" s="47">
        <f t="shared" si="117"/>
        <v>4.8821431069455024</v>
      </c>
    </row>
    <row r="500" spans="1:9" x14ac:dyDescent="0.25">
      <c r="A500" s="8">
        <f t="shared" si="107"/>
        <v>42334</v>
      </c>
      <c r="B500" s="26">
        <v>473.1</v>
      </c>
      <c r="C500">
        <v>230.5</v>
      </c>
      <c r="D500">
        <v>1056.8</v>
      </c>
      <c r="E500">
        <v>1227.4000000000001</v>
      </c>
      <c r="F500" s="61">
        <f t="shared" si="116"/>
        <v>1529.9</v>
      </c>
      <c r="G500" s="38">
        <f t="shared" si="116"/>
        <v>1457.9</v>
      </c>
      <c r="H500" s="47">
        <f t="shared" si="117"/>
        <v>4.938610329926596</v>
      </c>
    </row>
    <row r="501" spans="1:9" x14ac:dyDescent="0.25">
      <c r="A501" s="8">
        <f t="shared" si="107"/>
        <v>42341</v>
      </c>
      <c r="B501" s="26">
        <v>473.1</v>
      </c>
      <c r="C501">
        <v>269</v>
      </c>
      <c r="D501">
        <v>1056.8</v>
      </c>
      <c r="E501">
        <v>1253.5999999999999</v>
      </c>
      <c r="F501" s="61">
        <f t="shared" si="116"/>
        <v>1529.9</v>
      </c>
      <c r="G501" s="38">
        <f t="shared" si="116"/>
        <v>1522.6</v>
      </c>
      <c r="H501" s="47">
        <f t="shared" si="117"/>
        <v>0.4794430579272424</v>
      </c>
    </row>
    <row r="502" spans="1:9" x14ac:dyDescent="0.25">
      <c r="A502" s="8">
        <f t="shared" si="107"/>
        <v>42348</v>
      </c>
      <c r="B502" s="26">
        <v>479.6</v>
      </c>
      <c r="C502">
        <v>211.5</v>
      </c>
      <c r="D502">
        <v>1056.8</v>
      </c>
      <c r="E502">
        <v>1309.9000000000001</v>
      </c>
      <c r="F502" s="61">
        <f t="shared" si="116"/>
        <v>1536.4</v>
      </c>
      <c r="G502" s="38">
        <f t="shared" si="116"/>
        <v>1521.4</v>
      </c>
      <c r="H502" s="47">
        <f t="shared" si="117"/>
        <v>0.98593400815039089</v>
      </c>
      <c r="I502">
        <v>26.5</v>
      </c>
    </row>
    <row r="503" spans="1:9" x14ac:dyDescent="0.25">
      <c r="A503" s="8">
        <f t="shared" si="107"/>
        <v>42355</v>
      </c>
      <c r="B503" s="26">
        <v>479.6</v>
      </c>
      <c r="C503">
        <v>188.5</v>
      </c>
      <c r="D503">
        <v>1056.8</v>
      </c>
      <c r="E503">
        <v>1333.3</v>
      </c>
      <c r="F503" s="61">
        <f t="shared" ref="F503:G506" si="118">+B503+D503</f>
        <v>1536.4</v>
      </c>
      <c r="G503" s="38">
        <f t="shared" si="118"/>
        <v>1521.8</v>
      </c>
      <c r="H503" s="47">
        <f t="shared" ref="H503:H510" si="119">+(F503/G503-1)*100</f>
        <v>0.95939019582074181</v>
      </c>
      <c r="I503">
        <v>26.5</v>
      </c>
    </row>
    <row r="504" spans="1:9" x14ac:dyDescent="0.25">
      <c r="A504" s="8">
        <f t="shared" si="107"/>
        <v>42362</v>
      </c>
      <c r="B504" s="26">
        <v>479.6</v>
      </c>
      <c r="C504">
        <v>188.4</v>
      </c>
      <c r="D504">
        <v>1056.8</v>
      </c>
      <c r="E504">
        <v>1333.4</v>
      </c>
      <c r="F504" s="61">
        <f t="shared" si="118"/>
        <v>1536.4</v>
      </c>
      <c r="G504" s="38">
        <f t="shared" si="118"/>
        <v>1521.8000000000002</v>
      </c>
      <c r="H504" s="47">
        <f t="shared" si="119"/>
        <v>0.95939019582074181</v>
      </c>
      <c r="I504">
        <v>26.5</v>
      </c>
    </row>
    <row r="505" spans="1:9" x14ac:dyDescent="0.25">
      <c r="A505" s="8">
        <f t="shared" si="107"/>
        <v>42369</v>
      </c>
      <c r="B505" s="26">
        <v>455.6</v>
      </c>
      <c r="C505">
        <v>188.4</v>
      </c>
      <c r="D505">
        <v>1111.8</v>
      </c>
      <c r="E505">
        <v>1534.8</v>
      </c>
      <c r="F505" s="61">
        <f t="shared" si="118"/>
        <v>1567.4</v>
      </c>
      <c r="G505" s="38">
        <f t="shared" si="118"/>
        <v>1723.2</v>
      </c>
      <c r="H505" s="47">
        <f t="shared" si="119"/>
        <v>-9.0413184772516253</v>
      </c>
      <c r="I505">
        <v>26.5</v>
      </c>
    </row>
    <row r="506" spans="1:9" x14ac:dyDescent="0.25">
      <c r="A506" s="8">
        <f t="shared" si="107"/>
        <v>42376</v>
      </c>
      <c r="B506" s="26">
        <v>381.6</v>
      </c>
      <c r="C506">
        <v>257.8</v>
      </c>
      <c r="D506">
        <v>1344.7</v>
      </c>
      <c r="E506">
        <v>1578.1</v>
      </c>
      <c r="F506" s="61">
        <f t="shared" si="118"/>
        <v>1726.3000000000002</v>
      </c>
      <c r="G506" s="38">
        <f t="shared" si="118"/>
        <v>1835.8999999999999</v>
      </c>
      <c r="H506" s="47">
        <f t="shared" si="119"/>
        <v>-5.9698240644915135</v>
      </c>
      <c r="I506">
        <v>42.5</v>
      </c>
    </row>
    <row r="507" spans="1:9" x14ac:dyDescent="0.25">
      <c r="A507" s="8">
        <f t="shared" si="107"/>
        <v>42383</v>
      </c>
      <c r="B507">
        <v>431.1</v>
      </c>
      <c r="C507">
        <v>269.8</v>
      </c>
      <c r="D507">
        <v>1345.2</v>
      </c>
      <c r="E507">
        <v>1646.7</v>
      </c>
      <c r="F507" s="61">
        <f t="shared" ref="F507:G510" si="120">+B507+D507</f>
        <v>1776.3000000000002</v>
      </c>
      <c r="G507" s="38">
        <f t="shared" si="120"/>
        <v>1916.5</v>
      </c>
      <c r="H507" s="47">
        <f t="shared" si="119"/>
        <v>-7.3154187320636499</v>
      </c>
      <c r="I507" s="26">
        <v>49</v>
      </c>
    </row>
    <row r="508" spans="1:9" x14ac:dyDescent="0.25">
      <c r="A508" s="8">
        <f t="shared" si="107"/>
        <v>42390</v>
      </c>
      <c r="B508">
        <v>403.1</v>
      </c>
      <c r="C508">
        <v>315.5</v>
      </c>
      <c r="D508">
        <v>1373.7</v>
      </c>
      <c r="E508">
        <v>1696.5</v>
      </c>
      <c r="F508" s="61">
        <f t="shared" si="120"/>
        <v>1776.8000000000002</v>
      </c>
      <c r="G508" s="38">
        <f t="shared" si="120"/>
        <v>2012</v>
      </c>
      <c r="H508" s="47">
        <f t="shared" si="119"/>
        <v>-11.689860834990052</v>
      </c>
      <c r="I508" s="26">
        <v>50</v>
      </c>
    </row>
    <row r="509" spans="1:9" x14ac:dyDescent="0.25">
      <c r="A509" s="8">
        <f t="shared" si="107"/>
        <v>42397</v>
      </c>
      <c r="B509" s="26">
        <v>365.1</v>
      </c>
      <c r="C509">
        <v>318.7</v>
      </c>
      <c r="D509">
        <v>1410.3</v>
      </c>
      <c r="E509">
        <v>1724.3</v>
      </c>
      <c r="F509" s="61">
        <f t="shared" si="120"/>
        <v>1775.4</v>
      </c>
      <c r="G509" s="38">
        <f t="shared" si="120"/>
        <v>2043</v>
      </c>
      <c r="H509" s="47">
        <f t="shared" si="119"/>
        <v>-13.098384728340672</v>
      </c>
      <c r="I509" s="26">
        <v>99</v>
      </c>
    </row>
    <row r="510" spans="1:9" x14ac:dyDescent="0.25">
      <c r="A510" s="8">
        <f t="shared" si="107"/>
        <v>42404</v>
      </c>
      <c r="B510" s="26">
        <v>365.1</v>
      </c>
      <c r="C510">
        <v>303.5</v>
      </c>
      <c r="D510">
        <v>1437.8</v>
      </c>
      <c r="E510">
        <v>1740.7</v>
      </c>
      <c r="F510" s="61">
        <f t="shared" si="120"/>
        <v>1802.9</v>
      </c>
      <c r="G510" s="38">
        <f t="shared" si="120"/>
        <v>2044.2</v>
      </c>
      <c r="H510" s="47">
        <f t="shared" si="119"/>
        <v>-11.804128754524989</v>
      </c>
      <c r="I510" s="26">
        <v>99</v>
      </c>
    </row>
    <row r="511" spans="1:9" x14ac:dyDescent="0.25">
      <c r="A511" s="8">
        <f t="shared" si="107"/>
        <v>42411</v>
      </c>
      <c r="B511">
        <v>365.1</v>
      </c>
      <c r="C511">
        <v>303.5</v>
      </c>
      <c r="D511">
        <v>1490.4</v>
      </c>
      <c r="E511">
        <v>1740.7</v>
      </c>
      <c r="F511" s="61">
        <f t="shared" ref="F511:G513" si="121">+B511+D511</f>
        <v>1855.5</v>
      </c>
      <c r="G511" s="38">
        <f t="shared" si="121"/>
        <v>2044.2</v>
      </c>
      <c r="H511" s="47">
        <f t="shared" ref="H511:H516" si="122">+(F511/G511-1)*100</f>
        <v>-9.2309950102729683</v>
      </c>
      <c r="I511" s="26">
        <v>100</v>
      </c>
    </row>
    <row r="512" spans="1:9" x14ac:dyDescent="0.25">
      <c r="A512" s="8">
        <f t="shared" si="107"/>
        <v>42418</v>
      </c>
      <c r="B512">
        <v>365.1</v>
      </c>
      <c r="C512">
        <v>303.5</v>
      </c>
      <c r="D512">
        <v>1490.4</v>
      </c>
      <c r="E512">
        <v>1740.7</v>
      </c>
      <c r="F512" s="61">
        <f t="shared" si="121"/>
        <v>1855.5</v>
      </c>
      <c r="G512" s="38">
        <f t="shared" si="121"/>
        <v>2044.2</v>
      </c>
      <c r="H512" s="47">
        <f t="shared" si="122"/>
        <v>-9.2309950102729683</v>
      </c>
      <c r="I512" s="26">
        <v>99</v>
      </c>
    </row>
    <row r="513" spans="1:9" x14ac:dyDescent="0.25">
      <c r="A513" s="8">
        <f t="shared" si="107"/>
        <v>42425</v>
      </c>
      <c r="B513">
        <v>323.10000000000002</v>
      </c>
      <c r="C513">
        <v>343.5</v>
      </c>
      <c r="D513">
        <v>1537.1</v>
      </c>
      <c r="E513">
        <v>1751.6</v>
      </c>
      <c r="F513" s="61">
        <f t="shared" si="121"/>
        <v>1860.1999999999998</v>
      </c>
      <c r="G513" s="38">
        <f t="shared" si="121"/>
        <v>2095.1</v>
      </c>
      <c r="H513" s="47">
        <f t="shared" si="122"/>
        <v>-11.211875328146636</v>
      </c>
      <c r="I513" s="26">
        <v>129</v>
      </c>
    </row>
    <row r="514" spans="1:9" x14ac:dyDescent="0.25">
      <c r="A514" s="8">
        <f t="shared" si="107"/>
        <v>42432</v>
      </c>
      <c r="B514">
        <v>251.1</v>
      </c>
      <c r="C514" s="26">
        <v>353</v>
      </c>
      <c r="D514">
        <v>1615.6</v>
      </c>
      <c r="E514">
        <v>1840.1</v>
      </c>
      <c r="F514" s="61">
        <f t="shared" ref="F514:G516" si="123">+B514+D514</f>
        <v>1866.6999999999998</v>
      </c>
      <c r="G514" s="38">
        <f t="shared" si="123"/>
        <v>2193.1</v>
      </c>
      <c r="H514" s="47">
        <f t="shared" si="122"/>
        <v>-14.883042268934387</v>
      </c>
      <c r="I514" s="26">
        <v>130</v>
      </c>
    </row>
    <row r="515" spans="1:9" x14ac:dyDescent="0.25">
      <c r="A515" s="8">
        <f t="shared" si="107"/>
        <v>42439</v>
      </c>
      <c r="B515">
        <v>241.1</v>
      </c>
      <c r="C515" s="26">
        <v>323</v>
      </c>
      <c r="D515">
        <v>1692.6</v>
      </c>
      <c r="E515">
        <v>1870.9</v>
      </c>
      <c r="F515" s="61">
        <f t="shared" si="123"/>
        <v>1933.6999999999998</v>
      </c>
      <c r="G515" s="38">
        <f t="shared" si="123"/>
        <v>2193.9</v>
      </c>
      <c r="H515" s="47">
        <f t="shared" si="122"/>
        <v>-11.860157710014141</v>
      </c>
      <c r="I515" s="26">
        <v>184</v>
      </c>
    </row>
    <row r="516" spans="1:9" x14ac:dyDescent="0.25">
      <c r="A516" s="8">
        <f t="shared" si="107"/>
        <v>42446</v>
      </c>
      <c r="B516">
        <v>241.1</v>
      </c>
      <c r="C516">
        <v>288</v>
      </c>
      <c r="D516">
        <v>1799.8</v>
      </c>
      <c r="E516">
        <v>1921.9</v>
      </c>
      <c r="F516" s="61">
        <f t="shared" si="123"/>
        <v>2040.8999999999999</v>
      </c>
      <c r="G516" s="38">
        <f t="shared" si="123"/>
        <v>2209.9</v>
      </c>
      <c r="H516" s="47">
        <f t="shared" si="122"/>
        <v>-7.6474048599484252</v>
      </c>
      <c r="I516" s="26">
        <v>185</v>
      </c>
    </row>
    <row r="517" spans="1:9" x14ac:dyDescent="0.25">
      <c r="A517" s="8">
        <f>+A516+7</f>
        <v>42453</v>
      </c>
      <c r="B517" s="26">
        <v>296.10000000000002</v>
      </c>
      <c r="C517" s="26">
        <v>328</v>
      </c>
      <c r="D517">
        <v>1799.8</v>
      </c>
      <c r="E517">
        <v>1976.9</v>
      </c>
      <c r="F517" s="61">
        <f t="shared" ref="F517:G519" si="124">+B517+D517</f>
        <v>2095.9</v>
      </c>
      <c r="G517" s="38">
        <f t="shared" si="124"/>
        <v>2304.9</v>
      </c>
      <c r="H517" s="47">
        <f t="shared" ref="H517:H522" si="125">+(F517/G517-1)*100</f>
        <v>-9.067638509262876</v>
      </c>
      <c r="I517" s="26">
        <v>174</v>
      </c>
    </row>
    <row r="518" spans="1:9" x14ac:dyDescent="0.25">
      <c r="A518" s="8">
        <f>+A517+7</f>
        <v>42460</v>
      </c>
      <c r="B518" s="26">
        <v>197</v>
      </c>
      <c r="C518" s="26">
        <v>328</v>
      </c>
      <c r="D518" s="26">
        <v>1826.2</v>
      </c>
      <c r="E518" s="26">
        <v>1976.9</v>
      </c>
      <c r="F518" s="61">
        <f t="shared" si="124"/>
        <v>2023.2</v>
      </c>
      <c r="G518" s="38">
        <f t="shared" si="124"/>
        <v>2304.9</v>
      </c>
      <c r="H518" s="47">
        <f t="shared" si="125"/>
        <v>-12.22178836392035</v>
      </c>
      <c r="I518" s="26">
        <v>252</v>
      </c>
    </row>
    <row r="519" spans="1:9" x14ac:dyDescent="0.25">
      <c r="A519" s="8">
        <f>+A518+7</f>
        <v>42467</v>
      </c>
      <c r="B519" s="26">
        <v>197</v>
      </c>
      <c r="C519" s="26">
        <v>328</v>
      </c>
      <c r="D519">
        <v>1892.2</v>
      </c>
      <c r="E519">
        <v>1976.9</v>
      </c>
      <c r="F519" s="61">
        <f t="shared" si="124"/>
        <v>2089.1999999999998</v>
      </c>
      <c r="G519" s="38">
        <f t="shared" si="124"/>
        <v>2304.9</v>
      </c>
      <c r="H519" s="47">
        <f t="shared" si="125"/>
        <v>-9.358323571521554</v>
      </c>
      <c r="I519" s="26">
        <v>317</v>
      </c>
    </row>
    <row r="520" spans="1:9" x14ac:dyDescent="0.25">
      <c r="A520" s="8">
        <f>+A519+7</f>
        <v>42474</v>
      </c>
      <c r="B520">
        <v>192.7</v>
      </c>
      <c r="C520">
        <v>338</v>
      </c>
      <c r="D520">
        <v>1953.3</v>
      </c>
      <c r="E520">
        <v>2026.2</v>
      </c>
      <c r="F520" s="61">
        <f t="shared" ref="F520:G522" si="126">+B520+D520</f>
        <v>2146</v>
      </c>
      <c r="G520" s="38">
        <f t="shared" si="126"/>
        <v>2364.1999999999998</v>
      </c>
      <c r="H520" s="47">
        <f t="shared" si="125"/>
        <v>-9.2293376194907299</v>
      </c>
      <c r="I520" s="26">
        <v>319</v>
      </c>
    </row>
    <row r="521" spans="1:9" x14ac:dyDescent="0.25">
      <c r="A521" s="8">
        <f>+A520+7</f>
        <v>42481</v>
      </c>
      <c r="B521">
        <v>151.19999999999999</v>
      </c>
      <c r="C521">
        <v>300.5</v>
      </c>
      <c r="D521" s="26">
        <v>1996</v>
      </c>
      <c r="E521">
        <v>2116.6999999999998</v>
      </c>
      <c r="F521" s="61">
        <f t="shared" si="126"/>
        <v>2147.1999999999998</v>
      </c>
      <c r="G521" s="38">
        <f t="shared" si="126"/>
        <v>2417.1999999999998</v>
      </c>
      <c r="H521" s="47">
        <f t="shared" si="125"/>
        <v>-11.16994870097634</v>
      </c>
      <c r="I521" s="26">
        <v>315</v>
      </c>
    </row>
    <row r="522" spans="1:9" x14ac:dyDescent="0.25">
      <c r="A522" s="8">
        <f t="shared" ref="A522:A585" si="127">+A521+7</f>
        <v>42488</v>
      </c>
      <c r="B522">
        <v>152.5</v>
      </c>
      <c r="C522">
        <v>275.5</v>
      </c>
      <c r="D522" s="26">
        <v>1996</v>
      </c>
      <c r="E522">
        <v>2143.1</v>
      </c>
      <c r="F522" s="61">
        <f t="shared" si="126"/>
        <v>2148.5</v>
      </c>
      <c r="G522" s="38">
        <f t="shared" si="126"/>
        <v>2418.6</v>
      </c>
      <c r="H522" s="47">
        <f t="shared" si="125"/>
        <v>-11.167617630033899</v>
      </c>
      <c r="I522" s="26">
        <v>315</v>
      </c>
    </row>
    <row r="523" spans="1:9" x14ac:dyDescent="0.25">
      <c r="A523" s="8">
        <f t="shared" si="127"/>
        <v>42495</v>
      </c>
      <c r="B523" s="26">
        <v>46</v>
      </c>
      <c r="C523">
        <v>277.7</v>
      </c>
      <c r="D523">
        <v>2108.1</v>
      </c>
      <c r="E523">
        <v>2143.1</v>
      </c>
      <c r="F523" s="61">
        <f t="shared" ref="F523:G525" si="128">+B523+D523</f>
        <v>2154.1</v>
      </c>
      <c r="G523" s="38">
        <f t="shared" si="128"/>
        <v>2420.7999999999997</v>
      </c>
      <c r="H523" s="47">
        <f t="shared" ref="H523:H528" si="129">+(F523/G523-1)*100</f>
        <v>-11.017019167217445</v>
      </c>
      <c r="I523" s="26">
        <v>337</v>
      </c>
    </row>
    <row r="524" spans="1:9" x14ac:dyDescent="0.25">
      <c r="A524" s="8">
        <f t="shared" si="127"/>
        <v>42502</v>
      </c>
      <c r="B524" s="26">
        <v>46</v>
      </c>
      <c r="C524" s="26">
        <v>245</v>
      </c>
      <c r="D524">
        <v>2118.4</v>
      </c>
      <c r="E524">
        <v>2178.8000000000002</v>
      </c>
      <c r="F524" s="61">
        <f t="shared" si="128"/>
        <v>2164.4</v>
      </c>
      <c r="G524" s="38">
        <f t="shared" si="128"/>
        <v>2423.8000000000002</v>
      </c>
      <c r="H524" s="47">
        <f t="shared" si="129"/>
        <v>-10.702203152075251</v>
      </c>
      <c r="I524" s="26">
        <v>388</v>
      </c>
    </row>
    <row r="525" spans="1:9" x14ac:dyDescent="0.25">
      <c r="A525" s="8">
        <f t="shared" si="127"/>
        <v>42509</v>
      </c>
      <c r="B525" s="26">
        <v>185</v>
      </c>
      <c r="C525">
        <v>2118.4</v>
      </c>
      <c r="D525">
        <v>2266.1</v>
      </c>
      <c r="E525">
        <v>2179.8000000000002</v>
      </c>
      <c r="F525" s="61">
        <f t="shared" si="128"/>
        <v>2451.1</v>
      </c>
      <c r="G525" s="38">
        <f t="shared" si="128"/>
        <v>4298.2000000000007</v>
      </c>
      <c r="H525" s="47">
        <f t="shared" si="129"/>
        <v>-42.973802987297013</v>
      </c>
      <c r="I525" s="26">
        <v>463</v>
      </c>
    </row>
    <row r="526" spans="1:9" x14ac:dyDescent="0.25">
      <c r="A526" s="8">
        <f t="shared" si="127"/>
        <v>42516</v>
      </c>
      <c r="B526" s="26">
        <v>46</v>
      </c>
      <c r="C526" s="26">
        <v>135</v>
      </c>
      <c r="D526" s="26">
        <v>2118.4</v>
      </c>
      <c r="E526">
        <v>2318.6999999999998</v>
      </c>
      <c r="F526" s="61">
        <f t="shared" ref="F526:G528" si="130">+B526+D526</f>
        <v>2164.4</v>
      </c>
      <c r="G526" s="38">
        <f t="shared" si="130"/>
        <v>2453.6999999999998</v>
      </c>
      <c r="H526" s="47">
        <f t="shared" si="129"/>
        <v>-11.790357419407416</v>
      </c>
      <c r="I526" s="26">
        <v>504</v>
      </c>
    </row>
    <row r="527" spans="1:9" x14ac:dyDescent="0.25">
      <c r="A527" s="8">
        <f t="shared" si="127"/>
        <v>42523</v>
      </c>
      <c r="B527" s="26">
        <v>550</v>
      </c>
      <c r="C527" s="26">
        <v>334</v>
      </c>
      <c r="D527">
        <v>0</v>
      </c>
      <c r="E527">
        <v>9.9</v>
      </c>
      <c r="F527" s="61">
        <f t="shared" si="130"/>
        <v>550</v>
      </c>
      <c r="G527" s="38">
        <f t="shared" si="130"/>
        <v>343.9</v>
      </c>
      <c r="H527" s="47">
        <f t="shared" si="129"/>
        <v>59.930212271009033</v>
      </c>
    </row>
    <row r="528" spans="1:9" x14ac:dyDescent="0.25">
      <c r="A528" s="8">
        <f t="shared" si="127"/>
        <v>42530</v>
      </c>
      <c r="B528" s="26">
        <v>504</v>
      </c>
      <c r="C528" s="26">
        <v>309</v>
      </c>
      <c r="D528">
        <v>50.5</v>
      </c>
      <c r="E528">
        <v>37.4</v>
      </c>
      <c r="F528" s="61">
        <f t="shared" si="130"/>
        <v>554.5</v>
      </c>
      <c r="G528" s="38">
        <f t="shared" si="130"/>
        <v>346.4</v>
      </c>
      <c r="H528" s="47">
        <f t="shared" si="129"/>
        <v>60.075057736720574</v>
      </c>
    </row>
    <row r="529" spans="1:8" x14ac:dyDescent="0.25">
      <c r="A529" s="8">
        <f t="shared" si="127"/>
        <v>42537</v>
      </c>
      <c r="B529" s="26">
        <v>554</v>
      </c>
      <c r="C529" s="26">
        <v>286</v>
      </c>
      <c r="D529">
        <v>124.9</v>
      </c>
      <c r="E529">
        <v>62.7</v>
      </c>
      <c r="F529" s="61">
        <f t="shared" ref="F529:G531" si="131">+B529+D529</f>
        <v>678.9</v>
      </c>
      <c r="G529" s="38">
        <f t="shared" si="131"/>
        <v>348.7</v>
      </c>
      <c r="H529" s="47">
        <f t="shared" ref="H529:H534" si="132">+(F529/G529-1)*100</f>
        <v>94.694579868081448</v>
      </c>
    </row>
    <row r="530" spans="1:8" x14ac:dyDescent="0.25">
      <c r="A530" s="8">
        <f t="shared" si="127"/>
        <v>42544</v>
      </c>
      <c r="B530" s="26">
        <v>516</v>
      </c>
      <c r="C530" s="26">
        <v>284</v>
      </c>
      <c r="D530">
        <v>223.5</v>
      </c>
      <c r="E530">
        <v>128.4</v>
      </c>
      <c r="F530" s="61">
        <f t="shared" si="131"/>
        <v>739.5</v>
      </c>
      <c r="G530" s="38">
        <f t="shared" si="131"/>
        <v>412.4</v>
      </c>
      <c r="H530" s="47">
        <f t="shared" si="132"/>
        <v>79.316197866149381</v>
      </c>
    </row>
    <row r="531" spans="1:8" x14ac:dyDescent="0.25">
      <c r="A531" s="8">
        <f t="shared" si="127"/>
        <v>42551</v>
      </c>
      <c r="B531" s="26">
        <v>475</v>
      </c>
      <c r="C531" s="26">
        <v>309</v>
      </c>
      <c r="D531">
        <v>351.8</v>
      </c>
      <c r="E531">
        <v>128.4</v>
      </c>
      <c r="F531" s="61">
        <f t="shared" si="131"/>
        <v>826.8</v>
      </c>
      <c r="G531" s="38">
        <f t="shared" si="131"/>
        <v>437.4</v>
      </c>
      <c r="H531" s="47">
        <f t="shared" si="132"/>
        <v>89.026063100137165</v>
      </c>
    </row>
    <row r="532" spans="1:8" x14ac:dyDescent="0.25">
      <c r="A532" s="8">
        <f t="shared" si="127"/>
        <v>42558</v>
      </c>
      <c r="B532" s="26">
        <v>475</v>
      </c>
      <c r="C532" s="26">
        <v>301</v>
      </c>
      <c r="D532">
        <v>351.8</v>
      </c>
      <c r="E532">
        <v>193.4</v>
      </c>
      <c r="F532" s="61">
        <f t="shared" ref="F532:G534" si="133">+B532+D532</f>
        <v>826.8</v>
      </c>
      <c r="G532" s="38">
        <f t="shared" si="133"/>
        <v>494.4</v>
      </c>
      <c r="H532" s="47">
        <f t="shared" si="132"/>
        <v>67.233009708737868</v>
      </c>
    </row>
    <row r="533" spans="1:8" x14ac:dyDescent="0.25">
      <c r="A533" s="8">
        <f t="shared" si="127"/>
        <v>42565</v>
      </c>
      <c r="B533" s="26">
        <v>487</v>
      </c>
      <c r="C533" s="26">
        <v>301</v>
      </c>
      <c r="D533">
        <v>351.8</v>
      </c>
      <c r="E533">
        <v>250.6</v>
      </c>
      <c r="F533" s="61">
        <f t="shared" si="133"/>
        <v>838.8</v>
      </c>
      <c r="G533" s="38">
        <f t="shared" si="133"/>
        <v>551.6</v>
      </c>
      <c r="H533" s="47">
        <f t="shared" si="132"/>
        <v>52.066715010877431</v>
      </c>
    </row>
    <row r="534" spans="1:8" x14ac:dyDescent="0.25">
      <c r="A534" s="8">
        <f t="shared" si="127"/>
        <v>42572</v>
      </c>
      <c r="B534">
        <v>489.8</v>
      </c>
      <c r="C534" s="26">
        <v>278</v>
      </c>
      <c r="D534">
        <v>351.8</v>
      </c>
      <c r="E534" s="26">
        <v>274</v>
      </c>
      <c r="F534" s="61">
        <f t="shared" si="133"/>
        <v>841.6</v>
      </c>
      <c r="G534" s="38">
        <f t="shared" si="133"/>
        <v>552</v>
      </c>
      <c r="H534" s="47">
        <f t="shared" si="132"/>
        <v>52.463768115942024</v>
      </c>
    </row>
    <row r="535" spans="1:8" x14ac:dyDescent="0.25">
      <c r="A535" s="8">
        <f t="shared" si="127"/>
        <v>42579</v>
      </c>
      <c r="B535">
        <v>390.8</v>
      </c>
      <c r="C535" s="26">
        <v>328</v>
      </c>
      <c r="D535">
        <v>485.3</v>
      </c>
      <c r="E535" s="26">
        <v>285</v>
      </c>
      <c r="F535" s="61">
        <f t="shared" ref="F535:G537" si="134">+B535+D535</f>
        <v>876.1</v>
      </c>
      <c r="G535" s="38">
        <f t="shared" si="134"/>
        <v>613</v>
      </c>
      <c r="H535" s="47">
        <f t="shared" ref="H535:H540" si="135">+(F535/G535-1)*100</f>
        <v>42.920065252854812</v>
      </c>
    </row>
    <row r="536" spans="1:8" x14ac:dyDescent="0.25">
      <c r="A536" s="8">
        <f t="shared" si="127"/>
        <v>42586</v>
      </c>
      <c r="B536">
        <v>385.3</v>
      </c>
      <c r="C536" s="26">
        <v>438</v>
      </c>
      <c r="D536" s="26">
        <v>517.79999999999995</v>
      </c>
      <c r="E536" s="26">
        <v>285</v>
      </c>
      <c r="F536" s="61">
        <f t="shared" si="134"/>
        <v>903.09999999999991</v>
      </c>
      <c r="G536" s="38">
        <f t="shared" si="134"/>
        <v>723</v>
      </c>
      <c r="H536" s="47">
        <f t="shared" si="135"/>
        <v>24.910096818810491</v>
      </c>
    </row>
    <row r="537" spans="1:8" x14ac:dyDescent="0.25">
      <c r="A537" s="8">
        <f t="shared" si="127"/>
        <v>42593</v>
      </c>
      <c r="B537">
        <v>411.3</v>
      </c>
      <c r="C537" s="26">
        <v>438</v>
      </c>
      <c r="D537" s="26">
        <v>544.20000000000005</v>
      </c>
      <c r="E537" s="26">
        <v>285</v>
      </c>
      <c r="F537" s="61">
        <f t="shared" si="134"/>
        <v>955.5</v>
      </c>
      <c r="G537" s="38">
        <f t="shared" si="134"/>
        <v>723</v>
      </c>
      <c r="H537" s="47">
        <f t="shared" si="135"/>
        <v>32.157676348547717</v>
      </c>
    </row>
    <row r="538" spans="1:8" x14ac:dyDescent="0.25">
      <c r="A538" s="8">
        <f t="shared" si="127"/>
        <v>42600</v>
      </c>
      <c r="B538">
        <v>426.3</v>
      </c>
      <c r="C538" s="26">
        <v>446</v>
      </c>
      <c r="D538" s="26">
        <v>568.70000000000005</v>
      </c>
      <c r="E538" s="26">
        <v>337</v>
      </c>
      <c r="F538" s="61">
        <f t="shared" ref="F538:G540" si="136">+B538+D538</f>
        <v>995</v>
      </c>
      <c r="G538" s="38">
        <f t="shared" si="136"/>
        <v>783</v>
      </c>
      <c r="H538" s="47">
        <f t="shared" si="135"/>
        <v>27.075351213282239</v>
      </c>
    </row>
    <row r="539" spans="1:8" x14ac:dyDescent="0.25">
      <c r="A539" s="8">
        <f t="shared" si="127"/>
        <v>42607</v>
      </c>
      <c r="B539">
        <v>426.3</v>
      </c>
      <c r="C539" s="26">
        <v>446</v>
      </c>
      <c r="D539" s="26">
        <v>568.70000000000005</v>
      </c>
      <c r="E539" s="26">
        <v>337</v>
      </c>
      <c r="F539" s="61">
        <f t="shared" si="136"/>
        <v>995</v>
      </c>
      <c r="G539" s="38">
        <f t="shared" si="136"/>
        <v>783</v>
      </c>
      <c r="H539" s="47">
        <f t="shared" si="135"/>
        <v>27.075351213282239</v>
      </c>
    </row>
    <row r="540" spans="1:8" x14ac:dyDescent="0.25">
      <c r="A540" s="8">
        <f t="shared" si="127"/>
        <v>42614</v>
      </c>
      <c r="B540">
        <v>511.3</v>
      </c>
      <c r="C540" s="26">
        <v>413</v>
      </c>
      <c r="D540">
        <v>765.3</v>
      </c>
      <c r="E540">
        <v>453.8</v>
      </c>
      <c r="F540" s="61">
        <f t="shared" si="136"/>
        <v>1276.5999999999999</v>
      </c>
      <c r="G540" s="38">
        <f t="shared" si="136"/>
        <v>866.8</v>
      </c>
      <c r="H540" s="47">
        <f t="shared" si="135"/>
        <v>47.277341947392706</v>
      </c>
    </row>
    <row r="541" spans="1:8" x14ac:dyDescent="0.25">
      <c r="A541" s="8">
        <f t="shared" si="127"/>
        <v>42621</v>
      </c>
      <c r="B541">
        <v>464.3</v>
      </c>
      <c r="C541" s="26">
        <v>427</v>
      </c>
      <c r="D541">
        <v>880.7</v>
      </c>
      <c r="E541">
        <v>528.79999999999995</v>
      </c>
      <c r="F541" s="61">
        <f t="shared" ref="F541:G543" si="137">+B541+D541</f>
        <v>1345</v>
      </c>
      <c r="G541" s="38">
        <f t="shared" si="137"/>
        <v>955.8</v>
      </c>
      <c r="H541" s="47">
        <f t="shared" ref="H541:H546" si="138">+(F541/G541-1)*100</f>
        <v>40.719815861058791</v>
      </c>
    </row>
    <row r="542" spans="1:8" x14ac:dyDescent="0.25">
      <c r="A542" s="8">
        <f t="shared" si="127"/>
        <v>42628</v>
      </c>
      <c r="B542">
        <v>464.3</v>
      </c>
      <c r="C542" s="26">
        <v>477</v>
      </c>
      <c r="D542">
        <v>913.4</v>
      </c>
      <c r="E542">
        <v>594.4</v>
      </c>
      <c r="F542" s="61">
        <f t="shared" si="137"/>
        <v>1377.7</v>
      </c>
      <c r="G542" s="38">
        <f t="shared" si="137"/>
        <v>1071.4000000000001</v>
      </c>
      <c r="H542" s="47">
        <f t="shared" si="138"/>
        <v>28.588762366996455</v>
      </c>
    </row>
    <row r="543" spans="1:8" x14ac:dyDescent="0.25">
      <c r="A543" s="8">
        <f t="shared" si="127"/>
        <v>42635</v>
      </c>
      <c r="B543" s="26">
        <v>464</v>
      </c>
      <c r="C543" s="26">
        <v>477</v>
      </c>
      <c r="D543">
        <v>1021.5</v>
      </c>
      <c r="E543">
        <v>594.4</v>
      </c>
      <c r="F543" s="61">
        <f t="shared" si="137"/>
        <v>1485.5</v>
      </c>
      <c r="G543" s="38">
        <f t="shared" si="137"/>
        <v>1071.4000000000001</v>
      </c>
      <c r="H543" s="47">
        <f t="shared" si="138"/>
        <v>38.650364009706919</v>
      </c>
    </row>
    <row r="544" spans="1:8" x14ac:dyDescent="0.25">
      <c r="A544" s="8">
        <f t="shared" si="127"/>
        <v>42642</v>
      </c>
      <c r="B544">
        <v>513.9</v>
      </c>
      <c r="C544" s="26">
        <v>437</v>
      </c>
      <c r="D544">
        <v>1075.5999999999999</v>
      </c>
      <c r="E544">
        <v>671.1</v>
      </c>
      <c r="F544" s="61">
        <f t="shared" ref="F544:G546" si="139">+B544+D544</f>
        <v>1589.5</v>
      </c>
      <c r="G544" s="38">
        <f t="shared" si="139"/>
        <v>1108.0999999999999</v>
      </c>
      <c r="H544" s="47">
        <f t="shared" si="138"/>
        <v>43.443732515115975</v>
      </c>
    </row>
    <row r="545" spans="1:8" x14ac:dyDescent="0.25">
      <c r="A545" s="8">
        <f t="shared" si="127"/>
        <v>42649</v>
      </c>
      <c r="B545">
        <v>513.9</v>
      </c>
      <c r="C545" s="192">
        <v>371</v>
      </c>
      <c r="D545">
        <v>1075.5999999999999</v>
      </c>
      <c r="E545" s="192">
        <v>784</v>
      </c>
      <c r="F545" s="61">
        <f t="shared" si="139"/>
        <v>1589.5</v>
      </c>
      <c r="G545" s="38">
        <f t="shared" si="139"/>
        <v>1155</v>
      </c>
      <c r="H545" s="47">
        <f t="shared" si="138"/>
        <v>37.61904761904762</v>
      </c>
    </row>
    <row r="546" spans="1:8" x14ac:dyDescent="0.25">
      <c r="A546" s="8">
        <f t="shared" si="127"/>
        <v>42656</v>
      </c>
      <c r="B546">
        <v>564.9</v>
      </c>
      <c r="C546">
        <v>394.1</v>
      </c>
      <c r="D546">
        <v>1075.5999999999999</v>
      </c>
      <c r="E546">
        <v>864.6</v>
      </c>
      <c r="F546" s="61">
        <f t="shared" si="139"/>
        <v>1640.5</v>
      </c>
      <c r="G546" s="38">
        <f t="shared" si="139"/>
        <v>1258.7</v>
      </c>
      <c r="H546" s="47">
        <f t="shared" si="138"/>
        <v>30.332883133391597</v>
      </c>
    </row>
    <row r="547" spans="1:8" x14ac:dyDescent="0.25">
      <c r="A547" s="8">
        <f t="shared" si="127"/>
        <v>42663</v>
      </c>
      <c r="B547">
        <v>609.9</v>
      </c>
      <c r="C547">
        <v>439.1</v>
      </c>
      <c r="D547">
        <v>1075.5999999999999</v>
      </c>
      <c r="E547">
        <v>911.1</v>
      </c>
      <c r="F547" s="61">
        <f t="shared" ref="F547:G549" si="140">+B547+D547</f>
        <v>1685.5</v>
      </c>
      <c r="G547" s="38">
        <f t="shared" si="140"/>
        <v>1350.2</v>
      </c>
      <c r="H547" s="47">
        <f t="shared" ref="H547:H552" si="141">+(F547/G547-1)*100</f>
        <v>24.833358021033924</v>
      </c>
    </row>
    <row r="548" spans="1:8" x14ac:dyDescent="0.25">
      <c r="A548" s="8">
        <f t="shared" si="127"/>
        <v>42670</v>
      </c>
      <c r="B548">
        <v>517.9</v>
      </c>
      <c r="C548">
        <v>439.1</v>
      </c>
      <c r="D548">
        <v>1245.5</v>
      </c>
      <c r="E548">
        <v>911.1</v>
      </c>
      <c r="F548" s="61">
        <f t="shared" si="140"/>
        <v>1763.4</v>
      </c>
      <c r="G548" s="38">
        <f t="shared" si="140"/>
        <v>1350.2</v>
      </c>
      <c r="H548" s="47">
        <f t="shared" si="141"/>
        <v>30.602873648348393</v>
      </c>
    </row>
    <row r="549" spans="1:8" x14ac:dyDescent="0.25">
      <c r="A549" s="8">
        <f t="shared" si="127"/>
        <v>42677</v>
      </c>
      <c r="B549">
        <v>522.9</v>
      </c>
      <c r="C549">
        <v>505.6</v>
      </c>
      <c r="D549">
        <v>1278.5</v>
      </c>
      <c r="E549">
        <v>911.1</v>
      </c>
      <c r="F549" s="61">
        <f t="shared" si="140"/>
        <v>1801.4</v>
      </c>
      <c r="G549" s="38">
        <f t="shared" si="140"/>
        <v>1416.7</v>
      </c>
      <c r="H549" s="47">
        <f t="shared" si="141"/>
        <v>27.154655184583888</v>
      </c>
    </row>
    <row r="550" spans="1:8" x14ac:dyDescent="0.25">
      <c r="A550" s="8">
        <f t="shared" si="127"/>
        <v>42684</v>
      </c>
      <c r="B550">
        <v>574.9</v>
      </c>
      <c r="C550">
        <v>505.6</v>
      </c>
      <c r="D550">
        <v>1309.3</v>
      </c>
      <c r="E550">
        <v>990.9</v>
      </c>
      <c r="F550" s="61">
        <f t="shared" ref="F550:G552" si="142">+B550+D550</f>
        <v>1884.1999999999998</v>
      </c>
      <c r="G550" s="38">
        <f t="shared" si="142"/>
        <v>1496.5</v>
      </c>
      <c r="H550" s="47">
        <f t="shared" si="141"/>
        <v>25.907116605412629</v>
      </c>
    </row>
    <row r="551" spans="1:8" x14ac:dyDescent="0.25">
      <c r="A551" s="8">
        <f t="shared" si="127"/>
        <v>42691</v>
      </c>
      <c r="B551">
        <v>574.9</v>
      </c>
      <c r="C551">
        <v>493.1</v>
      </c>
      <c r="D551">
        <v>1309.3</v>
      </c>
      <c r="E551">
        <v>1006.4</v>
      </c>
      <c r="F551" s="61">
        <f t="shared" si="142"/>
        <v>1884.1999999999998</v>
      </c>
      <c r="G551" s="38">
        <f t="shared" si="142"/>
        <v>1499.5</v>
      </c>
      <c r="H551" s="47">
        <f t="shared" si="141"/>
        <v>25.655218406135361</v>
      </c>
    </row>
    <row r="552" spans="1:8" x14ac:dyDescent="0.25">
      <c r="A552" s="8">
        <f t="shared" si="127"/>
        <v>42698</v>
      </c>
      <c r="B552">
        <v>484.9</v>
      </c>
      <c r="C552">
        <v>473.1</v>
      </c>
      <c r="D552">
        <v>1453</v>
      </c>
      <c r="E552">
        <v>1056.8</v>
      </c>
      <c r="F552" s="61">
        <f t="shared" si="142"/>
        <v>1937.9</v>
      </c>
      <c r="G552" s="38">
        <f t="shared" si="142"/>
        <v>1529.9</v>
      </c>
      <c r="H552" s="47">
        <f t="shared" si="141"/>
        <v>26.668409699980387</v>
      </c>
    </row>
    <row r="553" spans="1:8" x14ac:dyDescent="0.25">
      <c r="A553" s="8">
        <f t="shared" si="127"/>
        <v>42705</v>
      </c>
      <c r="B553">
        <v>443.9</v>
      </c>
      <c r="C553">
        <v>473.1</v>
      </c>
      <c r="D553">
        <v>1502.5</v>
      </c>
      <c r="E553">
        <v>1056.8</v>
      </c>
      <c r="F553" s="61">
        <f t="shared" ref="F553:G555" si="143">+B553+D553</f>
        <v>1946.4</v>
      </c>
      <c r="G553" s="38">
        <f t="shared" si="143"/>
        <v>1529.9</v>
      </c>
      <c r="H553" s="47">
        <f t="shared" ref="H553:H558" si="144">+(F553/G553-1)*100</f>
        <v>27.224001568729971</v>
      </c>
    </row>
    <row r="554" spans="1:8" x14ac:dyDescent="0.25">
      <c r="A554" s="8">
        <f t="shared" si="127"/>
        <v>42712</v>
      </c>
      <c r="B554">
        <v>443.9</v>
      </c>
      <c r="C554">
        <v>479.6</v>
      </c>
      <c r="D554">
        <v>1502.5</v>
      </c>
      <c r="E554">
        <v>1056.8</v>
      </c>
      <c r="F554" s="61">
        <f t="shared" si="143"/>
        <v>1946.4</v>
      </c>
      <c r="G554" s="38">
        <f t="shared" si="143"/>
        <v>1536.4</v>
      </c>
      <c r="H554" s="47">
        <f t="shared" si="144"/>
        <v>26.685758916948711</v>
      </c>
    </row>
    <row r="555" spans="1:8" x14ac:dyDescent="0.25">
      <c r="A555" s="8">
        <f t="shared" si="127"/>
        <v>42719</v>
      </c>
      <c r="B555">
        <v>443.9</v>
      </c>
      <c r="C555">
        <v>479.6</v>
      </c>
      <c r="D555">
        <v>1502.5</v>
      </c>
      <c r="E555">
        <v>1056.8</v>
      </c>
      <c r="F555" s="61">
        <f t="shared" si="143"/>
        <v>1946.4</v>
      </c>
      <c r="G555" s="38">
        <f t="shared" si="143"/>
        <v>1536.4</v>
      </c>
      <c r="H555" s="47">
        <f t="shared" si="144"/>
        <v>26.685758916948711</v>
      </c>
    </row>
    <row r="556" spans="1:8" x14ac:dyDescent="0.25">
      <c r="A556" s="8">
        <f t="shared" si="127"/>
        <v>42726</v>
      </c>
      <c r="B556">
        <v>443.9</v>
      </c>
      <c r="C556">
        <v>479.6</v>
      </c>
      <c r="D556">
        <v>1502.5</v>
      </c>
      <c r="E556">
        <v>1056.8</v>
      </c>
      <c r="F556" s="61">
        <f t="shared" ref="F556:G558" si="145">+B556+D556</f>
        <v>1946.4</v>
      </c>
      <c r="G556" s="38">
        <f t="shared" si="145"/>
        <v>1536.4</v>
      </c>
      <c r="H556" s="47">
        <f t="shared" si="144"/>
        <v>26.685758916948711</v>
      </c>
    </row>
    <row r="557" spans="1:8" x14ac:dyDescent="0.25">
      <c r="A557" s="8">
        <f t="shared" si="127"/>
        <v>42733</v>
      </c>
      <c r="B557">
        <v>393.9</v>
      </c>
      <c r="C557">
        <v>455.6</v>
      </c>
      <c r="D557">
        <v>1650.7</v>
      </c>
      <c r="E557">
        <v>1111.8</v>
      </c>
      <c r="F557" s="61">
        <f t="shared" si="145"/>
        <v>2044.6</v>
      </c>
      <c r="G557" s="38">
        <f t="shared" si="145"/>
        <v>1567.4</v>
      </c>
      <c r="H557" s="47">
        <f t="shared" si="144"/>
        <v>30.445323465611818</v>
      </c>
    </row>
    <row r="558" spans="1:8" x14ac:dyDescent="0.25">
      <c r="A558" s="8">
        <f t="shared" si="127"/>
        <v>42740</v>
      </c>
      <c r="B558">
        <v>393.9</v>
      </c>
      <c r="C558">
        <v>455.6</v>
      </c>
      <c r="D558">
        <v>1650.7</v>
      </c>
      <c r="E558">
        <v>1111.8</v>
      </c>
      <c r="F558" s="61">
        <f t="shared" si="145"/>
        <v>2044.6</v>
      </c>
      <c r="G558" s="38">
        <f t="shared" si="145"/>
        <v>1567.4</v>
      </c>
      <c r="H558" s="47">
        <f t="shared" si="144"/>
        <v>30.445323465611818</v>
      </c>
    </row>
    <row r="559" spans="1:8" x14ac:dyDescent="0.25">
      <c r="A559" s="8">
        <f t="shared" si="127"/>
        <v>42747</v>
      </c>
      <c r="B559">
        <v>336.8</v>
      </c>
      <c r="C559">
        <v>431.1</v>
      </c>
      <c r="D559">
        <v>1708.9</v>
      </c>
      <c r="E559">
        <v>1345.2</v>
      </c>
      <c r="F559" s="61">
        <f t="shared" ref="F559:G561" si="146">+B559+D559</f>
        <v>2045.7</v>
      </c>
      <c r="G559" s="38">
        <f t="shared" si="146"/>
        <v>1776.3000000000002</v>
      </c>
      <c r="H559" s="47">
        <f>+(F559/G559-1)*100</f>
        <v>15.166357034284751</v>
      </c>
    </row>
    <row r="560" spans="1:8" x14ac:dyDescent="0.25">
      <c r="A560" s="8">
        <f t="shared" si="127"/>
        <v>42754</v>
      </c>
      <c r="B560">
        <v>356.8</v>
      </c>
      <c r="C560">
        <v>403.1</v>
      </c>
      <c r="D560">
        <v>1741.9</v>
      </c>
      <c r="E560">
        <v>1373.7</v>
      </c>
      <c r="F560" s="61">
        <f t="shared" si="146"/>
        <v>2098.7000000000003</v>
      </c>
      <c r="G560" s="38">
        <f t="shared" si="146"/>
        <v>1776.8000000000002</v>
      </c>
      <c r="H560" s="47">
        <f>+(F560/G560-1)*100</f>
        <v>18.116839261593888</v>
      </c>
    </row>
    <row r="561" spans="1:9" x14ac:dyDescent="0.25">
      <c r="A561" s="8">
        <f t="shared" si="127"/>
        <v>42761</v>
      </c>
      <c r="B561">
        <v>406.8</v>
      </c>
      <c r="C561">
        <v>365.1</v>
      </c>
      <c r="D561">
        <v>1741.9</v>
      </c>
      <c r="E561">
        <v>1410.3</v>
      </c>
      <c r="F561" s="61">
        <f t="shared" si="146"/>
        <v>2148.7000000000003</v>
      </c>
      <c r="G561" s="38">
        <f t="shared" si="146"/>
        <v>1775.4</v>
      </c>
      <c r="H561" s="47">
        <f>+(F561/G561-1)*100</f>
        <v>21.026247606173264</v>
      </c>
    </row>
    <row r="562" spans="1:9" x14ac:dyDescent="0.25">
      <c r="A562" s="8">
        <f t="shared" si="127"/>
        <v>42768</v>
      </c>
      <c r="B562">
        <v>356.8</v>
      </c>
      <c r="C562">
        <v>365.1</v>
      </c>
      <c r="D562">
        <v>1856.5</v>
      </c>
      <c r="E562">
        <v>1437.8</v>
      </c>
      <c r="F562" s="61">
        <f>+B562+D562</f>
        <v>2213.3000000000002</v>
      </c>
      <c r="G562" s="38">
        <f>+C562+E562</f>
        <v>1802.9</v>
      </c>
      <c r="H562" s="47">
        <f>+(F562/G562-1)*100</f>
        <v>22.763325752953591</v>
      </c>
    </row>
    <row r="563" spans="1:9" x14ac:dyDescent="0.25">
      <c r="A563" s="8">
        <f t="shared" si="127"/>
        <v>42775</v>
      </c>
      <c r="B563">
        <v>356.8</v>
      </c>
      <c r="C563">
        <v>365.1</v>
      </c>
      <c r="D563">
        <v>1856.5</v>
      </c>
      <c r="E563">
        <v>1490.4</v>
      </c>
      <c r="F563" s="61">
        <f t="shared" ref="F563:F613" si="147">+B563+D563</f>
        <v>2213.3000000000002</v>
      </c>
      <c r="G563" s="38">
        <f t="shared" ref="G563:G613" si="148">+C563+E563</f>
        <v>1855.5</v>
      </c>
      <c r="H563" s="47">
        <f t="shared" ref="H563:H613" si="149">+(F563/G563-1)*100</f>
        <v>19.283212072217747</v>
      </c>
    </row>
    <row r="564" spans="1:9" x14ac:dyDescent="0.25">
      <c r="A564" s="8">
        <f t="shared" si="127"/>
        <v>42782</v>
      </c>
      <c r="B564">
        <v>340.8</v>
      </c>
      <c r="C564">
        <v>365.1</v>
      </c>
      <c r="D564">
        <v>1929.3</v>
      </c>
      <c r="E564">
        <v>1490.4</v>
      </c>
      <c r="F564" s="61">
        <f t="shared" si="147"/>
        <v>2270.1</v>
      </c>
      <c r="G564" s="38">
        <f t="shared" si="148"/>
        <v>1855.5</v>
      </c>
      <c r="H564" s="47">
        <f t="shared" si="149"/>
        <v>22.344381568310425</v>
      </c>
    </row>
    <row r="565" spans="1:9" x14ac:dyDescent="0.25">
      <c r="A565" s="8">
        <f t="shared" si="127"/>
        <v>42789</v>
      </c>
      <c r="B565">
        <v>313.3</v>
      </c>
      <c r="C565">
        <v>323.10000000000002</v>
      </c>
      <c r="D565">
        <v>2014.9</v>
      </c>
      <c r="E565">
        <v>1537.1</v>
      </c>
      <c r="F565" s="61">
        <f t="shared" si="147"/>
        <v>2328.2000000000003</v>
      </c>
      <c r="G565" s="38">
        <f t="shared" si="148"/>
        <v>1860.1999999999998</v>
      </c>
      <c r="H565" s="47">
        <f t="shared" si="149"/>
        <v>25.158585098376541</v>
      </c>
    </row>
    <row r="566" spans="1:9" x14ac:dyDescent="0.25">
      <c r="A566" s="8">
        <f t="shared" si="127"/>
        <v>42796</v>
      </c>
      <c r="B566">
        <v>315.3</v>
      </c>
      <c r="C566">
        <v>251.1</v>
      </c>
      <c r="D566">
        <v>2049.6</v>
      </c>
      <c r="E566">
        <v>1615.6</v>
      </c>
      <c r="F566" s="61">
        <f t="shared" si="147"/>
        <v>2364.9</v>
      </c>
      <c r="G566" s="38">
        <f t="shared" si="148"/>
        <v>1866.6999999999998</v>
      </c>
      <c r="H566" s="47">
        <f t="shared" si="149"/>
        <v>26.68880912840843</v>
      </c>
    </row>
    <row r="567" spans="1:9" x14ac:dyDescent="0.25">
      <c r="A567" s="8">
        <f t="shared" si="127"/>
        <v>42803</v>
      </c>
      <c r="B567" s="26">
        <v>312</v>
      </c>
      <c r="C567">
        <v>241.1</v>
      </c>
      <c r="D567">
        <v>2049.6</v>
      </c>
      <c r="E567">
        <v>1692.6</v>
      </c>
      <c r="F567" s="61">
        <f t="shared" si="147"/>
        <v>2361.6</v>
      </c>
      <c r="G567" s="38">
        <f t="shared" si="148"/>
        <v>1933.6999999999998</v>
      </c>
      <c r="H567" s="47">
        <f t="shared" si="149"/>
        <v>22.128561824481572</v>
      </c>
    </row>
    <row r="568" spans="1:9" x14ac:dyDescent="0.25">
      <c r="A568" s="8">
        <f t="shared" si="127"/>
        <v>42810</v>
      </c>
      <c r="B568" s="26">
        <v>312</v>
      </c>
      <c r="C568">
        <v>241.1</v>
      </c>
      <c r="D568">
        <v>2103.4</v>
      </c>
      <c r="E568">
        <v>1799.8</v>
      </c>
      <c r="F568" s="61">
        <f t="shared" si="147"/>
        <v>2415.4</v>
      </c>
      <c r="G568" s="38">
        <f t="shared" si="148"/>
        <v>2040.8999999999999</v>
      </c>
      <c r="H568" s="47">
        <f t="shared" si="149"/>
        <v>18.34974766034594</v>
      </c>
    </row>
    <row r="569" spans="1:9" x14ac:dyDescent="0.25">
      <c r="A569" s="8">
        <f t="shared" si="127"/>
        <v>42817</v>
      </c>
      <c r="B569" s="26">
        <v>323</v>
      </c>
      <c r="C569" s="26">
        <v>296.10000000000002</v>
      </c>
      <c r="D569">
        <v>2210.9</v>
      </c>
      <c r="E569">
        <v>1799.8</v>
      </c>
      <c r="F569" s="61">
        <f t="shared" si="147"/>
        <v>2533.9</v>
      </c>
      <c r="G569" s="38">
        <f t="shared" si="148"/>
        <v>2095.9</v>
      </c>
      <c r="H569" s="47">
        <f t="shared" si="149"/>
        <v>20.897943604179581</v>
      </c>
    </row>
    <row r="570" spans="1:9" x14ac:dyDescent="0.25">
      <c r="A570" s="8">
        <f t="shared" si="127"/>
        <v>42824</v>
      </c>
      <c r="B570" s="26">
        <v>323</v>
      </c>
      <c r="C570" s="26">
        <v>197</v>
      </c>
      <c r="D570">
        <v>2210.9</v>
      </c>
      <c r="E570">
        <v>1826.2</v>
      </c>
      <c r="F570" s="61">
        <f t="shared" si="147"/>
        <v>2533.9</v>
      </c>
      <c r="G570" s="38">
        <f t="shared" si="148"/>
        <v>2023.2</v>
      </c>
      <c r="H570" s="47">
        <f t="shared" si="149"/>
        <v>25.242190589165681</v>
      </c>
    </row>
    <row r="571" spans="1:9" x14ac:dyDescent="0.25">
      <c r="A571" s="8">
        <f t="shared" si="127"/>
        <v>42831</v>
      </c>
      <c r="B571" s="26">
        <v>278</v>
      </c>
      <c r="C571" s="26">
        <v>197</v>
      </c>
      <c r="D571" s="26">
        <v>2260.4</v>
      </c>
      <c r="E571" s="26">
        <v>1892.2</v>
      </c>
      <c r="F571" s="61">
        <f t="shared" si="147"/>
        <v>2538.4</v>
      </c>
      <c r="G571" s="38">
        <f t="shared" si="148"/>
        <v>2089.1999999999998</v>
      </c>
      <c r="H571" s="47">
        <f t="shared" si="149"/>
        <v>21.50105303465444</v>
      </c>
    </row>
    <row r="572" spans="1:9" x14ac:dyDescent="0.25">
      <c r="A572" s="8">
        <f t="shared" si="127"/>
        <v>42838</v>
      </c>
      <c r="B572" s="26">
        <v>255</v>
      </c>
      <c r="C572" s="26">
        <v>192.7</v>
      </c>
      <c r="D572" s="26">
        <v>2285.4</v>
      </c>
      <c r="E572" s="26">
        <v>1953.3</v>
      </c>
      <c r="F572" s="61">
        <f t="shared" si="147"/>
        <v>2540.4</v>
      </c>
      <c r="G572" s="38">
        <f t="shared" si="148"/>
        <v>2146</v>
      </c>
      <c r="H572" s="47">
        <f t="shared" si="149"/>
        <v>18.37837837837839</v>
      </c>
    </row>
    <row r="573" spans="1:9" x14ac:dyDescent="0.25">
      <c r="A573" s="8">
        <f t="shared" si="127"/>
        <v>42845</v>
      </c>
      <c r="B573" s="26">
        <v>205</v>
      </c>
      <c r="C573" s="26">
        <v>151.19999999999999</v>
      </c>
      <c r="D573" s="26">
        <v>2391.9</v>
      </c>
      <c r="E573" s="26">
        <v>1996</v>
      </c>
      <c r="F573" s="61">
        <f t="shared" si="147"/>
        <v>2596.9</v>
      </c>
      <c r="G573" s="38">
        <f t="shared" si="148"/>
        <v>2147.1999999999998</v>
      </c>
      <c r="H573" s="47">
        <f t="shared" si="149"/>
        <v>20.943554396423259</v>
      </c>
    </row>
    <row r="574" spans="1:9" x14ac:dyDescent="0.25">
      <c r="A574" s="8">
        <f t="shared" si="127"/>
        <v>42852</v>
      </c>
      <c r="B574" s="26">
        <v>107</v>
      </c>
      <c r="C574" s="26">
        <v>152.5</v>
      </c>
      <c r="D574" s="26">
        <v>2556.8000000000002</v>
      </c>
      <c r="E574" s="26">
        <v>1996</v>
      </c>
      <c r="F574" s="61">
        <f t="shared" si="147"/>
        <v>2663.8</v>
      </c>
      <c r="G574" s="38">
        <f t="shared" si="148"/>
        <v>2148.5</v>
      </c>
      <c r="H574" s="47">
        <f t="shared" si="149"/>
        <v>23.98417500581802</v>
      </c>
      <c r="I574">
        <v>397</v>
      </c>
    </row>
    <row r="575" spans="1:9" x14ac:dyDescent="0.25">
      <c r="A575" s="8">
        <f t="shared" si="127"/>
        <v>42859</v>
      </c>
      <c r="B575" s="26">
        <v>107</v>
      </c>
      <c r="C575" s="26">
        <v>46</v>
      </c>
      <c r="D575" s="26">
        <v>2556.8000000000002</v>
      </c>
      <c r="E575" s="26">
        <v>2108.1</v>
      </c>
      <c r="F575" s="61">
        <f t="shared" si="147"/>
        <v>2663.8</v>
      </c>
      <c r="G575" s="38">
        <f t="shared" si="148"/>
        <v>2154.1</v>
      </c>
      <c r="H575" s="47">
        <f t="shared" si="149"/>
        <v>23.661854138619386</v>
      </c>
      <c r="I575">
        <v>442</v>
      </c>
    </row>
    <row r="576" spans="1:9" x14ac:dyDescent="0.25">
      <c r="A576" s="8">
        <f t="shared" si="127"/>
        <v>42866</v>
      </c>
      <c r="B576" s="26">
        <v>107</v>
      </c>
      <c r="C576" s="26">
        <v>46</v>
      </c>
      <c r="D576">
        <v>2556.8000000000002</v>
      </c>
      <c r="E576">
        <v>2118.4</v>
      </c>
      <c r="F576" s="61">
        <f t="shared" si="147"/>
        <v>2663.8</v>
      </c>
      <c r="G576" s="38">
        <f t="shared" si="148"/>
        <v>2164.4</v>
      </c>
      <c r="H576" s="47">
        <f t="shared" si="149"/>
        <v>23.073369063019776</v>
      </c>
      <c r="I576">
        <v>492</v>
      </c>
    </row>
    <row r="577" spans="1:9" x14ac:dyDescent="0.25">
      <c r="A577" s="8">
        <f t="shared" si="127"/>
        <v>42873</v>
      </c>
      <c r="B577" s="26">
        <v>107</v>
      </c>
      <c r="C577" s="26">
        <v>46</v>
      </c>
      <c r="D577">
        <v>2579.6999999999998</v>
      </c>
      <c r="E577">
        <v>2118.4</v>
      </c>
      <c r="F577" s="61">
        <f t="shared" si="147"/>
        <v>2686.7</v>
      </c>
      <c r="G577" s="38">
        <f t="shared" si="148"/>
        <v>2164.4</v>
      </c>
      <c r="H577" s="47">
        <f t="shared" si="149"/>
        <v>24.131399002032872</v>
      </c>
      <c r="I577">
        <v>492</v>
      </c>
    </row>
    <row r="578" spans="1:9" x14ac:dyDescent="0.25">
      <c r="A578" s="8">
        <f t="shared" si="127"/>
        <v>42880</v>
      </c>
      <c r="B578" s="26">
        <v>57</v>
      </c>
      <c r="C578" s="26">
        <v>46</v>
      </c>
      <c r="D578" s="26">
        <v>2679.7</v>
      </c>
      <c r="E578" s="26">
        <v>2118.4</v>
      </c>
      <c r="F578" s="61">
        <f t="shared" si="147"/>
        <v>2736.7</v>
      </c>
      <c r="G578" s="38">
        <f t="shared" si="148"/>
        <v>2164.4</v>
      </c>
      <c r="H578" s="47">
        <f t="shared" si="149"/>
        <v>26.441508039179439</v>
      </c>
      <c r="I578">
        <v>497</v>
      </c>
    </row>
    <row r="579" spans="1:9" x14ac:dyDescent="0.25">
      <c r="A579" s="8">
        <f t="shared" si="127"/>
        <v>42887</v>
      </c>
      <c r="B579" s="26">
        <v>554</v>
      </c>
      <c r="C579" s="26">
        <v>550</v>
      </c>
      <c r="D579" s="26">
        <v>0</v>
      </c>
      <c r="E579" s="26">
        <v>0</v>
      </c>
      <c r="F579" s="61">
        <f t="shared" si="147"/>
        <v>554</v>
      </c>
      <c r="G579" s="61">
        <f t="shared" si="148"/>
        <v>550</v>
      </c>
      <c r="H579" s="47">
        <f t="shared" si="149"/>
        <v>0.72727272727273196</v>
      </c>
      <c r="I579">
        <v>0</v>
      </c>
    </row>
    <row r="580" spans="1:9" x14ac:dyDescent="0.25">
      <c r="A580" s="8">
        <f t="shared" si="127"/>
        <v>42894</v>
      </c>
      <c r="B580" s="26">
        <v>554.79999999999995</v>
      </c>
      <c r="C580" s="26">
        <v>504</v>
      </c>
      <c r="D580" s="26">
        <v>0</v>
      </c>
      <c r="E580" s="26">
        <v>50.5</v>
      </c>
      <c r="F580" s="61">
        <f t="shared" si="147"/>
        <v>554.79999999999995</v>
      </c>
      <c r="G580" s="38">
        <f t="shared" si="148"/>
        <v>554.5</v>
      </c>
      <c r="H580" s="47">
        <f t="shared" si="149"/>
        <v>5.4102795311083973E-2</v>
      </c>
    </row>
    <row r="581" spans="1:9" x14ac:dyDescent="0.25">
      <c r="A581" s="8">
        <f t="shared" si="127"/>
        <v>42901</v>
      </c>
      <c r="B581">
        <v>522.79999999999995</v>
      </c>
      <c r="C581" s="26">
        <v>554</v>
      </c>
      <c r="D581">
        <v>113</v>
      </c>
      <c r="E581">
        <v>124.9</v>
      </c>
      <c r="F581" s="61">
        <f t="shared" si="147"/>
        <v>635.79999999999995</v>
      </c>
      <c r="G581" s="38">
        <f t="shared" si="148"/>
        <v>678.9</v>
      </c>
      <c r="H581" s="47">
        <f t="shared" si="149"/>
        <v>-6.3485049344527926</v>
      </c>
    </row>
    <row r="582" spans="1:9" x14ac:dyDescent="0.25">
      <c r="A582" s="8">
        <f t="shared" si="127"/>
        <v>42908</v>
      </c>
      <c r="B582">
        <v>583.79999999999995</v>
      </c>
      <c r="C582" s="26">
        <v>475</v>
      </c>
      <c r="D582">
        <v>149.69999999999999</v>
      </c>
      <c r="E582">
        <v>351.8</v>
      </c>
      <c r="F582" s="61">
        <f t="shared" si="147"/>
        <v>733.5</v>
      </c>
      <c r="G582" s="38">
        <f t="shared" si="148"/>
        <v>826.8</v>
      </c>
      <c r="H582" s="47">
        <f t="shared" si="149"/>
        <v>-11.28447024673439</v>
      </c>
    </row>
    <row r="583" spans="1:9" x14ac:dyDescent="0.25">
      <c r="A583" s="8">
        <f t="shared" si="127"/>
        <v>42915</v>
      </c>
      <c r="B583">
        <v>577.4</v>
      </c>
      <c r="C583" s="26">
        <v>475</v>
      </c>
      <c r="D583">
        <v>261</v>
      </c>
      <c r="E583">
        <v>351.8</v>
      </c>
      <c r="F583" s="61">
        <f t="shared" si="147"/>
        <v>838.4</v>
      </c>
      <c r="G583" s="38">
        <f t="shared" si="148"/>
        <v>826.8</v>
      </c>
      <c r="H583" s="47">
        <f t="shared" si="149"/>
        <v>1.4029995162070596</v>
      </c>
    </row>
    <row r="584" spans="1:9" x14ac:dyDescent="0.25">
      <c r="A584" s="8">
        <f t="shared" si="127"/>
        <v>42922</v>
      </c>
      <c r="B584">
        <v>610.79999999999995</v>
      </c>
      <c r="C584" s="26">
        <v>475</v>
      </c>
      <c r="D584">
        <v>286.8</v>
      </c>
      <c r="E584">
        <v>351.8</v>
      </c>
      <c r="F584" s="61">
        <f t="shared" si="147"/>
        <v>897.59999999999991</v>
      </c>
      <c r="G584" s="38">
        <f t="shared" si="148"/>
        <v>826.8</v>
      </c>
      <c r="H584" s="47">
        <f t="shared" si="149"/>
        <v>8.5631349782293142</v>
      </c>
    </row>
    <row r="585" spans="1:9" x14ac:dyDescent="0.25">
      <c r="A585" s="8">
        <f t="shared" si="127"/>
        <v>42929</v>
      </c>
      <c r="B585">
        <v>687.5</v>
      </c>
      <c r="C585" s="26">
        <v>487</v>
      </c>
      <c r="D585">
        <v>375.1</v>
      </c>
      <c r="E585">
        <v>351.8</v>
      </c>
      <c r="F585" s="61">
        <f t="shared" si="147"/>
        <v>1062.5999999999999</v>
      </c>
      <c r="G585" s="38">
        <f t="shared" si="148"/>
        <v>838.8</v>
      </c>
      <c r="H585" s="47">
        <f t="shared" si="149"/>
        <v>26.680972818311876</v>
      </c>
    </row>
    <row r="586" spans="1:9" x14ac:dyDescent="0.25">
      <c r="A586" s="8">
        <f t="shared" ref="A586:A649" si="150">+A585+7</f>
        <v>42936</v>
      </c>
      <c r="B586" s="26">
        <v>722</v>
      </c>
      <c r="C586">
        <v>489.8</v>
      </c>
      <c r="D586">
        <v>375.5</v>
      </c>
      <c r="E586">
        <v>351.8</v>
      </c>
      <c r="F586" s="61">
        <f t="shared" si="147"/>
        <v>1097.5</v>
      </c>
      <c r="G586" s="38">
        <f t="shared" si="148"/>
        <v>841.6</v>
      </c>
      <c r="H586" s="47">
        <f t="shared" si="149"/>
        <v>30.406368821292773</v>
      </c>
    </row>
    <row r="587" spans="1:9" x14ac:dyDescent="0.25">
      <c r="A587" s="8">
        <f t="shared" si="150"/>
        <v>42943</v>
      </c>
      <c r="B587" s="26">
        <v>692.4</v>
      </c>
      <c r="C587">
        <v>390.8</v>
      </c>
      <c r="D587">
        <v>439.6</v>
      </c>
      <c r="E587">
        <v>485.3</v>
      </c>
      <c r="F587" s="61">
        <f t="shared" si="147"/>
        <v>1132</v>
      </c>
      <c r="G587" s="38">
        <f t="shared" si="148"/>
        <v>876.1</v>
      </c>
      <c r="H587" s="47">
        <f t="shared" si="149"/>
        <v>29.208994407031152</v>
      </c>
    </row>
    <row r="588" spans="1:9" x14ac:dyDescent="0.25">
      <c r="A588" s="8">
        <f t="shared" si="150"/>
        <v>42950</v>
      </c>
      <c r="B588" s="26">
        <v>672.4</v>
      </c>
      <c r="C588">
        <v>385.3</v>
      </c>
      <c r="D588">
        <v>511.1</v>
      </c>
      <c r="E588">
        <v>517.79999999999995</v>
      </c>
      <c r="F588" s="61">
        <f t="shared" si="147"/>
        <v>1183.5</v>
      </c>
      <c r="G588" s="38">
        <f t="shared" si="148"/>
        <v>903.09999999999991</v>
      </c>
      <c r="H588" s="47">
        <f t="shared" si="149"/>
        <v>31.048610342154802</v>
      </c>
    </row>
    <row r="589" spans="1:9" x14ac:dyDescent="0.25">
      <c r="A589" s="8">
        <f t="shared" si="150"/>
        <v>42957</v>
      </c>
      <c r="B589" s="26">
        <v>606</v>
      </c>
      <c r="C589">
        <v>411.3</v>
      </c>
      <c r="D589">
        <v>641.29999999999995</v>
      </c>
      <c r="E589">
        <v>544.20000000000005</v>
      </c>
      <c r="F589" s="61">
        <f t="shared" si="147"/>
        <v>1247.3</v>
      </c>
      <c r="G589" s="38">
        <f t="shared" si="148"/>
        <v>955.5</v>
      </c>
      <c r="H589" s="47">
        <f t="shared" si="149"/>
        <v>30.538984824699099</v>
      </c>
    </row>
    <row r="590" spans="1:9" x14ac:dyDescent="0.25">
      <c r="A590" s="8">
        <f t="shared" si="150"/>
        <v>42964</v>
      </c>
      <c r="B590" s="26">
        <v>572</v>
      </c>
      <c r="C590">
        <v>426.3</v>
      </c>
      <c r="D590">
        <v>745.6</v>
      </c>
      <c r="E590">
        <v>568.70000000000005</v>
      </c>
      <c r="F590" s="61">
        <f t="shared" si="147"/>
        <v>1317.6</v>
      </c>
      <c r="G590" s="61">
        <f t="shared" si="148"/>
        <v>995</v>
      </c>
      <c r="H590" s="47">
        <f t="shared" si="149"/>
        <v>32.422110552763804</v>
      </c>
    </row>
    <row r="591" spans="1:9" x14ac:dyDescent="0.25">
      <c r="A591" s="8">
        <f t="shared" si="150"/>
        <v>42971</v>
      </c>
      <c r="B591">
        <v>564.4</v>
      </c>
      <c r="C591">
        <v>389.3</v>
      </c>
      <c r="D591">
        <v>836.7</v>
      </c>
      <c r="E591">
        <v>709.2</v>
      </c>
      <c r="F591" s="61">
        <f t="shared" si="147"/>
        <v>1401.1</v>
      </c>
      <c r="G591" s="38">
        <f t="shared" si="148"/>
        <v>1098.5</v>
      </c>
      <c r="H591" s="47">
        <f t="shared" si="149"/>
        <v>27.546654528903037</v>
      </c>
    </row>
    <row r="592" spans="1:9" x14ac:dyDescent="0.25">
      <c r="A592" s="8">
        <f t="shared" si="150"/>
        <v>42978</v>
      </c>
      <c r="B592">
        <v>620.4</v>
      </c>
      <c r="C592">
        <v>511.3</v>
      </c>
      <c r="D592">
        <v>843.3</v>
      </c>
      <c r="E592">
        <v>765.3</v>
      </c>
      <c r="F592" s="61">
        <f t="shared" si="147"/>
        <v>1463.6999999999998</v>
      </c>
      <c r="G592" s="38">
        <f t="shared" si="148"/>
        <v>1276.5999999999999</v>
      </c>
      <c r="H592" s="47">
        <f t="shared" si="149"/>
        <v>14.656117812940629</v>
      </c>
    </row>
    <row r="593" spans="1:8" x14ac:dyDescent="0.25">
      <c r="A593" s="8">
        <f t="shared" si="150"/>
        <v>42985</v>
      </c>
      <c r="B593">
        <v>610.4</v>
      </c>
      <c r="C593">
        <v>464.3</v>
      </c>
      <c r="D593">
        <v>871</v>
      </c>
      <c r="E593">
        <v>880.7</v>
      </c>
      <c r="F593" s="61">
        <f t="shared" si="147"/>
        <v>1481.4</v>
      </c>
      <c r="G593" s="38">
        <f t="shared" si="148"/>
        <v>1345</v>
      </c>
      <c r="H593" s="47">
        <f t="shared" si="149"/>
        <v>10.141263940520462</v>
      </c>
    </row>
    <row r="594" spans="1:8" x14ac:dyDescent="0.25">
      <c r="A594" s="8">
        <f t="shared" si="150"/>
        <v>42992</v>
      </c>
      <c r="B594">
        <v>568.4</v>
      </c>
      <c r="C594">
        <v>464.3</v>
      </c>
      <c r="D594">
        <v>990.9</v>
      </c>
      <c r="E594">
        <v>913.4</v>
      </c>
      <c r="F594" s="61">
        <f t="shared" si="147"/>
        <v>1559.3</v>
      </c>
      <c r="G594" s="38">
        <f t="shared" si="148"/>
        <v>1377.7</v>
      </c>
      <c r="H594" s="47">
        <f t="shared" si="149"/>
        <v>13.18138927197503</v>
      </c>
    </row>
    <row r="595" spans="1:8" x14ac:dyDescent="0.25">
      <c r="A595" s="8">
        <f t="shared" si="150"/>
        <v>42999</v>
      </c>
      <c r="B595">
        <v>624.4</v>
      </c>
      <c r="C595">
        <v>464</v>
      </c>
      <c r="D595">
        <v>1029.4000000000001</v>
      </c>
      <c r="E595">
        <v>1021.5</v>
      </c>
      <c r="F595" s="61">
        <f t="shared" si="147"/>
        <v>1653.8000000000002</v>
      </c>
      <c r="G595" s="38">
        <f t="shared" si="148"/>
        <v>1485.5</v>
      </c>
      <c r="H595" s="47">
        <f t="shared" si="149"/>
        <v>11.329518680578943</v>
      </c>
    </row>
    <row r="596" spans="1:8" x14ac:dyDescent="0.25">
      <c r="A596" s="8">
        <f t="shared" si="150"/>
        <v>43006</v>
      </c>
      <c r="B596">
        <v>596.70000000000005</v>
      </c>
      <c r="C596">
        <v>513.9</v>
      </c>
      <c r="D596">
        <v>1144.9000000000001</v>
      </c>
      <c r="E596">
        <v>1075.5999999999999</v>
      </c>
      <c r="F596" s="61">
        <f t="shared" si="147"/>
        <v>1741.6000000000001</v>
      </c>
      <c r="G596" s="38">
        <f t="shared" si="148"/>
        <v>1589.5</v>
      </c>
      <c r="H596" s="47">
        <f t="shared" si="149"/>
        <v>9.5690468700849518</v>
      </c>
    </row>
    <row r="597" spans="1:8" x14ac:dyDescent="0.25">
      <c r="A597" s="8">
        <f t="shared" si="150"/>
        <v>43013</v>
      </c>
      <c r="B597">
        <v>601.70000000000005</v>
      </c>
      <c r="C597">
        <v>513.9</v>
      </c>
      <c r="D597">
        <v>1191.9000000000001</v>
      </c>
      <c r="E597">
        <v>1075.5999999999999</v>
      </c>
      <c r="F597" s="61">
        <f t="shared" si="147"/>
        <v>1793.6000000000001</v>
      </c>
      <c r="G597" s="38">
        <f t="shared" si="148"/>
        <v>1589.5</v>
      </c>
      <c r="H597" s="47">
        <f t="shared" si="149"/>
        <v>12.840515885498593</v>
      </c>
    </row>
    <row r="598" spans="1:8" x14ac:dyDescent="0.25">
      <c r="A598" s="8">
        <f t="shared" si="150"/>
        <v>43020</v>
      </c>
      <c r="B598">
        <v>612.70000000000005</v>
      </c>
      <c r="C598">
        <v>564.9</v>
      </c>
      <c r="D598">
        <v>1191.9000000000001</v>
      </c>
      <c r="E598">
        <v>1075.5999999999999</v>
      </c>
      <c r="F598" s="61">
        <f t="shared" si="147"/>
        <v>1804.6000000000001</v>
      </c>
      <c r="G598" s="38">
        <f t="shared" si="148"/>
        <v>1640.5</v>
      </c>
      <c r="H598" s="47">
        <f t="shared" si="149"/>
        <v>10.003047851264867</v>
      </c>
    </row>
    <row r="599" spans="1:8" x14ac:dyDescent="0.25">
      <c r="A599" s="8">
        <f t="shared" si="150"/>
        <v>43027</v>
      </c>
      <c r="B599">
        <v>642.4</v>
      </c>
      <c r="C599">
        <v>609.9</v>
      </c>
      <c r="D599">
        <v>1224</v>
      </c>
      <c r="E599">
        <v>1075.5999999999999</v>
      </c>
      <c r="F599" s="61">
        <f t="shared" si="147"/>
        <v>1866.4</v>
      </c>
      <c r="G599" s="38">
        <f t="shared" si="148"/>
        <v>1685.5</v>
      </c>
      <c r="H599" s="47">
        <f t="shared" si="149"/>
        <v>10.732720261050144</v>
      </c>
    </row>
    <row r="600" spans="1:8" x14ac:dyDescent="0.25">
      <c r="A600" s="8">
        <f t="shared" si="150"/>
        <v>43034</v>
      </c>
      <c r="B600">
        <v>696.8</v>
      </c>
      <c r="C600">
        <v>517.9</v>
      </c>
      <c r="D600">
        <v>1224.5</v>
      </c>
      <c r="E600">
        <v>1245.5</v>
      </c>
      <c r="F600" s="61">
        <f t="shared" si="147"/>
        <v>1921.3</v>
      </c>
      <c r="G600" s="38">
        <f t="shared" si="148"/>
        <v>1763.4</v>
      </c>
      <c r="H600" s="47">
        <f t="shared" si="149"/>
        <v>8.954292843370748</v>
      </c>
    </row>
    <row r="601" spans="1:8" x14ac:dyDescent="0.25">
      <c r="A601" s="8">
        <f t="shared" si="150"/>
        <v>43041</v>
      </c>
      <c r="B601">
        <v>712.1</v>
      </c>
      <c r="C601">
        <v>522.9</v>
      </c>
      <c r="D601">
        <v>1264.8</v>
      </c>
      <c r="E601">
        <v>1278.5</v>
      </c>
      <c r="F601" s="61">
        <f t="shared" si="147"/>
        <v>1976.9</v>
      </c>
      <c r="G601" s="38">
        <f t="shared" si="148"/>
        <v>1801.4</v>
      </c>
      <c r="H601" s="47">
        <f t="shared" si="149"/>
        <v>9.7424225602309242</v>
      </c>
    </row>
    <row r="602" spans="1:8" x14ac:dyDescent="0.25">
      <c r="A602" s="8">
        <f t="shared" si="150"/>
        <v>43048</v>
      </c>
      <c r="B602">
        <v>692.1</v>
      </c>
      <c r="C602">
        <v>574.9</v>
      </c>
      <c r="D602">
        <v>1264.8</v>
      </c>
      <c r="E602">
        <v>1309.3</v>
      </c>
      <c r="F602" s="61">
        <f t="shared" si="147"/>
        <v>1956.9</v>
      </c>
      <c r="G602" s="38">
        <f t="shared" si="148"/>
        <v>1884.1999999999998</v>
      </c>
      <c r="H602" s="47">
        <f t="shared" si="149"/>
        <v>3.8584014435834924</v>
      </c>
    </row>
    <row r="603" spans="1:8" x14ac:dyDescent="0.25">
      <c r="A603" s="8">
        <f t="shared" si="150"/>
        <v>43055</v>
      </c>
      <c r="B603">
        <v>652.1</v>
      </c>
      <c r="C603">
        <v>574.9</v>
      </c>
      <c r="D603">
        <v>1318.5</v>
      </c>
      <c r="E603">
        <v>1309.3</v>
      </c>
      <c r="F603" s="61">
        <f t="shared" si="147"/>
        <v>1970.6</v>
      </c>
      <c r="G603" s="38">
        <f t="shared" si="148"/>
        <v>1884.1999999999998</v>
      </c>
      <c r="H603" s="47">
        <f t="shared" si="149"/>
        <v>4.5855004776563124</v>
      </c>
    </row>
    <row r="604" spans="1:8" x14ac:dyDescent="0.25">
      <c r="A604" s="8">
        <f t="shared" si="150"/>
        <v>43062</v>
      </c>
      <c r="B604">
        <v>600.6</v>
      </c>
      <c r="C604">
        <v>484.9</v>
      </c>
      <c r="D604">
        <v>1414.2</v>
      </c>
      <c r="E604">
        <v>1453</v>
      </c>
      <c r="F604" s="61">
        <f t="shared" si="147"/>
        <v>2014.8000000000002</v>
      </c>
      <c r="G604" s="38">
        <f t="shared" si="148"/>
        <v>1937.9</v>
      </c>
      <c r="H604" s="47">
        <f t="shared" si="149"/>
        <v>3.9682130140874294</v>
      </c>
    </row>
    <row r="605" spans="1:8" x14ac:dyDescent="0.25">
      <c r="A605" s="8">
        <f t="shared" si="150"/>
        <v>43069</v>
      </c>
      <c r="B605">
        <v>600.6</v>
      </c>
      <c r="C605">
        <v>443.9</v>
      </c>
      <c r="D605">
        <v>1414.2</v>
      </c>
      <c r="E605">
        <v>1502.5</v>
      </c>
      <c r="F605" s="61">
        <f t="shared" si="147"/>
        <v>2014.8000000000002</v>
      </c>
      <c r="G605" s="38">
        <f t="shared" si="148"/>
        <v>1946.4</v>
      </c>
      <c r="H605" s="47">
        <f t="shared" si="149"/>
        <v>3.5141800246609067</v>
      </c>
    </row>
    <row r="606" spans="1:8" x14ac:dyDescent="0.25">
      <c r="A606" s="8">
        <f t="shared" si="150"/>
        <v>43076</v>
      </c>
      <c r="B606" s="26">
        <v>585</v>
      </c>
      <c r="C606">
        <v>443.9</v>
      </c>
      <c r="D606">
        <v>1484.6</v>
      </c>
      <c r="E606">
        <v>1502.5</v>
      </c>
      <c r="F606" s="61">
        <f t="shared" si="147"/>
        <v>2069.6</v>
      </c>
      <c r="G606" s="38">
        <f t="shared" si="148"/>
        <v>1946.4</v>
      </c>
      <c r="H606" s="47">
        <f t="shared" si="149"/>
        <v>6.3296341964652614</v>
      </c>
    </row>
    <row r="607" spans="1:8" x14ac:dyDescent="0.25">
      <c r="A607" s="8">
        <f t="shared" si="150"/>
        <v>43083</v>
      </c>
      <c r="B607" s="26">
        <v>585</v>
      </c>
      <c r="C607">
        <v>443.9</v>
      </c>
      <c r="D607" s="26">
        <v>1515</v>
      </c>
      <c r="E607">
        <v>1502.5</v>
      </c>
      <c r="F607" s="61">
        <f t="shared" si="147"/>
        <v>2100</v>
      </c>
      <c r="G607" s="38">
        <f t="shared" si="148"/>
        <v>1946.4</v>
      </c>
      <c r="H607" s="47">
        <f t="shared" si="149"/>
        <v>7.8914919852034471</v>
      </c>
    </row>
    <row r="608" spans="1:8" x14ac:dyDescent="0.25">
      <c r="A608" s="8">
        <f t="shared" si="150"/>
        <v>43090</v>
      </c>
      <c r="B608" s="26">
        <v>585</v>
      </c>
      <c r="C608">
        <v>443.9</v>
      </c>
      <c r="D608" s="26">
        <v>1515</v>
      </c>
      <c r="E608">
        <v>1502.5</v>
      </c>
      <c r="F608" s="61">
        <f t="shared" si="147"/>
        <v>2100</v>
      </c>
      <c r="G608" s="38">
        <f t="shared" si="148"/>
        <v>1946.4</v>
      </c>
      <c r="H608" s="47">
        <f t="shared" si="149"/>
        <v>7.8914919852034471</v>
      </c>
    </row>
    <row r="609" spans="1:8" x14ac:dyDescent="0.25">
      <c r="A609" s="8">
        <f t="shared" si="150"/>
        <v>43097</v>
      </c>
      <c r="B609" s="26">
        <v>644</v>
      </c>
      <c r="C609">
        <v>393.9</v>
      </c>
      <c r="D609" s="26">
        <v>1515</v>
      </c>
      <c r="E609">
        <v>1650.7</v>
      </c>
      <c r="F609" s="61">
        <f t="shared" si="147"/>
        <v>2159</v>
      </c>
      <c r="G609" s="38">
        <f t="shared" si="148"/>
        <v>2044.6</v>
      </c>
      <c r="H609" s="47">
        <f t="shared" si="149"/>
        <v>5.5952264501613946</v>
      </c>
    </row>
    <row r="610" spans="1:8" x14ac:dyDescent="0.25">
      <c r="A610" s="8">
        <f t="shared" si="150"/>
        <v>43104</v>
      </c>
      <c r="B610" s="26">
        <v>619</v>
      </c>
      <c r="C610" s="26">
        <v>393.9</v>
      </c>
      <c r="D610" s="26">
        <v>1540</v>
      </c>
      <c r="E610">
        <v>1650.7</v>
      </c>
      <c r="F610" s="61">
        <f t="shared" si="147"/>
        <v>2159</v>
      </c>
      <c r="G610" s="38">
        <f t="shared" si="148"/>
        <v>2044.6</v>
      </c>
      <c r="H610" s="47">
        <f t="shared" si="149"/>
        <v>5.5952264501613946</v>
      </c>
    </row>
    <row r="611" spans="1:8" x14ac:dyDescent="0.25">
      <c r="A611" s="8">
        <f t="shared" si="150"/>
        <v>43111</v>
      </c>
      <c r="B611" s="26">
        <v>535</v>
      </c>
      <c r="C611" s="26">
        <v>336.8</v>
      </c>
      <c r="D611" s="26">
        <v>1650.2</v>
      </c>
      <c r="E611">
        <v>1708.9</v>
      </c>
      <c r="F611" s="61">
        <f t="shared" si="147"/>
        <v>2185.1999999999998</v>
      </c>
      <c r="G611" s="38">
        <f t="shared" si="148"/>
        <v>2045.7</v>
      </c>
      <c r="H611" s="47">
        <f t="shared" si="149"/>
        <v>6.8191816981961972</v>
      </c>
    </row>
    <row r="612" spans="1:8" x14ac:dyDescent="0.25">
      <c r="A612" s="8">
        <f t="shared" si="150"/>
        <v>43118</v>
      </c>
      <c r="B612" s="26">
        <v>460</v>
      </c>
      <c r="C612">
        <v>356.8</v>
      </c>
      <c r="D612">
        <v>1759.7</v>
      </c>
      <c r="E612">
        <v>1741.9</v>
      </c>
      <c r="F612" s="61">
        <f t="shared" si="147"/>
        <v>2219.6999999999998</v>
      </c>
      <c r="G612" s="38">
        <f t="shared" si="148"/>
        <v>2098.7000000000003</v>
      </c>
      <c r="H612" s="47">
        <f t="shared" si="149"/>
        <v>5.7654738647734183</v>
      </c>
    </row>
    <row r="613" spans="1:8" x14ac:dyDescent="0.25">
      <c r="A613" s="8">
        <f t="shared" si="150"/>
        <v>43125</v>
      </c>
      <c r="B613" s="26">
        <v>420</v>
      </c>
      <c r="C613">
        <v>406.8</v>
      </c>
      <c r="D613">
        <v>1838.1</v>
      </c>
      <c r="E613">
        <v>1741.9</v>
      </c>
      <c r="F613" s="61">
        <f t="shared" si="147"/>
        <v>2258.1</v>
      </c>
      <c r="G613" s="38">
        <f t="shared" si="148"/>
        <v>2148.7000000000003</v>
      </c>
      <c r="H613" s="47">
        <f t="shared" si="149"/>
        <v>5.0914506445757679</v>
      </c>
    </row>
    <row r="614" spans="1:8" x14ac:dyDescent="0.25">
      <c r="A614" s="8">
        <f t="shared" si="150"/>
        <v>43132</v>
      </c>
      <c r="B614" s="26">
        <v>420</v>
      </c>
      <c r="C614">
        <v>356.8</v>
      </c>
      <c r="D614">
        <v>1838.1</v>
      </c>
      <c r="E614">
        <v>1856.5</v>
      </c>
      <c r="F614" s="61">
        <f>+B614+D614</f>
        <v>2258.1</v>
      </c>
      <c r="G614" s="38">
        <f>+C614+E614</f>
        <v>2213.3000000000002</v>
      </c>
      <c r="H614" s="47">
        <f>+(F614/G614-1)*100</f>
        <v>2.0241268693805603</v>
      </c>
    </row>
    <row r="615" spans="1:8" x14ac:dyDescent="0.25">
      <c r="A615" s="8">
        <f t="shared" si="150"/>
        <v>43139</v>
      </c>
      <c r="B615">
        <v>434.2</v>
      </c>
      <c r="C615">
        <v>356.8</v>
      </c>
      <c r="D615">
        <v>1838.1</v>
      </c>
      <c r="E615">
        <v>1856.5</v>
      </c>
      <c r="F615" s="61">
        <f t="shared" ref="F615:F627" si="151">+B615+D615</f>
        <v>2272.2999999999997</v>
      </c>
      <c r="G615" s="38">
        <f t="shared" ref="G615:G627" si="152">+C615+E615</f>
        <v>2213.3000000000002</v>
      </c>
      <c r="H615" s="47">
        <f t="shared" ref="H615:H627" si="153">+(F615/G615-1)*100</f>
        <v>2.6657027967288416</v>
      </c>
    </row>
    <row r="616" spans="1:8" x14ac:dyDescent="0.25">
      <c r="A616" s="8">
        <f t="shared" si="150"/>
        <v>43146</v>
      </c>
      <c r="B616">
        <v>551.20000000000005</v>
      </c>
      <c r="C616">
        <v>340.8</v>
      </c>
      <c r="D616">
        <v>1871.1</v>
      </c>
      <c r="E616">
        <v>1929.3</v>
      </c>
      <c r="F616" s="61">
        <f t="shared" si="151"/>
        <v>2422.3000000000002</v>
      </c>
      <c r="G616" s="38">
        <f t="shared" si="152"/>
        <v>2270.1</v>
      </c>
      <c r="H616" s="47">
        <f t="shared" si="153"/>
        <v>6.7045504603321593</v>
      </c>
    </row>
    <row r="617" spans="1:8" x14ac:dyDescent="0.25">
      <c r="A617" s="8">
        <f t="shared" si="150"/>
        <v>43153</v>
      </c>
      <c r="B617">
        <v>509.2</v>
      </c>
      <c r="C617">
        <v>313.3</v>
      </c>
      <c r="D617">
        <v>1871.1</v>
      </c>
      <c r="E617">
        <v>2014.9</v>
      </c>
      <c r="F617" s="61">
        <f t="shared" si="151"/>
        <v>2380.2999999999997</v>
      </c>
      <c r="G617" s="38">
        <f t="shared" si="152"/>
        <v>2328.2000000000003</v>
      </c>
      <c r="H617" s="47">
        <f t="shared" si="153"/>
        <v>2.2377802594278684</v>
      </c>
    </row>
    <row r="618" spans="1:8" x14ac:dyDescent="0.25">
      <c r="A618" s="8">
        <f t="shared" si="150"/>
        <v>43160</v>
      </c>
      <c r="B618">
        <v>561.20000000000005</v>
      </c>
      <c r="C618">
        <v>315.3</v>
      </c>
      <c r="D618">
        <v>1871.1</v>
      </c>
      <c r="E618">
        <v>2049.6</v>
      </c>
      <c r="F618" s="61">
        <f t="shared" si="151"/>
        <v>2432.3000000000002</v>
      </c>
      <c r="G618" s="38">
        <f t="shared" si="152"/>
        <v>2364.9</v>
      </c>
      <c r="H618" s="47">
        <f t="shared" si="153"/>
        <v>2.8500147997801317</v>
      </c>
    </row>
    <row r="619" spans="1:8" x14ac:dyDescent="0.25">
      <c r="A619" s="8">
        <f t="shared" si="150"/>
        <v>43167</v>
      </c>
      <c r="B619" s="26">
        <v>491</v>
      </c>
      <c r="C619" s="26">
        <v>312</v>
      </c>
      <c r="D619">
        <v>1970.2</v>
      </c>
      <c r="E619">
        <v>2049.6</v>
      </c>
      <c r="F619" s="61">
        <f t="shared" si="151"/>
        <v>2461.1999999999998</v>
      </c>
      <c r="G619" s="38">
        <f t="shared" si="152"/>
        <v>2361.6</v>
      </c>
      <c r="H619" s="47">
        <f t="shared" si="153"/>
        <v>4.2174796747967536</v>
      </c>
    </row>
    <row r="620" spans="1:8" x14ac:dyDescent="0.25">
      <c r="A620" s="8">
        <f t="shared" si="150"/>
        <v>43174</v>
      </c>
      <c r="B620" s="26">
        <v>474</v>
      </c>
      <c r="C620" s="26">
        <v>312</v>
      </c>
      <c r="D620">
        <v>2006.6</v>
      </c>
      <c r="E620">
        <v>2103.4</v>
      </c>
      <c r="F620" s="61">
        <f t="shared" si="151"/>
        <v>2480.6</v>
      </c>
      <c r="G620" s="38">
        <f t="shared" si="152"/>
        <v>2415.4</v>
      </c>
      <c r="H620" s="47">
        <f t="shared" si="153"/>
        <v>2.6993458640390822</v>
      </c>
    </row>
    <row r="621" spans="1:8" x14ac:dyDescent="0.25">
      <c r="A621" s="8">
        <f t="shared" si="150"/>
        <v>43181</v>
      </c>
      <c r="B621" s="26">
        <v>504</v>
      </c>
      <c r="C621" s="26">
        <v>323</v>
      </c>
      <c r="D621">
        <v>2006.6</v>
      </c>
      <c r="E621">
        <v>2210.9</v>
      </c>
      <c r="F621" s="61">
        <f t="shared" si="151"/>
        <v>2510.6</v>
      </c>
      <c r="G621" s="38">
        <f t="shared" si="152"/>
        <v>2533.9</v>
      </c>
      <c r="H621" s="47">
        <f t="shared" si="153"/>
        <v>-0.91953115750424974</v>
      </c>
    </row>
    <row r="622" spans="1:8" x14ac:dyDescent="0.25">
      <c r="A622" s="8">
        <f t="shared" si="150"/>
        <v>43188</v>
      </c>
      <c r="B622" s="26">
        <v>504</v>
      </c>
      <c r="C622" s="26">
        <v>323</v>
      </c>
      <c r="D622">
        <v>2006.6</v>
      </c>
      <c r="E622">
        <v>2210.9</v>
      </c>
      <c r="F622" s="61">
        <f t="shared" si="151"/>
        <v>2510.6</v>
      </c>
      <c r="G622" s="38">
        <f t="shared" si="152"/>
        <v>2533.9</v>
      </c>
      <c r="H622" s="47">
        <f t="shared" si="153"/>
        <v>-0.91953115750424974</v>
      </c>
    </row>
    <row r="623" spans="1:8" x14ac:dyDescent="0.25">
      <c r="A623" s="8">
        <f t="shared" si="150"/>
        <v>43195</v>
      </c>
      <c r="B623">
        <v>450.5</v>
      </c>
      <c r="C623" s="26">
        <v>278</v>
      </c>
      <c r="D623">
        <v>2061.1</v>
      </c>
      <c r="E623">
        <v>2260.4</v>
      </c>
      <c r="F623" s="61">
        <f t="shared" si="151"/>
        <v>2511.6</v>
      </c>
      <c r="G623" s="38">
        <f t="shared" si="152"/>
        <v>2538.4</v>
      </c>
      <c r="H623" s="47">
        <f t="shared" si="153"/>
        <v>-1.0557831705011123</v>
      </c>
    </row>
    <row r="624" spans="1:8" x14ac:dyDescent="0.25">
      <c r="A624" s="8">
        <f t="shared" si="150"/>
        <v>43202</v>
      </c>
      <c r="B624">
        <v>353.4</v>
      </c>
      <c r="C624" s="26">
        <v>255</v>
      </c>
      <c r="D624">
        <v>2206.5</v>
      </c>
      <c r="E624">
        <v>2285.4</v>
      </c>
      <c r="F624" s="61">
        <f t="shared" si="151"/>
        <v>2559.9</v>
      </c>
      <c r="G624" s="38">
        <f t="shared" si="152"/>
        <v>2540.4</v>
      </c>
      <c r="H624" s="47">
        <f t="shared" si="153"/>
        <v>0.76759565422768183</v>
      </c>
    </row>
    <row r="625" spans="1:9" x14ac:dyDescent="0.25">
      <c r="A625" s="8">
        <f t="shared" si="150"/>
        <v>43209</v>
      </c>
      <c r="B625" s="26">
        <v>304.3</v>
      </c>
      <c r="C625" s="26">
        <v>205</v>
      </c>
      <c r="D625" s="26">
        <v>2278</v>
      </c>
      <c r="E625">
        <v>2391.9</v>
      </c>
      <c r="F625" s="61">
        <f t="shared" si="151"/>
        <v>2582.3000000000002</v>
      </c>
      <c r="G625" s="38">
        <f t="shared" si="152"/>
        <v>2596.9</v>
      </c>
      <c r="H625" s="47">
        <f t="shared" si="153"/>
        <v>-0.5622087874003534</v>
      </c>
    </row>
    <row r="626" spans="1:9" x14ac:dyDescent="0.25">
      <c r="A626" s="8">
        <f t="shared" si="150"/>
        <v>43216</v>
      </c>
      <c r="B626" s="26">
        <v>224.3</v>
      </c>
      <c r="C626" s="26">
        <v>107</v>
      </c>
      <c r="D626" s="26">
        <v>2311</v>
      </c>
      <c r="E626">
        <v>2556.8000000000002</v>
      </c>
      <c r="F626" s="61">
        <f t="shared" si="151"/>
        <v>2535.3000000000002</v>
      </c>
      <c r="G626" s="38">
        <f t="shared" si="152"/>
        <v>2663.8</v>
      </c>
      <c r="H626" s="47">
        <f t="shared" si="153"/>
        <v>-4.8239357309107334</v>
      </c>
    </row>
    <row r="627" spans="1:9" x14ac:dyDescent="0.25">
      <c r="A627" s="8">
        <f t="shared" si="150"/>
        <v>43223</v>
      </c>
      <c r="B627" s="26">
        <v>172</v>
      </c>
      <c r="C627" s="26">
        <v>107</v>
      </c>
      <c r="D627" s="26">
        <v>2373</v>
      </c>
      <c r="E627">
        <v>2556.8000000000002</v>
      </c>
      <c r="F627" s="61">
        <f t="shared" si="151"/>
        <v>2545</v>
      </c>
      <c r="G627" s="38">
        <f t="shared" si="152"/>
        <v>2663.8</v>
      </c>
      <c r="H627" s="47">
        <f t="shared" si="153"/>
        <v>-4.4597942788497713</v>
      </c>
      <c r="I627">
        <v>236</v>
      </c>
    </row>
    <row r="628" spans="1:9" x14ac:dyDescent="0.25">
      <c r="A628" s="8">
        <f t="shared" si="150"/>
        <v>43230</v>
      </c>
      <c r="B628" s="26">
        <v>202</v>
      </c>
      <c r="C628" s="26">
        <v>107</v>
      </c>
      <c r="D628" s="26">
        <v>2395</v>
      </c>
      <c r="E628">
        <v>2556.8000000000002</v>
      </c>
      <c r="F628" s="61">
        <f t="shared" ref="F628:F633" si="154">+B628+D628</f>
        <v>2597</v>
      </c>
      <c r="G628" s="38">
        <f t="shared" ref="G628:G633" si="155">+C628+E628</f>
        <v>2663.8</v>
      </c>
      <c r="H628" s="47">
        <f t="shared" ref="H628:H633" si="156">+(F628/G628-1)*100</f>
        <v>-2.5076957729559313</v>
      </c>
      <c r="I628">
        <v>236</v>
      </c>
    </row>
    <row r="629" spans="1:9" x14ac:dyDescent="0.25">
      <c r="A629" s="8">
        <f t="shared" si="150"/>
        <v>43237</v>
      </c>
      <c r="B629" s="26">
        <v>130</v>
      </c>
      <c r="C629" s="26">
        <v>107</v>
      </c>
      <c r="D629">
        <v>2474.1999999999998</v>
      </c>
      <c r="E629">
        <v>2579.6999999999998</v>
      </c>
      <c r="F629" s="61">
        <f t="shared" si="154"/>
        <v>2604.1999999999998</v>
      </c>
      <c r="G629" s="38">
        <f t="shared" si="155"/>
        <v>2686.7</v>
      </c>
      <c r="H629" s="47">
        <f t="shared" si="156"/>
        <v>-3.0706815051922409</v>
      </c>
      <c r="I629">
        <v>264</v>
      </c>
    </row>
    <row r="630" spans="1:9" x14ac:dyDescent="0.25">
      <c r="A630" s="8">
        <f t="shared" si="150"/>
        <v>43244</v>
      </c>
      <c r="B630" s="26">
        <v>130</v>
      </c>
      <c r="C630" s="26">
        <v>57</v>
      </c>
      <c r="D630">
        <v>2474.1999999999998</v>
      </c>
      <c r="E630">
        <v>2679.7</v>
      </c>
      <c r="F630" s="61">
        <f t="shared" si="154"/>
        <v>2604.1999999999998</v>
      </c>
      <c r="G630" s="38">
        <f t="shared" si="155"/>
        <v>2736.7</v>
      </c>
      <c r="H630" s="47">
        <f t="shared" si="156"/>
        <v>-4.841597544487886</v>
      </c>
      <c r="I630">
        <v>264</v>
      </c>
    </row>
    <row r="631" spans="1:9" x14ac:dyDescent="0.25">
      <c r="A631" s="8">
        <f t="shared" si="150"/>
        <v>43251</v>
      </c>
      <c r="B631" s="26">
        <v>130</v>
      </c>
      <c r="C631">
        <v>57</v>
      </c>
      <c r="D631">
        <v>2474.1999999999998</v>
      </c>
      <c r="E631">
        <v>2729.2</v>
      </c>
      <c r="F631" s="61">
        <f t="shared" si="154"/>
        <v>2604.1999999999998</v>
      </c>
      <c r="G631" s="38">
        <f t="shared" si="155"/>
        <v>2786.2</v>
      </c>
      <c r="H631" s="47">
        <f t="shared" si="156"/>
        <v>-6.5321943866197714</v>
      </c>
      <c r="I631">
        <v>445</v>
      </c>
    </row>
    <row r="632" spans="1:9" x14ac:dyDescent="0.25">
      <c r="A632" s="8">
        <f t="shared" si="150"/>
        <v>43258</v>
      </c>
      <c r="B632">
        <v>481.5</v>
      </c>
      <c r="C632">
        <v>554.79999999999995</v>
      </c>
      <c r="D632">
        <v>58.1</v>
      </c>
      <c r="E632">
        <v>0</v>
      </c>
      <c r="F632" s="61">
        <f t="shared" si="154"/>
        <v>539.6</v>
      </c>
      <c r="G632" s="38">
        <f t="shared" si="155"/>
        <v>554.79999999999995</v>
      </c>
      <c r="H632" s="47">
        <f t="shared" si="156"/>
        <v>-2.739726027397249</v>
      </c>
    </row>
    <row r="633" spans="1:9" x14ac:dyDescent="0.25">
      <c r="A633" s="8">
        <f t="shared" si="150"/>
        <v>43265</v>
      </c>
      <c r="B633">
        <v>563.5</v>
      </c>
      <c r="C633">
        <v>522.79999999999995</v>
      </c>
      <c r="D633">
        <v>113.1</v>
      </c>
      <c r="E633">
        <v>113</v>
      </c>
      <c r="F633" s="61">
        <f t="shared" si="154"/>
        <v>676.6</v>
      </c>
      <c r="G633" s="38">
        <f t="shared" si="155"/>
        <v>635.79999999999995</v>
      </c>
      <c r="H633" s="47">
        <f t="shared" si="156"/>
        <v>6.4171122994652441</v>
      </c>
    </row>
    <row r="634" spans="1:9" x14ac:dyDescent="0.25">
      <c r="A634" s="8">
        <f t="shared" si="150"/>
        <v>43272</v>
      </c>
      <c r="B634">
        <v>507.5</v>
      </c>
      <c r="C634">
        <v>583.79999999999995</v>
      </c>
      <c r="D634">
        <v>214.3</v>
      </c>
      <c r="E634">
        <v>149.69999999999999</v>
      </c>
      <c r="F634" s="61">
        <f>+B634+D634</f>
        <v>721.8</v>
      </c>
      <c r="G634" s="38">
        <f>+C634+E634</f>
        <v>733.5</v>
      </c>
      <c r="H634" s="47">
        <f>+(F634/G634-1)*100</f>
        <v>-1.5950920245398792</v>
      </c>
    </row>
    <row r="635" spans="1:9" x14ac:dyDescent="0.25">
      <c r="A635" s="8">
        <f t="shared" si="150"/>
        <v>43279</v>
      </c>
      <c r="B635">
        <v>462.5</v>
      </c>
      <c r="C635">
        <v>577.4</v>
      </c>
      <c r="D635">
        <v>263.8</v>
      </c>
      <c r="E635">
        <v>261</v>
      </c>
      <c r="F635" s="61">
        <f>+B635+D635</f>
        <v>726.3</v>
      </c>
      <c r="G635" s="38">
        <f>+C635+E635</f>
        <v>838.4</v>
      </c>
      <c r="H635" s="47">
        <f>+(F635/G635-1)*100</f>
        <v>-13.370706106870234</v>
      </c>
    </row>
    <row r="636" spans="1:9" x14ac:dyDescent="0.25">
      <c r="A636" s="8">
        <f t="shared" si="150"/>
        <v>43286</v>
      </c>
      <c r="B636">
        <v>496.5</v>
      </c>
      <c r="C636">
        <v>610.79999999999995</v>
      </c>
      <c r="D636">
        <v>305.60000000000002</v>
      </c>
      <c r="E636">
        <v>286.8</v>
      </c>
      <c r="F636" s="61">
        <f t="shared" ref="F636:F643" si="157">+B636+D636</f>
        <v>802.1</v>
      </c>
      <c r="G636" s="38">
        <f t="shared" ref="G636:G643" si="158">+C636+E636</f>
        <v>897.59999999999991</v>
      </c>
      <c r="H636" s="47">
        <f t="shared" ref="H636:H643" si="159">+(F636/G636-1)*100</f>
        <v>-10.639483065953648</v>
      </c>
    </row>
    <row r="637" spans="1:9" x14ac:dyDescent="0.25">
      <c r="A637" s="8">
        <f t="shared" si="150"/>
        <v>43293</v>
      </c>
      <c r="B637">
        <v>510.4</v>
      </c>
      <c r="C637">
        <v>687.5</v>
      </c>
      <c r="D637">
        <v>427.9</v>
      </c>
      <c r="E637">
        <v>375.1</v>
      </c>
      <c r="F637" s="61">
        <f t="shared" si="157"/>
        <v>938.3</v>
      </c>
      <c r="G637" s="38">
        <f t="shared" si="158"/>
        <v>1062.5999999999999</v>
      </c>
      <c r="H637" s="47">
        <f t="shared" si="159"/>
        <v>-11.697722567287784</v>
      </c>
    </row>
    <row r="638" spans="1:9" x14ac:dyDescent="0.25">
      <c r="A638" s="8">
        <f t="shared" si="150"/>
        <v>43300</v>
      </c>
      <c r="B638">
        <v>462.4</v>
      </c>
      <c r="C638">
        <v>722</v>
      </c>
      <c r="D638">
        <v>472.9</v>
      </c>
      <c r="E638">
        <v>375.5</v>
      </c>
      <c r="F638" s="61">
        <f t="shared" si="157"/>
        <v>935.3</v>
      </c>
      <c r="G638" s="38">
        <f t="shared" si="158"/>
        <v>1097.5</v>
      </c>
      <c r="H638" s="47">
        <f t="shared" si="159"/>
        <v>-14.779043280182236</v>
      </c>
    </row>
    <row r="639" spans="1:9" x14ac:dyDescent="0.25">
      <c r="A639" s="8">
        <f t="shared" si="150"/>
        <v>43307</v>
      </c>
      <c r="B639">
        <v>445.5</v>
      </c>
      <c r="C639">
        <v>692.4</v>
      </c>
      <c r="D639">
        <v>594.29999999999995</v>
      </c>
      <c r="E639">
        <v>439.6</v>
      </c>
      <c r="F639" s="61">
        <f t="shared" si="157"/>
        <v>1039.8</v>
      </c>
      <c r="G639" s="38">
        <f t="shared" si="158"/>
        <v>1132</v>
      </c>
      <c r="H639" s="47">
        <f t="shared" si="159"/>
        <v>-8.1448763250883456</v>
      </c>
    </row>
    <row r="640" spans="1:9" x14ac:dyDescent="0.25">
      <c r="A640" s="8">
        <f t="shared" si="150"/>
        <v>43314</v>
      </c>
      <c r="B640">
        <v>449.5</v>
      </c>
      <c r="C640">
        <v>672.4</v>
      </c>
      <c r="D640">
        <v>649.29999999999995</v>
      </c>
      <c r="E640">
        <v>511.1</v>
      </c>
      <c r="F640" s="61">
        <f t="shared" si="157"/>
        <v>1098.8</v>
      </c>
      <c r="G640" s="38">
        <f t="shared" si="158"/>
        <v>1183.5</v>
      </c>
      <c r="H640" s="47">
        <f t="shared" si="159"/>
        <v>-7.1567384875369733</v>
      </c>
    </row>
    <row r="641" spans="1:8" x14ac:dyDescent="0.25">
      <c r="A641" s="8">
        <f t="shared" si="150"/>
        <v>43321</v>
      </c>
      <c r="B641">
        <v>561.5</v>
      </c>
      <c r="C641">
        <v>606</v>
      </c>
      <c r="D641">
        <v>715.1</v>
      </c>
      <c r="E641">
        <v>641.29999999999995</v>
      </c>
      <c r="F641" s="61">
        <f t="shared" si="157"/>
        <v>1276.5999999999999</v>
      </c>
      <c r="G641" s="38">
        <f t="shared" si="158"/>
        <v>1247.3</v>
      </c>
      <c r="H641" s="47">
        <f t="shared" si="159"/>
        <v>2.349073999839657</v>
      </c>
    </row>
    <row r="642" spans="1:8" x14ac:dyDescent="0.25">
      <c r="A642" s="8">
        <f t="shared" si="150"/>
        <v>43328</v>
      </c>
      <c r="B642">
        <v>585.5</v>
      </c>
      <c r="C642">
        <v>572</v>
      </c>
      <c r="D642">
        <v>715.1</v>
      </c>
      <c r="E642">
        <v>745.6</v>
      </c>
      <c r="F642" s="61">
        <f t="shared" si="157"/>
        <v>1300.5999999999999</v>
      </c>
      <c r="G642" s="38">
        <f t="shared" si="158"/>
        <v>1317.6</v>
      </c>
      <c r="H642" s="47">
        <f t="shared" si="159"/>
        <v>-1.2902246508803894</v>
      </c>
    </row>
    <row r="643" spans="1:8" x14ac:dyDescent="0.25">
      <c r="A643" s="8">
        <f t="shared" si="150"/>
        <v>43335</v>
      </c>
      <c r="B643">
        <v>548.5</v>
      </c>
      <c r="C643">
        <v>564.4</v>
      </c>
      <c r="D643">
        <v>854.8</v>
      </c>
      <c r="E643">
        <v>836.7</v>
      </c>
      <c r="F643" s="61">
        <f t="shared" si="157"/>
        <v>1403.3</v>
      </c>
      <c r="G643" s="38">
        <f t="shared" si="158"/>
        <v>1401.1</v>
      </c>
      <c r="H643" s="47">
        <f t="shared" si="159"/>
        <v>0.15701948469060145</v>
      </c>
    </row>
    <row r="644" spans="1:8" x14ac:dyDescent="0.25">
      <c r="A644" s="8">
        <f t="shared" si="150"/>
        <v>43342</v>
      </c>
      <c r="B644">
        <v>553.5</v>
      </c>
      <c r="C644">
        <v>620.4</v>
      </c>
      <c r="D644">
        <v>965.7</v>
      </c>
      <c r="E644">
        <v>843.3</v>
      </c>
      <c r="F644" s="61">
        <f t="shared" ref="F644:F650" si="160">+B644+D644</f>
        <v>1519.2</v>
      </c>
      <c r="G644" s="38">
        <f t="shared" ref="G644:G650" si="161">+C644+E644</f>
        <v>1463.6999999999998</v>
      </c>
      <c r="H644" s="47">
        <f t="shared" ref="H644:H650" si="162">+(F644/G644-1)*100</f>
        <v>3.7917606066817156</v>
      </c>
    </row>
    <row r="645" spans="1:8" x14ac:dyDescent="0.25">
      <c r="A645" s="8">
        <f t="shared" si="150"/>
        <v>43349</v>
      </c>
      <c r="B645">
        <v>555.5</v>
      </c>
      <c r="C645">
        <v>610.4</v>
      </c>
      <c r="D645">
        <v>965.7</v>
      </c>
      <c r="E645" s="26">
        <v>871</v>
      </c>
      <c r="F645" s="61">
        <f t="shared" si="160"/>
        <v>1521.2</v>
      </c>
      <c r="G645" s="38">
        <f t="shared" si="161"/>
        <v>1481.4</v>
      </c>
      <c r="H645" s="47">
        <f t="shared" si="162"/>
        <v>2.6866477656271037</v>
      </c>
    </row>
    <row r="646" spans="1:8" x14ac:dyDescent="0.25">
      <c r="A646" s="8">
        <f t="shared" si="150"/>
        <v>43356</v>
      </c>
      <c r="B646">
        <v>635.5</v>
      </c>
      <c r="C646">
        <v>568.4</v>
      </c>
      <c r="D646">
        <v>965.7</v>
      </c>
      <c r="E646">
        <v>990.9</v>
      </c>
      <c r="F646" s="61">
        <f t="shared" si="160"/>
        <v>1601.2</v>
      </c>
      <c r="G646" s="38">
        <f t="shared" si="161"/>
        <v>1559.3</v>
      </c>
      <c r="H646" s="47">
        <f t="shared" si="162"/>
        <v>2.6871031873276552</v>
      </c>
    </row>
    <row r="647" spans="1:8" x14ac:dyDescent="0.25">
      <c r="A647" s="8">
        <f t="shared" si="150"/>
        <v>43363</v>
      </c>
      <c r="B647" s="26">
        <v>697</v>
      </c>
      <c r="C647">
        <v>624.4</v>
      </c>
      <c r="D647">
        <v>998.5</v>
      </c>
      <c r="E647">
        <v>1029.4000000000001</v>
      </c>
      <c r="F647" s="61">
        <f t="shared" si="160"/>
        <v>1695.5</v>
      </c>
      <c r="G647" s="38">
        <f t="shared" si="161"/>
        <v>1653.8000000000002</v>
      </c>
      <c r="H647" s="47">
        <f t="shared" si="162"/>
        <v>2.5214657153222797</v>
      </c>
    </row>
    <row r="648" spans="1:8" x14ac:dyDescent="0.25">
      <c r="A648" s="8">
        <f t="shared" si="150"/>
        <v>43370</v>
      </c>
      <c r="B648" s="26">
        <v>680</v>
      </c>
      <c r="C648">
        <v>596.70000000000005</v>
      </c>
      <c r="D648">
        <v>1038.0999999999999</v>
      </c>
      <c r="E648">
        <v>1144.9000000000001</v>
      </c>
      <c r="F648" s="61">
        <f t="shared" si="160"/>
        <v>1718.1</v>
      </c>
      <c r="G648" s="38">
        <f t="shared" si="161"/>
        <v>1741.6000000000001</v>
      </c>
      <c r="H648" s="47">
        <f t="shared" si="162"/>
        <v>-1.3493339457969822</v>
      </c>
    </row>
    <row r="649" spans="1:8" x14ac:dyDescent="0.25">
      <c r="A649" s="8">
        <f t="shared" si="150"/>
        <v>43377</v>
      </c>
      <c r="B649" s="26">
        <v>658</v>
      </c>
      <c r="C649">
        <v>601.70000000000005</v>
      </c>
      <c r="D649">
        <v>1113.8</v>
      </c>
      <c r="E649">
        <v>1191.9000000000001</v>
      </c>
      <c r="F649" s="61">
        <f t="shared" si="160"/>
        <v>1771.8</v>
      </c>
      <c r="G649" s="38">
        <f t="shared" si="161"/>
        <v>1793.6000000000001</v>
      </c>
      <c r="H649" s="47">
        <f t="shared" si="162"/>
        <v>-1.2154326494201673</v>
      </c>
    </row>
    <row r="650" spans="1:8" x14ac:dyDescent="0.25">
      <c r="A650" s="8">
        <f t="shared" ref="A650:A713" si="163">+A649+7</f>
        <v>43384</v>
      </c>
      <c r="B650" s="26">
        <v>586</v>
      </c>
      <c r="C650">
        <v>612.70000000000005</v>
      </c>
      <c r="D650">
        <v>1217.5999999999999</v>
      </c>
      <c r="E650">
        <v>1191.9000000000001</v>
      </c>
      <c r="F650" s="61">
        <f t="shared" si="160"/>
        <v>1803.6</v>
      </c>
      <c r="G650" s="38">
        <f t="shared" si="161"/>
        <v>1804.6000000000001</v>
      </c>
      <c r="H650" s="47">
        <f t="shared" si="162"/>
        <v>-5.5413942147852779E-2</v>
      </c>
    </row>
    <row r="651" spans="1:8" x14ac:dyDescent="0.25">
      <c r="A651" s="8">
        <f t="shared" si="163"/>
        <v>43391</v>
      </c>
      <c r="B651" s="26">
        <v>540</v>
      </c>
      <c r="C651">
        <v>642.4</v>
      </c>
      <c r="D651">
        <v>1282.5999999999999</v>
      </c>
      <c r="E651">
        <v>1224</v>
      </c>
      <c r="F651" s="61">
        <f t="shared" ref="F651:F672" si="164">+B651+D651</f>
        <v>1822.6</v>
      </c>
      <c r="G651" s="38">
        <f t="shared" ref="G651:G672" si="165">+C651+E651</f>
        <v>1866.4</v>
      </c>
      <c r="H651" s="47">
        <f t="shared" ref="H651:H672" si="166">+(F651/G651-1)*100</f>
        <v>-2.3467638234033528</v>
      </c>
    </row>
    <row r="652" spans="1:8" x14ac:dyDescent="0.25">
      <c r="A652" s="8">
        <f t="shared" si="163"/>
        <v>43398</v>
      </c>
      <c r="B652" s="26">
        <v>499</v>
      </c>
      <c r="C652">
        <v>696.8</v>
      </c>
      <c r="D652">
        <v>1325.3</v>
      </c>
      <c r="E652">
        <v>1224.5</v>
      </c>
      <c r="F652" s="61">
        <f t="shared" si="164"/>
        <v>1824.3</v>
      </c>
      <c r="G652" s="38">
        <f t="shared" si="165"/>
        <v>1921.3</v>
      </c>
      <c r="H652" s="47">
        <f t="shared" si="166"/>
        <v>-5.0486649664289835</v>
      </c>
    </row>
    <row r="653" spans="1:8" x14ac:dyDescent="0.25">
      <c r="A653" s="8">
        <f t="shared" si="163"/>
        <v>43405</v>
      </c>
      <c r="B653">
        <v>805.1</v>
      </c>
      <c r="C653">
        <v>712.1</v>
      </c>
      <c r="D653">
        <v>1325.3</v>
      </c>
      <c r="E653">
        <v>1264.8</v>
      </c>
      <c r="F653" s="61">
        <f t="shared" si="164"/>
        <v>2130.4</v>
      </c>
      <c r="G653" s="38">
        <f t="shared" si="165"/>
        <v>1976.9</v>
      </c>
      <c r="H653" s="47">
        <f t="shared" si="166"/>
        <v>7.7646820780009174</v>
      </c>
    </row>
    <row r="654" spans="1:8" x14ac:dyDescent="0.25">
      <c r="A654" s="8">
        <f t="shared" si="163"/>
        <v>43412</v>
      </c>
      <c r="B654" s="26">
        <v>714</v>
      </c>
      <c r="C654">
        <v>692.1</v>
      </c>
      <c r="D654">
        <v>1420.2</v>
      </c>
      <c r="E654">
        <v>1264.8</v>
      </c>
      <c r="F654" s="61">
        <f t="shared" si="164"/>
        <v>2134.1999999999998</v>
      </c>
      <c r="G654" s="38">
        <f t="shared" si="165"/>
        <v>1956.9</v>
      </c>
      <c r="H654" s="47">
        <f t="shared" si="166"/>
        <v>9.0602483519852672</v>
      </c>
    </row>
    <row r="655" spans="1:8" x14ac:dyDescent="0.25">
      <c r="A655" s="8">
        <f t="shared" si="163"/>
        <v>43419</v>
      </c>
      <c r="B655" s="26">
        <v>714</v>
      </c>
      <c r="C655">
        <v>652.1</v>
      </c>
      <c r="D655">
        <v>1477.7</v>
      </c>
      <c r="E655">
        <v>1318.5</v>
      </c>
      <c r="F655" s="61">
        <f t="shared" si="164"/>
        <v>2191.6999999999998</v>
      </c>
      <c r="G655" s="38">
        <f t="shared" si="165"/>
        <v>1970.6</v>
      </c>
      <c r="H655" s="47">
        <f t="shared" si="166"/>
        <v>11.219933015325267</v>
      </c>
    </row>
    <row r="656" spans="1:8" x14ac:dyDescent="0.25">
      <c r="A656" s="8">
        <f t="shared" si="163"/>
        <v>43426</v>
      </c>
      <c r="B656" s="26">
        <v>774</v>
      </c>
      <c r="C656">
        <v>600.6</v>
      </c>
      <c r="D656">
        <v>1477.7</v>
      </c>
      <c r="E656">
        <v>1414.2</v>
      </c>
      <c r="F656" s="61">
        <f t="shared" si="164"/>
        <v>2251.6999999999998</v>
      </c>
      <c r="G656" s="38">
        <f t="shared" si="165"/>
        <v>2014.8000000000002</v>
      </c>
      <c r="H656" s="47">
        <f t="shared" si="166"/>
        <v>11.757990867579892</v>
      </c>
    </row>
    <row r="657" spans="1:8" x14ac:dyDescent="0.25">
      <c r="A657" s="8">
        <f t="shared" si="163"/>
        <v>43433</v>
      </c>
      <c r="B657" s="26">
        <v>736</v>
      </c>
      <c r="C657">
        <v>600.6</v>
      </c>
      <c r="D657">
        <v>1529.5</v>
      </c>
      <c r="E657">
        <v>1414.2</v>
      </c>
      <c r="F657" s="61">
        <f t="shared" si="164"/>
        <v>2265.5</v>
      </c>
      <c r="G657" s="38">
        <f t="shared" si="165"/>
        <v>2014.8000000000002</v>
      </c>
      <c r="H657" s="47">
        <f t="shared" si="166"/>
        <v>12.442922374429211</v>
      </c>
    </row>
    <row r="658" spans="1:8" x14ac:dyDescent="0.25">
      <c r="A658" s="8">
        <f t="shared" si="163"/>
        <v>43440</v>
      </c>
      <c r="B658" s="26">
        <v>684</v>
      </c>
      <c r="C658" s="26">
        <v>585</v>
      </c>
      <c r="D658">
        <v>1584.8</v>
      </c>
      <c r="E658">
        <v>1484.6</v>
      </c>
      <c r="F658" s="61">
        <f t="shared" si="164"/>
        <v>2268.8000000000002</v>
      </c>
      <c r="G658" s="38">
        <f t="shared" si="165"/>
        <v>2069.6</v>
      </c>
      <c r="H658" s="47">
        <f t="shared" si="166"/>
        <v>9.6250483185156721</v>
      </c>
    </row>
    <row r="659" spans="1:8" x14ac:dyDescent="0.25">
      <c r="A659" s="8">
        <f t="shared" si="163"/>
        <v>43447</v>
      </c>
      <c r="B659" s="26">
        <v>644</v>
      </c>
      <c r="C659" s="26">
        <v>585</v>
      </c>
      <c r="D659">
        <v>1649.8</v>
      </c>
      <c r="E659" s="26">
        <v>1515</v>
      </c>
      <c r="F659" s="61">
        <f t="shared" si="164"/>
        <v>2293.8000000000002</v>
      </c>
      <c r="G659" s="38">
        <f t="shared" si="165"/>
        <v>2100</v>
      </c>
      <c r="H659" s="47">
        <f t="shared" si="166"/>
        <v>9.2285714285714313</v>
      </c>
    </row>
    <row r="660" spans="1:8" x14ac:dyDescent="0.25">
      <c r="A660" s="8">
        <f t="shared" si="163"/>
        <v>43454</v>
      </c>
      <c r="B660" s="26">
        <v>660</v>
      </c>
      <c r="C660" s="26">
        <v>585</v>
      </c>
      <c r="D660">
        <v>1649.8</v>
      </c>
      <c r="E660" s="26">
        <v>1515</v>
      </c>
      <c r="F660" s="61">
        <f t="shared" si="164"/>
        <v>2309.8000000000002</v>
      </c>
      <c r="G660" s="38">
        <f t="shared" si="165"/>
        <v>2100</v>
      </c>
      <c r="H660" s="47">
        <f t="shared" si="166"/>
        <v>9.9904761904761941</v>
      </c>
    </row>
    <row r="661" spans="1:8" x14ac:dyDescent="0.25">
      <c r="A661" s="8">
        <f t="shared" si="163"/>
        <v>43461</v>
      </c>
      <c r="B661" s="26">
        <v>706</v>
      </c>
      <c r="C661" s="26">
        <v>644</v>
      </c>
      <c r="D661">
        <v>1679.5</v>
      </c>
      <c r="E661" s="26">
        <v>1515</v>
      </c>
      <c r="F661" s="61">
        <f t="shared" si="164"/>
        <v>2385.5</v>
      </c>
      <c r="G661" s="38">
        <f t="shared" si="165"/>
        <v>2159</v>
      </c>
      <c r="H661" s="47">
        <f t="shared" si="166"/>
        <v>10.490968040759618</v>
      </c>
    </row>
    <row r="662" spans="1:8" x14ac:dyDescent="0.25">
      <c r="A662" s="8">
        <f t="shared" si="163"/>
        <v>43468</v>
      </c>
      <c r="B662" s="26">
        <v>653</v>
      </c>
      <c r="C662" s="26">
        <v>619</v>
      </c>
      <c r="D662">
        <v>1761.5</v>
      </c>
      <c r="E662" s="26">
        <v>1540</v>
      </c>
      <c r="F662" s="61">
        <f t="shared" si="164"/>
        <v>2414.5</v>
      </c>
      <c r="G662" s="38">
        <f t="shared" si="165"/>
        <v>2159</v>
      </c>
      <c r="H662" s="47">
        <f t="shared" si="166"/>
        <v>11.834182491894385</v>
      </c>
    </row>
    <row r="663" spans="1:8" x14ac:dyDescent="0.25">
      <c r="A663" s="8">
        <f t="shared" si="163"/>
        <v>43475</v>
      </c>
      <c r="B663" s="145">
        <v>0</v>
      </c>
      <c r="C663" s="26">
        <v>535</v>
      </c>
      <c r="D663" s="145">
        <v>0</v>
      </c>
      <c r="E663" s="26">
        <v>1650.2</v>
      </c>
      <c r="F663" s="61">
        <f t="shared" si="164"/>
        <v>0</v>
      </c>
      <c r="G663" s="38">
        <f t="shared" si="165"/>
        <v>2185.1999999999998</v>
      </c>
      <c r="H663" s="47">
        <f t="shared" si="166"/>
        <v>-100</v>
      </c>
    </row>
    <row r="664" spans="1:8" x14ac:dyDescent="0.25">
      <c r="A664" s="8">
        <f t="shared" si="163"/>
        <v>43482</v>
      </c>
      <c r="B664" s="145">
        <v>0</v>
      </c>
      <c r="C664" s="26">
        <v>460</v>
      </c>
      <c r="D664" s="145">
        <v>0</v>
      </c>
      <c r="E664">
        <v>1759.7</v>
      </c>
      <c r="F664" s="61">
        <f t="shared" si="164"/>
        <v>0</v>
      </c>
      <c r="G664" s="38">
        <f t="shared" si="165"/>
        <v>2219.6999999999998</v>
      </c>
      <c r="H664" s="47">
        <f t="shared" si="166"/>
        <v>-100</v>
      </c>
    </row>
    <row r="665" spans="1:8" x14ac:dyDescent="0.25">
      <c r="A665" s="8">
        <f t="shared" si="163"/>
        <v>43489</v>
      </c>
      <c r="B665" s="145">
        <v>0</v>
      </c>
      <c r="C665" s="26">
        <v>420</v>
      </c>
      <c r="D665" s="145">
        <v>0</v>
      </c>
      <c r="E665">
        <v>1838.1</v>
      </c>
      <c r="F665" s="61">
        <f t="shared" si="164"/>
        <v>0</v>
      </c>
      <c r="G665" s="38">
        <f t="shared" si="165"/>
        <v>2258.1</v>
      </c>
      <c r="H665" s="47">
        <f t="shared" si="166"/>
        <v>-100</v>
      </c>
    </row>
    <row r="666" spans="1:8" x14ac:dyDescent="0.25">
      <c r="A666" s="8">
        <f t="shared" si="163"/>
        <v>43496</v>
      </c>
      <c r="B666" s="145">
        <v>0</v>
      </c>
      <c r="C666" s="26">
        <v>420</v>
      </c>
      <c r="D666" s="145">
        <v>0</v>
      </c>
      <c r="E666">
        <v>1838.1</v>
      </c>
      <c r="F666" s="61">
        <f t="shared" si="164"/>
        <v>0</v>
      </c>
      <c r="G666" s="38">
        <f t="shared" si="165"/>
        <v>2258.1</v>
      </c>
      <c r="H666" s="47">
        <f t="shared" si="166"/>
        <v>-100</v>
      </c>
    </row>
    <row r="667" spans="1:8" x14ac:dyDescent="0.25">
      <c r="A667" s="8">
        <f t="shared" si="163"/>
        <v>43503</v>
      </c>
      <c r="B667" s="145">
        <v>0</v>
      </c>
      <c r="C667">
        <v>434.2</v>
      </c>
      <c r="D667" s="145">
        <v>0</v>
      </c>
      <c r="E667">
        <v>1838.1</v>
      </c>
      <c r="F667" s="61">
        <f t="shared" si="164"/>
        <v>0</v>
      </c>
      <c r="G667" s="38">
        <f t="shared" si="165"/>
        <v>2272.2999999999997</v>
      </c>
      <c r="H667" s="47">
        <f t="shared" si="166"/>
        <v>-100</v>
      </c>
    </row>
    <row r="668" spans="1:8" x14ac:dyDescent="0.25">
      <c r="A668" s="8">
        <f t="shared" si="163"/>
        <v>43510</v>
      </c>
      <c r="B668">
        <v>673.9</v>
      </c>
      <c r="C668">
        <v>551.20000000000005</v>
      </c>
      <c r="D668">
        <v>2044.3</v>
      </c>
      <c r="E668">
        <v>1871.1</v>
      </c>
      <c r="F668" s="61">
        <f t="shared" si="164"/>
        <v>2718.2</v>
      </c>
      <c r="G668" s="38">
        <f t="shared" si="165"/>
        <v>2422.3000000000002</v>
      </c>
      <c r="H668" s="47">
        <f t="shared" si="166"/>
        <v>12.21566279981834</v>
      </c>
    </row>
    <row r="669" spans="1:8" x14ac:dyDescent="0.25">
      <c r="A669" s="8">
        <f t="shared" si="163"/>
        <v>43517</v>
      </c>
      <c r="B669">
        <v>637.5</v>
      </c>
      <c r="C669">
        <v>509.2</v>
      </c>
      <c r="D669">
        <v>2154.8000000000002</v>
      </c>
      <c r="E669">
        <v>1871.1</v>
      </c>
      <c r="F669" s="61">
        <f t="shared" si="164"/>
        <v>2792.3</v>
      </c>
      <c r="G669" s="38">
        <f t="shared" si="165"/>
        <v>2380.2999999999997</v>
      </c>
      <c r="H669" s="47">
        <f t="shared" si="166"/>
        <v>17.308742595471173</v>
      </c>
    </row>
    <row r="670" spans="1:8" x14ac:dyDescent="0.25">
      <c r="A670" s="8">
        <f t="shared" si="163"/>
        <v>43524</v>
      </c>
      <c r="B670">
        <v>580.5</v>
      </c>
      <c r="C670">
        <v>561.20000000000005</v>
      </c>
      <c r="D670">
        <v>2297.6</v>
      </c>
      <c r="E670">
        <v>1871.1</v>
      </c>
      <c r="F670" s="61">
        <f t="shared" si="164"/>
        <v>2878.1</v>
      </c>
      <c r="G670" s="38">
        <f t="shared" si="165"/>
        <v>2432.3000000000002</v>
      </c>
      <c r="H670" s="47">
        <f t="shared" si="166"/>
        <v>18.328331209143588</v>
      </c>
    </row>
    <row r="671" spans="1:8" x14ac:dyDescent="0.25">
      <c r="A671" s="8">
        <f t="shared" si="163"/>
        <v>43531</v>
      </c>
      <c r="B671" s="26">
        <v>592.5</v>
      </c>
      <c r="C671" s="26">
        <v>491</v>
      </c>
      <c r="D671">
        <v>2297.6</v>
      </c>
      <c r="E671">
        <v>1970.2</v>
      </c>
      <c r="F671" s="61">
        <f t="shared" si="164"/>
        <v>2890.1</v>
      </c>
      <c r="G671" s="38">
        <f t="shared" si="165"/>
        <v>2461.1999999999998</v>
      </c>
      <c r="H671" s="47">
        <f t="shared" si="166"/>
        <v>17.426458638062737</v>
      </c>
    </row>
    <row r="672" spans="1:8" x14ac:dyDescent="0.25">
      <c r="A672" s="8">
        <f t="shared" si="163"/>
        <v>43538</v>
      </c>
      <c r="B672" s="26">
        <v>519</v>
      </c>
      <c r="C672" s="26">
        <v>474</v>
      </c>
      <c r="D672">
        <v>2361.3000000000002</v>
      </c>
      <c r="E672">
        <v>2006.6</v>
      </c>
      <c r="F672" s="61">
        <f t="shared" si="164"/>
        <v>2880.3</v>
      </c>
      <c r="G672" s="38">
        <f t="shared" si="165"/>
        <v>2480.6</v>
      </c>
      <c r="H672" s="47">
        <f t="shared" si="166"/>
        <v>16.113037168427002</v>
      </c>
    </row>
    <row r="673" spans="1:9" x14ac:dyDescent="0.25">
      <c r="A673" s="8">
        <f t="shared" si="163"/>
        <v>43545</v>
      </c>
      <c r="B673" s="26">
        <v>569</v>
      </c>
      <c r="C673" s="26">
        <v>504</v>
      </c>
      <c r="D673">
        <v>2361.3000000000002</v>
      </c>
      <c r="E673">
        <v>2006.6</v>
      </c>
      <c r="F673" s="61">
        <f t="shared" ref="F673:F708" si="167">+B673+D673</f>
        <v>2930.3</v>
      </c>
      <c r="G673" s="38">
        <f t="shared" ref="G673:G708" si="168">+C673+E673</f>
        <v>2510.6</v>
      </c>
      <c r="H673" s="47">
        <f t="shared" ref="H673:H708" si="169">+(F673/G673-1)*100</f>
        <v>16.717119413685989</v>
      </c>
    </row>
    <row r="674" spans="1:9" x14ac:dyDescent="0.25">
      <c r="A674" s="8">
        <f t="shared" si="163"/>
        <v>43552</v>
      </c>
      <c r="B674" s="26">
        <v>639</v>
      </c>
      <c r="C674" s="26">
        <v>504</v>
      </c>
      <c r="D674">
        <v>2361.3000000000002</v>
      </c>
      <c r="E674">
        <v>2006.6</v>
      </c>
      <c r="F674" s="61">
        <f t="shared" si="167"/>
        <v>3000.3</v>
      </c>
      <c r="G674" s="38">
        <f t="shared" si="168"/>
        <v>2510.6</v>
      </c>
      <c r="H674" s="47">
        <f t="shared" si="169"/>
        <v>19.505297538437038</v>
      </c>
    </row>
    <row r="675" spans="1:9" x14ac:dyDescent="0.25">
      <c r="A675" s="8">
        <f t="shared" si="163"/>
        <v>43559</v>
      </c>
      <c r="B675" s="26">
        <v>576</v>
      </c>
      <c r="C675">
        <v>450.5</v>
      </c>
      <c r="D675">
        <v>2464.6999999999998</v>
      </c>
      <c r="E675">
        <v>2061.1</v>
      </c>
      <c r="F675" s="61">
        <f t="shared" si="167"/>
        <v>3040.7</v>
      </c>
      <c r="G675" s="38">
        <f t="shared" si="168"/>
        <v>2511.6</v>
      </c>
      <c r="H675" s="47">
        <f t="shared" si="169"/>
        <v>21.066252587991706</v>
      </c>
    </row>
    <row r="676" spans="1:9" x14ac:dyDescent="0.25">
      <c r="A676" s="8">
        <f t="shared" si="163"/>
        <v>43566</v>
      </c>
      <c r="B676" s="26">
        <v>432</v>
      </c>
      <c r="C676">
        <v>353.4</v>
      </c>
      <c r="D676">
        <v>2617.6</v>
      </c>
      <c r="E676">
        <v>2206.5</v>
      </c>
      <c r="F676" s="61">
        <f t="shared" si="167"/>
        <v>3049.6</v>
      </c>
      <c r="G676" s="38">
        <f t="shared" si="168"/>
        <v>2559.9</v>
      </c>
      <c r="H676" s="47">
        <f t="shared" si="169"/>
        <v>19.129653502089926</v>
      </c>
    </row>
    <row r="677" spans="1:9" x14ac:dyDescent="0.25">
      <c r="A677" s="8">
        <f t="shared" si="163"/>
        <v>43573</v>
      </c>
      <c r="B677" s="26">
        <v>419.2</v>
      </c>
      <c r="C677" s="26">
        <v>304.3</v>
      </c>
      <c r="D677" s="26">
        <v>2668.2</v>
      </c>
      <c r="E677" s="26">
        <v>2278</v>
      </c>
      <c r="F677" s="61">
        <f t="shared" si="167"/>
        <v>3087.3999999999996</v>
      </c>
      <c r="G677" s="38">
        <f t="shared" si="168"/>
        <v>2582.3000000000002</v>
      </c>
      <c r="H677" s="47">
        <f t="shared" si="169"/>
        <v>19.560082097355046</v>
      </c>
    </row>
    <row r="678" spans="1:9" x14ac:dyDescent="0.25">
      <c r="A678" s="8">
        <f t="shared" si="163"/>
        <v>43580</v>
      </c>
      <c r="B678" s="26">
        <v>402</v>
      </c>
      <c r="C678" s="26">
        <v>224.3</v>
      </c>
      <c r="D678" s="26">
        <v>2725.5</v>
      </c>
      <c r="E678" s="26">
        <v>2311</v>
      </c>
      <c r="F678" s="61">
        <f t="shared" si="167"/>
        <v>3127.5</v>
      </c>
      <c r="G678" s="38">
        <f t="shared" si="168"/>
        <v>2535.3000000000002</v>
      </c>
      <c r="H678" s="47">
        <f t="shared" si="169"/>
        <v>23.358182463613765</v>
      </c>
      <c r="I678">
        <v>404</v>
      </c>
    </row>
    <row r="679" spans="1:9" x14ac:dyDescent="0.25">
      <c r="A679" s="8">
        <f t="shared" si="163"/>
        <v>43587</v>
      </c>
      <c r="B679" s="26">
        <v>432</v>
      </c>
      <c r="C679" s="26">
        <v>172</v>
      </c>
      <c r="D679" s="26">
        <v>2725.5</v>
      </c>
      <c r="E679" s="26">
        <v>2373</v>
      </c>
      <c r="F679" s="61">
        <f t="shared" si="167"/>
        <v>3157.5</v>
      </c>
      <c r="G679" s="38">
        <f t="shared" si="168"/>
        <v>2545</v>
      </c>
      <c r="H679" s="47">
        <f t="shared" si="169"/>
        <v>24.066797642436157</v>
      </c>
      <c r="I679">
        <v>467</v>
      </c>
    </row>
    <row r="680" spans="1:9" x14ac:dyDescent="0.25">
      <c r="A680" s="8">
        <f t="shared" si="163"/>
        <v>43594</v>
      </c>
      <c r="B680" s="26">
        <v>372</v>
      </c>
      <c r="C680" s="26">
        <v>202</v>
      </c>
      <c r="D680" s="26">
        <v>2837</v>
      </c>
      <c r="E680" s="26">
        <v>2395</v>
      </c>
      <c r="F680" s="61">
        <f t="shared" si="167"/>
        <v>3209</v>
      </c>
      <c r="G680" s="38">
        <f t="shared" si="168"/>
        <v>2597</v>
      </c>
      <c r="H680" s="47">
        <f t="shared" si="169"/>
        <v>23.565652676164817</v>
      </c>
      <c r="I680">
        <v>491</v>
      </c>
    </row>
    <row r="681" spans="1:9" x14ac:dyDescent="0.25">
      <c r="A681" s="8">
        <f t="shared" si="163"/>
        <v>43601</v>
      </c>
      <c r="B681" s="26">
        <v>262</v>
      </c>
      <c r="C681" s="26">
        <v>130</v>
      </c>
      <c r="D681">
        <v>2955.1</v>
      </c>
      <c r="E681">
        <v>2474.1999999999998</v>
      </c>
      <c r="F681" s="61">
        <f t="shared" si="167"/>
        <v>3217.1</v>
      </c>
      <c r="G681" s="38">
        <f t="shared" si="168"/>
        <v>2604.1999999999998</v>
      </c>
      <c r="H681" s="47">
        <f t="shared" si="169"/>
        <v>23.535058751247995</v>
      </c>
      <c r="I681">
        <v>491</v>
      </c>
    </row>
    <row r="682" spans="1:9" x14ac:dyDescent="0.25">
      <c r="A682" s="8">
        <f t="shared" si="163"/>
        <v>43608</v>
      </c>
      <c r="B682" s="26">
        <v>247</v>
      </c>
      <c r="C682" s="26">
        <v>130</v>
      </c>
      <c r="D682">
        <v>2989.7</v>
      </c>
      <c r="E682">
        <v>2474.1999999999998</v>
      </c>
      <c r="F682" s="61">
        <f t="shared" si="167"/>
        <v>3236.7</v>
      </c>
      <c r="G682" s="38">
        <f t="shared" si="168"/>
        <v>2604.1999999999998</v>
      </c>
      <c r="H682" s="47">
        <f t="shared" si="169"/>
        <v>24.287689117579305</v>
      </c>
      <c r="I682">
        <v>456</v>
      </c>
    </row>
    <row r="683" spans="1:9" x14ac:dyDescent="0.25">
      <c r="A683" s="8">
        <f t="shared" si="163"/>
        <v>43615</v>
      </c>
      <c r="B683" s="26">
        <v>187</v>
      </c>
      <c r="C683" s="26">
        <v>130</v>
      </c>
      <c r="D683">
        <v>3046.7</v>
      </c>
      <c r="E683">
        <v>2474.1999999999998</v>
      </c>
      <c r="F683" s="61">
        <f t="shared" si="167"/>
        <v>3233.7</v>
      </c>
      <c r="G683" s="38">
        <f t="shared" si="168"/>
        <v>2604.1999999999998</v>
      </c>
      <c r="H683" s="47">
        <f t="shared" si="169"/>
        <v>24.172490592120432</v>
      </c>
      <c r="I683">
        <v>550</v>
      </c>
    </row>
    <row r="684" spans="1:9" x14ac:dyDescent="0.25">
      <c r="A684" s="8">
        <f t="shared" si="163"/>
        <v>43622</v>
      </c>
      <c r="B684" s="26">
        <v>737</v>
      </c>
      <c r="C684">
        <v>481.5</v>
      </c>
      <c r="D684">
        <v>0</v>
      </c>
      <c r="E684">
        <v>58.1</v>
      </c>
      <c r="F684" s="61">
        <f t="shared" si="167"/>
        <v>737</v>
      </c>
      <c r="G684" s="38">
        <f t="shared" si="168"/>
        <v>539.6</v>
      </c>
      <c r="H684" s="47">
        <f t="shared" si="169"/>
        <v>36.582653817642694</v>
      </c>
    </row>
    <row r="685" spans="1:9" x14ac:dyDescent="0.25">
      <c r="A685" s="8">
        <f t="shared" si="163"/>
        <v>43629</v>
      </c>
      <c r="B685" s="26">
        <v>677</v>
      </c>
      <c r="C685">
        <v>563.5</v>
      </c>
      <c r="D685">
        <v>65.900000000000006</v>
      </c>
      <c r="E685">
        <v>113.1</v>
      </c>
      <c r="F685" s="61">
        <f t="shared" si="167"/>
        <v>742.9</v>
      </c>
      <c r="G685" s="38">
        <f t="shared" si="168"/>
        <v>676.6</v>
      </c>
      <c r="H685" s="47">
        <f t="shared" si="169"/>
        <v>9.7989949748743754</v>
      </c>
    </row>
    <row r="686" spans="1:9" x14ac:dyDescent="0.25">
      <c r="A686" s="8">
        <f t="shared" si="163"/>
        <v>43636</v>
      </c>
      <c r="B686" s="26">
        <v>793</v>
      </c>
      <c r="C686">
        <v>507.5</v>
      </c>
      <c r="D686">
        <v>65.900000000000006</v>
      </c>
      <c r="E686">
        <v>214.3</v>
      </c>
      <c r="F686" s="61">
        <f t="shared" si="167"/>
        <v>858.9</v>
      </c>
      <c r="G686" s="38">
        <f t="shared" si="168"/>
        <v>721.8</v>
      </c>
      <c r="H686" s="47">
        <f t="shared" si="169"/>
        <v>18.994181213632586</v>
      </c>
    </row>
    <row r="687" spans="1:9" x14ac:dyDescent="0.25">
      <c r="A687" s="8">
        <f t="shared" si="163"/>
        <v>43643</v>
      </c>
      <c r="B687">
        <v>741.5</v>
      </c>
      <c r="C687">
        <v>462.5</v>
      </c>
      <c r="D687">
        <v>151.30000000000001</v>
      </c>
      <c r="E687">
        <v>263.8</v>
      </c>
      <c r="F687" s="61">
        <f t="shared" si="167"/>
        <v>892.8</v>
      </c>
      <c r="G687" s="38">
        <f t="shared" si="168"/>
        <v>726.3</v>
      </c>
      <c r="H687" s="47">
        <f t="shared" si="169"/>
        <v>22.924411400247834</v>
      </c>
    </row>
    <row r="688" spans="1:9" x14ac:dyDescent="0.25">
      <c r="A688" s="8">
        <f t="shared" si="163"/>
        <v>43650</v>
      </c>
      <c r="B688" s="26">
        <v>701</v>
      </c>
      <c r="C688">
        <v>496.5</v>
      </c>
      <c r="D688">
        <v>315.5</v>
      </c>
      <c r="E688">
        <v>305.60000000000002</v>
      </c>
      <c r="F688" s="61">
        <f t="shared" si="167"/>
        <v>1016.5</v>
      </c>
      <c r="G688" s="38">
        <f t="shared" si="168"/>
        <v>802.1</v>
      </c>
      <c r="H688" s="47">
        <f t="shared" si="169"/>
        <v>26.729834185263691</v>
      </c>
    </row>
    <row r="689" spans="1:8" x14ac:dyDescent="0.25">
      <c r="A689" s="8">
        <f t="shared" si="163"/>
        <v>43657</v>
      </c>
      <c r="B689" s="26">
        <v>717</v>
      </c>
      <c r="C689">
        <v>510.4</v>
      </c>
      <c r="D689">
        <v>315.5</v>
      </c>
      <c r="E689">
        <v>427.9</v>
      </c>
      <c r="F689" s="61">
        <f t="shared" si="167"/>
        <v>1032.5</v>
      </c>
      <c r="G689" s="38">
        <f t="shared" si="168"/>
        <v>938.3</v>
      </c>
      <c r="H689" s="47">
        <f t="shared" si="169"/>
        <v>10.039433017158705</v>
      </c>
    </row>
    <row r="690" spans="1:8" x14ac:dyDescent="0.25">
      <c r="A690" s="8">
        <f t="shared" si="163"/>
        <v>43664</v>
      </c>
      <c r="B690" s="26">
        <v>657</v>
      </c>
      <c r="C690">
        <v>462.4</v>
      </c>
      <c r="D690">
        <v>381.5</v>
      </c>
      <c r="E690">
        <v>472.9</v>
      </c>
      <c r="F690" s="61">
        <f t="shared" si="167"/>
        <v>1038.5</v>
      </c>
      <c r="G690" s="38">
        <f t="shared" si="168"/>
        <v>935.3</v>
      </c>
      <c r="H690" s="47">
        <f t="shared" si="169"/>
        <v>11.033892868598304</v>
      </c>
    </row>
    <row r="691" spans="1:8" x14ac:dyDescent="0.25">
      <c r="A691" s="8">
        <f t="shared" si="163"/>
        <v>43671</v>
      </c>
      <c r="B691" s="26">
        <v>695</v>
      </c>
      <c r="C691">
        <v>445.5</v>
      </c>
      <c r="D691">
        <v>415.4</v>
      </c>
      <c r="E691">
        <v>594.29999999999995</v>
      </c>
      <c r="F691" s="61">
        <f t="shared" si="167"/>
        <v>1110.4000000000001</v>
      </c>
      <c r="G691" s="38">
        <f t="shared" si="168"/>
        <v>1039.8</v>
      </c>
      <c r="H691" s="47">
        <f t="shared" si="169"/>
        <v>6.7897672629351868</v>
      </c>
    </row>
    <row r="692" spans="1:8" x14ac:dyDescent="0.25">
      <c r="A692" s="8">
        <f t="shared" si="163"/>
        <v>43678</v>
      </c>
      <c r="B692" s="26">
        <v>715</v>
      </c>
      <c r="C692">
        <v>449.5</v>
      </c>
      <c r="D692">
        <v>472</v>
      </c>
      <c r="E692">
        <v>649.29999999999995</v>
      </c>
      <c r="F692" s="61">
        <f t="shared" si="167"/>
        <v>1187</v>
      </c>
      <c r="G692" s="38">
        <f t="shared" si="168"/>
        <v>1098.8</v>
      </c>
      <c r="H692" s="47">
        <f t="shared" si="169"/>
        <v>8.0269384783400177</v>
      </c>
    </row>
    <row r="693" spans="1:8" x14ac:dyDescent="0.25">
      <c r="A693" s="8">
        <f t="shared" si="163"/>
        <v>43685</v>
      </c>
      <c r="B693">
        <v>691.5</v>
      </c>
      <c r="C693">
        <v>561.5</v>
      </c>
      <c r="D693">
        <v>523.5</v>
      </c>
      <c r="E693">
        <v>715.1</v>
      </c>
      <c r="F693" s="61">
        <f t="shared" si="167"/>
        <v>1215</v>
      </c>
      <c r="G693" s="38">
        <f t="shared" si="168"/>
        <v>1276.5999999999999</v>
      </c>
      <c r="H693" s="47">
        <f t="shared" si="169"/>
        <v>-4.8253172489424951</v>
      </c>
    </row>
    <row r="694" spans="1:8" x14ac:dyDescent="0.25">
      <c r="A694" s="8">
        <f t="shared" si="163"/>
        <v>43692</v>
      </c>
      <c r="B694" s="26">
        <v>615</v>
      </c>
      <c r="C694">
        <v>585.5</v>
      </c>
      <c r="D694">
        <v>636.6</v>
      </c>
      <c r="E694">
        <v>715.1</v>
      </c>
      <c r="F694" s="61">
        <f t="shared" si="167"/>
        <v>1251.5999999999999</v>
      </c>
      <c r="G694" s="38">
        <f t="shared" si="168"/>
        <v>1300.5999999999999</v>
      </c>
      <c r="H694" s="47">
        <f t="shared" si="169"/>
        <v>-3.7674919268030127</v>
      </c>
    </row>
    <row r="695" spans="1:8" x14ac:dyDescent="0.25">
      <c r="A695" s="8">
        <f t="shared" si="163"/>
        <v>43699</v>
      </c>
      <c r="B695" s="26">
        <v>615</v>
      </c>
      <c r="C695">
        <v>548.5</v>
      </c>
      <c r="D695">
        <v>636.6</v>
      </c>
      <c r="E695">
        <v>854.8</v>
      </c>
      <c r="F695" s="61">
        <f t="shared" si="167"/>
        <v>1251.5999999999999</v>
      </c>
      <c r="G695" s="38">
        <f t="shared" si="168"/>
        <v>1403.3</v>
      </c>
      <c r="H695" s="47">
        <f t="shared" si="169"/>
        <v>-10.810233022162052</v>
      </c>
    </row>
    <row r="696" spans="1:8" x14ac:dyDescent="0.25">
      <c r="A696" s="8">
        <f t="shared" si="163"/>
        <v>43706</v>
      </c>
      <c r="B696">
        <v>544.5</v>
      </c>
      <c r="C696">
        <v>553.5</v>
      </c>
      <c r="D696">
        <v>793.3</v>
      </c>
      <c r="E696">
        <v>965.7</v>
      </c>
      <c r="F696" s="61">
        <f t="shared" si="167"/>
        <v>1337.8</v>
      </c>
      <c r="G696" s="38">
        <f t="shared" si="168"/>
        <v>1519.2</v>
      </c>
      <c r="H696" s="47">
        <f t="shared" si="169"/>
        <v>-11.940494997367047</v>
      </c>
    </row>
    <row r="697" spans="1:8" x14ac:dyDescent="0.25">
      <c r="A697" s="8">
        <f t="shared" si="163"/>
        <v>43713</v>
      </c>
      <c r="B697">
        <v>653.5</v>
      </c>
      <c r="C697">
        <v>555.5</v>
      </c>
      <c r="D697">
        <v>793.3</v>
      </c>
      <c r="E697">
        <v>965.7</v>
      </c>
      <c r="F697" s="61">
        <f t="shared" si="167"/>
        <v>1446.8</v>
      </c>
      <c r="G697" s="38">
        <f t="shared" si="168"/>
        <v>1521.2</v>
      </c>
      <c r="H697" s="47">
        <f t="shared" si="169"/>
        <v>-4.8908756245069736</v>
      </c>
    </row>
    <row r="698" spans="1:8" x14ac:dyDescent="0.25">
      <c r="A698" s="8">
        <f t="shared" si="163"/>
        <v>43720</v>
      </c>
      <c r="B698">
        <v>633.5</v>
      </c>
      <c r="C698">
        <v>635.5</v>
      </c>
      <c r="D698">
        <v>793.3</v>
      </c>
      <c r="E698">
        <v>965.7</v>
      </c>
      <c r="F698" s="61">
        <f t="shared" si="167"/>
        <v>1426.8</v>
      </c>
      <c r="G698" s="38">
        <f t="shared" si="168"/>
        <v>1601.2</v>
      </c>
      <c r="H698" s="47">
        <f t="shared" si="169"/>
        <v>-10.891831126655017</v>
      </c>
    </row>
    <row r="699" spans="1:8" x14ac:dyDescent="0.25">
      <c r="A699" s="8">
        <f t="shared" si="163"/>
        <v>43727</v>
      </c>
      <c r="B699" s="26">
        <v>650.5</v>
      </c>
      <c r="C699" s="26">
        <v>697</v>
      </c>
      <c r="D699">
        <v>838.2</v>
      </c>
      <c r="E699">
        <v>998.5</v>
      </c>
      <c r="F699" s="61">
        <f t="shared" si="167"/>
        <v>1488.7</v>
      </c>
      <c r="G699" s="38">
        <f t="shared" si="168"/>
        <v>1695.5</v>
      </c>
      <c r="H699" s="47">
        <f t="shared" si="169"/>
        <v>-12.196992037746979</v>
      </c>
    </row>
    <row r="700" spans="1:8" x14ac:dyDescent="0.25">
      <c r="A700" s="8">
        <f t="shared" si="163"/>
        <v>43734</v>
      </c>
      <c r="B700" s="26">
        <v>653.5</v>
      </c>
      <c r="C700" s="26">
        <v>680</v>
      </c>
      <c r="D700">
        <v>896.6</v>
      </c>
      <c r="E700">
        <v>1038.0999999999999</v>
      </c>
      <c r="F700" s="61">
        <f t="shared" si="167"/>
        <v>1550.1</v>
      </c>
      <c r="G700" s="38">
        <f t="shared" si="168"/>
        <v>1718.1</v>
      </c>
      <c r="H700" s="47">
        <f t="shared" si="169"/>
        <v>-9.7782434084162766</v>
      </c>
    </row>
    <row r="701" spans="1:8" x14ac:dyDescent="0.25">
      <c r="A701" s="8">
        <f t="shared" si="163"/>
        <v>43741</v>
      </c>
      <c r="B701" s="26">
        <v>600.5</v>
      </c>
      <c r="C701" s="26">
        <v>658</v>
      </c>
      <c r="D701">
        <v>1006.3</v>
      </c>
      <c r="E701">
        <v>1113.8</v>
      </c>
      <c r="F701" s="61">
        <f t="shared" si="167"/>
        <v>1606.8</v>
      </c>
      <c r="G701" s="38">
        <f t="shared" si="168"/>
        <v>1771.8</v>
      </c>
      <c r="H701" s="47">
        <f t="shared" si="169"/>
        <v>-9.3125634947511031</v>
      </c>
    </row>
    <row r="702" spans="1:8" x14ac:dyDescent="0.25">
      <c r="A702" s="8">
        <f t="shared" si="163"/>
        <v>43748</v>
      </c>
      <c r="B702" s="26">
        <v>601.5</v>
      </c>
      <c r="C702" s="26">
        <v>586</v>
      </c>
      <c r="D702">
        <v>1006.3</v>
      </c>
      <c r="E702">
        <v>1217.5999999999999</v>
      </c>
      <c r="F702" s="61">
        <f t="shared" si="167"/>
        <v>1607.8</v>
      </c>
      <c r="G702" s="38">
        <f t="shared" si="168"/>
        <v>1803.6</v>
      </c>
      <c r="H702" s="47">
        <f t="shared" si="169"/>
        <v>-10.856065646484803</v>
      </c>
    </row>
    <row r="703" spans="1:8" x14ac:dyDescent="0.25">
      <c r="A703" s="8">
        <f t="shared" si="163"/>
        <v>43755</v>
      </c>
      <c r="B703" s="26">
        <v>421</v>
      </c>
      <c r="C703" s="26">
        <v>540</v>
      </c>
      <c r="D703">
        <v>1193.7</v>
      </c>
      <c r="E703">
        <v>1282.5999999999999</v>
      </c>
      <c r="F703" s="61">
        <f t="shared" si="167"/>
        <v>1614.7</v>
      </c>
      <c r="G703" s="38">
        <f t="shared" si="168"/>
        <v>1822.6</v>
      </c>
      <c r="H703" s="47">
        <f t="shared" si="169"/>
        <v>-11.406781520904197</v>
      </c>
    </row>
    <row r="704" spans="1:8" x14ac:dyDescent="0.25">
      <c r="A704" s="8">
        <f t="shared" si="163"/>
        <v>43762</v>
      </c>
      <c r="B704" s="26">
        <v>533</v>
      </c>
      <c r="C704" s="26">
        <v>499</v>
      </c>
      <c r="D704">
        <v>1193.7</v>
      </c>
      <c r="E704">
        <v>1325.3</v>
      </c>
      <c r="F704" s="61">
        <f t="shared" si="167"/>
        <v>1726.7</v>
      </c>
      <c r="G704" s="38">
        <f t="shared" si="168"/>
        <v>1824.3</v>
      </c>
      <c r="H704" s="47">
        <f t="shared" si="169"/>
        <v>-5.3499972592227056</v>
      </c>
    </row>
    <row r="705" spans="1:10" x14ac:dyDescent="0.25">
      <c r="A705" s="8">
        <f t="shared" si="163"/>
        <v>43769</v>
      </c>
      <c r="B705" s="26">
        <v>532</v>
      </c>
      <c r="C705">
        <v>805.1</v>
      </c>
      <c r="D705">
        <v>1258.7</v>
      </c>
      <c r="E705">
        <v>1325.3</v>
      </c>
      <c r="F705" s="61">
        <f t="shared" si="167"/>
        <v>1790.7</v>
      </c>
      <c r="G705" s="38">
        <f t="shared" si="168"/>
        <v>2130.4</v>
      </c>
      <c r="H705" s="47">
        <f t="shared" si="169"/>
        <v>-15.945362373263238</v>
      </c>
    </row>
    <row r="706" spans="1:10" x14ac:dyDescent="0.25">
      <c r="A706" s="8">
        <f t="shared" si="163"/>
        <v>43776</v>
      </c>
      <c r="B706" s="26">
        <v>502</v>
      </c>
      <c r="C706">
        <v>714</v>
      </c>
      <c r="D706">
        <v>1324.6</v>
      </c>
      <c r="E706">
        <v>1420.2</v>
      </c>
      <c r="F706" s="61">
        <f t="shared" si="167"/>
        <v>1826.6</v>
      </c>
      <c r="G706" s="38">
        <f t="shared" si="168"/>
        <v>2134.1999999999998</v>
      </c>
      <c r="H706" s="47">
        <f t="shared" si="169"/>
        <v>-14.412894761503136</v>
      </c>
    </row>
    <row r="707" spans="1:10" ht="15" x14ac:dyDescent="0.35">
      <c r="A707" s="8">
        <f t="shared" si="163"/>
        <v>43783</v>
      </c>
      <c r="B707" s="316">
        <v>452</v>
      </c>
      <c r="C707">
        <v>714</v>
      </c>
      <c r="D707">
        <v>1378.3</v>
      </c>
      <c r="E707">
        <v>1477.7</v>
      </c>
      <c r="F707" s="61">
        <f t="shared" si="167"/>
        <v>1830.3</v>
      </c>
      <c r="G707" s="38">
        <f t="shared" si="168"/>
        <v>2191.6999999999998</v>
      </c>
      <c r="H707" s="47">
        <f t="shared" si="169"/>
        <v>-16.489483049687447</v>
      </c>
    </row>
    <row r="708" spans="1:10" x14ac:dyDescent="0.25">
      <c r="A708" s="8">
        <f t="shared" si="163"/>
        <v>43790</v>
      </c>
      <c r="B708">
        <f>'1121'!B36</f>
        <v>527</v>
      </c>
      <c r="C708">
        <f>'1121'!C36</f>
        <v>774</v>
      </c>
      <c r="D708">
        <f>'1121'!D36</f>
        <v>1497.9</v>
      </c>
      <c r="E708">
        <f>'1121'!E36</f>
        <v>1477.7</v>
      </c>
      <c r="F708" s="61">
        <f t="shared" si="167"/>
        <v>2024.9</v>
      </c>
      <c r="G708" s="38">
        <f t="shared" si="168"/>
        <v>2251.6999999999998</v>
      </c>
      <c r="H708" s="47">
        <f t="shared" si="169"/>
        <v>-10.072389749966682</v>
      </c>
    </row>
    <row r="709" spans="1:10" x14ac:dyDescent="0.25">
      <c r="A709" s="8">
        <f t="shared" si="163"/>
        <v>43797</v>
      </c>
      <c r="B709">
        <f>'1128'!B36</f>
        <v>554</v>
      </c>
      <c r="C709">
        <f>'1128'!C36</f>
        <v>736</v>
      </c>
      <c r="D709">
        <f>'1128'!D36</f>
        <v>1497.9</v>
      </c>
      <c r="E709">
        <f>'1128'!E36</f>
        <v>1529.5</v>
      </c>
      <c r="F709" s="61">
        <f t="shared" ref="F709:F772" si="170">+B709+D709</f>
        <v>2051.9</v>
      </c>
      <c r="G709" s="38">
        <f t="shared" ref="G709:G772" si="171">+C709+E709</f>
        <v>2265.5</v>
      </c>
      <c r="H709" s="47">
        <f t="shared" ref="H709:H772" si="172">+(F709/G709-1)*100</f>
        <v>-9.4283822555727212</v>
      </c>
    </row>
    <row r="710" spans="1:10" x14ac:dyDescent="0.25">
      <c r="A710" s="8">
        <f t="shared" si="163"/>
        <v>43804</v>
      </c>
      <c r="B710">
        <f>'1205'!B36</f>
        <v>585</v>
      </c>
      <c r="C710">
        <f>'1205'!C36</f>
        <v>684</v>
      </c>
      <c r="D710">
        <f>'1205'!D36</f>
        <v>1552.8</v>
      </c>
      <c r="E710">
        <f>'1205'!E36</f>
        <v>1584.8</v>
      </c>
      <c r="F710" s="61">
        <f t="shared" si="170"/>
        <v>2137.8000000000002</v>
      </c>
      <c r="G710" s="38">
        <f t="shared" si="171"/>
        <v>2268.8000000000002</v>
      </c>
      <c r="H710" s="47">
        <f t="shared" si="172"/>
        <v>-5.7739774330042293</v>
      </c>
    </row>
    <row r="711" spans="1:10" x14ac:dyDescent="0.25">
      <c r="A711" s="8">
        <f t="shared" si="163"/>
        <v>43811</v>
      </c>
      <c r="B711">
        <f>'1212'!B36</f>
        <v>679</v>
      </c>
      <c r="C711">
        <f>'1212'!C36</f>
        <v>644</v>
      </c>
      <c r="D711">
        <f>'1212'!D36</f>
        <v>1585.2</v>
      </c>
      <c r="E711">
        <f>'1212'!E36</f>
        <v>1649.8</v>
      </c>
      <c r="F711" s="61">
        <f t="shared" si="170"/>
        <v>2264.1999999999998</v>
      </c>
      <c r="G711" s="38">
        <f t="shared" si="171"/>
        <v>2293.8000000000002</v>
      </c>
      <c r="H711" s="47">
        <f t="shared" si="172"/>
        <v>-1.290435085883701</v>
      </c>
    </row>
    <row r="712" spans="1:10" x14ac:dyDescent="0.25">
      <c r="A712" s="8">
        <f t="shared" si="163"/>
        <v>43818</v>
      </c>
      <c r="B712">
        <f>'1219'!B36</f>
        <v>725</v>
      </c>
      <c r="C712">
        <f>'1219'!C36</f>
        <v>660</v>
      </c>
      <c r="D712">
        <f>'1219'!D36</f>
        <v>1686.6</v>
      </c>
      <c r="E712">
        <f>'1219'!E36</f>
        <v>1649.8</v>
      </c>
      <c r="F712" s="61">
        <f t="shared" si="170"/>
        <v>2411.6</v>
      </c>
      <c r="G712" s="38">
        <f t="shared" si="171"/>
        <v>2309.8000000000002</v>
      </c>
      <c r="H712" s="47">
        <f t="shared" si="172"/>
        <v>4.4073079920339264</v>
      </c>
    </row>
    <row r="713" spans="1:10" x14ac:dyDescent="0.25">
      <c r="A713" s="8">
        <f t="shared" si="163"/>
        <v>43825</v>
      </c>
      <c r="B713">
        <f>'1226'!B36</f>
        <v>725</v>
      </c>
      <c r="C713">
        <f>'1226'!C36</f>
        <v>706</v>
      </c>
      <c r="D713">
        <f>'1226'!D36</f>
        <v>1686.6</v>
      </c>
      <c r="E713">
        <f>'1226'!E36</f>
        <v>1679.5</v>
      </c>
      <c r="F713" s="61">
        <f t="shared" si="170"/>
        <v>2411.6</v>
      </c>
      <c r="G713" s="38">
        <f t="shared" si="171"/>
        <v>2385.5</v>
      </c>
      <c r="H713" s="47">
        <f t="shared" si="172"/>
        <v>1.0941102494236077</v>
      </c>
    </row>
    <row r="714" spans="1:10" ht="15" x14ac:dyDescent="0.35">
      <c r="A714" s="8">
        <f t="shared" ref="A714:A777" si="173">+A713+7</f>
        <v>43832</v>
      </c>
      <c r="B714">
        <f>'0102'!B36</f>
        <v>671</v>
      </c>
      <c r="C714">
        <f>'0102'!C36</f>
        <v>653</v>
      </c>
      <c r="D714">
        <f>'0102'!D36</f>
        <v>1750.8</v>
      </c>
      <c r="E714">
        <f>'0102'!E36</f>
        <v>1761.5</v>
      </c>
      <c r="F714" s="61">
        <f t="shared" si="170"/>
        <v>2421.8000000000002</v>
      </c>
      <c r="G714" s="38">
        <f t="shared" si="171"/>
        <v>2414.5</v>
      </c>
      <c r="H714" s="47">
        <f t="shared" si="172"/>
        <v>0.30234002899152124</v>
      </c>
      <c r="J714" s="316"/>
    </row>
    <row r="715" spans="1:10" x14ac:dyDescent="0.25">
      <c r="A715" s="8">
        <f t="shared" si="173"/>
        <v>43839</v>
      </c>
      <c r="B715">
        <f>'0109'!B36</f>
        <v>714</v>
      </c>
      <c r="C715">
        <f>'0109'!C36</f>
        <v>653</v>
      </c>
      <c r="D715">
        <f>'0109'!D36</f>
        <v>1835.8</v>
      </c>
      <c r="E715">
        <f>'0109'!E36</f>
        <v>1761.5</v>
      </c>
      <c r="F715" s="61">
        <f t="shared" si="170"/>
        <v>2549.8000000000002</v>
      </c>
      <c r="G715" s="38">
        <f t="shared" si="171"/>
        <v>2414.5</v>
      </c>
      <c r="H715" s="47">
        <f t="shared" si="172"/>
        <v>5.6036446469248435</v>
      </c>
    </row>
    <row r="716" spans="1:10" x14ac:dyDescent="0.25">
      <c r="A716" s="8">
        <f t="shared" si="173"/>
        <v>43846</v>
      </c>
      <c r="B716">
        <f>'0116'!B36</f>
        <v>654</v>
      </c>
      <c r="C716">
        <f>'0116'!C36</f>
        <v>653</v>
      </c>
      <c r="D716">
        <f>'0116'!D36</f>
        <v>1899.8</v>
      </c>
      <c r="E716">
        <f>'0116'!E36</f>
        <v>1761.5</v>
      </c>
      <c r="F716" s="61">
        <f t="shared" si="170"/>
        <v>2553.8000000000002</v>
      </c>
      <c r="G716" s="38">
        <f t="shared" si="171"/>
        <v>2414.5</v>
      </c>
      <c r="H716" s="47">
        <f t="shared" si="172"/>
        <v>5.7693104162352515</v>
      </c>
    </row>
    <row r="717" spans="1:10" x14ac:dyDescent="0.25">
      <c r="A717" s="8">
        <f t="shared" si="173"/>
        <v>43853</v>
      </c>
      <c r="B717">
        <f>'0123'!B36</f>
        <v>703</v>
      </c>
      <c r="C717">
        <f>'0123'!C36</f>
        <v>653</v>
      </c>
      <c r="D717">
        <f>'0123'!D36</f>
        <v>1899.8</v>
      </c>
      <c r="E717">
        <f>'0123'!E36</f>
        <v>1761.5</v>
      </c>
      <c r="F717" s="61">
        <f t="shared" si="170"/>
        <v>2602.8000000000002</v>
      </c>
      <c r="G717" s="38">
        <f t="shared" si="171"/>
        <v>2414.5</v>
      </c>
      <c r="H717" s="47">
        <f t="shared" si="172"/>
        <v>7.7987160902878605</v>
      </c>
    </row>
    <row r="718" spans="1:10" x14ac:dyDescent="0.25">
      <c r="A718" s="8">
        <f t="shared" si="173"/>
        <v>43860</v>
      </c>
      <c r="B718">
        <f>'0130'!B36</f>
        <v>665</v>
      </c>
      <c r="C718">
        <f>'0130'!C36</f>
        <v>653</v>
      </c>
      <c r="D718">
        <f>'0130'!D36</f>
        <v>2032.1</v>
      </c>
      <c r="E718">
        <f>'0130'!E36</f>
        <v>1761.5</v>
      </c>
      <c r="F718" s="61">
        <f t="shared" si="170"/>
        <v>2697.1</v>
      </c>
      <c r="G718" s="38">
        <f t="shared" si="171"/>
        <v>2414.5</v>
      </c>
      <c r="H718" s="47">
        <f t="shared" si="172"/>
        <v>11.704286601780911</v>
      </c>
    </row>
    <row r="719" spans="1:10" x14ac:dyDescent="0.25">
      <c r="A719" s="8">
        <f t="shared" si="173"/>
        <v>43867</v>
      </c>
      <c r="B719">
        <f>'0206'!B36</f>
        <v>704</v>
      </c>
      <c r="C719">
        <f>'0206'!C36</f>
        <v>653</v>
      </c>
      <c r="D719">
        <f>'0206'!D36</f>
        <v>2097.9</v>
      </c>
      <c r="E719">
        <f>'0206'!E36</f>
        <v>1761.5</v>
      </c>
      <c r="F719" s="61">
        <f t="shared" si="170"/>
        <v>2801.9</v>
      </c>
      <c r="G719" s="38">
        <f t="shared" si="171"/>
        <v>2414.5</v>
      </c>
      <c r="H719" s="47">
        <f t="shared" si="172"/>
        <v>16.044729757713828</v>
      </c>
    </row>
    <row r="720" spans="1:10" x14ac:dyDescent="0.25">
      <c r="A720" s="8">
        <f t="shared" si="173"/>
        <v>43874</v>
      </c>
      <c r="B720">
        <f>'0213'!B37</f>
        <v>681</v>
      </c>
      <c r="C720">
        <f>'0213'!C37</f>
        <v>673.9</v>
      </c>
      <c r="D720">
        <f>'0213'!D37</f>
        <v>2155.1</v>
      </c>
      <c r="E720">
        <f>'0213'!E37</f>
        <v>2044.3</v>
      </c>
      <c r="F720" s="61">
        <f t="shared" si="170"/>
        <v>2836.1</v>
      </c>
      <c r="G720" s="38">
        <f t="shared" si="171"/>
        <v>2718.2</v>
      </c>
      <c r="H720" s="47">
        <f t="shared" si="172"/>
        <v>4.3374291810757137</v>
      </c>
    </row>
    <row r="721" spans="1:8" x14ac:dyDescent="0.25">
      <c r="A721" s="8">
        <f t="shared" si="173"/>
        <v>43881</v>
      </c>
      <c r="B721">
        <f>'0220'!B37</f>
        <v>692</v>
      </c>
      <c r="C721">
        <f>'0220'!C37</f>
        <v>637.5</v>
      </c>
      <c r="D721">
        <f>'0220'!D37</f>
        <v>2220.1</v>
      </c>
      <c r="E721">
        <f>'0220'!E37</f>
        <v>2154.8000000000002</v>
      </c>
      <c r="F721" s="61">
        <f t="shared" si="170"/>
        <v>2912.1</v>
      </c>
      <c r="G721" s="38">
        <f t="shared" si="171"/>
        <v>2792.3</v>
      </c>
      <c r="H721" s="47">
        <f t="shared" si="172"/>
        <v>4.2903699459227118</v>
      </c>
    </row>
    <row r="722" spans="1:8" x14ac:dyDescent="0.25">
      <c r="A722" s="8">
        <f t="shared" si="173"/>
        <v>43888</v>
      </c>
      <c r="B722">
        <f>'0227'!B37</f>
        <v>660</v>
      </c>
      <c r="C722">
        <f>'0227'!C37</f>
        <v>580.5</v>
      </c>
      <c r="D722">
        <f>'0227'!D37</f>
        <v>2319.8000000000002</v>
      </c>
      <c r="E722">
        <f>'0227'!E37</f>
        <v>2297.6</v>
      </c>
      <c r="F722" s="61">
        <f t="shared" si="170"/>
        <v>2979.8</v>
      </c>
      <c r="G722" s="38">
        <f t="shared" si="171"/>
        <v>2878.1</v>
      </c>
      <c r="H722" s="47">
        <f t="shared" si="172"/>
        <v>3.5335811820298213</v>
      </c>
    </row>
    <row r="723" spans="1:8" x14ac:dyDescent="0.25">
      <c r="A723" s="8">
        <f t="shared" si="173"/>
        <v>43895</v>
      </c>
      <c r="B723">
        <f>'0305'!B38</f>
        <v>714</v>
      </c>
      <c r="C723">
        <f>'0305'!C38</f>
        <v>592.5</v>
      </c>
      <c r="D723">
        <f>'0305'!D38</f>
        <v>2377.6999999999998</v>
      </c>
      <c r="E723">
        <f>'0305'!E38</f>
        <v>2297.6</v>
      </c>
      <c r="F723" s="61">
        <f t="shared" si="170"/>
        <v>3091.7</v>
      </c>
      <c r="G723" s="38">
        <f t="shared" si="171"/>
        <v>2890.1</v>
      </c>
      <c r="H723" s="47">
        <f t="shared" si="172"/>
        <v>6.9755371786443421</v>
      </c>
    </row>
    <row r="724" spans="1:8" x14ac:dyDescent="0.25">
      <c r="A724" s="8">
        <f t="shared" si="173"/>
        <v>43902</v>
      </c>
      <c r="B724">
        <f>'0312'!B38</f>
        <v>725</v>
      </c>
      <c r="C724">
        <f>'0312'!C38</f>
        <v>519</v>
      </c>
      <c r="D724">
        <f>'0312'!D38</f>
        <v>2420.6999999999998</v>
      </c>
      <c r="E724">
        <f>'0312'!E38</f>
        <v>2361.3000000000002</v>
      </c>
      <c r="F724" s="61">
        <f t="shared" si="170"/>
        <v>3145.7</v>
      </c>
      <c r="G724" s="38">
        <f t="shared" si="171"/>
        <v>2880.3</v>
      </c>
      <c r="H724" s="47">
        <f t="shared" si="172"/>
        <v>9.2143179529909922</v>
      </c>
    </row>
    <row r="725" spans="1:8" x14ac:dyDescent="0.25">
      <c r="A725" s="8">
        <f t="shared" si="173"/>
        <v>43909</v>
      </c>
      <c r="B725">
        <f>'0319'!B38</f>
        <v>660</v>
      </c>
      <c r="C725">
        <f>'0319'!C38</f>
        <v>569</v>
      </c>
      <c r="D725">
        <f>'0319'!D38</f>
        <v>2485.9</v>
      </c>
      <c r="E725">
        <f>'0319'!E38</f>
        <v>2361.3000000000002</v>
      </c>
      <c r="F725" s="61">
        <f t="shared" si="170"/>
        <v>3145.9</v>
      </c>
      <c r="G725" s="38">
        <f t="shared" si="171"/>
        <v>2930.3</v>
      </c>
      <c r="H725" s="47">
        <f t="shared" si="172"/>
        <v>7.3576084359963101</v>
      </c>
    </row>
    <row r="726" spans="1:8" x14ac:dyDescent="0.25">
      <c r="A726" s="8">
        <f t="shared" si="173"/>
        <v>43916</v>
      </c>
      <c r="B726">
        <f>'0326'!B38</f>
        <v>720</v>
      </c>
      <c r="C726">
        <f>'0326'!C38</f>
        <v>639</v>
      </c>
      <c r="D726">
        <f>'0326'!D38</f>
        <v>2485.9</v>
      </c>
      <c r="E726">
        <f>'0326'!E38</f>
        <v>2361.3000000000002</v>
      </c>
      <c r="F726" s="61">
        <f t="shared" si="170"/>
        <v>3205.9</v>
      </c>
      <c r="G726" s="38">
        <f t="shared" si="171"/>
        <v>3000.3</v>
      </c>
      <c r="H726" s="47">
        <f t="shared" si="172"/>
        <v>6.852648068526479</v>
      </c>
    </row>
    <row r="727" spans="1:8" x14ac:dyDescent="0.25">
      <c r="A727" s="8">
        <f t="shared" si="173"/>
        <v>43923</v>
      </c>
      <c r="B727">
        <f>'0402'!B38</f>
        <v>723.8</v>
      </c>
      <c r="C727">
        <f>'0402'!C38</f>
        <v>576</v>
      </c>
      <c r="D727">
        <f>'0402'!D38</f>
        <v>2485.9</v>
      </c>
      <c r="E727">
        <f>'0402'!E38</f>
        <v>2464.6999999999998</v>
      </c>
      <c r="F727" s="61">
        <f t="shared" si="170"/>
        <v>3209.7</v>
      </c>
      <c r="G727" s="38">
        <f t="shared" si="171"/>
        <v>3040.7</v>
      </c>
      <c r="H727" s="47">
        <f t="shared" si="172"/>
        <v>5.5579307396323108</v>
      </c>
    </row>
    <row r="728" spans="1:8" x14ac:dyDescent="0.25">
      <c r="A728" s="8">
        <f t="shared" si="173"/>
        <v>43930</v>
      </c>
      <c r="B728">
        <f>'0409'!B38</f>
        <v>603.79999999999995</v>
      </c>
      <c r="C728">
        <f>'0409'!C38</f>
        <v>432</v>
      </c>
      <c r="D728">
        <f>'0409'!D38</f>
        <v>2606.5</v>
      </c>
      <c r="E728">
        <f>'0409'!E38</f>
        <v>2617.6</v>
      </c>
      <c r="F728" s="61">
        <f t="shared" si="170"/>
        <v>3210.3</v>
      </c>
      <c r="G728" s="38">
        <f t="shared" si="171"/>
        <v>3049.6</v>
      </c>
      <c r="H728" s="47">
        <f t="shared" si="172"/>
        <v>5.2695435466946661</v>
      </c>
    </row>
    <row r="729" spans="1:8" x14ac:dyDescent="0.25">
      <c r="A729" s="8">
        <f t="shared" si="173"/>
        <v>43937</v>
      </c>
      <c r="B729">
        <f>'0416'!B38</f>
        <v>611.79999999999995</v>
      </c>
      <c r="C729">
        <f>'0416'!C38</f>
        <v>419.2</v>
      </c>
      <c r="D729">
        <f>'0416'!D38</f>
        <v>2663.5</v>
      </c>
      <c r="E729">
        <f>'0416'!E38</f>
        <v>2668.2</v>
      </c>
      <c r="F729" s="61">
        <f t="shared" si="170"/>
        <v>3275.3</v>
      </c>
      <c r="G729" s="38">
        <f t="shared" si="171"/>
        <v>3087.3999999999996</v>
      </c>
      <c r="H729" s="47">
        <f t="shared" si="172"/>
        <v>6.0860270778001047</v>
      </c>
    </row>
    <row r="730" spans="1:8" x14ac:dyDescent="0.25">
      <c r="A730" s="8">
        <f t="shared" si="173"/>
        <v>43944</v>
      </c>
      <c r="B730">
        <f>'0423'!B38</f>
        <v>686.8</v>
      </c>
      <c r="C730">
        <f>'0423'!C38</f>
        <v>402</v>
      </c>
      <c r="D730">
        <f>'0423'!D38</f>
        <v>2698.7</v>
      </c>
      <c r="E730">
        <f>'0423'!E38</f>
        <v>2725.5</v>
      </c>
      <c r="F730" s="61">
        <f t="shared" si="170"/>
        <v>3385.5</v>
      </c>
      <c r="G730" s="38">
        <f t="shared" si="171"/>
        <v>3127.5</v>
      </c>
      <c r="H730" s="47">
        <f t="shared" si="172"/>
        <v>8.249400479616309</v>
      </c>
    </row>
    <row r="731" spans="1:8" x14ac:dyDescent="0.25">
      <c r="A731" s="8">
        <f t="shared" si="173"/>
        <v>43951</v>
      </c>
      <c r="F731" s="61">
        <f t="shared" si="170"/>
        <v>0</v>
      </c>
      <c r="G731" s="38">
        <f t="shared" si="171"/>
        <v>0</v>
      </c>
      <c r="H731" s="47" t="e">
        <f t="shared" si="172"/>
        <v>#DIV/0!</v>
      </c>
    </row>
    <row r="732" spans="1:8" x14ac:dyDescent="0.25">
      <c r="A732" s="8">
        <f t="shared" si="173"/>
        <v>43958</v>
      </c>
      <c r="F732" s="61">
        <f t="shared" si="170"/>
        <v>0</v>
      </c>
      <c r="G732" s="38">
        <f t="shared" si="171"/>
        <v>0</v>
      </c>
      <c r="H732" s="47" t="e">
        <f t="shared" si="172"/>
        <v>#DIV/0!</v>
      </c>
    </row>
    <row r="733" spans="1:8" x14ac:dyDescent="0.25">
      <c r="A733" s="8">
        <f t="shared" si="173"/>
        <v>43965</v>
      </c>
      <c r="F733" s="61">
        <f t="shared" si="170"/>
        <v>0</v>
      </c>
      <c r="G733" s="38">
        <f t="shared" si="171"/>
        <v>0</v>
      </c>
      <c r="H733" s="47" t="e">
        <f t="shared" si="172"/>
        <v>#DIV/0!</v>
      </c>
    </row>
    <row r="734" spans="1:8" x14ac:dyDescent="0.25">
      <c r="A734" s="8">
        <f t="shared" si="173"/>
        <v>43972</v>
      </c>
      <c r="F734" s="61">
        <f t="shared" si="170"/>
        <v>0</v>
      </c>
      <c r="G734" s="38">
        <f t="shared" si="171"/>
        <v>0</v>
      </c>
      <c r="H734" s="47" t="e">
        <f t="shared" si="172"/>
        <v>#DIV/0!</v>
      </c>
    </row>
    <row r="735" spans="1:8" x14ac:dyDescent="0.25">
      <c r="A735" s="8">
        <f t="shared" si="173"/>
        <v>43979</v>
      </c>
      <c r="F735" s="61">
        <f t="shared" si="170"/>
        <v>0</v>
      </c>
      <c r="G735" s="38">
        <f t="shared" si="171"/>
        <v>0</v>
      </c>
      <c r="H735" s="47" t="e">
        <f t="shared" si="172"/>
        <v>#DIV/0!</v>
      </c>
    </row>
    <row r="736" spans="1:8" x14ac:dyDescent="0.25">
      <c r="A736" s="8">
        <f t="shared" si="173"/>
        <v>43986</v>
      </c>
      <c r="F736" s="61">
        <f t="shared" si="170"/>
        <v>0</v>
      </c>
      <c r="G736" s="38">
        <f t="shared" si="171"/>
        <v>0</v>
      </c>
      <c r="H736" s="47" t="e">
        <f t="shared" si="172"/>
        <v>#DIV/0!</v>
      </c>
    </row>
    <row r="737" spans="1:8" x14ac:dyDescent="0.25">
      <c r="A737" s="8">
        <f t="shared" si="173"/>
        <v>43993</v>
      </c>
      <c r="F737" s="61">
        <f t="shared" si="170"/>
        <v>0</v>
      </c>
      <c r="G737" s="38">
        <f t="shared" si="171"/>
        <v>0</v>
      </c>
      <c r="H737" s="47" t="e">
        <f t="shared" si="172"/>
        <v>#DIV/0!</v>
      </c>
    </row>
    <row r="738" spans="1:8" x14ac:dyDescent="0.25">
      <c r="A738" s="8">
        <f t="shared" si="173"/>
        <v>44000</v>
      </c>
      <c r="F738" s="61">
        <f t="shared" si="170"/>
        <v>0</v>
      </c>
      <c r="G738" s="38">
        <f t="shared" si="171"/>
        <v>0</v>
      </c>
      <c r="H738" s="47" t="e">
        <f t="shared" si="172"/>
        <v>#DIV/0!</v>
      </c>
    </row>
    <row r="739" spans="1:8" x14ac:dyDescent="0.25">
      <c r="A739" s="8">
        <f t="shared" si="173"/>
        <v>44007</v>
      </c>
      <c r="F739" s="61">
        <f t="shared" si="170"/>
        <v>0</v>
      </c>
      <c r="G739" s="38">
        <f t="shared" si="171"/>
        <v>0</v>
      </c>
      <c r="H739" s="47" t="e">
        <f t="shared" si="172"/>
        <v>#DIV/0!</v>
      </c>
    </row>
    <row r="740" spans="1:8" x14ac:dyDescent="0.25">
      <c r="A740" s="8">
        <f t="shared" si="173"/>
        <v>44014</v>
      </c>
      <c r="F740" s="61">
        <f t="shared" si="170"/>
        <v>0</v>
      </c>
      <c r="G740" s="38">
        <f t="shared" si="171"/>
        <v>0</v>
      </c>
      <c r="H740" s="47" t="e">
        <f t="shared" si="172"/>
        <v>#DIV/0!</v>
      </c>
    </row>
    <row r="741" spans="1:8" x14ac:dyDescent="0.25">
      <c r="A741" s="8">
        <f t="shared" si="173"/>
        <v>44021</v>
      </c>
      <c r="F741" s="61">
        <f t="shared" si="170"/>
        <v>0</v>
      </c>
      <c r="G741" s="38">
        <f t="shared" si="171"/>
        <v>0</v>
      </c>
      <c r="H741" s="47" t="e">
        <f t="shared" si="172"/>
        <v>#DIV/0!</v>
      </c>
    </row>
    <row r="742" spans="1:8" x14ac:dyDescent="0.25">
      <c r="A742" s="8">
        <f t="shared" si="173"/>
        <v>44028</v>
      </c>
      <c r="F742" s="61">
        <f t="shared" si="170"/>
        <v>0</v>
      </c>
      <c r="G742" s="38">
        <f t="shared" si="171"/>
        <v>0</v>
      </c>
      <c r="H742" s="47" t="e">
        <f t="shared" si="172"/>
        <v>#DIV/0!</v>
      </c>
    </row>
    <row r="743" spans="1:8" x14ac:dyDescent="0.25">
      <c r="A743" s="8">
        <f t="shared" si="173"/>
        <v>44035</v>
      </c>
      <c r="F743" s="61">
        <f t="shared" si="170"/>
        <v>0</v>
      </c>
      <c r="G743" s="38">
        <f t="shared" si="171"/>
        <v>0</v>
      </c>
      <c r="H743" s="47" t="e">
        <f t="shared" si="172"/>
        <v>#DIV/0!</v>
      </c>
    </row>
    <row r="744" spans="1:8" x14ac:dyDescent="0.25">
      <c r="A744" s="8">
        <f t="shared" si="173"/>
        <v>44042</v>
      </c>
      <c r="F744" s="61">
        <f t="shared" si="170"/>
        <v>0</v>
      </c>
      <c r="G744" s="38">
        <f t="shared" si="171"/>
        <v>0</v>
      </c>
      <c r="H744" s="47" t="e">
        <f t="shared" si="172"/>
        <v>#DIV/0!</v>
      </c>
    </row>
    <row r="745" spans="1:8" x14ac:dyDescent="0.25">
      <c r="A745" s="8">
        <f t="shared" si="173"/>
        <v>44049</v>
      </c>
      <c r="F745" s="61">
        <f t="shared" si="170"/>
        <v>0</v>
      </c>
      <c r="G745" s="38">
        <f t="shared" si="171"/>
        <v>0</v>
      </c>
      <c r="H745" s="47" t="e">
        <f t="shared" si="172"/>
        <v>#DIV/0!</v>
      </c>
    </row>
    <row r="746" spans="1:8" x14ac:dyDescent="0.25">
      <c r="A746" s="8">
        <f t="shared" si="173"/>
        <v>44056</v>
      </c>
      <c r="F746" s="61">
        <f t="shared" si="170"/>
        <v>0</v>
      </c>
      <c r="G746" s="38">
        <f t="shared" si="171"/>
        <v>0</v>
      </c>
      <c r="H746" s="47" t="e">
        <f t="shared" si="172"/>
        <v>#DIV/0!</v>
      </c>
    </row>
    <row r="747" spans="1:8" x14ac:dyDescent="0.25">
      <c r="A747" s="8">
        <f t="shared" si="173"/>
        <v>44063</v>
      </c>
      <c r="F747" s="61">
        <f t="shared" si="170"/>
        <v>0</v>
      </c>
      <c r="G747" s="38">
        <f t="shared" si="171"/>
        <v>0</v>
      </c>
      <c r="H747" s="47" t="e">
        <f t="shared" si="172"/>
        <v>#DIV/0!</v>
      </c>
    </row>
    <row r="748" spans="1:8" x14ac:dyDescent="0.25">
      <c r="A748" s="8">
        <f t="shared" si="173"/>
        <v>44070</v>
      </c>
      <c r="F748" s="61">
        <f t="shared" si="170"/>
        <v>0</v>
      </c>
      <c r="G748" s="38">
        <f t="shared" si="171"/>
        <v>0</v>
      </c>
      <c r="H748" s="47" t="e">
        <f t="shared" si="172"/>
        <v>#DIV/0!</v>
      </c>
    </row>
    <row r="749" spans="1:8" x14ac:dyDescent="0.25">
      <c r="A749" s="8">
        <f t="shared" si="173"/>
        <v>44077</v>
      </c>
      <c r="F749" s="61">
        <f t="shared" si="170"/>
        <v>0</v>
      </c>
      <c r="G749" s="38">
        <f t="shared" si="171"/>
        <v>0</v>
      </c>
      <c r="H749" s="47" t="e">
        <f t="shared" si="172"/>
        <v>#DIV/0!</v>
      </c>
    </row>
    <row r="750" spans="1:8" x14ac:dyDescent="0.25">
      <c r="A750" s="8">
        <f t="shared" si="173"/>
        <v>44084</v>
      </c>
      <c r="F750" s="61">
        <f t="shared" si="170"/>
        <v>0</v>
      </c>
      <c r="G750" s="38">
        <f t="shared" si="171"/>
        <v>0</v>
      </c>
      <c r="H750" s="47" t="e">
        <f t="shared" si="172"/>
        <v>#DIV/0!</v>
      </c>
    </row>
    <row r="751" spans="1:8" x14ac:dyDescent="0.25">
      <c r="A751" s="8">
        <f t="shared" si="173"/>
        <v>44091</v>
      </c>
      <c r="F751" s="61">
        <f t="shared" si="170"/>
        <v>0</v>
      </c>
      <c r="G751" s="38">
        <f t="shared" si="171"/>
        <v>0</v>
      </c>
      <c r="H751" s="47" t="e">
        <f t="shared" si="172"/>
        <v>#DIV/0!</v>
      </c>
    </row>
    <row r="752" spans="1:8" x14ac:dyDescent="0.25">
      <c r="A752" s="8">
        <f t="shared" si="173"/>
        <v>44098</v>
      </c>
      <c r="F752" s="61">
        <f t="shared" si="170"/>
        <v>0</v>
      </c>
      <c r="G752" s="38">
        <f t="shared" si="171"/>
        <v>0</v>
      </c>
      <c r="H752" s="47" t="e">
        <f t="shared" si="172"/>
        <v>#DIV/0!</v>
      </c>
    </row>
    <row r="753" spans="1:8" x14ac:dyDescent="0.25">
      <c r="A753" s="8">
        <f t="shared" si="173"/>
        <v>44105</v>
      </c>
      <c r="F753" s="61">
        <f t="shared" si="170"/>
        <v>0</v>
      </c>
      <c r="G753" s="38">
        <f t="shared" si="171"/>
        <v>0</v>
      </c>
      <c r="H753" s="47" t="e">
        <f t="shared" si="172"/>
        <v>#DIV/0!</v>
      </c>
    </row>
    <row r="754" spans="1:8" x14ac:dyDescent="0.25">
      <c r="A754" s="8">
        <f t="shared" si="173"/>
        <v>44112</v>
      </c>
      <c r="F754" s="61">
        <f t="shared" si="170"/>
        <v>0</v>
      </c>
      <c r="G754" s="38">
        <f t="shared" si="171"/>
        <v>0</v>
      </c>
      <c r="H754" s="47" t="e">
        <f t="shared" si="172"/>
        <v>#DIV/0!</v>
      </c>
    </row>
    <row r="755" spans="1:8" x14ac:dyDescent="0.25">
      <c r="A755" s="8">
        <f t="shared" si="173"/>
        <v>44119</v>
      </c>
      <c r="F755" s="61">
        <f t="shared" si="170"/>
        <v>0</v>
      </c>
      <c r="G755" s="38">
        <f t="shared" si="171"/>
        <v>0</v>
      </c>
      <c r="H755" s="47" t="e">
        <f t="shared" si="172"/>
        <v>#DIV/0!</v>
      </c>
    </row>
    <row r="756" spans="1:8" x14ac:dyDescent="0.25">
      <c r="A756" s="8">
        <f t="shared" si="173"/>
        <v>44126</v>
      </c>
      <c r="F756" s="61">
        <f t="shared" si="170"/>
        <v>0</v>
      </c>
      <c r="G756" s="38">
        <f t="shared" si="171"/>
        <v>0</v>
      </c>
      <c r="H756" s="47" t="e">
        <f t="shared" si="172"/>
        <v>#DIV/0!</v>
      </c>
    </row>
    <row r="757" spans="1:8" x14ac:dyDescent="0.25">
      <c r="A757" s="8">
        <f t="shared" si="173"/>
        <v>44133</v>
      </c>
      <c r="F757" s="61">
        <f t="shared" si="170"/>
        <v>0</v>
      </c>
      <c r="G757" s="38">
        <f t="shared" si="171"/>
        <v>0</v>
      </c>
      <c r="H757" s="47" t="e">
        <f t="shared" si="172"/>
        <v>#DIV/0!</v>
      </c>
    </row>
    <row r="758" spans="1:8" x14ac:dyDescent="0.25">
      <c r="A758" s="8">
        <f t="shared" si="173"/>
        <v>44140</v>
      </c>
      <c r="F758" s="61">
        <f t="shared" si="170"/>
        <v>0</v>
      </c>
      <c r="G758" s="38">
        <f t="shared" si="171"/>
        <v>0</v>
      </c>
      <c r="H758" s="47" t="e">
        <f t="shared" si="172"/>
        <v>#DIV/0!</v>
      </c>
    </row>
    <row r="759" spans="1:8" x14ac:dyDescent="0.25">
      <c r="A759" s="8">
        <f t="shared" si="173"/>
        <v>44147</v>
      </c>
      <c r="F759" s="61">
        <f t="shared" si="170"/>
        <v>0</v>
      </c>
      <c r="G759" s="38">
        <f t="shared" si="171"/>
        <v>0</v>
      </c>
      <c r="H759" s="47" t="e">
        <f t="shared" si="172"/>
        <v>#DIV/0!</v>
      </c>
    </row>
    <row r="760" spans="1:8" x14ac:dyDescent="0.25">
      <c r="A760" s="8">
        <f t="shared" si="173"/>
        <v>44154</v>
      </c>
      <c r="F760" s="61">
        <f t="shared" si="170"/>
        <v>0</v>
      </c>
      <c r="G760" s="38">
        <f t="shared" si="171"/>
        <v>0</v>
      </c>
      <c r="H760" s="47" t="e">
        <f t="shared" si="172"/>
        <v>#DIV/0!</v>
      </c>
    </row>
    <row r="761" spans="1:8" x14ac:dyDescent="0.25">
      <c r="A761" s="8">
        <f t="shared" si="173"/>
        <v>44161</v>
      </c>
      <c r="F761" s="61">
        <f t="shared" si="170"/>
        <v>0</v>
      </c>
      <c r="G761" s="38">
        <f t="shared" si="171"/>
        <v>0</v>
      </c>
      <c r="H761" s="47" t="e">
        <f t="shared" si="172"/>
        <v>#DIV/0!</v>
      </c>
    </row>
    <row r="762" spans="1:8" x14ac:dyDescent="0.25">
      <c r="A762" s="8">
        <f t="shared" si="173"/>
        <v>44168</v>
      </c>
      <c r="F762" s="61">
        <f t="shared" si="170"/>
        <v>0</v>
      </c>
      <c r="G762" s="38">
        <f t="shared" si="171"/>
        <v>0</v>
      </c>
      <c r="H762" s="47" t="e">
        <f t="shared" si="172"/>
        <v>#DIV/0!</v>
      </c>
    </row>
    <row r="763" spans="1:8" x14ac:dyDescent="0.25">
      <c r="A763" s="8">
        <f t="shared" si="173"/>
        <v>44175</v>
      </c>
      <c r="F763" s="61">
        <f t="shared" si="170"/>
        <v>0</v>
      </c>
      <c r="G763" s="38">
        <f t="shared" si="171"/>
        <v>0</v>
      </c>
      <c r="H763" s="47" t="e">
        <f t="shared" si="172"/>
        <v>#DIV/0!</v>
      </c>
    </row>
    <row r="764" spans="1:8" x14ac:dyDescent="0.25">
      <c r="A764" s="8">
        <f t="shared" si="173"/>
        <v>44182</v>
      </c>
      <c r="F764" s="61">
        <f t="shared" si="170"/>
        <v>0</v>
      </c>
      <c r="G764" s="38">
        <f t="shared" si="171"/>
        <v>0</v>
      </c>
      <c r="H764" s="47" t="e">
        <f t="shared" si="172"/>
        <v>#DIV/0!</v>
      </c>
    </row>
    <row r="765" spans="1:8" x14ac:dyDescent="0.25">
      <c r="A765" s="8">
        <f t="shared" si="173"/>
        <v>44189</v>
      </c>
      <c r="F765" s="61">
        <f t="shared" si="170"/>
        <v>0</v>
      </c>
      <c r="G765" s="38">
        <f t="shared" si="171"/>
        <v>0</v>
      </c>
      <c r="H765" s="47" t="e">
        <f t="shared" si="172"/>
        <v>#DIV/0!</v>
      </c>
    </row>
    <row r="766" spans="1:8" x14ac:dyDescent="0.25">
      <c r="A766" s="8">
        <f t="shared" si="173"/>
        <v>44196</v>
      </c>
      <c r="F766" s="61">
        <f t="shared" si="170"/>
        <v>0</v>
      </c>
      <c r="G766" s="38">
        <f t="shared" si="171"/>
        <v>0</v>
      </c>
      <c r="H766" s="47" t="e">
        <f t="shared" si="172"/>
        <v>#DIV/0!</v>
      </c>
    </row>
    <row r="767" spans="1:8" x14ac:dyDescent="0.25">
      <c r="A767" s="8">
        <f t="shared" si="173"/>
        <v>44203</v>
      </c>
      <c r="F767" s="61">
        <f t="shared" si="170"/>
        <v>0</v>
      </c>
      <c r="G767" s="38">
        <f t="shared" si="171"/>
        <v>0</v>
      </c>
      <c r="H767" s="47" t="e">
        <f t="shared" si="172"/>
        <v>#DIV/0!</v>
      </c>
    </row>
    <row r="768" spans="1:8" x14ac:dyDescent="0.25">
      <c r="A768" s="8">
        <f t="shared" si="173"/>
        <v>44210</v>
      </c>
      <c r="F768" s="61">
        <f t="shared" si="170"/>
        <v>0</v>
      </c>
      <c r="G768" s="38">
        <f t="shared" si="171"/>
        <v>0</v>
      </c>
      <c r="H768" s="47" t="e">
        <f t="shared" si="172"/>
        <v>#DIV/0!</v>
      </c>
    </row>
    <row r="769" spans="1:8" x14ac:dyDescent="0.25">
      <c r="A769" s="8">
        <f t="shared" si="173"/>
        <v>44217</v>
      </c>
      <c r="F769" s="61">
        <f t="shared" si="170"/>
        <v>0</v>
      </c>
      <c r="G769" s="38">
        <f t="shared" si="171"/>
        <v>0</v>
      </c>
      <c r="H769" s="47" t="e">
        <f t="shared" si="172"/>
        <v>#DIV/0!</v>
      </c>
    </row>
    <row r="770" spans="1:8" x14ac:dyDescent="0.25">
      <c r="A770" s="8">
        <f t="shared" si="173"/>
        <v>44224</v>
      </c>
      <c r="F770" s="61">
        <f t="shared" si="170"/>
        <v>0</v>
      </c>
      <c r="G770" s="38">
        <f t="shared" si="171"/>
        <v>0</v>
      </c>
      <c r="H770" s="47" t="e">
        <f t="shared" si="172"/>
        <v>#DIV/0!</v>
      </c>
    </row>
    <row r="771" spans="1:8" x14ac:dyDescent="0.25">
      <c r="A771" s="8">
        <f t="shared" si="173"/>
        <v>44231</v>
      </c>
      <c r="F771" s="61">
        <f t="shared" si="170"/>
        <v>0</v>
      </c>
      <c r="G771" s="38">
        <f t="shared" si="171"/>
        <v>0</v>
      </c>
      <c r="H771" s="47" t="e">
        <f t="shared" si="172"/>
        <v>#DIV/0!</v>
      </c>
    </row>
    <row r="772" spans="1:8" x14ac:dyDescent="0.25">
      <c r="A772" s="8">
        <f t="shared" si="173"/>
        <v>44238</v>
      </c>
      <c r="F772" s="61">
        <f t="shared" si="170"/>
        <v>0</v>
      </c>
      <c r="G772" s="38">
        <f t="shared" si="171"/>
        <v>0</v>
      </c>
      <c r="H772" s="47" t="e">
        <f t="shared" si="172"/>
        <v>#DIV/0!</v>
      </c>
    </row>
    <row r="773" spans="1:8" x14ac:dyDescent="0.25">
      <c r="A773" s="8">
        <f t="shared" si="173"/>
        <v>44245</v>
      </c>
      <c r="F773" s="61">
        <f t="shared" ref="F773:F836" si="174">+B773+D773</f>
        <v>0</v>
      </c>
      <c r="G773" s="38">
        <f t="shared" ref="G773:G836" si="175">+C773+E773</f>
        <v>0</v>
      </c>
      <c r="H773" s="47" t="e">
        <f t="shared" ref="H773:H836" si="176">+(F773/G773-1)*100</f>
        <v>#DIV/0!</v>
      </c>
    </row>
    <row r="774" spans="1:8" x14ac:dyDescent="0.25">
      <c r="A774" s="8">
        <f t="shared" si="173"/>
        <v>44252</v>
      </c>
      <c r="F774" s="61">
        <f t="shared" si="174"/>
        <v>0</v>
      </c>
      <c r="G774" s="38">
        <f t="shared" si="175"/>
        <v>0</v>
      </c>
      <c r="H774" s="47" t="e">
        <f t="shared" si="176"/>
        <v>#DIV/0!</v>
      </c>
    </row>
    <row r="775" spans="1:8" x14ac:dyDescent="0.25">
      <c r="A775" s="8">
        <f t="shared" si="173"/>
        <v>44259</v>
      </c>
      <c r="F775" s="61">
        <f t="shared" si="174"/>
        <v>0</v>
      </c>
      <c r="G775" s="38">
        <f t="shared" si="175"/>
        <v>0</v>
      </c>
      <c r="H775" s="47" t="e">
        <f t="shared" si="176"/>
        <v>#DIV/0!</v>
      </c>
    </row>
    <row r="776" spans="1:8" x14ac:dyDescent="0.25">
      <c r="A776" s="8">
        <f t="shared" si="173"/>
        <v>44266</v>
      </c>
      <c r="F776" s="61">
        <f t="shared" si="174"/>
        <v>0</v>
      </c>
      <c r="G776" s="38">
        <f t="shared" si="175"/>
        <v>0</v>
      </c>
      <c r="H776" s="47" t="e">
        <f t="shared" si="176"/>
        <v>#DIV/0!</v>
      </c>
    </row>
    <row r="777" spans="1:8" x14ac:dyDescent="0.25">
      <c r="A777" s="8">
        <f t="shared" si="173"/>
        <v>44273</v>
      </c>
      <c r="F777" s="61">
        <f t="shared" si="174"/>
        <v>0</v>
      </c>
      <c r="G777" s="38">
        <f t="shared" si="175"/>
        <v>0</v>
      </c>
      <c r="H777" s="47" t="e">
        <f t="shared" si="176"/>
        <v>#DIV/0!</v>
      </c>
    </row>
    <row r="778" spans="1:8" x14ac:dyDescent="0.25">
      <c r="A778" s="8">
        <f t="shared" ref="A778:A841" si="177">+A777+7</f>
        <v>44280</v>
      </c>
      <c r="F778" s="61">
        <f t="shared" si="174"/>
        <v>0</v>
      </c>
      <c r="G778" s="38">
        <f t="shared" si="175"/>
        <v>0</v>
      </c>
      <c r="H778" s="47" t="e">
        <f t="shared" si="176"/>
        <v>#DIV/0!</v>
      </c>
    </row>
    <row r="779" spans="1:8" x14ac:dyDescent="0.25">
      <c r="A779" s="8">
        <f t="shared" si="177"/>
        <v>44287</v>
      </c>
      <c r="F779" s="61">
        <f t="shared" si="174"/>
        <v>0</v>
      </c>
      <c r="G779" s="38">
        <f t="shared" si="175"/>
        <v>0</v>
      </c>
      <c r="H779" s="47" t="e">
        <f t="shared" si="176"/>
        <v>#DIV/0!</v>
      </c>
    </row>
    <row r="780" spans="1:8" x14ac:dyDescent="0.25">
      <c r="A780" s="8">
        <f t="shared" si="177"/>
        <v>44294</v>
      </c>
      <c r="F780" s="61">
        <f t="shared" si="174"/>
        <v>0</v>
      </c>
      <c r="G780" s="38">
        <f t="shared" si="175"/>
        <v>0</v>
      </c>
      <c r="H780" s="47" t="e">
        <f t="shared" si="176"/>
        <v>#DIV/0!</v>
      </c>
    </row>
    <row r="781" spans="1:8" x14ac:dyDescent="0.25">
      <c r="A781" s="8">
        <f t="shared" si="177"/>
        <v>44301</v>
      </c>
      <c r="F781" s="61">
        <f t="shared" si="174"/>
        <v>0</v>
      </c>
      <c r="G781" s="38">
        <f t="shared" si="175"/>
        <v>0</v>
      </c>
      <c r="H781" s="47" t="e">
        <f t="shared" si="176"/>
        <v>#DIV/0!</v>
      </c>
    </row>
    <row r="782" spans="1:8" x14ac:dyDescent="0.25">
      <c r="A782" s="8">
        <f t="shared" si="177"/>
        <v>44308</v>
      </c>
      <c r="F782" s="61">
        <f t="shared" si="174"/>
        <v>0</v>
      </c>
      <c r="G782" s="38">
        <f t="shared" si="175"/>
        <v>0</v>
      </c>
      <c r="H782" s="47" t="e">
        <f t="shared" si="176"/>
        <v>#DIV/0!</v>
      </c>
    </row>
    <row r="783" spans="1:8" x14ac:dyDescent="0.25">
      <c r="A783" s="8">
        <f t="shared" si="177"/>
        <v>44315</v>
      </c>
      <c r="F783" s="61">
        <f t="shared" si="174"/>
        <v>0</v>
      </c>
      <c r="G783" s="38">
        <f t="shared" si="175"/>
        <v>0</v>
      </c>
      <c r="H783" s="47" t="e">
        <f t="shared" si="176"/>
        <v>#DIV/0!</v>
      </c>
    </row>
    <row r="784" spans="1:8" x14ac:dyDescent="0.25">
      <c r="A784" s="8">
        <f t="shared" si="177"/>
        <v>44322</v>
      </c>
      <c r="F784" s="61">
        <f t="shared" si="174"/>
        <v>0</v>
      </c>
      <c r="G784" s="38">
        <f t="shared" si="175"/>
        <v>0</v>
      </c>
      <c r="H784" s="47" t="e">
        <f t="shared" si="176"/>
        <v>#DIV/0!</v>
      </c>
    </row>
    <row r="785" spans="1:8" x14ac:dyDescent="0.25">
      <c r="A785" s="8">
        <f t="shared" si="177"/>
        <v>44329</v>
      </c>
      <c r="F785" s="61">
        <f t="shared" si="174"/>
        <v>0</v>
      </c>
      <c r="G785" s="38">
        <f t="shared" si="175"/>
        <v>0</v>
      </c>
      <c r="H785" s="47" t="e">
        <f t="shared" si="176"/>
        <v>#DIV/0!</v>
      </c>
    </row>
    <row r="786" spans="1:8" x14ac:dyDescent="0.25">
      <c r="A786" s="8">
        <f t="shared" si="177"/>
        <v>44336</v>
      </c>
      <c r="F786" s="61">
        <f t="shared" si="174"/>
        <v>0</v>
      </c>
      <c r="G786" s="38">
        <f t="shared" si="175"/>
        <v>0</v>
      </c>
      <c r="H786" s="47" t="e">
        <f t="shared" si="176"/>
        <v>#DIV/0!</v>
      </c>
    </row>
    <row r="787" spans="1:8" x14ac:dyDescent="0.25">
      <c r="A787" s="8">
        <f t="shared" si="177"/>
        <v>44343</v>
      </c>
      <c r="F787" s="61">
        <f t="shared" si="174"/>
        <v>0</v>
      </c>
      <c r="G787" s="38">
        <f t="shared" si="175"/>
        <v>0</v>
      </c>
      <c r="H787" s="47" t="e">
        <f t="shared" si="176"/>
        <v>#DIV/0!</v>
      </c>
    </row>
    <row r="788" spans="1:8" x14ac:dyDescent="0.25">
      <c r="A788" s="8">
        <f t="shared" si="177"/>
        <v>44350</v>
      </c>
      <c r="F788" s="61">
        <f t="shared" si="174"/>
        <v>0</v>
      </c>
      <c r="G788" s="38">
        <f t="shared" si="175"/>
        <v>0</v>
      </c>
      <c r="H788" s="47" t="e">
        <f t="shared" si="176"/>
        <v>#DIV/0!</v>
      </c>
    </row>
    <row r="789" spans="1:8" x14ac:dyDescent="0.25">
      <c r="A789" s="8">
        <f t="shared" si="177"/>
        <v>44357</v>
      </c>
      <c r="F789" s="61">
        <f t="shared" si="174"/>
        <v>0</v>
      </c>
      <c r="G789" s="38">
        <f t="shared" si="175"/>
        <v>0</v>
      </c>
      <c r="H789" s="47" t="e">
        <f t="shared" si="176"/>
        <v>#DIV/0!</v>
      </c>
    </row>
    <row r="790" spans="1:8" x14ac:dyDescent="0.25">
      <c r="A790" s="8">
        <f t="shared" si="177"/>
        <v>44364</v>
      </c>
      <c r="F790" s="61">
        <f t="shared" si="174"/>
        <v>0</v>
      </c>
      <c r="G790" s="38">
        <f t="shared" si="175"/>
        <v>0</v>
      </c>
      <c r="H790" s="47" t="e">
        <f t="shared" si="176"/>
        <v>#DIV/0!</v>
      </c>
    </row>
    <row r="791" spans="1:8" x14ac:dyDescent="0.25">
      <c r="A791" s="8">
        <f t="shared" si="177"/>
        <v>44371</v>
      </c>
      <c r="F791" s="61">
        <f t="shared" si="174"/>
        <v>0</v>
      </c>
      <c r="G791" s="38">
        <f t="shared" si="175"/>
        <v>0</v>
      </c>
      <c r="H791" s="47" t="e">
        <f t="shared" si="176"/>
        <v>#DIV/0!</v>
      </c>
    </row>
    <row r="792" spans="1:8" x14ac:dyDescent="0.25">
      <c r="A792" s="8">
        <f t="shared" si="177"/>
        <v>44378</v>
      </c>
      <c r="F792" s="61">
        <f t="shared" si="174"/>
        <v>0</v>
      </c>
      <c r="G792" s="38">
        <f t="shared" si="175"/>
        <v>0</v>
      </c>
      <c r="H792" s="47" t="e">
        <f t="shared" si="176"/>
        <v>#DIV/0!</v>
      </c>
    </row>
    <row r="793" spans="1:8" x14ac:dyDescent="0.25">
      <c r="A793" s="8">
        <f t="shared" si="177"/>
        <v>44385</v>
      </c>
      <c r="F793" s="61">
        <f t="shared" si="174"/>
        <v>0</v>
      </c>
      <c r="G793" s="38">
        <f t="shared" si="175"/>
        <v>0</v>
      </c>
      <c r="H793" s="47" t="e">
        <f t="shared" si="176"/>
        <v>#DIV/0!</v>
      </c>
    </row>
    <row r="794" spans="1:8" x14ac:dyDescent="0.25">
      <c r="A794" s="8">
        <f t="shared" si="177"/>
        <v>44392</v>
      </c>
      <c r="F794" s="61">
        <f t="shared" si="174"/>
        <v>0</v>
      </c>
      <c r="G794" s="38">
        <f t="shared" si="175"/>
        <v>0</v>
      </c>
      <c r="H794" s="47" t="e">
        <f t="shared" si="176"/>
        <v>#DIV/0!</v>
      </c>
    </row>
    <row r="795" spans="1:8" x14ac:dyDescent="0.25">
      <c r="A795" s="8">
        <f t="shared" si="177"/>
        <v>44399</v>
      </c>
      <c r="F795" s="61">
        <f t="shared" si="174"/>
        <v>0</v>
      </c>
      <c r="G795" s="38">
        <f t="shared" si="175"/>
        <v>0</v>
      </c>
      <c r="H795" s="47" t="e">
        <f t="shared" si="176"/>
        <v>#DIV/0!</v>
      </c>
    </row>
    <row r="796" spans="1:8" x14ac:dyDescent="0.25">
      <c r="A796" s="8">
        <f t="shared" si="177"/>
        <v>44406</v>
      </c>
      <c r="F796" s="61">
        <f t="shared" si="174"/>
        <v>0</v>
      </c>
      <c r="G796" s="38">
        <f t="shared" si="175"/>
        <v>0</v>
      </c>
      <c r="H796" s="47" t="e">
        <f t="shared" si="176"/>
        <v>#DIV/0!</v>
      </c>
    </row>
    <row r="797" spans="1:8" x14ac:dyDescent="0.25">
      <c r="A797" s="8">
        <f t="shared" si="177"/>
        <v>44413</v>
      </c>
      <c r="F797" s="61">
        <f t="shared" si="174"/>
        <v>0</v>
      </c>
      <c r="G797" s="38">
        <f t="shared" si="175"/>
        <v>0</v>
      </c>
      <c r="H797" s="47" t="e">
        <f t="shared" si="176"/>
        <v>#DIV/0!</v>
      </c>
    </row>
    <row r="798" spans="1:8" x14ac:dyDescent="0.25">
      <c r="A798" s="8">
        <f t="shared" si="177"/>
        <v>44420</v>
      </c>
      <c r="F798" s="61">
        <f t="shared" si="174"/>
        <v>0</v>
      </c>
      <c r="G798" s="38">
        <f t="shared" si="175"/>
        <v>0</v>
      </c>
      <c r="H798" s="47" t="e">
        <f t="shared" si="176"/>
        <v>#DIV/0!</v>
      </c>
    </row>
    <row r="799" spans="1:8" x14ac:dyDescent="0.25">
      <c r="A799" s="8">
        <f t="shared" si="177"/>
        <v>44427</v>
      </c>
      <c r="F799" s="61">
        <f t="shared" si="174"/>
        <v>0</v>
      </c>
      <c r="G799" s="38">
        <f t="shared" si="175"/>
        <v>0</v>
      </c>
      <c r="H799" s="47" t="e">
        <f t="shared" si="176"/>
        <v>#DIV/0!</v>
      </c>
    </row>
    <row r="800" spans="1:8" x14ac:dyDescent="0.25">
      <c r="A800" s="8">
        <f t="shared" si="177"/>
        <v>44434</v>
      </c>
      <c r="F800" s="61">
        <f t="shared" si="174"/>
        <v>0</v>
      </c>
      <c r="G800" s="38">
        <f t="shared" si="175"/>
        <v>0</v>
      </c>
      <c r="H800" s="47" t="e">
        <f t="shared" si="176"/>
        <v>#DIV/0!</v>
      </c>
    </row>
    <row r="801" spans="1:8" x14ac:dyDescent="0.25">
      <c r="A801" s="8">
        <f t="shared" si="177"/>
        <v>44441</v>
      </c>
      <c r="F801" s="61">
        <f t="shared" si="174"/>
        <v>0</v>
      </c>
      <c r="G801" s="38">
        <f t="shared" si="175"/>
        <v>0</v>
      </c>
      <c r="H801" s="47" t="e">
        <f t="shared" si="176"/>
        <v>#DIV/0!</v>
      </c>
    </row>
    <row r="802" spans="1:8" x14ac:dyDescent="0.25">
      <c r="A802" s="8">
        <f t="shared" si="177"/>
        <v>44448</v>
      </c>
      <c r="F802" s="61">
        <f t="shared" si="174"/>
        <v>0</v>
      </c>
      <c r="G802" s="38">
        <f t="shared" si="175"/>
        <v>0</v>
      </c>
      <c r="H802" s="47" t="e">
        <f t="shared" si="176"/>
        <v>#DIV/0!</v>
      </c>
    </row>
    <row r="803" spans="1:8" x14ac:dyDescent="0.25">
      <c r="A803" s="8">
        <f t="shared" si="177"/>
        <v>44455</v>
      </c>
      <c r="F803" s="61">
        <f t="shared" si="174"/>
        <v>0</v>
      </c>
      <c r="G803" s="38">
        <f t="shared" si="175"/>
        <v>0</v>
      </c>
      <c r="H803" s="47" t="e">
        <f t="shared" si="176"/>
        <v>#DIV/0!</v>
      </c>
    </row>
    <row r="804" spans="1:8" x14ac:dyDescent="0.25">
      <c r="A804" s="8">
        <f t="shared" si="177"/>
        <v>44462</v>
      </c>
      <c r="F804" s="61">
        <f t="shared" si="174"/>
        <v>0</v>
      </c>
      <c r="G804" s="38">
        <f t="shared" si="175"/>
        <v>0</v>
      </c>
      <c r="H804" s="47" t="e">
        <f t="shared" si="176"/>
        <v>#DIV/0!</v>
      </c>
    </row>
    <row r="805" spans="1:8" x14ac:dyDescent="0.25">
      <c r="A805" s="8">
        <f t="shared" si="177"/>
        <v>44469</v>
      </c>
      <c r="F805" s="61">
        <f t="shared" si="174"/>
        <v>0</v>
      </c>
      <c r="G805" s="38">
        <f t="shared" si="175"/>
        <v>0</v>
      </c>
      <c r="H805" s="47" t="e">
        <f t="shared" si="176"/>
        <v>#DIV/0!</v>
      </c>
    </row>
    <row r="806" spans="1:8" x14ac:dyDescent="0.25">
      <c r="A806" s="8">
        <f t="shared" si="177"/>
        <v>44476</v>
      </c>
      <c r="F806" s="61">
        <f t="shared" si="174"/>
        <v>0</v>
      </c>
      <c r="G806" s="38">
        <f t="shared" si="175"/>
        <v>0</v>
      </c>
      <c r="H806" s="47" t="e">
        <f t="shared" si="176"/>
        <v>#DIV/0!</v>
      </c>
    </row>
    <row r="807" spans="1:8" x14ac:dyDescent="0.25">
      <c r="A807" s="8">
        <f t="shared" si="177"/>
        <v>44483</v>
      </c>
      <c r="F807" s="61">
        <f t="shared" si="174"/>
        <v>0</v>
      </c>
      <c r="G807" s="38">
        <f t="shared" si="175"/>
        <v>0</v>
      </c>
      <c r="H807" s="47" t="e">
        <f t="shared" si="176"/>
        <v>#DIV/0!</v>
      </c>
    </row>
    <row r="808" spans="1:8" x14ac:dyDescent="0.25">
      <c r="A808" s="8">
        <f t="shared" si="177"/>
        <v>44490</v>
      </c>
      <c r="F808" s="61">
        <f t="shared" si="174"/>
        <v>0</v>
      </c>
      <c r="G808" s="38">
        <f t="shared" si="175"/>
        <v>0</v>
      </c>
      <c r="H808" s="47" t="e">
        <f t="shared" si="176"/>
        <v>#DIV/0!</v>
      </c>
    </row>
    <row r="809" spans="1:8" x14ac:dyDescent="0.25">
      <c r="A809" s="8">
        <f t="shared" si="177"/>
        <v>44497</v>
      </c>
      <c r="F809" s="61">
        <f t="shared" si="174"/>
        <v>0</v>
      </c>
      <c r="G809" s="38">
        <f t="shared" si="175"/>
        <v>0</v>
      </c>
      <c r="H809" s="47" t="e">
        <f t="shared" si="176"/>
        <v>#DIV/0!</v>
      </c>
    </row>
    <row r="810" spans="1:8" x14ac:dyDescent="0.25">
      <c r="A810" s="8">
        <f t="shared" si="177"/>
        <v>44504</v>
      </c>
      <c r="F810" s="61">
        <f t="shared" si="174"/>
        <v>0</v>
      </c>
      <c r="G810" s="38">
        <f t="shared" si="175"/>
        <v>0</v>
      </c>
      <c r="H810" s="47" t="e">
        <f t="shared" si="176"/>
        <v>#DIV/0!</v>
      </c>
    </row>
    <row r="811" spans="1:8" x14ac:dyDescent="0.25">
      <c r="A811" s="8">
        <f t="shared" si="177"/>
        <v>44511</v>
      </c>
      <c r="F811" s="61">
        <f t="shared" si="174"/>
        <v>0</v>
      </c>
      <c r="G811" s="38">
        <f t="shared" si="175"/>
        <v>0</v>
      </c>
      <c r="H811" s="47" t="e">
        <f t="shared" si="176"/>
        <v>#DIV/0!</v>
      </c>
    </row>
    <row r="812" spans="1:8" x14ac:dyDescent="0.25">
      <c r="A812" s="8">
        <f t="shared" si="177"/>
        <v>44518</v>
      </c>
      <c r="F812" s="61">
        <f t="shared" si="174"/>
        <v>0</v>
      </c>
      <c r="G812" s="38">
        <f t="shared" si="175"/>
        <v>0</v>
      </c>
      <c r="H812" s="47" t="e">
        <f t="shared" si="176"/>
        <v>#DIV/0!</v>
      </c>
    </row>
    <row r="813" spans="1:8" x14ac:dyDescent="0.25">
      <c r="A813" s="8">
        <f t="shared" si="177"/>
        <v>44525</v>
      </c>
      <c r="F813" s="61">
        <f t="shared" si="174"/>
        <v>0</v>
      </c>
      <c r="G813" s="38">
        <f t="shared" si="175"/>
        <v>0</v>
      </c>
      <c r="H813" s="47" t="e">
        <f t="shared" si="176"/>
        <v>#DIV/0!</v>
      </c>
    </row>
    <row r="814" spans="1:8" x14ac:dyDescent="0.25">
      <c r="A814" s="8">
        <f t="shared" si="177"/>
        <v>44532</v>
      </c>
      <c r="F814" s="61">
        <f t="shared" si="174"/>
        <v>0</v>
      </c>
      <c r="G814" s="38">
        <f t="shared" si="175"/>
        <v>0</v>
      </c>
      <c r="H814" s="47" t="e">
        <f t="shared" si="176"/>
        <v>#DIV/0!</v>
      </c>
    </row>
    <row r="815" spans="1:8" x14ac:dyDescent="0.25">
      <c r="A815" s="8">
        <f t="shared" si="177"/>
        <v>44539</v>
      </c>
      <c r="F815" s="61">
        <f t="shared" si="174"/>
        <v>0</v>
      </c>
      <c r="G815" s="38">
        <f t="shared" si="175"/>
        <v>0</v>
      </c>
      <c r="H815" s="47" t="e">
        <f t="shared" si="176"/>
        <v>#DIV/0!</v>
      </c>
    </row>
    <row r="816" spans="1:8" x14ac:dyDescent="0.25">
      <c r="A816" s="8">
        <f t="shared" si="177"/>
        <v>44546</v>
      </c>
      <c r="F816" s="61">
        <f t="shared" si="174"/>
        <v>0</v>
      </c>
      <c r="G816" s="38">
        <f t="shared" si="175"/>
        <v>0</v>
      </c>
      <c r="H816" s="47" t="e">
        <f t="shared" si="176"/>
        <v>#DIV/0!</v>
      </c>
    </row>
    <row r="817" spans="1:8" x14ac:dyDescent="0.25">
      <c r="A817" s="8">
        <f t="shared" si="177"/>
        <v>44553</v>
      </c>
      <c r="F817" s="61">
        <f t="shared" si="174"/>
        <v>0</v>
      </c>
      <c r="G817" s="38">
        <f t="shared" si="175"/>
        <v>0</v>
      </c>
      <c r="H817" s="47" t="e">
        <f t="shared" si="176"/>
        <v>#DIV/0!</v>
      </c>
    </row>
    <row r="818" spans="1:8" x14ac:dyDescent="0.25">
      <c r="A818" s="8">
        <f t="shared" si="177"/>
        <v>44560</v>
      </c>
      <c r="F818" s="61">
        <f t="shared" si="174"/>
        <v>0</v>
      </c>
      <c r="G818" s="38">
        <f t="shared" si="175"/>
        <v>0</v>
      </c>
      <c r="H818" s="47" t="e">
        <f t="shared" si="176"/>
        <v>#DIV/0!</v>
      </c>
    </row>
    <row r="819" spans="1:8" x14ac:dyDescent="0.25">
      <c r="A819" s="8">
        <f t="shared" si="177"/>
        <v>44567</v>
      </c>
      <c r="F819" s="61">
        <f t="shared" si="174"/>
        <v>0</v>
      </c>
      <c r="G819" s="38">
        <f t="shared" si="175"/>
        <v>0</v>
      </c>
      <c r="H819" s="47" t="e">
        <f t="shared" si="176"/>
        <v>#DIV/0!</v>
      </c>
    </row>
    <row r="820" spans="1:8" x14ac:dyDescent="0.25">
      <c r="A820" s="8">
        <f t="shared" si="177"/>
        <v>44574</v>
      </c>
      <c r="F820" s="61">
        <f t="shared" si="174"/>
        <v>0</v>
      </c>
      <c r="G820" s="38">
        <f t="shared" si="175"/>
        <v>0</v>
      </c>
      <c r="H820" s="47" t="e">
        <f t="shared" si="176"/>
        <v>#DIV/0!</v>
      </c>
    </row>
    <row r="821" spans="1:8" x14ac:dyDescent="0.25">
      <c r="A821" s="8">
        <f t="shared" si="177"/>
        <v>44581</v>
      </c>
      <c r="F821" s="61">
        <f t="shared" si="174"/>
        <v>0</v>
      </c>
      <c r="G821" s="38">
        <f t="shared" si="175"/>
        <v>0</v>
      </c>
      <c r="H821" s="47" t="e">
        <f t="shared" si="176"/>
        <v>#DIV/0!</v>
      </c>
    </row>
    <row r="822" spans="1:8" x14ac:dyDescent="0.25">
      <c r="A822" s="8">
        <f t="shared" si="177"/>
        <v>44588</v>
      </c>
      <c r="F822" s="61">
        <f t="shared" si="174"/>
        <v>0</v>
      </c>
      <c r="G822" s="38">
        <f t="shared" si="175"/>
        <v>0</v>
      </c>
      <c r="H822" s="47" t="e">
        <f t="shared" si="176"/>
        <v>#DIV/0!</v>
      </c>
    </row>
    <row r="823" spans="1:8" x14ac:dyDescent="0.25">
      <c r="A823" s="8">
        <f t="shared" si="177"/>
        <v>44595</v>
      </c>
      <c r="F823" s="61">
        <f t="shared" si="174"/>
        <v>0</v>
      </c>
      <c r="G823" s="38">
        <f t="shared" si="175"/>
        <v>0</v>
      </c>
      <c r="H823" s="47" t="e">
        <f t="shared" si="176"/>
        <v>#DIV/0!</v>
      </c>
    </row>
    <row r="824" spans="1:8" x14ac:dyDescent="0.25">
      <c r="A824" s="8">
        <f t="shared" si="177"/>
        <v>44602</v>
      </c>
      <c r="F824" s="61">
        <f t="shared" si="174"/>
        <v>0</v>
      </c>
      <c r="G824" s="38">
        <f t="shared" si="175"/>
        <v>0</v>
      </c>
      <c r="H824" s="47" t="e">
        <f t="shared" si="176"/>
        <v>#DIV/0!</v>
      </c>
    </row>
    <row r="825" spans="1:8" x14ac:dyDescent="0.25">
      <c r="A825" s="8">
        <f t="shared" si="177"/>
        <v>44609</v>
      </c>
      <c r="F825" s="61">
        <f t="shared" si="174"/>
        <v>0</v>
      </c>
      <c r="G825" s="38">
        <f t="shared" si="175"/>
        <v>0</v>
      </c>
      <c r="H825" s="47" t="e">
        <f t="shared" si="176"/>
        <v>#DIV/0!</v>
      </c>
    </row>
    <row r="826" spans="1:8" x14ac:dyDescent="0.25">
      <c r="A826" s="8">
        <f t="shared" si="177"/>
        <v>44616</v>
      </c>
      <c r="F826" s="61">
        <f t="shared" si="174"/>
        <v>0</v>
      </c>
      <c r="G826" s="38">
        <f t="shared" si="175"/>
        <v>0</v>
      </c>
      <c r="H826" s="47" t="e">
        <f t="shared" si="176"/>
        <v>#DIV/0!</v>
      </c>
    </row>
    <row r="827" spans="1:8" x14ac:dyDescent="0.25">
      <c r="A827" s="8">
        <f t="shared" si="177"/>
        <v>44623</v>
      </c>
      <c r="F827" s="61">
        <f t="shared" si="174"/>
        <v>0</v>
      </c>
      <c r="G827" s="38">
        <f t="shared" si="175"/>
        <v>0</v>
      </c>
      <c r="H827" s="47" t="e">
        <f t="shared" si="176"/>
        <v>#DIV/0!</v>
      </c>
    </row>
    <row r="828" spans="1:8" x14ac:dyDescent="0.25">
      <c r="A828" s="8">
        <f t="shared" si="177"/>
        <v>44630</v>
      </c>
      <c r="F828" s="61">
        <f t="shared" si="174"/>
        <v>0</v>
      </c>
      <c r="G828" s="38">
        <f t="shared" si="175"/>
        <v>0</v>
      </c>
      <c r="H828" s="47" t="e">
        <f t="shared" si="176"/>
        <v>#DIV/0!</v>
      </c>
    </row>
    <row r="829" spans="1:8" x14ac:dyDescent="0.25">
      <c r="A829" s="8">
        <f t="shared" si="177"/>
        <v>44637</v>
      </c>
      <c r="F829" s="61">
        <f t="shared" si="174"/>
        <v>0</v>
      </c>
      <c r="G829" s="38">
        <f t="shared" si="175"/>
        <v>0</v>
      </c>
      <c r="H829" s="47" t="e">
        <f t="shared" si="176"/>
        <v>#DIV/0!</v>
      </c>
    </row>
    <row r="830" spans="1:8" x14ac:dyDescent="0.25">
      <c r="A830" s="8">
        <f t="shared" si="177"/>
        <v>44644</v>
      </c>
      <c r="F830" s="61">
        <f t="shared" si="174"/>
        <v>0</v>
      </c>
      <c r="G830" s="38">
        <f t="shared" si="175"/>
        <v>0</v>
      </c>
      <c r="H830" s="47" t="e">
        <f t="shared" si="176"/>
        <v>#DIV/0!</v>
      </c>
    </row>
    <row r="831" spans="1:8" x14ac:dyDescent="0.25">
      <c r="A831" s="8">
        <f t="shared" si="177"/>
        <v>44651</v>
      </c>
      <c r="F831" s="61">
        <f t="shared" si="174"/>
        <v>0</v>
      </c>
      <c r="G831" s="38">
        <f t="shared" si="175"/>
        <v>0</v>
      </c>
      <c r="H831" s="47" t="e">
        <f t="shared" si="176"/>
        <v>#DIV/0!</v>
      </c>
    </row>
    <row r="832" spans="1:8" x14ac:dyDescent="0.25">
      <c r="A832" s="8">
        <f t="shared" si="177"/>
        <v>44658</v>
      </c>
      <c r="F832" s="61">
        <f t="shared" si="174"/>
        <v>0</v>
      </c>
      <c r="G832" s="38">
        <f t="shared" si="175"/>
        <v>0</v>
      </c>
      <c r="H832" s="47" t="e">
        <f t="shared" si="176"/>
        <v>#DIV/0!</v>
      </c>
    </row>
    <row r="833" spans="1:8" x14ac:dyDescent="0.25">
      <c r="A833" s="8">
        <f t="shared" si="177"/>
        <v>44665</v>
      </c>
      <c r="F833" s="61">
        <f t="shared" si="174"/>
        <v>0</v>
      </c>
      <c r="G833" s="38">
        <f t="shared" si="175"/>
        <v>0</v>
      </c>
      <c r="H833" s="47" t="e">
        <f t="shared" si="176"/>
        <v>#DIV/0!</v>
      </c>
    </row>
    <row r="834" spans="1:8" x14ac:dyDescent="0.25">
      <c r="A834" s="8">
        <f t="shared" si="177"/>
        <v>44672</v>
      </c>
      <c r="F834" s="61">
        <f t="shared" si="174"/>
        <v>0</v>
      </c>
      <c r="G834" s="38">
        <f t="shared" si="175"/>
        <v>0</v>
      </c>
      <c r="H834" s="47" t="e">
        <f t="shared" si="176"/>
        <v>#DIV/0!</v>
      </c>
    </row>
    <row r="835" spans="1:8" x14ac:dyDescent="0.25">
      <c r="A835" s="8">
        <f t="shared" si="177"/>
        <v>44679</v>
      </c>
      <c r="F835" s="61">
        <f t="shared" si="174"/>
        <v>0</v>
      </c>
      <c r="G835" s="38">
        <f t="shared" si="175"/>
        <v>0</v>
      </c>
      <c r="H835" s="47" t="e">
        <f t="shared" si="176"/>
        <v>#DIV/0!</v>
      </c>
    </row>
    <row r="836" spans="1:8" x14ac:dyDescent="0.25">
      <c r="A836" s="8">
        <f t="shared" si="177"/>
        <v>44686</v>
      </c>
      <c r="F836" s="61">
        <f t="shared" si="174"/>
        <v>0</v>
      </c>
      <c r="G836" s="38">
        <f t="shared" si="175"/>
        <v>0</v>
      </c>
      <c r="H836" s="47" t="e">
        <f t="shared" si="176"/>
        <v>#DIV/0!</v>
      </c>
    </row>
    <row r="837" spans="1:8" x14ac:dyDescent="0.25">
      <c r="A837" s="8">
        <f t="shared" si="177"/>
        <v>44693</v>
      </c>
      <c r="F837" s="61">
        <f t="shared" ref="F837:F900" si="178">+B837+D837</f>
        <v>0</v>
      </c>
      <c r="G837" s="38">
        <f t="shared" ref="G837:G900" si="179">+C837+E837</f>
        <v>0</v>
      </c>
      <c r="H837" s="47" t="e">
        <f t="shared" ref="H837:H900" si="180">+(F837/G837-1)*100</f>
        <v>#DIV/0!</v>
      </c>
    </row>
    <row r="838" spans="1:8" x14ac:dyDescent="0.25">
      <c r="A838" s="8">
        <f t="shared" si="177"/>
        <v>44700</v>
      </c>
      <c r="F838" s="61">
        <f t="shared" si="178"/>
        <v>0</v>
      </c>
      <c r="G838" s="38">
        <f t="shared" si="179"/>
        <v>0</v>
      </c>
      <c r="H838" s="47" t="e">
        <f t="shared" si="180"/>
        <v>#DIV/0!</v>
      </c>
    </row>
    <row r="839" spans="1:8" x14ac:dyDescent="0.25">
      <c r="A839" s="8">
        <f t="shared" si="177"/>
        <v>44707</v>
      </c>
      <c r="F839" s="61">
        <f t="shared" si="178"/>
        <v>0</v>
      </c>
      <c r="G839" s="38">
        <f t="shared" si="179"/>
        <v>0</v>
      </c>
      <c r="H839" s="47" t="e">
        <f t="shared" si="180"/>
        <v>#DIV/0!</v>
      </c>
    </row>
    <row r="840" spans="1:8" x14ac:dyDescent="0.25">
      <c r="A840" s="8">
        <f t="shared" si="177"/>
        <v>44714</v>
      </c>
      <c r="F840" s="61">
        <f t="shared" si="178"/>
        <v>0</v>
      </c>
      <c r="G840" s="38">
        <f t="shared" si="179"/>
        <v>0</v>
      </c>
      <c r="H840" s="47" t="e">
        <f t="shared" si="180"/>
        <v>#DIV/0!</v>
      </c>
    </row>
    <row r="841" spans="1:8" x14ac:dyDescent="0.25">
      <c r="A841" s="8">
        <f t="shared" si="177"/>
        <v>44721</v>
      </c>
      <c r="F841" s="61">
        <f t="shared" si="178"/>
        <v>0</v>
      </c>
      <c r="G841" s="38">
        <f t="shared" si="179"/>
        <v>0</v>
      </c>
      <c r="H841" s="47" t="e">
        <f t="shared" si="180"/>
        <v>#DIV/0!</v>
      </c>
    </row>
    <row r="842" spans="1:8" x14ac:dyDescent="0.25">
      <c r="A842" s="8">
        <f t="shared" ref="A842:A902" si="181">+A841+7</f>
        <v>44728</v>
      </c>
      <c r="F842" s="61">
        <f t="shared" si="178"/>
        <v>0</v>
      </c>
      <c r="G842" s="38">
        <f t="shared" si="179"/>
        <v>0</v>
      </c>
      <c r="H842" s="47" t="e">
        <f t="shared" si="180"/>
        <v>#DIV/0!</v>
      </c>
    </row>
    <row r="843" spans="1:8" x14ac:dyDescent="0.25">
      <c r="A843" s="8">
        <f t="shared" si="181"/>
        <v>44735</v>
      </c>
      <c r="F843" s="61">
        <f t="shared" si="178"/>
        <v>0</v>
      </c>
      <c r="G843" s="38">
        <f t="shared" si="179"/>
        <v>0</v>
      </c>
      <c r="H843" s="47" t="e">
        <f t="shared" si="180"/>
        <v>#DIV/0!</v>
      </c>
    </row>
    <row r="844" spans="1:8" x14ac:dyDescent="0.25">
      <c r="A844" s="8">
        <f t="shared" si="181"/>
        <v>44742</v>
      </c>
      <c r="F844" s="61">
        <f t="shared" si="178"/>
        <v>0</v>
      </c>
      <c r="G844" s="38">
        <f t="shared" si="179"/>
        <v>0</v>
      </c>
      <c r="H844" s="47" t="e">
        <f t="shared" si="180"/>
        <v>#DIV/0!</v>
      </c>
    </row>
    <row r="845" spans="1:8" x14ac:dyDescent="0.25">
      <c r="A845" s="8">
        <f t="shared" si="181"/>
        <v>44749</v>
      </c>
      <c r="F845" s="61">
        <f t="shared" si="178"/>
        <v>0</v>
      </c>
      <c r="G845" s="38">
        <f t="shared" si="179"/>
        <v>0</v>
      </c>
      <c r="H845" s="47" t="e">
        <f t="shared" si="180"/>
        <v>#DIV/0!</v>
      </c>
    </row>
    <row r="846" spans="1:8" x14ac:dyDescent="0.25">
      <c r="A846" s="8">
        <f t="shared" si="181"/>
        <v>44756</v>
      </c>
      <c r="F846" s="61">
        <f t="shared" si="178"/>
        <v>0</v>
      </c>
      <c r="G846" s="38">
        <f t="shared" si="179"/>
        <v>0</v>
      </c>
      <c r="H846" s="47" t="e">
        <f t="shared" si="180"/>
        <v>#DIV/0!</v>
      </c>
    </row>
    <row r="847" spans="1:8" x14ac:dyDescent="0.25">
      <c r="A847" s="8">
        <f t="shared" si="181"/>
        <v>44763</v>
      </c>
      <c r="F847" s="61">
        <f t="shared" si="178"/>
        <v>0</v>
      </c>
      <c r="G847" s="38">
        <f t="shared" si="179"/>
        <v>0</v>
      </c>
      <c r="H847" s="47" t="e">
        <f t="shared" si="180"/>
        <v>#DIV/0!</v>
      </c>
    </row>
    <row r="848" spans="1:8" x14ac:dyDescent="0.25">
      <c r="A848" s="8">
        <f t="shared" si="181"/>
        <v>44770</v>
      </c>
      <c r="F848" s="61">
        <f t="shared" si="178"/>
        <v>0</v>
      </c>
      <c r="G848" s="38">
        <f t="shared" si="179"/>
        <v>0</v>
      </c>
      <c r="H848" s="47" t="e">
        <f t="shared" si="180"/>
        <v>#DIV/0!</v>
      </c>
    </row>
    <row r="849" spans="1:8" x14ac:dyDescent="0.25">
      <c r="A849" s="8">
        <f t="shared" si="181"/>
        <v>44777</v>
      </c>
      <c r="F849" s="61">
        <f t="shared" si="178"/>
        <v>0</v>
      </c>
      <c r="G849" s="38">
        <f t="shared" si="179"/>
        <v>0</v>
      </c>
      <c r="H849" s="47" t="e">
        <f t="shared" si="180"/>
        <v>#DIV/0!</v>
      </c>
    </row>
    <row r="850" spans="1:8" x14ac:dyDescent="0.25">
      <c r="A850" s="8">
        <f t="shared" si="181"/>
        <v>44784</v>
      </c>
      <c r="F850" s="61">
        <f t="shared" si="178"/>
        <v>0</v>
      </c>
      <c r="G850" s="38">
        <f t="shared" si="179"/>
        <v>0</v>
      </c>
      <c r="H850" s="47" t="e">
        <f t="shared" si="180"/>
        <v>#DIV/0!</v>
      </c>
    </row>
    <row r="851" spans="1:8" x14ac:dyDescent="0.25">
      <c r="A851" s="8">
        <f t="shared" si="181"/>
        <v>44791</v>
      </c>
      <c r="F851" s="61">
        <f t="shared" si="178"/>
        <v>0</v>
      </c>
      <c r="G851" s="38">
        <f t="shared" si="179"/>
        <v>0</v>
      </c>
      <c r="H851" s="47" t="e">
        <f t="shared" si="180"/>
        <v>#DIV/0!</v>
      </c>
    </row>
    <row r="852" spans="1:8" x14ac:dyDescent="0.25">
      <c r="A852" s="8">
        <f t="shared" si="181"/>
        <v>44798</v>
      </c>
      <c r="F852" s="61">
        <f t="shared" si="178"/>
        <v>0</v>
      </c>
      <c r="G852" s="38">
        <f t="shared" si="179"/>
        <v>0</v>
      </c>
      <c r="H852" s="47" t="e">
        <f t="shared" si="180"/>
        <v>#DIV/0!</v>
      </c>
    </row>
    <row r="853" spans="1:8" x14ac:dyDescent="0.25">
      <c r="A853" s="8">
        <f t="shared" si="181"/>
        <v>44805</v>
      </c>
      <c r="F853" s="61">
        <f t="shared" si="178"/>
        <v>0</v>
      </c>
      <c r="G853" s="38">
        <f t="shared" si="179"/>
        <v>0</v>
      </c>
      <c r="H853" s="47" t="e">
        <f t="shared" si="180"/>
        <v>#DIV/0!</v>
      </c>
    </row>
    <row r="854" spans="1:8" x14ac:dyDescent="0.25">
      <c r="A854" s="8">
        <f t="shared" si="181"/>
        <v>44812</v>
      </c>
      <c r="F854" s="61">
        <f t="shared" si="178"/>
        <v>0</v>
      </c>
      <c r="G854" s="38">
        <f t="shared" si="179"/>
        <v>0</v>
      </c>
      <c r="H854" s="47" t="e">
        <f t="shared" si="180"/>
        <v>#DIV/0!</v>
      </c>
    </row>
    <row r="855" spans="1:8" x14ac:dyDescent="0.25">
      <c r="A855" s="8">
        <f t="shared" si="181"/>
        <v>44819</v>
      </c>
      <c r="F855" s="61">
        <f t="shared" si="178"/>
        <v>0</v>
      </c>
      <c r="G855" s="38">
        <f t="shared" si="179"/>
        <v>0</v>
      </c>
      <c r="H855" s="47" t="e">
        <f t="shared" si="180"/>
        <v>#DIV/0!</v>
      </c>
    </row>
    <row r="856" spans="1:8" x14ac:dyDescent="0.25">
      <c r="A856" s="8">
        <f t="shared" si="181"/>
        <v>44826</v>
      </c>
      <c r="F856" s="61">
        <f t="shared" si="178"/>
        <v>0</v>
      </c>
      <c r="G856" s="38">
        <f t="shared" si="179"/>
        <v>0</v>
      </c>
      <c r="H856" s="47" t="e">
        <f t="shared" si="180"/>
        <v>#DIV/0!</v>
      </c>
    </row>
    <row r="857" spans="1:8" x14ac:dyDescent="0.25">
      <c r="A857" s="8">
        <f t="shared" si="181"/>
        <v>44833</v>
      </c>
      <c r="F857" s="61">
        <f t="shared" si="178"/>
        <v>0</v>
      </c>
      <c r="G857" s="38">
        <f t="shared" si="179"/>
        <v>0</v>
      </c>
      <c r="H857" s="47" t="e">
        <f t="shared" si="180"/>
        <v>#DIV/0!</v>
      </c>
    </row>
    <row r="858" spans="1:8" x14ac:dyDescent="0.25">
      <c r="A858" s="8">
        <f t="shared" si="181"/>
        <v>44840</v>
      </c>
      <c r="F858" s="61">
        <f t="shared" si="178"/>
        <v>0</v>
      </c>
      <c r="G858" s="38">
        <f t="shared" si="179"/>
        <v>0</v>
      </c>
      <c r="H858" s="47" t="e">
        <f t="shared" si="180"/>
        <v>#DIV/0!</v>
      </c>
    </row>
    <row r="859" spans="1:8" x14ac:dyDescent="0.25">
      <c r="A859" s="8">
        <f t="shared" si="181"/>
        <v>44847</v>
      </c>
      <c r="F859" s="61">
        <f t="shared" si="178"/>
        <v>0</v>
      </c>
      <c r="G859" s="38">
        <f t="shared" si="179"/>
        <v>0</v>
      </c>
      <c r="H859" s="47" t="e">
        <f t="shared" si="180"/>
        <v>#DIV/0!</v>
      </c>
    </row>
    <row r="860" spans="1:8" x14ac:dyDescent="0.25">
      <c r="A860" s="8">
        <f t="shared" si="181"/>
        <v>44854</v>
      </c>
      <c r="F860" s="61">
        <f t="shared" si="178"/>
        <v>0</v>
      </c>
      <c r="G860" s="38">
        <f t="shared" si="179"/>
        <v>0</v>
      </c>
      <c r="H860" s="47" t="e">
        <f t="shared" si="180"/>
        <v>#DIV/0!</v>
      </c>
    </row>
    <row r="861" spans="1:8" x14ac:dyDescent="0.25">
      <c r="A861" s="8">
        <f t="shared" si="181"/>
        <v>44861</v>
      </c>
      <c r="F861" s="61">
        <f t="shared" si="178"/>
        <v>0</v>
      </c>
      <c r="G861" s="38">
        <f t="shared" si="179"/>
        <v>0</v>
      </c>
      <c r="H861" s="47" t="e">
        <f t="shared" si="180"/>
        <v>#DIV/0!</v>
      </c>
    </row>
    <row r="862" spans="1:8" x14ac:dyDescent="0.25">
      <c r="A862" s="8">
        <f t="shared" si="181"/>
        <v>44868</v>
      </c>
      <c r="F862" s="61">
        <f t="shared" si="178"/>
        <v>0</v>
      </c>
      <c r="G862" s="38">
        <f t="shared" si="179"/>
        <v>0</v>
      </c>
      <c r="H862" s="47" t="e">
        <f t="shared" si="180"/>
        <v>#DIV/0!</v>
      </c>
    </row>
    <row r="863" spans="1:8" x14ac:dyDescent="0.25">
      <c r="A863" s="8">
        <f t="shared" si="181"/>
        <v>44875</v>
      </c>
      <c r="F863" s="61">
        <f t="shared" si="178"/>
        <v>0</v>
      </c>
      <c r="G863" s="38">
        <f t="shared" si="179"/>
        <v>0</v>
      </c>
      <c r="H863" s="47" t="e">
        <f t="shared" si="180"/>
        <v>#DIV/0!</v>
      </c>
    </row>
    <row r="864" spans="1:8" x14ac:dyDescent="0.25">
      <c r="A864" s="8">
        <f t="shared" si="181"/>
        <v>44882</v>
      </c>
      <c r="F864" s="61">
        <f t="shared" si="178"/>
        <v>0</v>
      </c>
      <c r="G864" s="38">
        <f t="shared" si="179"/>
        <v>0</v>
      </c>
      <c r="H864" s="47" t="e">
        <f t="shared" si="180"/>
        <v>#DIV/0!</v>
      </c>
    </row>
    <row r="865" spans="1:8" x14ac:dyDescent="0.25">
      <c r="A865" s="8">
        <f t="shared" si="181"/>
        <v>44889</v>
      </c>
      <c r="F865" s="61">
        <f t="shared" si="178"/>
        <v>0</v>
      </c>
      <c r="G865" s="38">
        <f t="shared" si="179"/>
        <v>0</v>
      </c>
      <c r="H865" s="47" t="e">
        <f t="shared" si="180"/>
        <v>#DIV/0!</v>
      </c>
    </row>
    <row r="866" spans="1:8" x14ac:dyDescent="0.25">
      <c r="A866" s="8">
        <f t="shared" si="181"/>
        <v>44896</v>
      </c>
      <c r="F866" s="61">
        <f t="shared" si="178"/>
        <v>0</v>
      </c>
      <c r="G866" s="38">
        <f t="shared" si="179"/>
        <v>0</v>
      </c>
      <c r="H866" s="47" t="e">
        <f t="shared" si="180"/>
        <v>#DIV/0!</v>
      </c>
    </row>
    <row r="867" spans="1:8" x14ac:dyDescent="0.25">
      <c r="A867" s="8">
        <f t="shared" si="181"/>
        <v>44903</v>
      </c>
      <c r="F867" s="61">
        <f t="shared" si="178"/>
        <v>0</v>
      </c>
      <c r="G867" s="38">
        <f t="shared" si="179"/>
        <v>0</v>
      </c>
      <c r="H867" s="47" t="e">
        <f t="shared" si="180"/>
        <v>#DIV/0!</v>
      </c>
    </row>
    <row r="868" spans="1:8" x14ac:dyDescent="0.25">
      <c r="A868" s="8">
        <f t="shared" si="181"/>
        <v>44910</v>
      </c>
      <c r="F868" s="61">
        <f t="shared" si="178"/>
        <v>0</v>
      </c>
      <c r="G868" s="38">
        <f t="shared" si="179"/>
        <v>0</v>
      </c>
      <c r="H868" s="47" t="e">
        <f t="shared" si="180"/>
        <v>#DIV/0!</v>
      </c>
    </row>
    <row r="869" spans="1:8" x14ac:dyDescent="0.25">
      <c r="A869" s="8">
        <f t="shared" si="181"/>
        <v>44917</v>
      </c>
      <c r="F869" s="61">
        <f t="shared" si="178"/>
        <v>0</v>
      </c>
      <c r="G869" s="38">
        <f t="shared" si="179"/>
        <v>0</v>
      </c>
      <c r="H869" s="47" t="e">
        <f t="shared" si="180"/>
        <v>#DIV/0!</v>
      </c>
    </row>
    <row r="870" spans="1:8" x14ac:dyDescent="0.25">
      <c r="A870" s="8">
        <f t="shared" si="181"/>
        <v>44924</v>
      </c>
      <c r="F870" s="61">
        <f t="shared" si="178"/>
        <v>0</v>
      </c>
      <c r="G870" s="38">
        <f t="shared" si="179"/>
        <v>0</v>
      </c>
      <c r="H870" s="47" t="e">
        <f t="shared" si="180"/>
        <v>#DIV/0!</v>
      </c>
    </row>
    <row r="871" spans="1:8" x14ac:dyDescent="0.25">
      <c r="A871" s="8">
        <f t="shared" si="181"/>
        <v>44931</v>
      </c>
      <c r="F871" s="61">
        <f t="shared" si="178"/>
        <v>0</v>
      </c>
      <c r="G871" s="38">
        <f t="shared" si="179"/>
        <v>0</v>
      </c>
      <c r="H871" s="47" t="e">
        <f t="shared" si="180"/>
        <v>#DIV/0!</v>
      </c>
    </row>
    <row r="872" spans="1:8" x14ac:dyDescent="0.25">
      <c r="A872" s="8">
        <f t="shared" si="181"/>
        <v>44938</v>
      </c>
      <c r="F872" s="61">
        <f t="shared" si="178"/>
        <v>0</v>
      </c>
      <c r="G872" s="38">
        <f t="shared" si="179"/>
        <v>0</v>
      </c>
      <c r="H872" s="47" t="e">
        <f t="shared" si="180"/>
        <v>#DIV/0!</v>
      </c>
    </row>
    <row r="873" spans="1:8" x14ac:dyDescent="0.25">
      <c r="A873" s="8">
        <f t="shared" si="181"/>
        <v>44945</v>
      </c>
      <c r="F873" s="61">
        <f t="shared" si="178"/>
        <v>0</v>
      </c>
      <c r="G873" s="38">
        <f t="shared" si="179"/>
        <v>0</v>
      </c>
      <c r="H873" s="47" t="e">
        <f t="shared" si="180"/>
        <v>#DIV/0!</v>
      </c>
    </row>
    <row r="874" spans="1:8" x14ac:dyDescent="0.25">
      <c r="A874" s="8">
        <f t="shared" si="181"/>
        <v>44952</v>
      </c>
      <c r="F874" s="61">
        <f t="shared" si="178"/>
        <v>0</v>
      </c>
      <c r="G874" s="38">
        <f t="shared" si="179"/>
        <v>0</v>
      </c>
      <c r="H874" s="47" t="e">
        <f t="shared" si="180"/>
        <v>#DIV/0!</v>
      </c>
    </row>
    <row r="875" spans="1:8" x14ac:dyDescent="0.25">
      <c r="A875" s="8">
        <f t="shared" si="181"/>
        <v>44959</v>
      </c>
      <c r="F875" s="61">
        <f t="shared" si="178"/>
        <v>0</v>
      </c>
      <c r="G875" s="38">
        <f t="shared" si="179"/>
        <v>0</v>
      </c>
      <c r="H875" s="47" t="e">
        <f t="shared" si="180"/>
        <v>#DIV/0!</v>
      </c>
    </row>
    <row r="876" spans="1:8" x14ac:dyDescent="0.25">
      <c r="A876" s="8">
        <f t="shared" si="181"/>
        <v>44966</v>
      </c>
      <c r="F876" s="61">
        <f t="shared" si="178"/>
        <v>0</v>
      </c>
      <c r="G876" s="38">
        <f t="shared" si="179"/>
        <v>0</v>
      </c>
      <c r="H876" s="47" t="e">
        <f t="shared" si="180"/>
        <v>#DIV/0!</v>
      </c>
    </row>
    <row r="877" spans="1:8" x14ac:dyDescent="0.25">
      <c r="A877" s="8">
        <f t="shared" si="181"/>
        <v>44973</v>
      </c>
      <c r="F877" s="61">
        <f t="shared" si="178"/>
        <v>0</v>
      </c>
      <c r="G877" s="38">
        <f t="shared" si="179"/>
        <v>0</v>
      </c>
      <c r="H877" s="47" t="e">
        <f t="shared" si="180"/>
        <v>#DIV/0!</v>
      </c>
    </row>
    <row r="878" spans="1:8" x14ac:dyDescent="0.25">
      <c r="A878" s="8">
        <f t="shared" si="181"/>
        <v>44980</v>
      </c>
      <c r="F878" s="61">
        <f t="shared" si="178"/>
        <v>0</v>
      </c>
      <c r="G878" s="38">
        <f t="shared" si="179"/>
        <v>0</v>
      </c>
      <c r="H878" s="47" t="e">
        <f t="shared" si="180"/>
        <v>#DIV/0!</v>
      </c>
    </row>
    <row r="879" spans="1:8" x14ac:dyDescent="0.25">
      <c r="A879" s="8">
        <f t="shared" si="181"/>
        <v>44987</v>
      </c>
      <c r="F879" s="61">
        <f t="shared" si="178"/>
        <v>0</v>
      </c>
      <c r="G879" s="38">
        <f t="shared" si="179"/>
        <v>0</v>
      </c>
      <c r="H879" s="47" t="e">
        <f t="shared" si="180"/>
        <v>#DIV/0!</v>
      </c>
    </row>
    <row r="880" spans="1:8" x14ac:dyDescent="0.25">
      <c r="A880" s="8">
        <f t="shared" si="181"/>
        <v>44994</v>
      </c>
      <c r="F880" s="61">
        <f t="shared" si="178"/>
        <v>0</v>
      </c>
      <c r="G880" s="38">
        <f t="shared" si="179"/>
        <v>0</v>
      </c>
      <c r="H880" s="47" t="e">
        <f t="shared" si="180"/>
        <v>#DIV/0!</v>
      </c>
    </row>
    <row r="881" spans="1:8" x14ac:dyDescent="0.25">
      <c r="A881" s="8">
        <f t="shared" si="181"/>
        <v>45001</v>
      </c>
      <c r="F881" s="61">
        <f t="shared" si="178"/>
        <v>0</v>
      </c>
      <c r="G881" s="38">
        <f t="shared" si="179"/>
        <v>0</v>
      </c>
      <c r="H881" s="47" t="e">
        <f t="shared" si="180"/>
        <v>#DIV/0!</v>
      </c>
    </row>
    <row r="882" spans="1:8" x14ac:dyDescent="0.25">
      <c r="A882" s="8">
        <f t="shared" si="181"/>
        <v>45008</v>
      </c>
      <c r="F882" s="61">
        <f t="shared" si="178"/>
        <v>0</v>
      </c>
      <c r="G882" s="38">
        <f t="shared" si="179"/>
        <v>0</v>
      </c>
      <c r="H882" s="47" t="e">
        <f t="shared" si="180"/>
        <v>#DIV/0!</v>
      </c>
    </row>
    <row r="883" spans="1:8" x14ac:dyDescent="0.25">
      <c r="A883" s="8">
        <f t="shared" si="181"/>
        <v>45015</v>
      </c>
      <c r="F883" s="61">
        <f t="shared" si="178"/>
        <v>0</v>
      </c>
      <c r="G883" s="38">
        <f t="shared" si="179"/>
        <v>0</v>
      </c>
      <c r="H883" s="47" t="e">
        <f t="shared" si="180"/>
        <v>#DIV/0!</v>
      </c>
    </row>
    <row r="884" spans="1:8" x14ac:dyDescent="0.25">
      <c r="A884" s="8">
        <f t="shared" si="181"/>
        <v>45022</v>
      </c>
      <c r="F884" s="61">
        <f t="shared" si="178"/>
        <v>0</v>
      </c>
      <c r="G884" s="38">
        <f t="shared" si="179"/>
        <v>0</v>
      </c>
      <c r="H884" s="47" t="e">
        <f t="shared" si="180"/>
        <v>#DIV/0!</v>
      </c>
    </row>
    <row r="885" spans="1:8" x14ac:dyDescent="0.25">
      <c r="A885" s="8">
        <f t="shared" si="181"/>
        <v>45029</v>
      </c>
      <c r="F885" s="61">
        <f t="shared" si="178"/>
        <v>0</v>
      </c>
      <c r="G885" s="38">
        <f t="shared" si="179"/>
        <v>0</v>
      </c>
      <c r="H885" s="47" t="e">
        <f t="shared" si="180"/>
        <v>#DIV/0!</v>
      </c>
    </row>
    <row r="886" spans="1:8" x14ac:dyDescent="0.25">
      <c r="A886" s="8">
        <f t="shared" si="181"/>
        <v>45036</v>
      </c>
      <c r="F886" s="61">
        <f t="shared" si="178"/>
        <v>0</v>
      </c>
      <c r="G886" s="38">
        <f t="shared" si="179"/>
        <v>0</v>
      </c>
      <c r="H886" s="47" t="e">
        <f t="shared" si="180"/>
        <v>#DIV/0!</v>
      </c>
    </row>
    <row r="887" spans="1:8" x14ac:dyDescent="0.25">
      <c r="A887" s="8">
        <f t="shared" si="181"/>
        <v>45043</v>
      </c>
      <c r="F887" s="61">
        <f t="shared" si="178"/>
        <v>0</v>
      </c>
      <c r="G887" s="38">
        <f t="shared" si="179"/>
        <v>0</v>
      </c>
      <c r="H887" s="47" t="e">
        <f t="shared" si="180"/>
        <v>#DIV/0!</v>
      </c>
    </row>
    <row r="888" spans="1:8" x14ac:dyDescent="0.25">
      <c r="A888" s="8">
        <f t="shared" si="181"/>
        <v>45050</v>
      </c>
      <c r="F888" s="61">
        <f t="shared" si="178"/>
        <v>0</v>
      </c>
      <c r="G888" s="38">
        <f t="shared" si="179"/>
        <v>0</v>
      </c>
      <c r="H888" s="47" t="e">
        <f t="shared" si="180"/>
        <v>#DIV/0!</v>
      </c>
    </row>
    <row r="889" spans="1:8" x14ac:dyDescent="0.25">
      <c r="A889" s="8">
        <f t="shared" si="181"/>
        <v>45057</v>
      </c>
      <c r="F889" s="61">
        <f t="shared" si="178"/>
        <v>0</v>
      </c>
      <c r="G889" s="38">
        <f t="shared" si="179"/>
        <v>0</v>
      </c>
      <c r="H889" s="47" t="e">
        <f t="shared" si="180"/>
        <v>#DIV/0!</v>
      </c>
    </row>
    <row r="890" spans="1:8" x14ac:dyDescent="0.25">
      <c r="A890" s="8">
        <f t="shared" si="181"/>
        <v>45064</v>
      </c>
      <c r="F890" s="61">
        <f t="shared" si="178"/>
        <v>0</v>
      </c>
      <c r="G890" s="38">
        <f t="shared" si="179"/>
        <v>0</v>
      </c>
      <c r="H890" s="47" t="e">
        <f t="shared" si="180"/>
        <v>#DIV/0!</v>
      </c>
    </row>
    <row r="891" spans="1:8" x14ac:dyDescent="0.25">
      <c r="A891" s="8">
        <f t="shared" si="181"/>
        <v>45071</v>
      </c>
      <c r="F891" s="61">
        <f t="shared" si="178"/>
        <v>0</v>
      </c>
      <c r="G891" s="38">
        <f t="shared" si="179"/>
        <v>0</v>
      </c>
      <c r="H891" s="47" t="e">
        <f t="shared" si="180"/>
        <v>#DIV/0!</v>
      </c>
    </row>
    <row r="892" spans="1:8" x14ac:dyDescent="0.25">
      <c r="A892" s="8">
        <f t="shared" si="181"/>
        <v>45078</v>
      </c>
      <c r="F892" s="61">
        <f t="shared" si="178"/>
        <v>0</v>
      </c>
      <c r="G892" s="38">
        <f t="shared" si="179"/>
        <v>0</v>
      </c>
      <c r="H892" s="47" t="e">
        <f t="shared" si="180"/>
        <v>#DIV/0!</v>
      </c>
    </row>
    <row r="893" spans="1:8" x14ac:dyDescent="0.25">
      <c r="A893" s="8">
        <f t="shared" si="181"/>
        <v>45085</v>
      </c>
      <c r="F893" s="61">
        <f t="shared" si="178"/>
        <v>0</v>
      </c>
      <c r="G893" s="38">
        <f t="shared" si="179"/>
        <v>0</v>
      </c>
      <c r="H893" s="47" t="e">
        <f t="shared" si="180"/>
        <v>#DIV/0!</v>
      </c>
    </row>
    <row r="894" spans="1:8" x14ac:dyDescent="0.25">
      <c r="A894" s="8">
        <f t="shared" si="181"/>
        <v>45092</v>
      </c>
      <c r="F894" s="61">
        <f t="shared" si="178"/>
        <v>0</v>
      </c>
      <c r="G894" s="38">
        <f t="shared" si="179"/>
        <v>0</v>
      </c>
      <c r="H894" s="47" t="e">
        <f t="shared" si="180"/>
        <v>#DIV/0!</v>
      </c>
    </row>
    <row r="895" spans="1:8" x14ac:dyDescent="0.25">
      <c r="A895" s="8">
        <f t="shared" si="181"/>
        <v>45099</v>
      </c>
      <c r="F895" s="61">
        <f t="shared" si="178"/>
        <v>0</v>
      </c>
      <c r="G895" s="38">
        <f t="shared" si="179"/>
        <v>0</v>
      </c>
      <c r="H895" s="47" t="e">
        <f t="shared" si="180"/>
        <v>#DIV/0!</v>
      </c>
    </row>
    <row r="896" spans="1:8" x14ac:dyDescent="0.25">
      <c r="A896" s="8">
        <f t="shared" si="181"/>
        <v>45106</v>
      </c>
      <c r="F896" s="61">
        <f t="shared" si="178"/>
        <v>0</v>
      </c>
      <c r="G896" s="38">
        <f t="shared" si="179"/>
        <v>0</v>
      </c>
      <c r="H896" s="47" t="e">
        <f t="shared" si="180"/>
        <v>#DIV/0!</v>
      </c>
    </row>
    <row r="897" spans="1:8" x14ac:dyDescent="0.25">
      <c r="A897" s="8">
        <f t="shared" si="181"/>
        <v>45113</v>
      </c>
      <c r="F897" s="61">
        <f t="shared" si="178"/>
        <v>0</v>
      </c>
      <c r="G897" s="38">
        <f t="shared" si="179"/>
        <v>0</v>
      </c>
      <c r="H897" s="47" t="e">
        <f t="shared" si="180"/>
        <v>#DIV/0!</v>
      </c>
    </row>
    <row r="898" spans="1:8" x14ac:dyDescent="0.25">
      <c r="A898" s="8">
        <f t="shared" si="181"/>
        <v>45120</v>
      </c>
      <c r="F898" s="61">
        <f t="shared" si="178"/>
        <v>0</v>
      </c>
      <c r="G898" s="38">
        <f t="shared" si="179"/>
        <v>0</v>
      </c>
      <c r="H898" s="47" t="e">
        <f t="shared" si="180"/>
        <v>#DIV/0!</v>
      </c>
    </row>
    <row r="899" spans="1:8" x14ac:dyDescent="0.25">
      <c r="A899" s="8">
        <f t="shared" si="181"/>
        <v>45127</v>
      </c>
      <c r="F899" s="61">
        <f t="shared" si="178"/>
        <v>0</v>
      </c>
      <c r="G899" s="38">
        <f t="shared" si="179"/>
        <v>0</v>
      </c>
      <c r="H899" s="47" t="e">
        <f t="shared" si="180"/>
        <v>#DIV/0!</v>
      </c>
    </row>
    <row r="900" spans="1:8" x14ac:dyDescent="0.25">
      <c r="A900" s="8">
        <f t="shared" si="181"/>
        <v>45134</v>
      </c>
      <c r="F900" s="61">
        <f t="shared" si="178"/>
        <v>0</v>
      </c>
      <c r="G900" s="38">
        <f t="shared" si="179"/>
        <v>0</v>
      </c>
      <c r="H900" s="47" t="e">
        <f t="shared" si="180"/>
        <v>#DIV/0!</v>
      </c>
    </row>
    <row r="901" spans="1:8" x14ac:dyDescent="0.25">
      <c r="A901" s="8">
        <f t="shared" si="181"/>
        <v>45141</v>
      </c>
      <c r="F901" s="61">
        <f>+B901+D901</f>
        <v>0</v>
      </c>
      <c r="G901" s="38">
        <f>+C901+E901</f>
        <v>0</v>
      </c>
      <c r="H901" s="47" t="e">
        <f>+(F901/G901-1)*100</f>
        <v>#DIV/0!</v>
      </c>
    </row>
    <row r="902" spans="1:8" x14ac:dyDescent="0.25">
      <c r="A902" s="8">
        <f t="shared" si="181"/>
        <v>45148</v>
      </c>
      <c r="F902" s="61">
        <f>+B902+D902</f>
        <v>0</v>
      </c>
      <c r="G902" s="38">
        <f>+C902+E902</f>
        <v>0</v>
      </c>
      <c r="H902" s="47" t="e">
        <f>+(F902/G902-1)*100</f>
        <v>#DIV/0!</v>
      </c>
    </row>
    <row r="65525" spans="1:1" x14ac:dyDescent="0.25">
      <c r="A65525" s="8"/>
    </row>
  </sheetData>
  <mergeCells count="2">
    <mergeCell ref="D1:E1"/>
    <mergeCell ref="F1:G1"/>
  </mergeCells>
  <phoneticPr fontId="7" type="noConversion"/>
  <pageMargins left="0.75" right="0.75" top="1" bottom="1" header="0.5" footer="0.5"/>
  <pageSetup orientation="portrait" r:id="rId1"/>
  <headerFooter alignWithMargins="0"/>
  <ignoredErrors>
    <ignoredError sqref="H294:H300 H624:H633 H641:H650 H663:H672 H673:H694" evalError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9">
    <tabColor indexed="46"/>
  </sheetPr>
  <dimension ref="A1:P65525"/>
  <sheetViews>
    <sheetView zoomScale="130" zoomScaleNormal="130" workbookViewId="0">
      <pane xSplit="1" ySplit="2" topLeftCell="B714" activePane="bottomRight" state="frozen"/>
      <selection pane="topRight" activeCell="B1" sqref="B1"/>
      <selection pane="bottomLeft" activeCell="A3" sqref="A3"/>
      <selection pane="bottomRight" activeCell="B730" sqref="B730:E730"/>
    </sheetView>
  </sheetViews>
  <sheetFormatPr defaultRowHeight="13.2" x14ac:dyDescent="0.25"/>
  <cols>
    <col min="1" max="1" width="12.109375" customWidth="1"/>
    <col min="2" max="2" width="11.5546875" bestFit="1" customWidth="1"/>
    <col min="3" max="3" width="10.5546875" customWidth="1"/>
    <col min="4" max="4" width="11.33203125" customWidth="1"/>
    <col min="5" max="5" width="11.88671875" customWidth="1"/>
    <col min="6" max="6" width="10.5546875" customWidth="1"/>
    <col min="7" max="7" width="10.44140625" customWidth="1"/>
    <col min="8" max="8" width="10.88671875" customWidth="1"/>
  </cols>
  <sheetData>
    <row r="1" spans="1:9" ht="15.6" x14ac:dyDescent="0.3">
      <c r="A1" s="75" t="s">
        <v>509</v>
      </c>
      <c r="B1" s="194" t="s">
        <v>2</v>
      </c>
      <c r="C1" s="194"/>
      <c r="D1" s="339" t="s">
        <v>3</v>
      </c>
      <c r="E1" s="340"/>
      <c r="F1" s="339" t="s">
        <v>4</v>
      </c>
      <c r="G1" s="340"/>
      <c r="H1" s="203"/>
      <c r="I1" s="75" t="s">
        <v>333</v>
      </c>
    </row>
    <row r="2" spans="1:9" ht="15.6" x14ac:dyDescent="0.3">
      <c r="A2" t="s">
        <v>9</v>
      </c>
      <c r="B2" s="195" t="s">
        <v>26</v>
      </c>
      <c r="C2" s="195" t="s">
        <v>27</v>
      </c>
      <c r="D2" s="198" t="s">
        <v>26</v>
      </c>
      <c r="E2" s="199" t="s">
        <v>27</v>
      </c>
      <c r="F2" s="198" t="s">
        <v>187</v>
      </c>
      <c r="G2" s="199" t="s">
        <v>27</v>
      </c>
      <c r="H2" s="196" t="s">
        <v>5</v>
      </c>
      <c r="I2" s="207" t="s">
        <v>334</v>
      </c>
    </row>
    <row r="3" spans="1:9" x14ac:dyDescent="0.25">
      <c r="A3" s="8">
        <f>Japan!A3</f>
        <v>38855</v>
      </c>
      <c r="B3">
        <v>73</v>
      </c>
      <c r="C3">
        <v>104.3</v>
      </c>
      <c r="D3">
        <v>1107.7</v>
      </c>
      <c r="E3">
        <v>1258.5</v>
      </c>
      <c r="F3" s="9">
        <f>+B3+D3</f>
        <v>1180.7</v>
      </c>
      <c r="G3" s="10">
        <f>+C3+E3</f>
        <v>1362.8</v>
      </c>
      <c r="H3" s="19">
        <f>+(F3/G3-1)*100</f>
        <v>-13.362195479894334</v>
      </c>
      <c r="I3">
        <v>46.1</v>
      </c>
    </row>
    <row r="4" spans="1:9" x14ac:dyDescent="0.25">
      <c r="A4" s="8">
        <f>Japan!A4</f>
        <v>38862</v>
      </c>
      <c r="B4">
        <v>51.5</v>
      </c>
      <c r="C4">
        <v>87.5</v>
      </c>
      <c r="D4">
        <v>1130.0999999999999</v>
      </c>
      <c r="E4">
        <v>1275.9000000000001</v>
      </c>
      <c r="F4" s="9">
        <f>+B4+D4</f>
        <v>1181.5999999999999</v>
      </c>
      <c r="G4" s="10">
        <f>+C4+E4</f>
        <v>1363.4</v>
      </c>
      <c r="H4" s="19">
        <f>+(F4/G4-1)*100</f>
        <v>-13.334311280621991</v>
      </c>
      <c r="I4">
        <v>90</v>
      </c>
    </row>
    <row r="5" spans="1:9" x14ac:dyDescent="0.25">
      <c r="A5" s="8">
        <f>+A4+7</f>
        <v>38869</v>
      </c>
      <c r="B5">
        <v>155.5</v>
      </c>
      <c r="C5">
        <v>162.1</v>
      </c>
      <c r="D5">
        <v>3.8</v>
      </c>
      <c r="E5">
        <v>0.3</v>
      </c>
      <c r="F5">
        <f t="shared" ref="F5:G7" si="0">+B5+D5</f>
        <v>159.30000000000001</v>
      </c>
      <c r="G5">
        <f t="shared" si="0"/>
        <v>162.4</v>
      </c>
      <c r="H5" s="18">
        <f t="shared" ref="H5:H38" si="1">+(F5/G5-1)*100</f>
        <v>-1.9088669950738879</v>
      </c>
    </row>
    <row r="6" spans="1:9" x14ac:dyDescent="0.25">
      <c r="A6" s="8">
        <f t="shared" ref="A6:A42" si="2">+A5+7</f>
        <v>38876</v>
      </c>
      <c r="B6">
        <v>131.9</v>
      </c>
      <c r="C6">
        <v>167.5</v>
      </c>
      <c r="D6">
        <v>44.1</v>
      </c>
      <c r="E6">
        <v>22.4</v>
      </c>
      <c r="F6">
        <f t="shared" si="0"/>
        <v>176</v>
      </c>
      <c r="G6">
        <f t="shared" si="0"/>
        <v>189.9</v>
      </c>
      <c r="H6" s="18">
        <f t="shared" si="1"/>
        <v>-7.3196419167983144</v>
      </c>
    </row>
    <row r="7" spans="1:9" x14ac:dyDescent="0.25">
      <c r="A7" s="8">
        <f t="shared" si="2"/>
        <v>38883</v>
      </c>
      <c r="B7">
        <v>158.9</v>
      </c>
      <c r="C7">
        <v>177.9</v>
      </c>
      <c r="D7">
        <v>56.4</v>
      </c>
      <c r="E7">
        <v>34.299999999999997</v>
      </c>
      <c r="F7">
        <f t="shared" si="0"/>
        <v>215.3</v>
      </c>
      <c r="G7">
        <f t="shared" si="0"/>
        <v>212.2</v>
      </c>
      <c r="H7" s="18">
        <f t="shared" si="1"/>
        <v>1.4608859566446863</v>
      </c>
    </row>
    <row r="8" spans="1:9" x14ac:dyDescent="0.25">
      <c r="A8" s="8">
        <f t="shared" si="2"/>
        <v>38890</v>
      </c>
      <c r="B8">
        <v>180.4</v>
      </c>
      <c r="C8">
        <v>141.4</v>
      </c>
      <c r="D8">
        <v>68.099999999999994</v>
      </c>
      <c r="E8">
        <v>82.1</v>
      </c>
      <c r="F8">
        <f t="shared" ref="F8:G38" si="3">+B8+D8</f>
        <v>248.5</v>
      </c>
      <c r="G8">
        <f t="shared" si="3"/>
        <v>223.5</v>
      </c>
      <c r="H8" s="18">
        <f t="shared" si="1"/>
        <v>11.185682326621915</v>
      </c>
    </row>
    <row r="9" spans="1:9" x14ac:dyDescent="0.25">
      <c r="A9" s="8">
        <f t="shared" si="2"/>
        <v>38897</v>
      </c>
      <c r="B9">
        <v>146.9</v>
      </c>
      <c r="C9">
        <v>157.19999999999999</v>
      </c>
      <c r="D9">
        <v>105.5</v>
      </c>
      <c r="E9">
        <v>103</v>
      </c>
      <c r="F9" s="38">
        <f t="shared" si="3"/>
        <v>252.4</v>
      </c>
      <c r="G9" s="38">
        <f t="shared" si="3"/>
        <v>260.2</v>
      </c>
      <c r="H9" s="47">
        <f t="shared" si="1"/>
        <v>-2.9976940814757769</v>
      </c>
    </row>
    <row r="10" spans="1:9" x14ac:dyDescent="0.25">
      <c r="A10" s="8">
        <f t="shared" si="2"/>
        <v>38904</v>
      </c>
      <c r="B10">
        <v>139</v>
      </c>
      <c r="C10">
        <v>180.7</v>
      </c>
      <c r="D10">
        <v>114.2</v>
      </c>
      <c r="E10">
        <v>103.2</v>
      </c>
      <c r="F10" s="38">
        <f t="shared" si="3"/>
        <v>253.2</v>
      </c>
      <c r="G10" s="38">
        <f t="shared" si="3"/>
        <v>283.89999999999998</v>
      </c>
      <c r="H10" s="47">
        <f t="shared" si="1"/>
        <v>-10.813666784078901</v>
      </c>
    </row>
    <row r="11" spans="1:9" x14ac:dyDescent="0.25">
      <c r="A11" s="8">
        <f t="shared" si="2"/>
        <v>38911</v>
      </c>
      <c r="B11">
        <v>138.30000000000001</v>
      </c>
      <c r="C11">
        <v>240.4</v>
      </c>
      <c r="D11">
        <v>114.9</v>
      </c>
      <c r="E11">
        <v>106.5</v>
      </c>
      <c r="F11" s="38">
        <f t="shared" si="3"/>
        <v>253.20000000000002</v>
      </c>
      <c r="G11" s="38">
        <f t="shared" si="3"/>
        <v>346.9</v>
      </c>
      <c r="H11" s="47">
        <f t="shared" si="1"/>
        <v>-27.010665897953288</v>
      </c>
    </row>
    <row r="12" spans="1:9" x14ac:dyDescent="0.25">
      <c r="A12" s="8">
        <f t="shared" si="2"/>
        <v>38918</v>
      </c>
      <c r="B12">
        <v>125.1</v>
      </c>
      <c r="C12">
        <v>196</v>
      </c>
      <c r="D12">
        <v>163.30000000000001</v>
      </c>
      <c r="E12">
        <v>151.6</v>
      </c>
      <c r="F12" s="38">
        <f t="shared" si="3"/>
        <v>288.39999999999998</v>
      </c>
      <c r="G12" s="38">
        <f t="shared" si="3"/>
        <v>347.6</v>
      </c>
      <c r="H12" s="47">
        <f t="shared" si="1"/>
        <v>-17.031070195627173</v>
      </c>
    </row>
    <row r="13" spans="1:9" x14ac:dyDescent="0.25">
      <c r="A13" s="8">
        <f t="shared" si="2"/>
        <v>38925</v>
      </c>
      <c r="B13">
        <v>144.69999999999999</v>
      </c>
      <c r="C13">
        <v>173.6</v>
      </c>
      <c r="D13">
        <v>189.1</v>
      </c>
      <c r="E13">
        <v>196.6</v>
      </c>
      <c r="F13" s="38">
        <f t="shared" si="3"/>
        <v>333.79999999999995</v>
      </c>
      <c r="G13" s="38">
        <f t="shared" si="3"/>
        <v>370.2</v>
      </c>
      <c r="H13" s="47">
        <f t="shared" si="1"/>
        <v>-9.832522960561862</v>
      </c>
    </row>
    <row r="14" spans="1:9" x14ac:dyDescent="0.25">
      <c r="A14" s="8">
        <f t="shared" si="2"/>
        <v>38932</v>
      </c>
      <c r="B14">
        <v>154.5</v>
      </c>
      <c r="C14">
        <v>194.4</v>
      </c>
      <c r="D14">
        <v>204.6</v>
      </c>
      <c r="E14">
        <v>222.6</v>
      </c>
      <c r="F14" s="38">
        <f t="shared" si="3"/>
        <v>359.1</v>
      </c>
      <c r="G14" s="38">
        <f t="shared" si="3"/>
        <v>417</v>
      </c>
      <c r="H14" s="47">
        <f t="shared" si="1"/>
        <v>-13.884892086330925</v>
      </c>
    </row>
    <row r="15" spans="1:9" x14ac:dyDescent="0.25">
      <c r="A15" s="8">
        <f t="shared" si="2"/>
        <v>38939</v>
      </c>
      <c r="B15">
        <v>212.1</v>
      </c>
      <c r="C15">
        <v>195.5</v>
      </c>
      <c r="D15">
        <v>246.9</v>
      </c>
      <c r="E15">
        <v>222.9</v>
      </c>
      <c r="F15" s="38">
        <f t="shared" si="3"/>
        <v>459</v>
      </c>
      <c r="G15" s="38">
        <f t="shared" si="3"/>
        <v>418.4</v>
      </c>
      <c r="H15" s="47">
        <f t="shared" si="1"/>
        <v>9.7036328871892952</v>
      </c>
    </row>
    <row r="16" spans="1:9" x14ac:dyDescent="0.25">
      <c r="A16" s="8">
        <f t="shared" si="2"/>
        <v>38946</v>
      </c>
      <c r="B16">
        <v>214.3</v>
      </c>
      <c r="C16">
        <v>196.5</v>
      </c>
      <c r="D16">
        <v>247.8</v>
      </c>
      <c r="E16">
        <v>222.9</v>
      </c>
      <c r="F16" s="38">
        <f t="shared" si="3"/>
        <v>462.1</v>
      </c>
      <c r="G16" s="38">
        <f t="shared" si="3"/>
        <v>419.4</v>
      </c>
      <c r="H16" s="47">
        <f t="shared" si="1"/>
        <v>10.18121125417264</v>
      </c>
    </row>
    <row r="17" spans="1:8" x14ac:dyDescent="0.25">
      <c r="A17" s="8">
        <f t="shared" si="2"/>
        <v>38953</v>
      </c>
      <c r="B17">
        <v>232.4</v>
      </c>
      <c r="C17">
        <v>184</v>
      </c>
      <c r="D17">
        <v>249.1</v>
      </c>
      <c r="E17">
        <v>245.4</v>
      </c>
      <c r="F17" s="38">
        <f t="shared" si="3"/>
        <v>481.5</v>
      </c>
      <c r="G17" s="38">
        <f t="shared" si="3"/>
        <v>429.4</v>
      </c>
      <c r="H17" s="47">
        <f t="shared" si="1"/>
        <v>12.133209129017231</v>
      </c>
    </row>
    <row r="18" spans="1:8" x14ac:dyDescent="0.25">
      <c r="A18" s="8">
        <f t="shared" si="2"/>
        <v>38960</v>
      </c>
      <c r="B18">
        <v>177.1</v>
      </c>
      <c r="C18">
        <v>224.8</v>
      </c>
      <c r="D18">
        <v>306.7</v>
      </c>
      <c r="E18">
        <v>245.8</v>
      </c>
      <c r="F18" s="38">
        <f t="shared" si="3"/>
        <v>483.79999999999995</v>
      </c>
      <c r="G18" s="38">
        <f t="shared" si="3"/>
        <v>470.6</v>
      </c>
      <c r="H18" s="47">
        <f t="shared" si="1"/>
        <v>2.8049298767530706</v>
      </c>
    </row>
    <row r="19" spans="1:8" x14ac:dyDescent="0.25">
      <c r="A19" s="8">
        <f t="shared" si="2"/>
        <v>38967</v>
      </c>
      <c r="B19">
        <v>201.1</v>
      </c>
      <c r="C19">
        <v>224.1</v>
      </c>
      <c r="D19">
        <v>307.10000000000002</v>
      </c>
      <c r="E19">
        <v>271.8</v>
      </c>
      <c r="F19" s="38">
        <f t="shared" si="3"/>
        <v>508.20000000000005</v>
      </c>
      <c r="G19" s="38">
        <f t="shared" si="3"/>
        <v>495.9</v>
      </c>
      <c r="H19" s="47">
        <f t="shared" si="1"/>
        <v>2.4803387779794406</v>
      </c>
    </row>
    <row r="20" spans="1:8" x14ac:dyDescent="0.25">
      <c r="A20" s="8">
        <f t="shared" si="2"/>
        <v>38974</v>
      </c>
      <c r="B20">
        <v>156.19999999999999</v>
      </c>
      <c r="C20">
        <v>182.7</v>
      </c>
      <c r="D20">
        <v>355.6</v>
      </c>
      <c r="E20">
        <v>337.2</v>
      </c>
      <c r="F20" s="38">
        <f t="shared" si="3"/>
        <v>511.8</v>
      </c>
      <c r="G20" s="38">
        <f t="shared" si="3"/>
        <v>519.9</v>
      </c>
      <c r="H20" s="47">
        <f t="shared" si="1"/>
        <v>-1.5579919215233606</v>
      </c>
    </row>
    <row r="21" spans="1:8" x14ac:dyDescent="0.25">
      <c r="A21" s="8">
        <f t="shared" si="2"/>
        <v>38981</v>
      </c>
      <c r="B21">
        <v>179</v>
      </c>
      <c r="C21">
        <v>184.2</v>
      </c>
      <c r="D21">
        <v>356.5</v>
      </c>
      <c r="E21">
        <v>360.3</v>
      </c>
      <c r="F21" s="38">
        <f t="shared" si="3"/>
        <v>535.5</v>
      </c>
      <c r="G21" s="38">
        <f t="shared" si="3"/>
        <v>544.5</v>
      </c>
      <c r="H21" s="47">
        <f t="shared" si="1"/>
        <v>-1.6528925619834656</v>
      </c>
    </row>
    <row r="22" spans="1:8" x14ac:dyDescent="0.25">
      <c r="A22" s="8">
        <f t="shared" si="2"/>
        <v>38988</v>
      </c>
      <c r="B22">
        <v>219.7</v>
      </c>
      <c r="C22">
        <v>160.5</v>
      </c>
      <c r="D22">
        <v>379.6</v>
      </c>
      <c r="E22">
        <v>385.8</v>
      </c>
      <c r="F22" s="38">
        <f t="shared" si="3"/>
        <v>599.29999999999995</v>
      </c>
      <c r="G22" s="38">
        <f t="shared" si="3"/>
        <v>546.29999999999995</v>
      </c>
      <c r="H22" s="47">
        <f t="shared" si="1"/>
        <v>9.7016291414973477</v>
      </c>
    </row>
    <row r="23" spans="1:8" x14ac:dyDescent="0.25">
      <c r="A23" s="8">
        <f t="shared" si="2"/>
        <v>38995</v>
      </c>
      <c r="B23">
        <v>197.6</v>
      </c>
      <c r="C23">
        <v>160.5</v>
      </c>
      <c r="D23">
        <v>402.5</v>
      </c>
      <c r="E23">
        <v>385.8</v>
      </c>
      <c r="F23" s="38">
        <f t="shared" si="3"/>
        <v>600.1</v>
      </c>
      <c r="G23" s="38">
        <f t="shared" si="3"/>
        <v>546.29999999999995</v>
      </c>
      <c r="H23" s="47">
        <f t="shared" si="1"/>
        <v>9.8480688266520353</v>
      </c>
    </row>
    <row r="24" spans="1:8" x14ac:dyDescent="0.25">
      <c r="A24" s="8">
        <f t="shared" si="2"/>
        <v>39002</v>
      </c>
      <c r="B24">
        <v>177.7</v>
      </c>
      <c r="C24">
        <v>175.9</v>
      </c>
      <c r="D24">
        <v>425.8</v>
      </c>
      <c r="E24">
        <v>408.6</v>
      </c>
      <c r="F24" s="38">
        <f t="shared" si="3"/>
        <v>603.5</v>
      </c>
      <c r="G24" s="38">
        <f t="shared" si="3"/>
        <v>584.5</v>
      </c>
      <c r="H24" s="47">
        <f t="shared" si="1"/>
        <v>3.2506415739948613</v>
      </c>
    </row>
    <row r="25" spans="1:8" x14ac:dyDescent="0.25">
      <c r="A25" s="8">
        <f t="shared" si="2"/>
        <v>39009</v>
      </c>
      <c r="B25">
        <v>157.1</v>
      </c>
      <c r="C25">
        <v>183.9</v>
      </c>
      <c r="D25">
        <v>470.8</v>
      </c>
      <c r="E25">
        <v>430.1</v>
      </c>
      <c r="F25" s="38">
        <f t="shared" si="3"/>
        <v>627.9</v>
      </c>
      <c r="G25" s="38">
        <f t="shared" si="3"/>
        <v>614</v>
      </c>
      <c r="H25" s="47">
        <f t="shared" si="1"/>
        <v>2.2638436482084634</v>
      </c>
    </row>
    <row r="26" spans="1:8" x14ac:dyDescent="0.25">
      <c r="A26" s="8">
        <f t="shared" si="2"/>
        <v>39016</v>
      </c>
      <c r="B26">
        <v>179.6</v>
      </c>
      <c r="C26">
        <v>185.3</v>
      </c>
      <c r="D26">
        <v>496.3</v>
      </c>
      <c r="E26">
        <v>455.5</v>
      </c>
      <c r="F26" s="38">
        <f t="shared" si="3"/>
        <v>675.9</v>
      </c>
      <c r="G26" s="38">
        <f t="shared" si="3"/>
        <v>640.79999999999995</v>
      </c>
      <c r="H26" s="47">
        <f t="shared" si="1"/>
        <v>5.47752808988764</v>
      </c>
    </row>
    <row r="27" spans="1:8" x14ac:dyDescent="0.25">
      <c r="A27" s="8">
        <f t="shared" si="2"/>
        <v>39023</v>
      </c>
      <c r="B27">
        <v>198.9</v>
      </c>
      <c r="C27">
        <v>193.3</v>
      </c>
      <c r="D27">
        <v>519.5</v>
      </c>
      <c r="E27">
        <v>466.7</v>
      </c>
      <c r="F27" s="38">
        <f t="shared" si="3"/>
        <v>718.4</v>
      </c>
      <c r="G27" s="38">
        <f t="shared" si="3"/>
        <v>660</v>
      </c>
      <c r="H27" s="47">
        <f t="shared" si="1"/>
        <v>8.8484848484848388</v>
      </c>
    </row>
    <row r="28" spans="1:8" x14ac:dyDescent="0.25">
      <c r="A28" s="8">
        <f t="shared" si="2"/>
        <v>39030</v>
      </c>
      <c r="B28">
        <v>200.5</v>
      </c>
      <c r="C28">
        <v>198.8</v>
      </c>
      <c r="D28">
        <v>519.79999999999995</v>
      </c>
      <c r="E28">
        <v>483.8</v>
      </c>
      <c r="F28" s="38">
        <f t="shared" si="3"/>
        <v>720.3</v>
      </c>
      <c r="G28" s="38">
        <f t="shared" si="3"/>
        <v>682.6</v>
      </c>
      <c r="H28" s="47">
        <f t="shared" si="1"/>
        <v>5.5230002929973487</v>
      </c>
    </row>
    <row r="29" spans="1:8" x14ac:dyDescent="0.25">
      <c r="A29" s="8">
        <f t="shared" si="2"/>
        <v>39037</v>
      </c>
      <c r="B29">
        <v>243.3</v>
      </c>
      <c r="C29">
        <v>168.3</v>
      </c>
      <c r="D29">
        <v>520.29999999999995</v>
      </c>
      <c r="E29">
        <v>530.1</v>
      </c>
      <c r="F29" s="38">
        <f t="shared" si="3"/>
        <v>763.59999999999991</v>
      </c>
      <c r="G29" s="38">
        <f t="shared" si="3"/>
        <v>698.40000000000009</v>
      </c>
      <c r="H29" s="47">
        <f t="shared" si="1"/>
        <v>9.3356242840778592</v>
      </c>
    </row>
    <row r="30" spans="1:8" x14ac:dyDescent="0.25">
      <c r="A30" s="8">
        <f t="shared" si="2"/>
        <v>39044</v>
      </c>
      <c r="B30">
        <v>258.60000000000002</v>
      </c>
      <c r="C30">
        <v>194.7</v>
      </c>
      <c r="D30">
        <v>545.1</v>
      </c>
      <c r="E30">
        <v>571.29999999999995</v>
      </c>
      <c r="F30" s="38">
        <f t="shared" si="3"/>
        <v>803.7</v>
      </c>
      <c r="G30" s="38">
        <f t="shared" si="3"/>
        <v>766</v>
      </c>
      <c r="H30" s="47">
        <f t="shared" si="1"/>
        <v>4.9216710182767631</v>
      </c>
    </row>
    <row r="31" spans="1:8" x14ac:dyDescent="0.25">
      <c r="A31" s="8">
        <f t="shared" si="2"/>
        <v>39051</v>
      </c>
      <c r="B31">
        <v>258.39999999999998</v>
      </c>
      <c r="C31">
        <v>194.4</v>
      </c>
      <c r="D31">
        <v>546.29999999999995</v>
      </c>
      <c r="E31">
        <v>571.5</v>
      </c>
      <c r="F31" s="38">
        <f t="shared" si="3"/>
        <v>804.69999999999993</v>
      </c>
      <c r="G31" s="38">
        <f t="shared" si="3"/>
        <v>765.9</v>
      </c>
      <c r="H31" s="47">
        <f t="shared" si="1"/>
        <v>5.0659355007180995</v>
      </c>
    </row>
    <row r="32" spans="1:8" x14ac:dyDescent="0.25">
      <c r="A32" s="8">
        <f t="shared" si="2"/>
        <v>39058</v>
      </c>
      <c r="B32">
        <v>171.1</v>
      </c>
      <c r="C32">
        <v>191.2</v>
      </c>
      <c r="D32">
        <v>636.79999999999995</v>
      </c>
      <c r="E32">
        <v>597.29999999999995</v>
      </c>
      <c r="F32" s="38">
        <f t="shared" si="3"/>
        <v>807.9</v>
      </c>
      <c r="G32" s="38">
        <f t="shared" si="3"/>
        <v>788.5</v>
      </c>
      <c r="H32" s="47">
        <f t="shared" si="1"/>
        <v>2.460367786937212</v>
      </c>
    </row>
    <row r="33" spans="1:8" x14ac:dyDescent="0.25">
      <c r="A33" s="8">
        <f t="shared" si="2"/>
        <v>39065</v>
      </c>
      <c r="B33">
        <v>217.9</v>
      </c>
      <c r="C33">
        <v>171.7</v>
      </c>
      <c r="D33">
        <v>637.1</v>
      </c>
      <c r="E33">
        <v>642</v>
      </c>
      <c r="F33" s="38">
        <f t="shared" si="3"/>
        <v>855</v>
      </c>
      <c r="G33" s="38">
        <f t="shared" si="3"/>
        <v>813.7</v>
      </c>
      <c r="H33" s="47">
        <f t="shared" si="1"/>
        <v>5.0755806808405968</v>
      </c>
    </row>
    <row r="34" spans="1:8" x14ac:dyDescent="0.25">
      <c r="A34" s="8">
        <f t="shared" si="2"/>
        <v>39072</v>
      </c>
      <c r="B34">
        <v>194.9</v>
      </c>
      <c r="C34">
        <v>171.7</v>
      </c>
      <c r="D34">
        <v>659.6</v>
      </c>
      <c r="E34">
        <v>642</v>
      </c>
      <c r="F34" s="38">
        <f t="shared" si="3"/>
        <v>854.5</v>
      </c>
      <c r="G34" s="38">
        <f t="shared" si="3"/>
        <v>813.7</v>
      </c>
      <c r="H34" s="47">
        <f t="shared" si="1"/>
        <v>5.0141329728401018</v>
      </c>
    </row>
    <row r="35" spans="1:8" x14ac:dyDescent="0.25">
      <c r="A35" s="8">
        <f t="shared" si="2"/>
        <v>39079</v>
      </c>
      <c r="B35">
        <v>194.9</v>
      </c>
      <c r="C35">
        <v>185.4</v>
      </c>
      <c r="D35">
        <v>659.6</v>
      </c>
      <c r="E35">
        <v>650</v>
      </c>
      <c r="F35" s="38">
        <f t="shared" si="3"/>
        <v>854.5</v>
      </c>
      <c r="G35" s="38">
        <f t="shared" si="3"/>
        <v>835.4</v>
      </c>
      <c r="H35" s="47">
        <f t="shared" si="1"/>
        <v>2.2863299018434313</v>
      </c>
    </row>
    <row r="36" spans="1:8" x14ac:dyDescent="0.25">
      <c r="A36" s="8">
        <f t="shared" si="2"/>
        <v>39086</v>
      </c>
      <c r="B36">
        <v>149.5</v>
      </c>
      <c r="C36">
        <v>161.30000000000001</v>
      </c>
      <c r="D36">
        <v>706.2</v>
      </c>
      <c r="E36">
        <v>680.9</v>
      </c>
      <c r="F36" s="38">
        <f t="shared" si="3"/>
        <v>855.7</v>
      </c>
      <c r="G36" s="38">
        <f t="shared" si="3"/>
        <v>842.2</v>
      </c>
      <c r="H36" s="47">
        <f t="shared" si="1"/>
        <v>1.6029446687247706</v>
      </c>
    </row>
    <row r="37" spans="1:8" x14ac:dyDescent="0.25">
      <c r="A37" s="8">
        <f t="shared" si="2"/>
        <v>39093</v>
      </c>
      <c r="B37">
        <v>196.7</v>
      </c>
      <c r="C37">
        <v>176.4</v>
      </c>
      <c r="D37">
        <v>751.6</v>
      </c>
      <c r="E37">
        <v>681.4</v>
      </c>
      <c r="F37" s="38">
        <f t="shared" si="3"/>
        <v>948.3</v>
      </c>
      <c r="G37" s="38">
        <f t="shared" si="3"/>
        <v>857.8</v>
      </c>
      <c r="H37" s="47">
        <f t="shared" si="1"/>
        <v>10.550244812310572</v>
      </c>
    </row>
    <row r="38" spans="1:8" x14ac:dyDescent="0.25">
      <c r="A38" s="8">
        <f t="shared" si="2"/>
        <v>39100</v>
      </c>
      <c r="B38">
        <v>196.7</v>
      </c>
      <c r="C38">
        <v>146</v>
      </c>
      <c r="D38">
        <v>751.6</v>
      </c>
      <c r="E38">
        <v>737.1</v>
      </c>
      <c r="F38" s="38">
        <f t="shared" si="3"/>
        <v>948.3</v>
      </c>
      <c r="G38" s="38">
        <f t="shared" si="3"/>
        <v>883.1</v>
      </c>
      <c r="H38" s="47">
        <f t="shared" si="1"/>
        <v>7.3830823236326504</v>
      </c>
    </row>
    <row r="39" spans="1:8" x14ac:dyDescent="0.25">
      <c r="A39" s="8">
        <f t="shared" si="2"/>
        <v>39107</v>
      </c>
      <c r="B39">
        <v>175.8</v>
      </c>
      <c r="C39">
        <v>206.6</v>
      </c>
      <c r="D39">
        <v>774.5</v>
      </c>
      <c r="E39">
        <v>758</v>
      </c>
      <c r="F39" s="38">
        <f t="shared" ref="F39:G41" si="4">+B39+D39</f>
        <v>950.3</v>
      </c>
      <c r="G39" s="38">
        <f t="shared" si="4"/>
        <v>964.6</v>
      </c>
      <c r="H39" s="47">
        <f t="shared" ref="H39:H44" si="5">+(F39/G39-1)*100</f>
        <v>-1.482479784366586</v>
      </c>
    </row>
    <row r="40" spans="1:8" x14ac:dyDescent="0.25">
      <c r="A40" s="8">
        <f t="shared" si="2"/>
        <v>39114</v>
      </c>
      <c r="B40">
        <v>197</v>
      </c>
      <c r="C40">
        <v>161.5</v>
      </c>
      <c r="D40">
        <v>774.8</v>
      </c>
      <c r="E40">
        <v>806.5</v>
      </c>
      <c r="F40" s="38">
        <f t="shared" si="4"/>
        <v>971.8</v>
      </c>
      <c r="G40" s="38">
        <f t="shared" si="4"/>
        <v>968</v>
      </c>
      <c r="H40" s="47">
        <f t="shared" si="5"/>
        <v>0.39256198347106253</v>
      </c>
    </row>
    <row r="41" spans="1:8" x14ac:dyDescent="0.25">
      <c r="A41" s="8">
        <f t="shared" si="2"/>
        <v>39121</v>
      </c>
      <c r="B41">
        <v>180.6</v>
      </c>
      <c r="C41">
        <v>158.6</v>
      </c>
      <c r="D41">
        <v>793.5</v>
      </c>
      <c r="E41">
        <v>829.2</v>
      </c>
      <c r="F41" s="38">
        <f t="shared" si="4"/>
        <v>974.1</v>
      </c>
      <c r="G41" s="38">
        <f t="shared" si="4"/>
        <v>987.80000000000007</v>
      </c>
      <c r="H41" s="47">
        <f t="shared" si="5"/>
        <v>-1.3869204292366932</v>
      </c>
    </row>
    <row r="42" spans="1:8" x14ac:dyDescent="0.25">
      <c r="A42" s="8">
        <f t="shared" si="2"/>
        <v>39128</v>
      </c>
      <c r="B42">
        <v>156.5</v>
      </c>
      <c r="C42">
        <v>203.3</v>
      </c>
      <c r="D42">
        <v>818.5</v>
      </c>
      <c r="E42">
        <v>829.7</v>
      </c>
      <c r="F42" s="38">
        <f t="shared" ref="F42:G44" si="6">+B42+D42</f>
        <v>975</v>
      </c>
      <c r="G42" s="38">
        <f t="shared" si="6"/>
        <v>1033</v>
      </c>
      <c r="H42" s="47">
        <f t="shared" si="5"/>
        <v>-5.6147144240077491</v>
      </c>
    </row>
    <row r="43" spans="1:8" x14ac:dyDescent="0.25">
      <c r="A43" s="8">
        <f t="shared" ref="A43:A269" si="7">+A42+7</f>
        <v>39135</v>
      </c>
      <c r="B43">
        <v>156.6</v>
      </c>
      <c r="C43">
        <v>181.6</v>
      </c>
      <c r="D43">
        <v>818.3</v>
      </c>
      <c r="E43">
        <v>876.8</v>
      </c>
      <c r="F43" s="38">
        <f t="shared" si="6"/>
        <v>974.9</v>
      </c>
      <c r="G43" s="38">
        <f t="shared" si="6"/>
        <v>1058.3999999999999</v>
      </c>
      <c r="H43" s="47">
        <f t="shared" si="5"/>
        <v>-7.8892668178382364</v>
      </c>
    </row>
    <row r="44" spans="1:8" x14ac:dyDescent="0.25">
      <c r="A44" s="8">
        <f t="shared" si="7"/>
        <v>39142</v>
      </c>
      <c r="B44">
        <v>116.6</v>
      </c>
      <c r="C44">
        <v>160.1</v>
      </c>
      <c r="D44">
        <v>885.3</v>
      </c>
      <c r="E44">
        <v>898.3</v>
      </c>
      <c r="F44" s="38">
        <f t="shared" si="6"/>
        <v>1001.9</v>
      </c>
      <c r="G44" s="38">
        <f t="shared" si="6"/>
        <v>1058.3999999999999</v>
      </c>
      <c r="H44" s="47">
        <f t="shared" si="5"/>
        <v>-5.3382464096749738</v>
      </c>
    </row>
    <row r="45" spans="1:8" x14ac:dyDescent="0.25">
      <c r="A45" s="8">
        <f t="shared" si="7"/>
        <v>39149</v>
      </c>
      <c r="B45">
        <v>135.30000000000001</v>
      </c>
      <c r="C45">
        <v>151.4</v>
      </c>
      <c r="D45">
        <v>908.2</v>
      </c>
      <c r="E45">
        <v>907.3</v>
      </c>
      <c r="F45" s="38">
        <f t="shared" ref="F45:G49" si="8">+B45+D45</f>
        <v>1043.5</v>
      </c>
      <c r="G45" s="38">
        <f t="shared" si="8"/>
        <v>1058.7</v>
      </c>
      <c r="H45" s="47">
        <f t="shared" ref="H45:H50" si="9">+(F45/G45-1)*100</f>
        <v>-1.4357230565788304</v>
      </c>
    </row>
    <row r="46" spans="1:8" x14ac:dyDescent="0.25">
      <c r="A46" s="8">
        <f t="shared" si="7"/>
        <v>39156</v>
      </c>
      <c r="B46">
        <v>225.5</v>
      </c>
      <c r="C46">
        <v>154.80000000000001</v>
      </c>
      <c r="D46">
        <v>908.2</v>
      </c>
      <c r="E46">
        <v>928.8</v>
      </c>
      <c r="F46" s="38">
        <f t="shared" si="8"/>
        <v>1133.7</v>
      </c>
      <c r="G46" s="38">
        <f t="shared" si="8"/>
        <v>1083.5999999999999</v>
      </c>
      <c r="H46" s="47">
        <f t="shared" si="9"/>
        <v>4.6234772978959171</v>
      </c>
    </row>
    <row r="47" spans="1:8" x14ac:dyDescent="0.25">
      <c r="A47" s="8">
        <f t="shared" si="7"/>
        <v>39163</v>
      </c>
      <c r="B47">
        <v>224.1</v>
      </c>
      <c r="C47">
        <v>188</v>
      </c>
      <c r="D47">
        <v>933.4</v>
      </c>
      <c r="E47">
        <v>949.7</v>
      </c>
      <c r="F47" s="38">
        <f t="shared" si="8"/>
        <v>1157.5</v>
      </c>
      <c r="G47" s="38">
        <f t="shared" si="8"/>
        <v>1137.7</v>
      </c>
      <c r="H47" s="47">
        <f t="shared" si="9"/>
        <v>1.7403533444668939</v>
      </c>
    </row>
    <row r="48" spans="1:8" x14ac:dyDescent="0.25">
      <c r="A48" s="8">
        <f t="shared" si="7"/>
        <v>39170</v>
      </c>
      <c r="B48">
        <v>221.1</v>
      </c>
      <c r="C48">
        <v>198</v>
      </c>
      <c r="D48">
        <v>958.2</v>
      </c>
      <c r="E48">
        <v>972.5</v>
      </c>
      <c r="F48" s="38">
        <f t="shared" si="8"/>
        <v>1179.3</v>
      </c>
      <c r="G48" s="38">
        <f t="shared" si="8"/>
        <v>1170.5</v>
      </c>
      <c r="H48" s="47">
        <f t="shared" si="9"/>
        <v>0.75181546347713457</v>
      </c>
    </row>
    <row r="49" spans="1:9" x14ac:dyDescent="0.25">
      <c r="A49" s="8">
        <f t="shared" si="7"/>
        <v>39177</v>
      </c>
      <c r="B49">
        <v>199.1</v>
      </c>
      <c r="C49">
        <v>197.4</v>
      </c>
      <c r="D49">
        <v>981.1</v>
      </c>
      <c r="E49">
        <v>973</v>
      </c>
      <c r="F49" s="38">
        <f t="shared" si="8"/>
        <v>1180.2</v>
      </c>
      <c r="G49" s="38">
        <f t="shared" si="8"/>
        <v>1170.4000000000001</v>
      </c>
      <c r="H49" s="47">
        <f t="shared" si="9"/>
        <v>0.83732057416268102</v>
      </c>
    </row>
    <row r="50" spans="1:9" x14ac:dyDescent="0.25">
      <c r="A50" s="8">
        <f t="shared" si="7"/>
        <v>39184</v>
      </c>
      <c r="B50">
        <v>133.80000000000001</v>
      </c>
      <c r="C50">
        <v>197.4</v>
      </c>
      <c r="D50">
        <v>1051.3</v>
      </c>
      <c r="E50">
        <v>973</v>
      </c>
      <c r="F50" s="38">
        <f t="shared" ref="F50:G52" si="10">+B50+D50</f>
        <v>1185.0999999999999</v>
      </c>
      <c r="G50" s="38">
        <f t="shared" si="10"/>
        <v>1170.4000000000001</v>
      </c>
      <c r="H50" s="47">
        <f t="shared" si="9"/>
        <v>1.2559808612440104</v>
      </c>
    </row>
    <row r="51" spans="1:9" x14ac:dyDescent="0.25">
      <c r="A51" s="8">
        <f t="shared" si="7"/>
        <v>39191</v>
      </c>
      <c r="B51">
        <v>133</v>
      </c>
      <c r="C51">
        <v>155.19999999999999</v>
      </c>
      <c r="D51">
        <v>1051.9000000000001</v>
      </c>
      <c r="E51">
        <v>1019.3</v>
      </c>
      <c r="F51" s="38">
        <f t="shared" si="10"/>
        <v>1184.9000000000001</v>
      </c>
      <c r="G51" s="38">
        <f t="shared" si="10"/>
        <v>1174.5</v>
      </c>
      <c r="H51" s="47">
        <f t="shared" ref="H51:H57" si="11">+(F51/G51-1)*100</f>
        <v>0.88548318433376849</v>
      </c>
    </row>
    <row r="52" spans="1:9" x14ac:dyDescent="0.25">
      <c r="A52" s="8">
        <f t="shared" si="7"/>
        <v>39198</v>
      </c>
      <c r="B52">
        <v>155.30000000000001</v>
      </c>
      <c r="C52">
        <v>129.9</v>
      </c>
      <c r="D52">
        <v>1052.0999999999999</v>
      </c>
      <c r="E52">
        <v>1045.4000000000001</v>
      </c>
      <c r="F52" s="38">
        <f t="shared" si="10"/>
        <v>1207.3999999999999</v>
      </c>
      <c r="G52" s="38">
        <f t="shared" si="10"/>
        <v>1175.3000000000002</v>
      </c>
      <c r="H52" s="47">
        <f t="shared" si="11"/>
        <v>2.7312175614736312</v>
      </c>
    </row>
    <row r="53" spans="1:9" x14ac:dyDescent="0.25">
      <c r="A53" s="8">
        <f t="shared" si="7"/>
        <v>39205</v>
      </c>
      <c r="B53">
        <v>111.6</v>
      </c>
      <c r="C53">
        <v>107.6</v>
      </c>
      <c r="D53">
        <v>1098.9000000000001</v>
      </c>
      <c r="E53">
        <v>1069.0999999999999</v>
      </c>
      <c r="F53" s="38">
        <f t="shared" ref="F53:G55" si="12">+B53+D53</f>
        <v>1210.5</v>
      </c>
      <c r="G53" s="38">
        <f t="shared" si="12"/>
        <v>1176.6999999999998</v>
      </c>
      <c r="H53" s="47">
        <f t="shared" si="11"/>
        <v>2.8724398742245416</v>
      </c>
      <c r="I53">
        <v>21.8</v>
      </c>
    </row>
    <row r="54" spans="1:9" x14ac:dyDescent="0.25">
      <c r="A54" s="8">
        <f t="shared" si="7"/>
        <v>39212</v>
      </c>
      <c r="B54">
        <v>94.4</v>
      </c>
      <c r="C54">
        <v>86</v>
      </c>
      <c r="D54">
        <v>1117.9000000000001</v>
      </c>
      <c r="E54">
        <v>1092</v>
      </c>
      <c r="F54" s="38">
        <f t="shared" si="12"/>
        <v>1212.3000000000002</v>
      </c>
      <c r="G54" s="38">
        <f t="shared" si="12"/>
        <v>1178</v>
      </c>
      <c r="H54" s="47">
        <f t="shared" si="11"/>
        <v>2.9117147707979685</v>
      </c>
      <c r="I54">
        <v>22.3</v>
      </c>
    </row>
    <row r="55" spans="1:9" x14ac:dyDescent="0.25">
      <c r="A55" s="8">
        <f t="shared" si="7"/>
        <v>39219</v>
      </c>
      <c r="B55">
        <v>45.9</v>
      </c>
      <c r="C55">
        <v>73</v>
      </c>
      <c r="D55">
        <v>1144.8</v>
      </c>
      <c r="E55">
        <v>1107.7</v>
      </c>
      <c r="F55" s="38">
        <f t="shared" si="12"/>
        <v>1190.7</v>
      </c>
      <c r="G55" s="38">
        <f t="shared" si="12"/>
        <v>1180.7</v>
      </c>
      <c r="H55" s="47">
        <f t="shared" si="11"/>
        <v>0.84695519607012049</v>
      </c>
      <c r="I55">
        <v>64.2</v>
      </c>
    </row>
    <row r="56" spans="1:9" x14ac:dyDescent="0.25">
      <c r="A56" s="8">
        <f t="shared" si="7"/>
        <v>39226</v>
      </c>
      <c r="B56">
        <v>47.3</v>
      </c>
      <c r="C56">
        <v>51.5</v>
      </c>
      <c r="D56">
        <v>1145</v>
      </c>
      <c r="E56">
        <v>1130.0999999999999</v>
      </c>
      <c r="F56" s="38">
        <f>+B56+D56</f>
        <v>1192.3</v>
      </c>
      <c r="G56" s="38">
        <f>+C56+E56</f>
        <v>1181.5999999999999</v>
      </c>
      <c r="H56" s="47">
        <f t="shared" si="11"/>
        <v>0.90555179417739495</v>
      </c>
      <c r="I56">
        <v>91.5</v>
      </c>
    </row>
    <row r="57" spans="1:9" x14ac:dyDescent="0.25">
      <c r="A57" s="8">
        <f t="shared" si="7"/>
        <v>39233</v>
      </c>
      <c r="F57">
        <v>1191.4000000000001</v>
      </c>
      <c r="G57">
        <v>1142.5</v>
      </c>
      <c r="H57" s="47">
        <f t="shared" si="11"/>
        <v>4.2800875273523165</v>
      </c>
    </row>
    <row r="58" spans="1:9" x14ac:dyDescent="0.25">
      <c r="A58" s="8">
        <f t="shared" si="7"/>
        <v>39240</v>
      </c>
      <c r="B58">
        <v>118.2</v>
      </c>
      <c r="C58">
        <v>131.9</v>
      </c>
      <c r="D58">
        <v>0</v>
      </c>
      <c r="E58">
        <v>44.1</v>
      </c>
      <c r="F58" s="38">
        <f t="shared" ref="F58:G60" si="13">+B58+D58</f>
        <v>118.2</v>
      </c>
      <c r="G58" s="38">
        <f t="shared" si="13"/>
        <v>176</v>
      </c>
      <c r="H58" s="47">
        <f t="shared" ref="H58:H63" si="14">+(F58/G58-1)*100</f>
        <v>-32.840909090909086</v>
      </c>
    </row>
    <row r="59" spans="1:9" x14ac:dyDescent="0.25">
      <c r="A59" s="8">
        <f t="shared" si="7"/>
        <v>39247</v>
      </c>
      <c r="B59">
        <v>117</v>
      </c>
      <c r="C59">
        <v>158.9</v>
      </c>
      <c r="D59">
        <v>26.6</v>
      </c>
      <c r="E59">
        <v>56.4</v>
      </c>
      <c r="F59" s="38">
        <f t="shared" si="13"/>
        <v>143.6</v>
      </c>
      <c r="G59" s="38">
        <f t="shared" si="13"/>
        <v>215.3</v>
      </c>
      <c r="H59" s="47">
        <f t="shared" si="14"/>
        <v>-33.302368787738047</v>
      </c>
    </row>
    <row r="60" spans="1:9" x14ac:dyDescent="0.25">
      <c r="A60" s="8">
        <f t="shared" si="7"/>
        <v>39254</v>
      </c>
      <c r="B60">
        <v>148.9</v>
      </c>
      <c r="C60">
        <v>180.4</v>
      </c>
      <c r="D60">
        <v>38.6</v>
      </c>
      <c r="E60">
        <v>68.099999999999994</v>
      </c>
      <c r="F60" s="38">
        <f t="shared" si="13"/>
        <v>187.5</v>
      </c>
      <c r="G60" s="38">
        <f t="shared" si="13"/>
        <v>248.5</v>
      </c>
      <c r="H60" s="47">
        <f t="shared" si="14"/>
        <v>-24.547283702213285</v>
      </c>
    </row>
    <row r="61" spans="1:9" x14ac:dyDescent="0.25">
      <c r="A61" s="8">
        <f t="shared" si="7"/>
        <v>39261</v>
      </c>
      <c r="B61">
        <v>139.6</v>
      </c>
      <c r="C61">
        <v>146.9</v>
      </c>
      <c r="D61">
        <v>50.8</v>
      </c>
      <c r="E61">
        <v>105.5</v>
      </c>
      <c r="F61" s="38">
        <f t="shared" ref="F61:G63" si="15">+B61+D61</f>
        <v>190.39999999999998</v>
      </c>
      <c r="G61" s="38">
        <f t="shared" si="15"/>
        <v>252.4</v>
      </c>
      <c r="H61" s="47">
        <f t="shared" si="14"/>
        <v>-24.564183835182263</v>
      </c>
    </row>
    <row r="62" spans="1:9" x14ac:dyDescent="0.25">
      <c r="A62" s="8">
        <f t="shared" si="7"/>
        <v>39268</v>
      </c>
      <c r="B62">
        <v>205.7</v>
      </c>
      <c r="C62">
        <v>139</v>
      </c>
      <c r="D62">
        <v>72.3</v>
      </c>
      <c r="E62">
        <v>114.2</v>
      </c>
      <c r="F62" s="38">
        <f t="shared" si="15"/>
        <v>278</v>
      </c>
      <c r="G62" s="38">
        <f t="shared" si="15"/>
        <v>253.2</v>
      </c>
      <c r="H62" s="47">
        <f t="shared" si="14"/>
        <v>9.7946287519747202</v>
      </c>
    </row>
    <row r="63" spans="1:9" x14ac:dyDescent="0.25">
      <c r="A63" s="8">
        <f t="shared" si="7"/>
        <v>39275</v>
      </c>
      <c r="B63">
        <v>183.2</v>
      </c>
      <c r="C63">
        <v>138.30000000000001</v>
      </c>
      <c r="D63">
        <v>95.3</v>
      </c>
      <c r="E63">
        <v>114.9</v>
      </c>
      <c r="F63" s="38">
        <f t="shared" si="15"/>
        <v>278.5</v>
      </c>
      <c r="G63" s="38">
        <f t="shared" si="15"/>
        <v>253.20000000000002</v>
      </c>
      <c r="H63" s="47">
        <f t="shared" si="14"/>
        <v>9.9921011058451636</v>
      </c>
    </row>
    <row r="64" spans="1:9" x14ac:dyDescent="0.25">
      <c r="A64" s="8">
        <f t="shared" si="7"/>
        <v>39282</v>
      </c>
      <c r="B64">
        <v>183.4</v>
      </c>
      <c r="C64">
        <v>125.1</v>
      </c>
      <c r="D64">
        <v>95.7</v>
      </c>
      <c r="E64">
        <v>163.30000000000001</v>
      </c>
      <c r="F64" s="38">
        <f t="shared" ref="F64:G66" si="16">+B64+D64</f>
        <v>279.10000000000002</v>
      </c>
      <c r="G64" s="38">
        <f t="shared" si="16"/>
        <v>288.39999999999998</v>
      </c>
      <c r="H64" s="47">
        <f t="shared" ref="H64:H69" si="17">+(F64/G64-1)*100</f>
        <v>-3.224687933425785</v>
      </c>
    </row>
    <row r="65" spans="1:8" x14ac:dyDescent="0.25">
      <c r="A65" s="8">
        <f t="shared" si="7"/>
        <v>39289</v>
      </c>
      <c r="B65">
        <v>158.9</v>
      </c>
      <c r="C65">
        <v>144.69999999999999</v>
      </c>
      <c r="D65">
        <v>119.9</v>
      </c>
      <c r="E65">
        <v>189.1</v>
      </c>
      <c r="F65" s="38">
        <f t="shared" si="16"/>
        <v>278.8</v>
      </c>
      <c r="G65" s="38">
        <f t="shared" si="16"/>
        <v>333.79999999999995</v>
      </c>
      <c r="H65" s="47">
        <f t="shared" si="17"/>
        <v>-16.476932294787282</v>
      </c>
    </row>
    <row r="66" spans="1:8" x14ac:dyDescent="0.25">
      <c r="A66" s="8">
        <f t="shared" si="7"/>
        <v>39296</v>
      </c>
      <c r="B66">
        <v>183.2</v>
      </c>
      <c r="C66">
        <v>154.5</v>
      </c>
      <c r="D66">
        <v>147.19999999999999</v>
      </c>
      <c r="E66">
        <v>204.6</v>
      </c>
      <c r="F66" s="38">
        <f t="shared" si="16"/>
        <v>330.4</v>
      </c>
      <c r="G66" s="38">
        <f t="shared" si="16"/>
        <v>359.1</v>
      </c>
      <c r="H66" s="47">
        <f t="shared" si="17"/>
        <v>-7.9922027290448501</v>
      </c>
    </row>
    <row r="67" spans="1:8" x14ac:dyDescent="0.25">
      <c r="A67" s="8">
        <f t="shared" si="7"/>
        <v>39303</v>
      </c>
      <c r="B67">
        <v>183</v>
      </c>
      <c r="C67">
        <v>212.1</v>
      </c>
      <c r="D67">
        <v>169.8</v>
      </c>
      <c r="E67">
        <v>246.9</v>
      </c>
      <c r="F67" s="38">
        <f>+B67+D67</f>
        <v>352.8</v>
      </c>
      <c r="G67" s="38">
        <f>+C67+E67</f>
        <v>459</v>
      </c>
      <c r="H67" s="47">
        <f t="shared" si="17"/>
        <v>-23.13725490196078</v>
      </c>
    </row>
    <row r="68" spans="1:8" x14ac:dyDescent="0.25">
      <c r="A68" s="8">
        <f t="shared" si="7"/>
        <v>39310</v>
      </c>
      <c r="B68">
        <v>178.9</v>
      </c>
      <c r="C68">
        <v>214.3</v>
      </c>
      <c r="D68">
        <v>219</v>
      </c>
      <c r="E68">
        <v>249.1</v>
      </c>
      <c r="F68" s="38">
        <v>377.8</v>
      </c>
      <c r="G68" s="38">
        <f t="shared" ref="G68:G73" si="18">+C68+E68</f>
        <v>463.4</v>
      </c>
      <c r="H68" s="47">
        <f t="shared" si="17"/>
        <v>-18.472162278808803</v>
      </c>
    </row>
    <row r="69" spans="1:8" x14ac:dyDescent="0.25">
      <c r="A69" s="8">
        <f t="shared" si="7"/>
        <v>39317</v>
      </c>
      <c r="B69">
        <v>157.4</v>
      </c>
      <c r="C69">
        <v>232.4</v>
      </c>
      <c r="D69">
        <v>243.6</v>
      </c>
      <c r="E69">
        <v>249.1</v>
      </c>
      <c r="F69" s="38">
        <f t="shared" ref="F69:F74" si="19">+B69+D69</f>
        <v>401</v>
      </c>
      <c r="G69" s="38">
        <f t="shared" si="18"/>
        <v>481.5</v>
      </c>
      <c r="H69" s="47">
        <f t="shared" si="17"/>
        <v>-16.718587746625126</v>
      </c>
    </row>
    <row r="70" spans="1:8" x14ac:dyDescent="0.25">
      <c r="A70" s="8">
        <f t="shared" si="7"/>
        <v>39324</v>
      </c>
      <c r="B70">
        <v>115.3</v>
      </c>
      <c r="C70">
        <v>177.1</v>
      </c>
      <c r="D70">
        <v>289.5</v>
      </c>
      <c r="E70">
        <v>306.7</v>
      </c>
      <c r="F70" s="38">
        <f t="shared" si="19"/>
        <v>404.8</v>
      </c>
      <c r="G70" s="38">
        <f t="shared" si="18"/>
        <v>483.79999999999995</v>
      </c>
      <c r="H70" s="47">
        <f t="shared" ref="H70:H75" si="20">+(F70/G70-1)*100</f>
        <v>-16.32906159570069</v>
      </c>
    </row>
    <row r="71" spans="1:8" x14ac:dyDescent="0.25">
      <c r="A71" s="8">
        <f t="shared" si="7"/>
        <v>39331</v>
      </c>
      <c r="B71">
        <v>202.7</v>
      </c>
      <c r="C71">
        <v>201.1</v>
      </c>
      <c r="D71">
        <v>290</v>
      </c>
      <c r="E71">
        <v>307.10000000000002</v>
      </c>
      <c r="F71" s="38">
        <f t="shared" si="19"/>
        <v>492.7</v>
      </c>
      <c r="G71" s="38">
        <f t="shared" si="18"/>
        <v>508.20000000000005</v>
      </c>
      <c r="H71" s="47">
        <f t="shared" si="20"/>
        <v>-3.0499803227076017</v>
      </c>
    </row>
    <row r="72" spans="1:8" x14ac:dyDescent="0.25">
      <c r="A72" s="8">
        <f t="shared" si="7"/>
        <v>39338</v>
      </c>
      <c r="B72">
        <v>236.9</v>
      </c>
      <c r="C72">
        <v>156.19999999999999</v>
      </c>
      <c r="D72">
        <v>290</v>
      </c>
      <c r="E72">
        <v>355.6</v>
      </c>
      <c r="F72" s="38">
        <f t="shared" si="19"/>
        <v>526.9</v>
      </c>
      <c r="G72" s="38">
        <f t="shared" si="18"/>
        <v>511.8</v>
      </c>
      <c r="H72" s="47">
        <f t="shared" si="20"/>
        <v>2.9503712387651371</v>
      </c>
    </row>
    <row r="73" spans="1:8" x14ac:dyDescent="0.25">
      <c r="A73" s="8">
        <f t="shared" si="7"/>
        <v>39345</v>
      </c>
      <c r="B73">
        <v>270.89999999999998</v>
      </c>
      <c r="C73">
        <v>179</v>
      </c>
      <c r="D73">
        <v>341.7</v>
      </c>
      <c r="E73">
        <v>356.5</v>
      </c>
      <c r="F73" s="38">
        <f t="shared" si="19"/>
        <v>612.59999999999991</v>
      </c>
      <c r="G73" s="38">
        <f t="shared" si="18"/>
        <v>535.5</v>
      </c>
      <c r="H73" s="47">
        <f t="shared" si="20"/>
        <v>14.39775910364145</v>
      </c>
    </row>
    <row r="74" spans="1:8" x14ac:dyDescent="0.25">
      <c r="A74" s="8">
        <f t="shared" si="7"/>
        <v>39352</v>
      </c>
      <c r="B74">
        <v>251.7</v>
      </c>
      <c r="C74">
        <v>219.7</v>
      </c>
      <c r="D74">
        <v>363.9</v>
      </c>
      <c r="E74">
        <v>379.6</v>
      </c>
      <c r="F74" s="38">
        <f t="shared" si="19"/>
        <v>615.59999999999991</v>
      </c>
      <c r="G74" s="38">
        <f t="shared" ref="G74:G79" si="21">+C74+E74</f>
        <v>599.29999999999995</v>
      </c>
      <c r="H74" s="47">
        <f t="shared" si="20"/>
        <v>2.719839813115299</v>
      </c>
    </row>
    <row r="75" spans="1:8" x14ac:dyDescent="0.25">
      <c r="A75" s="8">
        <f t="shared" si="7"/>
        <v>39359</v>
      </c>
      <c r="B75">
        <v>301.8</v>
      </c>
      <c r="C75">
        <v>197.6</v>
      </c>
      <c r="D75">
        <v>386.6</v>
      </c>
      <c r="E75">
        <v>402.5</v>
      </c>
      <c r="F75" s="38">
        <f t="shared" ref="F75:F80" si="22">+B75+D75</f>
        <v>688.40000000000009</v>
      </c>
      <c r="G75" s="38">
        <f t="shared" si="21"/>
        <v>600.1</v>
      </c>
      <c r="H75" s="47">
        <f t="shared" si="20"/>
        <v>14.71421429761708</v>
      </c>
    </row>
    <row r="76" spans="1:8" x14ac:dyDescent="0.25">
      <c r="A76" s="8">
        <f t="shared" si="7"/>
        <v>39366</v>
      </c>
      <c r="B76">
        <v>411.9</v>
      </c>
      <c r="C76">
        <v>177.7</v>
      </c>
      <c r="D76">
        <v>435.4</v>
      </c>
      <c r="E76">
        <v>425.8</v>
      </c>
      <c r="F76" s="38">
        <f t="shared" si="22"/>
        <v>847.3</v>
      </c>
      <c r="G76" s="38">
        <f t="shared" si="21"/>
        <v>603.5</v>
      </c>
      <c r="H76" s="47">
        <f t="shared" ref="H76:H81" si="23">+(F76/G76-1)*100</f>
        <v>40.397680198840092</v>
      </c>
    </row>
    <row r="77" spans="1:8" x14ac:dyDescent="0.25">
      <c r="A77" s="8">
        <f t="shared" si="7"/>
        <v>39373</v>
      </c>
      <c r="B77">
        <v>394.7</v>
      </c>
      <c r="C77">
        <v>157.1</v>
      </c>
      <c r="D77">
        <v>455.1</v>
      </c>
      <c r="E77">
        <v>470.8</v>
      </c>
      <c r="F77" s="38">
        <f t="shared" si="22"/>
        <v>849.8</v>
      </c>
      <c r="G77" s="38">
        <f t="shared" si="21"/>
        <v>627.9</v>
      </c>
      <c r="H77" s="47">
        <f t="shared" si="23"/>
        <v>35.340022296544028</v>
      </c>
    </row>
    <row r="78" spans="1:8" x14ac:dyDescent="0.25">
      <c r="A78" s="8">
        <f t="shared" si="7"/>
        <v>39380</v>
      </c>
      <c r="B78">
        <v>442.1</v>
      </c>
      <c r="C78">
        <v>179.6</v>
      </c>
      <c r="D78">
        <v>455.8</v>
      </c>
      <c r="E78">
        <v>496.3</v>
      </c>
      <c r="F78" s="38">
        <f t="shared" si="22"/>
        <v>897.90000000000009</v>
      </c>
      <c r="G78" s="38">
        <f t="shared" si="21"/>
        <v>675.9</v>
      </c>
      <c r="H78" s="47">
        <f t="shared" si="23"/>
        <v>32.845095428317819</v>
      </c>
    </row>
    <row r="79" spans="1:8" x14ac:dyDescent="0.25">
      <c r="A79" s="8">
        <f t="shared" si="7"/>
        <v>39387</v>
      </c>
      <c r="B79">
        <v>444.4</v>
      </c>
      <c r="C79">
        <v>198.9</v>
      </c>
      <c r="D79">
        <v>508.9</v>
      </c>
      <c r="E79">
        <v>519.5</v>
      </c>
      <c r="F79" s="38">
        <f t="shared" si="22"/>
        <v>953.3</v>
      </c>
      <c r="G79" s="38">
        <f t="shared" si="21"/>
        <v>718.4</v>
      </c>
      <c r="H79" s="47">
        <f t="shared" si="23"/>
        <v>32.69766146993318</v>
      </c>
    </row>
    <row r="80" spans="1:8" x14ac:dyDescent="0.25">
      <c r="A80" s="8">
        <f t="shared" si="7"/>
        <v>39394</v>
      </c>
      <c r="B80">
        <v>450.9</v>
      </c>
      <c r="C80">
        <v>200.5</v>
      </c>
      <c r="D80">
        <v>556.6</v>
      </c>
      <c r="E80">
        <v>519.79999999999995</v>
      </c>
      <c r="F80" s="38">
        <f t="shared" si="22"/>
        <v>1007.5</v>
      </c>
      <c r="G80" s="38">
        <f t="shared" ref="G80:G85" si="24">+C80+E80</f>
        <v>720.3</v>
      </c>
      <c r="H80" s="47">
        <f t="shared" si="23"/>
        <v>39.87227544078857</v>
      </c>
    </row>
    <row r="81" spans="1:9" x14ac:dyDescent="0.25">
      <c r="A81" s="8">
        <f t="shared" si="7"/>
        <v>39401</v>
      </c>
      <c r="B81">
        <v>483.6</v>
      </c>
      <c r="C81">
        <v>243.3</v>
      </c>
      <c r="D81">
        <v>578.29999999999995</v>
      </c>
      <c r="E81">
        <v>520.29999999999995</v>
      </c>
      <c r="F81" s="38">
        <f t="shared" ref="F81:F86" si="25">+B81+D81</f>
        <v>1061.9000000000001</v>
      </c>
      <c r="G81" s="38">
        <f t="shared" si="24"/>
        <v>763.59999999999991</v>
      </c>
      <c r="H81" s="47">
        <f t="shared" si="23"/>
        <v>39.064955474070231</v>
      </c>
    </row>
    <row r="82" spans="1:9" x14ac:dyDescent="0.25">
      <c r="A82" s="8">
        <f t="shared" si="7"/>
        <v>39408</v>
      </c>
      <c r="B82">
        <v>558</v>
      </c>
      <c r="C82">
        <v>258.60000000000002</v>
      </c>
      <c r="D82">
        <v>578.79999999999995</v>
      </c>
      <c r="E82">
        <v>545.1</v>
      </c>
      <c r="F82" s="38">
        <f t="shared" si="25"/>
        <v>1136.8</v>
      </c>
      <c r="G82" s="38">
        <f t="shared" si="24"/>
        <v>803.7</v>
      </c>
      <c r="H82" s="47">
        <f t="shared" ref="H82:H87" si="26">+(F82/G82-1)*100</f>
        <v>41.445813114346144</v>
      </c>
    </row>
    <row r="83" spans="1:9" x14ac:dyDescent="0.25">
      <c r="A83" s="8">
        <f t="shared" si="7"/>
        <v>39415</v>
      </c>
      <c r="B83">
        <v>556.70000000000005</v>
      </c>
      <c r="C83">
        <v>258.39999999999998</v>
      </c>
      <c r="D83">
        <v>602.20000000000005</v>
      </c>
      <c r="E83">
        <v>546.29999999999995</v>
      </c>
      <c r="F83" s="38">
        <f t="shared" si="25"/>
        <v>1158.9000000000001</v>
      </c>
      <c r="G83" s="38">
        <f t="shared" si="24"/>
        <v>804.69999999999993</v>
      </c>
      <c r="H83" s="47">
        <f t="shared" si="26"/>
        <v>44.016403628681509</v>
      </c>
    </row>
    <row r="84" spans="1:9" x14ac:dyDescent="0.25">
      <c r="A84" s="8">
        <f t="shared" si="7"/>
        <v>39422</v>
      </c>
      <c r="B84">
        <v>721</v>
      </c>
      <c r="C84">
        <v>171.1</v>
      </c>
      <c r="D84">
        <v>624.6</v>
      </c>
      <c r="E84">
        <v>636.79999999999995</v>
      </c>
      <c r="F84" s="38">
        <f t="shared" si="25"/>
        <v>1345.6</v>
      </c>
      <c r="G84" s="38">
        <f t="shared" si="24"/>
        <v>807.9</v>
      </c>
      <c r="H84" s="47">
        <f t="shared" si="26"/>
        <v>66.555266740933277</v>
      </c>
    </row>
    <row r="85" spans="1:9" x14ac:dyDescent="0.25">
      <c r="A85" s="8">
        <f t="shared" si="7"/>
        <v>39429</v>
      </c>
      <c r="B85">
        <v>682.8</v>
      </c>
      <c r="C85">
        <v>217.9</v>
      </c>
      <c r="D85">
        <v>679.7</v>
      </c>
      <c r="E85">
        <v>637.1</v>
      </c>
      <c r="F85" s="38">
        <f t="shared" si="25"/>
        <v>1362.5</v>
      </c>
      <c r="G85" s="38">
        <f t="shared" si="24"/>
        <v>855</v>
      </c>
      <c r="H85" s="47">
        <f t="shared" si="26"/>
        <v>59.356725146198826</v>
      </c>
    </row>
    <row r="86" spans="1:9" x14ac:dyDescent="0.25">
      <c r="A86" s="8">
        <f t="shared" si="7"/>
        <v>39436</v>
      </c>
      <c r="B86">
        <v>676.6</v>
      </c>
      <c r="C86">
        <v>194.9</v>
      </c>
      <c r="D86">
        <v>705.4</v>
      </c>
      <c r="E86">
        <v>659.6</v>
      </c>
      <c r="F86" s="38">
        <f t="shared" si="25"/>
        <v>1382</v>
      </c>
      <c r="G86" s="38">
        <f t="shared" ref="G86:G91" si="27">+C86+E86</f>
        <v>854.5</v>
      </c>
      <c r="H86" s="47">
        <f t="shared" si="26"/>
        <v>61.732007021650091</v>
      </c>
    </row>
    <row r="87" spans="1:9" x14ac:dyDescent="0.25">
      <c r="A87" s="8">
        <f t="shared" si="7"/>
        <v>39443</v>
      </c>
      <c r="B87">
        <v>607.1</v>
      </c>
      <c r="C87">
        <v>194.9</v>
      </c>
      <c r="D87">
        <v>773.9</v>
      </c>
      <c r="E87">
        <v>659.6</v>
      </c>
      <c r="F87" s="38">
        <f t="shared" ref="F87:F92" si="28">+B87+D87</f>
        <v>1381</v>
      </c>
      <c r="G87" s="38">
        <f t="shared" si="27"/>
        <v>854.5</v>
      </c>
      <c r="H87" s="47">
        <f t="shared" si="26"/>
        <v>61.614979520187241</v>
      </c>
    </row>
    <row r="88" spans="1:9" x14ac:dyDescent="0.25">
      <c r="A88" s="8">
        <f t="shared" si="7"/>
        <v>39450</v>
      </c>
      <c r="B88">
        <v>559.29999999999995</v>
      </c>
      <c r="C88">
        <v>149.5</v>
      </c>
      <c r="D88">
        <v>799</v>
      </c>
      <c r="E88">
        <v>706.2</v>
      </c>
      <c r="F88" s="38">
        <f t="shared" si="28"/>
        <v>1358.3</v>
      </c>
      <c r="G88" s="38">
        <f t="shared" si="27"/>
        <v>855.7</v>
      </c>
      <c r="H88" s="47">
        <f t="shared" ref="H88:H93" si="29">+(F88/G88-1)*100</f>
        <v>58.735538155895739</v>
      </c>
    </row>
    <row r="89" spans="1:9" x14ac:dyDescent="0.25">
      <c r="A89" s="8">
        <f t="shared" si="7"/>
        <v>39457</v>
      </c>
      <c r="B89">
        <v>580.4</v>
      </c>
      <c r="C89">
        <v>196.7</v>
      </c>
      <c r="D89">
        <v>820.8</v>
      </c>
      <c r="E89">
        <v>751.6</v>
      </c>
      <c r="F89" s="38">
        <f t="shared" si="28"/>
        <v>1401.1999999999998</v>
      </c>
      <c r="G89" s="38">
        <f t="shared" si="27"/>
        <v>948.3</v>
      </c>
      <c r="H89" s="47">
        <f t="shared" si="29"/>
        <v>47.759147948961278</v>
      </c>
    </row>
    <row r="90" spans="1:9" x14ac:dyDescent="0.25">
      <c r="A90" s="8">
        <f t="shared" si="7"/>
        <v>39464</v>
      </c>
      <c r="B90">
        <v>586.70000000000005</v>
      </c>
      <c r="C90">
        <v>196.7</v>
      </c>
      <c r="D90">
        <v>862.9</v>
      </c>
      <c r="E90">
        <v>751.6</v>
      </c>
      <c r="F90" s="38">
        <f t="shared" si="28"/>
        <v>1449.6</v>
      </c>
      <c r="G90" s="38">
        <f t="shared" si="27"/>
        <v>948.3</v>
      </c>
      <c r="H90" s="47">
        <f t="shared" si="29"/>
        <v>52.863018032268272</v>
      </c>
    </row>
    <row r="91" spans="1:9" x14ac:dyDescent="0.25">
      <c r="A91" s="8">
        <f t="shared" si="7"/>
        <v>39471</v>
      </c>
      <c r="B91">
        <v>550.70000000000005</v>
      </c>
      <c r="C91">
        <v>175.8</v>
      </c>
      <c r="D91">
        <v>949.5</v>
      </c>
      <c r="E91">
        <v>774.5</v>
      </c>
      <c r="F91" s="38">
        <f t="shared" si="28"/>
        <v>1500.2</v>
      </c>
      <c r="G91" s="38">
        <f t="shared" si="27"/>
        <v>950.3</v>
      </c>
      <c r="H91" s="47">
        <f t="shared" si="29"/>
        <v>57.865937072503428</v>
      </c>
    </row>
    <row r="92" spans="1:9" x14ac:dyDescent="0.25">
      <c r="A92" s="8">
        <f t="shared" si="7"/>
        <v>39478</v>
      </c>
      <c r="B92">
        <v>543.29999999999995</v>
      </c>
      <c r="C92">
        <v>197</v>
      </c>
      <c r="D92">
        <v>960.6</v>
      </c>
      <c r="E92">
        <v>774.8</v>
      </c>
      <c r="F92" s="38">
        <f t="shared" si="28"/>
        <v>1503.9</v>
      </c>
      <c r="G92" s="38">
        <f t="shared" ref="G92:G97" si="30">+C92+E92</f>
        <v>971.8</v>
      </c>
      <c r="H92" s="47">
        <f t="shared" si="29"/>
        <v>54.754064622350285</v>
      </c>
      <c r="I92">
        <v>41.7</v>
      </c>
    </row>
    <row r="93" spans="1:9" x14ac:dyDescent="0.25">
      <c r="A93" s="8">
        <f t="shared" si="7"/>
        <v>39485</v>
      </c>
      <c r="B93">
        <v>544</v>
      </c>
      <c r="C93">
        <v>180.6</v>
      </c>
      <c r="D93">
        <v>961.3</v>
      </c>
      <c r="E93">
        <v>793.5</v>
      </c>
      <c r="F93" s="38">
        <f t="shared" ref="F93:F98" si="31">+B93+D93</f>
        <v>1505.3</v>
      </c>
      <c r="G93" s="38">
        <f t="shared" si="30"/>
        <v>974.1</v>
      </c>
      <c r="H93" s="47">
        <f t="shared" si="29"/>
        <v>54.532388871779069</v>
      </c>
      <c r="I93">
        <v>41.7</v>
      </c>
    </row>
    <row r="94" spans="1:9" x14ac:dyDescent="0.25">
      <c r="A94" s="8">
        <f t="shared" si="7"/>
        <v>39492</v>
      </c>
      <c r="B94">
        <v>494.8</v>
      </c>
      <c r="C94">
        <v>156.5</v>
      </c>
      <c r="D94">
        <v>1012.3</v>
      </c>
      <c r="E94">
        <v>818.3</v>
      </c>
      <c r="F94" s="38">
        <f t="shared" si="31"/>
        <v>1507.1</v>
      </c>
      <c r="G94" s="38">
        <f t="shared" si="30"/>
        <v>974.8</v>
      </c>
      <c r="H94" s="47">
        <f t="shared" ref="H94:H99" si="32">+(F94/G94-1)*100</f>
        <v>54.606073040623727</v>
      </c>
      <c r="I94">
        <v>41.7</v>
      </c>
    </row>
    <row r="95" spans="1:9" x14ac:dyDescent="0.25">
      <c r="A95" s="8">
        <f t="shared" si="7"/>
        <v>39499</v>
      </c>
      <c r="B95">
        <v>446.4</v>
      </c>
      <c r="C95">
        <v>156.6</v>
      </c>
      <c r="D95">
        <v>1086.9000000000001</v>
      </c>
      <c r="E95">
        <v>818.3</v>
      </c>
      <c r="F95" s="38">
        <f t="shared" si="31"/>
        <v>1533.3000000000002</v>
      </c>
      <c r="G95" s="38">
        <f t="shared" si="30"/>
        <v>974.9</v>
      </c>
      <c r="H95" s="47">
        <f t="shared" si="32"/>
        <v>57.277669504564585</v>
      </c>
      <c r="I95">
        <v>41.7</v>
      </c>
    </row>
    <row r="96" spans="1:9" x14ac:dyDescent="0.25">
      <c r="A96" s="8">
        <f t="shared" si="7"/>
        <v>39506</v>
      </c>
      <c r="B96">
        <v>371.1</v>
      </c>
      <c r="C96">
        <v>116.6</v>
      </c>
      <c r="D96">
        <v>1165.3</v>
      </c>
      <c r="E96">
        <v>885.3</v>
      </c>
      <c r="F96" s="38">
        <f t="shared" si="31"/>
        <v>1536.4</v>
      </c>
      <c r="G96" s="38">
        <f t="shared" si="30"/>
        <v>1001.9</v>
      </c>
      <c r="H96" s="47">
        <f t="shared" si="32"/>
        <v>53.348637588581703</v>
      </c>
      <c r="I96">
        <v>41.7</v>
      </c>
    </row>
    <row r="97" spans="1:9" x14ac:dyDescent="0.25">
      <c r="A97" s="8">
        <f t="shared" si="7"/>
        <v>39513</v>
      </c>
      <c r="B97">
        <v>390.6</v>
      </c>
      <c r="C97">
        <v>135.30000000000001</v>
      </c>
      <c r="D97">
        <v>1187.9000000000001</v>
      </c>
      <c r="E97">
        <v>908.2</v>
      </c>
      <c r="F97" s="38">
        <f t="shared" si="31"/>
        <v>1578.5</v>
      </c>
      <c r="G97" s="38">
        <f t="shared" si="30"/>
        <v>1043.5</v>
      </c>
      <c r="H97" s="47">
        <f t="shared" si="32"/>
        <v>51.26976521322473</v>
      </c>
      <c r="I97">
        <v>41.7</v>
      </c>
    </row>
    <row r="98" spans="1:9" x14ac:dyDescent="0.25">
      <c r="A98" s="8">
        <f t="shared" si="7"/>
        <v>39520</v>
      </c>
      <c r="B98">
        <v>369.1</v>
      </c>
      <c r="C98">
        <v>225.5</v>
      </c>
      <c r="D98">
        <v>1210.5999999999999</v>
      </c>
      <c r="E98">
        <v>908.2</v>
      </c>
      <c r="F98" s="38">
        <f t="shared" si="31"/>
        <v>1579.6999999999998</v>
      </c>
      <c r="G98" s="38">
        <f t="shared" ref="G98:G103" si="33">+C98+E98</f>
        <v>1133.7</v>
      </c>
      <c r="H98" s="47">
        <f t="shared" si="32"/>
        <v>39.340213460351038</v>
      </c>
      <c r="I98">
        <v>41.7</v>
      </c>
    </row>
    <row r="99" spans="1:9" x14ac:dyDescent="0.25">
      <c r="A99" s="8">
        <f t="shared" si="7"/>
        <v>39527</v>
      </c>
      <c r="B99">
        <v>351.8</v>
      </c>
      <c r="C99">
        <v>224.1</v>
      </c>
      <c r="D99">
        <v>1235.3</v>
      </c>
      <c r="E99">
        <v>933.4</v>
      </c>
      <c r="F99" s="38">
        <f t="shared" ref="F99:F104" si="34">+B99+D99</f>
        <v>1587.1</v>
      </c>
      <c r="G99" s="38">
        <f t="shared" si="33"/>
        <v>1157.5</v>
      </c>
      <c r="H99" s="47">
        <f t="shared" si="32"/>
        <v>37.114470842332615</v>
      </c>
      <c r="I99">
        <v>41.7</v>
      </c>
    </row>
    <row r="100" spans="1:9" x14ac:dyDescent="0.25">
      <c r="A100" s="8">
        <f t="shared" si="7"/>
        <v>39534</v>
      </c>
      <c r="B100">
        <v>360.5</v>
      </c>
      <c r="C100">
        <v>221.1</v>
      </c>
      <c r="D100">
        <v>1235.5</v>
      </c>
      <c r="E100">
        <v>958.2</v>
      </c>
      <c r="F100" s="38">
        <f t="shared" si="34"/>
        <v>1596</v>
      </c>
      <c r="G100" s="38">
        <f t="shared" si="33"/>
        <v>1179.3</v>
      </c>
      <c r="H100" s="47">
        <f t="shared" ref="H100:H105" si="35">+(F100/G100-1)*100</f>
        <v>35.334520478249807</v>
      </c>
      <c r="I100">
        <v>41.7</v>
      </c>
    </row>
    <row r="101" spans="1:9" x14ac:dyDescent="0.25">
      <c r="A101" s="8">
        <f t="shared" si="7"/>
        <v>39541</v>
      </c>
      <c r="B101">
        <v>333.4</v>
      </c>
      <c r="C101">
        <v>199.1</v>
      </c>
      <c r="D101">
        <v>1264.5999999999999</v>
      </c>
      <c r="E101">
        <v>981.1</v>
      </c>
      <c r="F101" s="38">
        <f t="shared" si="34"/>
        <v>1598</v>
      </c>
      <c r="G101" s="38">
        <f t="shared" si="33"/>
        <v>1180.2</v>
      </c>
      <c r="H101" s="47">
        <f t="shared" si="35"/>
        <v>35.400779528893402</v>
      </c>
      <c r="I101">
        <v>41.7</v>
      </c>
    </row>
    <row r="102" spans="1:9" x14ac:dyDescent="0.25">
      <c r="A102" s="8">
        <f t="shared" si="7"/>
        <v>39548</v>
      </c>
      <c r="B102">
        <v>310.2</v>
      </c>
      <c r="C102">
        <v>133.80000000000001</v>
      </c>
      <c r="D102">
        <v>1290.4000000000001</v>
      </c>
      <c r="E102">
        <v>1051.3</v>
      </c>
      <c r="F102" s="38">
        <f t="shared" si="34"/>
        <v>1600.6000000000001</v>
      </c>
      <c r="G102" s="38">
        <f t="shared" si="33"/>
        <v>1185.0999999999999</v>
      </c>
      <c r="H102" s="47">
        <f t="shared" si="35"/>
        <v>35.060332461395681</v>
      </c>
      <c r="I102">
        <v>41.7</v>
      </c>
    </row>
    <row r="103" spans="1:9" x14ac:dyDescent="0.25">
      <c r="A103" s="8">
        <f t="shared" si="7"/>
        <v>39555</v>
      </c>
      <c r="B103">
        <v>289.8</v>
      </c>
      <c r="C103">
        <v>133</v>
      </c>
      <c r="D103">
        <v>1312.6</v>
      </c>
      <c r="E103">
        <v>1051.9000000000001</v>
      </c>
      <c r="F103" s="38">
        <f t="shared" si="34"/>
        <v>1602.3999999999999</v>
      </c>
      <c r="G103" s="38">
        <f t="shared" si="33"/>
        <v>1184.9000000000001</v>
      </c>
      <c r="H103" s="47">
        <f t="shared" si="35"/>
        <v>35.235040931724185</v>
      </c>
      <c r="I103">
        <v>64</v>
      </c>
    </row>
    <row r="104" spans="1:9" x14ac:dyDescent="0.25">
      <c r="A104" s="8">
        <f t="shared" si="7"/>
        <v>39562</v>
      </c>
      <c r="B104">
        <v>267.5</v>
      </c>
      <c r="C104">
        <v>155.30000000000001</v>
      </c>
      <c r="D104">
        <v>1338.2</v>
      </c>
      <c r="E104">
        <v>1052.0999999999999</v>
      </c>
      <c r="F104" s="38">
        <f t="shared" si="34"/>
        <v>1605.7</v>
      </c>
      <c r="G104" s="38">
        <f t="shared" ref="G104:G109" si="36">+C104+E104</f>
        <v>1207.3999999999999</v>
      </c>
      <c r="H104" s="47">
        <f t="shared" si="35"/>
        <v>32.988239191651502</v>
      </c>
      <c r="I104">
        <v>64</v>
      </c>
    </row>
    <row r="105" spans="1:9" x14ac:dyDescent="0.25">
      <c r="A105" s="8">
        <f t="shared" si="7"/>
        <v>39569</v>
      </c>
      <c r="B105">
        <v>222.1</v>
      </c>
      <c r="C105">
        <v>111.6</v>
      </c>
      <c r="D105">
        <v>1384.6</v>
      </c>
      <c r="E105">
        <v>1098.9000000000001</v>
      </c>
      <c r="F105" s="38">
        <f t="shared" ref="F105:F110" si="37">+B105+D105</f>
        <v>1606.6999999999998</v>
      </c>
      <c r="G105" s="38">
        <f t="shared" si="36"/>
        <v>1210.5</v>
      </c>
      <c r="H105" s="47">
        <f t="shared" si="35"/>
        <v>32.730276745146611</v>
      </c>
      <c r="I105">
        <v>84.8</v>
      </c>
    </row>
    <row r="106" spans="1:9" x14ac:dyDescent="0.25">
      <c r="A106" s="8">
        <f t="shared" si="7"/>
        <v>39576</v>
      </c>
      <c r="B106">
        <v>221.8</v>
      </c>
      <c r="C106">
        <v>94.4</v>
      </c>
      <c r="D106">
        <v>1384.8</v>
      </c>
      <c r="E106">
        <v>1117.9000000000001</v>
      </c>
      <c r="F106" s="38">
        <f t="shared" si="37"/>
        <v>1606.6</v>
      </c>
      <c r="G106" s="38">
        <f t="shared" si="36"/>
        <v>1212.3000000000002</v>
      </c>
      <c r="H106" s="47">
        <f t="shared" ref="H106:H111" si="38">+(F106/G106-1)*100</f>
        <v>32.524952569495966</v>
      </c>
      <c r="I106">
        <v>102.8</v>
      </c>
    </row>
    <row r="107" spans="1:9" x14ac:dyDescent="0.25">
      <c r="A107" s="8">
        <f t="shared" si="7"/>
        <v>39583</v>
      </c>
      <c r="B107">
        <v>172.5</v>
      </c>
      <c r="C107">
        <v>45.9</v>
      </c>
      <c r="D107">
        <v>1434.7</v>
      </c>
      <c r="E107">
        <v>1144.8</v>
      </c>
      <c r="F107" s="38">
        <f t="shared" si="37"/>
        <v>1607.2</v>
      </c>
      <c r="G107" s="38">
        <f t="shared" si="36"/>
        <v>1190.7</v>
      </c>
      <c r="H107" s="47">
        <f t="shared" si="38"/>
        <v>34.979423868312765</v>
      </c>
      <c r="I107">
        <v>124.6</v>
      </c>
    </row>
    <row r="108" spans="1:9" x14ac:dyDescent="0.25">
      <c r="A108" s="8">
        <f t="shared" si="7"/>
        <v>39590</v>
      </c>
      <c r="B108">
        <v>147.69999999999999</v>
      </c>
      <c r="C108">
        <v>47.3</v>
      </c>
      <c r="D108">
        <v>1460.3</v>
      </c>
      <c r="E108">
        <v>1145</v>
      </c>
      <c r="F108" s="38">
        <f t="shared" si="37"/>
        <v>1608</v>
      </c>
      <c r="G108" s="38">
        <f t="shared" si="36"/>
        <v>1192.3</v>
      </c>
      <c r="H108" s="47">
        <f t="shared" si="38"/>
        <v>34.865386228298249</v>
      </c>
      <c r="I108">
        <v>124.6</v>
      </c>
    </row>
    <row r="109" spans="1:9" x14ac:dyDescent="0.25">
      <c r="A109" s="8">
        <f t="shared" si="7"/>
        <v>39597</v>
      </c>
      <c r="B109">
        <v>101.1</v>
      </c>
      <c r="C109">
        <v>3.1</v>
      </c>
      <c r="D109">
        <v>1509.4</v>
      </c>
      <c r="E109">
        <v>1191.4000000000001</v>
      </c>
      <c r="F109" s="38">
        <f t="shared" si="37"/>
        <v>1610.5</v>
      </c>
      <c r="G109" s="38">
        <f t="shared" si="36"/>
        <v>1194.5</v>
      </c>
      <c r="H109" s="47">
        <f t="shared" si="38"/>
        <v>34.826287149434918</v>
      </c>
      <c r="I109">
        <v>169.1</v>
      </c>
    </row>
    <row r="110" spans="1:9" x14ac:dyDescent="0.25">
      <c r="A110" s="8">
        <f t="shared" si="7"/>
        <v>39604</v>
      </c>
      <c r="B110">
        <v>295.3</v>
      </c>
      <c r="C110">
        <v>118.2</v>
      </c>
      <c r="D110">
        <v>0.3</v>
      </c>
      <c r="E110">
        <v>0</v>
      </c>
      <c r="F110" s="38">
        <f t="shared" si="37"/>
        <v>295.60000000000002</v>
      </c>
      <c r="G110" s="38">
        <f t="shared" ref="G110:G115" si="39">+C110+E110</f>
        <v>118.2</v>
      </c>
      <c r="H110" s="47">
        <f t="shared" si="38"/>
        <v>150.08460236886637</v>
      </c>
    </row>
    <row r="111" spans="1:9" x14ac:dyDescent="0.25">
      <c r="A111" s="8">
        <f t="shared" si="7"/>
        <v>39611</v>
      </c>
      <c r="B111">
        <v>295.3</v>
      </c>
      <c r="C111">
        <v>118.2</v>
      </c>
      <c r="D111">
        <v>0.3</v>
      </c>
      <c r="E111">
        <v>0</v>
      </c>
      <c r="F111" s="38">
        <f t="shared" ref="F111:F116" si="40">+B111+D111</f>
        <v>295.60000000000002</v>
      </c>
      <c r="G111" s="38">
        <f t="shared" si="39"/>
        <v>118.2</v>
      </c>
      <c r="H111" s="47">
        <f t="shared" si="38"/>
        <v>150.08460236886637</v>
      </c>
    </row>
    <row r="112" spans="1:9" x14ac:dyDescent="0.25">
      <c r="A112" s="8">
        <f t="shared" si="7"/>
        <v>39618</v>
      </c>
      <c r="B112">
        <v>264.39999999999998</v>
      </c>
      <c r="C112">
        <v>148.9</v>
      </c>
      <c r="D112">
        <v>75.2</v>
      </c>
      <c r="E112">
        <v>38.6</v>
      </c>
      <c r="F112" s="38">
        <f t="shared" si="40"/>
        <v>339.59999999999997</v>
      </c>
      <c r="G112" s="38">
        <f t="shared" si="39"/>
        <v>187.5</v>
      </c>
      <c r="H112" s="47">
        <f t="shared" ref="H112:H117" si="41">+(F112/G112-1)*100</f>
        <v>81.11999999999999</v>
      </c>
    </row>
    <row r="113" spans="1:8" x14ac:dyDescent="0.25">
      <c r="A113" s="8">
        <f t="shared" si="7"/>
        <v>39625</v>
      </c>
      <c r="B113">
        <v>287.60000000000002</v>
      </c>
      <c r="C113">
        <v>139.6</v>
      </c>
      <c r="D113">
        <v>76.8</v>
      </c>
      <c r="E113">
        <v>50.8</v>
      </c>
      <c r="F113" s="38">
        <f t="shared" si="40"/>
        <v>364.40000000000003</v>
      </c>
      <c r="G113" s="38">
        <f t="shared" si="39"/>
        <v>190.39999999999998</v>
      </c>
      <c r="H113" s="47">
        <f t="shared" si="41"/>
        <v>91.386554621848774</v>
      </c>
    </row>
    <row r="114" spans="1:8" x14ac:dyDescent="0.25">
      <c r="A114" s="8">
        <f t="shared" si="7"/>
        <v>39632</v>
      </c>
      <c r="B114">
        <v>298.3</v>
      </c>
      <c r="C114">
        <v>205.7</v>
      </c>
      <c r="D114">
        <v>77.400000000000006</v>
      </c>
      <c r="E114">
        <v>72.3</v>
      </c>
      <c r="F114" s="38">
        <f t="shared" si="40"/>
        <v>375.70000000000005</v>
      </c>
      <c r="G114" s="38">
        <f t="shared" si="39"/>
        <v>278</v>
      </c>
      <c r="H114" s="47">
        <f t="shared" si="41"/>
        <v>35.143884892086355</v>
      </c>
    </row>
    <row r="115" spans="1:8" x14ac:dyDescent="0.25">
      <c r="A115" s="8">
        <f t="shared" si="7"/>
        <v>39639</v>
      </c>
      <c r="B115">
        <v>274.89999999999998</v>
      </c>
      <c r="C115">
        <v>183.2</v>
      </c>
      <c r="D115">
        <v>102.9</v>
      </c>
      <c r="E115">
        <v>95.3</v>
      </c>
      <c r="F115" s="38">
        <f t="shared" si="40"/>
        <v>377.79999999999995</v>
      </c>
      <c r="G115" s="38">
        <f t="shared" si="39"/>
        <v>278.5</v>
      </c>
      <c r="H115" s="47">
        <f t="shared" si="41"/>
        <v>35.655296229802502</v>
      </c>
    </row>
    <row r="116" spans="1:8" x14ac:dyDescent="0.25">
      <c r="A116" s="8">
        <f t="shared" si="7"/>
        <v>39646</v>
      </c>
      <c r="B116">
        <v>327.8</v>
      </c>
      <c r="C116">
        <v>183.4</v>
      </c>
      <c r="D116">
        <v>103.5</v>
      </c>
      <c r="E116">
        <v>95.7</v>
      </c>
      <c r="F116" s="38">
        <f t="shared" si="40"/>
        <v>431.3</v>
      </c>
      <c r="G116" s="38">
        <f t="shared" ref="G116:G121" si="42">+C116+E116</f>
        <v>279.10000000000002</v>
      </c>
      <c r="H116" s="47">
        <f t="shared" si="41"/>
        <v>54.532425653887493</v>
      </c>
    </row>
    <row r="117" spans="1:8" x14ac:dyDescent="0.25">
      <c r="A117" s="8">
        <f t="shared" si="7"/>
        <v>39653</v>
      </c>
      <c r="B117">
        <v>306.2</v>
      </c>
      <c r="C117">
        <v>158.9</v>
      </c>
      <c r="D117">
        <v>127.2</v>
      </c>
      <c r="E117">
        <v>119.9</v>
      </c>
      <c r="F117" s="38">
        <f t="shared" ref="F117:F122" si="43">+B117+D117</f>
        <v>433.4</v>
      </c>
      <c r="G117" s="38">
        <f t="shared" si="42"/>
        <v>278.8</v>
      </c>
      <c r="H117" s="47">
        <f t="shared" si="41"/>
        <v>55.451936872309894</v>
      </c>
    </row>
    <row r="118" spans="1:8" x14ac:dyDescent="0.25">
      <c r="A118" s="8">
        <f t="shared" si="7"/>
        <v>39660</v>
      </c>
      <c r="B118">
        <v>286.3</v>
      </c>
      <c r="C118">
        <v>183.2</v>
      </c>
      <c r="D118">
        <v>173.1</v>
      </c>
      <c r="E118">
        <v>147.19999999999999</v>
      </c>
      <c r="F118" s="38">
        <f t="shared" si="43"/>
        <v>459.4</v>
      </c>
      <c r="G118" s="38">
        <f t="shared" si="42"/>
        <v>330.4</v>
      </c>
      <c r="H118" s="47">
        <f t="shared" ref="H118:H123" si="44">+(F118/G118-1)*100</f>
        <v>39.043583535108972</v>
      </c>
    </row>
    <row r="119" spans="1:8" x14ac:dyDescent="0.25">
      <c r="A119" s="8">
        <f t="shared" si="7"/>
        <v>39667</v>
      </c>
      <c r="B119">
        <v>287.10000000000002</v>
      </c>
      <c r="C119">
        <v>183</v>
      </c>
      <c r="D119">
        <v>173.1</v>
      </c>
      <c r="E119">
        <v>169.8</v>
      </c>
      <c r="F119" s="38">
        <f t="shared" si="43"/>
        <v>460.20000000000005</v>
      </c>
      <c r="G119" s="38">
        <f t="shared" si="42"/>
        <v>352.8</v>
      </c>
      <c r="H119" s="47">
        <f t="shared" si="44"/>
        <v>30.442176870748305</v>
      </c>
    </row>
    <row r="120" spans="1:8" x14ac:dyDescent="0.25">
      <c r="A120" s="8">
        <f t="shared" si="7"/>
        <v>39674</v>
      </c>
      <c r="B120">
        <v>265.60000000000002</v>
      </c>
      <c r="C120">
        <v>178.9</v>
      </c>
      <c r="D120">
        <v>196.3</v>
      </c>
      <c r="E120">
        <v>219</v>
      </c>
      <c r="F120" s="38">
        <f t="shared" si="43"/>
        <v>461.90000000000003</v>
      </c>
      <c r="G120" s="38">
        <f t="shared" si="42"/>
        <v>397.9</v>
      </c>
      <c r="H120" s="47">
        <f t="shared" si="44"/>
        <v>16.084443327469234</v>
      </c>
    </row>
    <row r="121" spans="1:8" x14ac:dyDescent="0.25">
      <c r="A121" s="8">
        <f t="shared" si="7"/>
        <v>39681</v>
      </c>
      <c r="B121">
        <v>221.4</v>
      </c>
      <c r="C121">
        <v>157.4</v>
      </c>
      <c r="D121">
        <v>244.5</v>
      </c>
      <c r="E121">
        <v>243.6</v>
      </c>
      <c r="F121" s="38">
        <f t="shared" si="43"/>
        <v>465.9</v>
      </c>
      <c r="G121" s="38">
        <f t="shared" si="42"/>
        <v>401</v>
      </c>
      <c r="H121" s="47">
        <f t="shared" si="44"/>
        <v>16.184538653366577</v>
      </c>
    </row>
    <row r="122" spans="1:8" x14ac:dyDescent="0.25">
      <c r="A122" s="8">
        <f t="shared" si="7"/>
        <v>39688</v>
      </c>
      <c r="B122">
        <v>284.8</v>
      </c>
      <c r="C122">
        <v>115.3</v>
      </c>
      <c r="D122">
        <v>245.3</v>
      </c>
      <c r="E122">
        <v>289.5</v>
      </c>
      <c r="F122" s="38">
        <f t="shared" si="43"/>
        <v>530.1</v>
      </c>
      <c r="G122" s="38">
        <f t="shared" ref="G122:G127" si="45">+C122+E122</f>
        <v>404.8</v>
      </c>
      <c r="H122" s="47">
        <f t="shared" si="44"/>
        <v>30.953557312252975</v>
      </c>
    </row>
    <row r="123" spans="1:8" x14ac:dyDescent="0.25">
      <c r="A123" s="8">
        <f t="shared" si="7"/>
        <v>39695</v>
      </c>
      <c r="B123">
        <v>287.89999999999998</v>
      </c>
      <c r="C123">
        <v>202.7</v>
      </c>
      <c r="D123">
        <v>245.5</v>
      </c>
      <c r="E123">
        <v>290</v>
      </c>
      <c r="F123" s="38">
        <f t="shared" ref="F123:F128" si="46">+B123+D123</f>
        <v>533.4</v>
      </c>
      <c r="G123" s="38">
        <f t="shared" si="45"/>
        <v>492.7</v>
      </c>
      <c r="H123" s="47">
        <f t="shared" si="44"/>
        <v>8.260604830525665</v>
      </c>
    </row>
    <row r="124" spans="1:8" x14ac:dyDescent="0.25">
      <c r="A124" s="8">
        <f t="shared" si="7"/>
        <v>39702</v>
      </c>
      <c r="B124">
        <v>308.8</v>
      </c>
      <c r="C124">
        <v>236.9</v>
      </c>
      <c r="D124">
        <v>271.10000000000002</v>
      </c>
      <c r="E124">
        <v>290</v>
      </c>
      <c r="F124" s="38">
        <f t="shared" si="46"/>
        <v>579.90000000000009</v>
      </c>
      <c r="G124" s="38">
        <f t="shared" si="45"/>
        <v>526.9</v>
      </c>
      <c r="H124" s="47">
        <f t="shared" ref="H124:H129" si="47">+(F124/G124-1)*100</f>
        <v>10.058834693490248</v>
      </c>
    </row>
    <row r="125" spans="1:8" x14ac:dyDescent="0.25">
      <c r="A125" s="8">
        <f t="shared" si="7"/>
        <v>39709</v>
      </c>
      <c r="B125">
        <v>311.89999999999998</v>
      </c>
      <c r="C125">
        <v>270.89999999999998</v>
      </c>
      <c r="D125">
        <v>293</v>
      </c>
      <c r="E125">
        <v>341.7</v>
      </c>
      <c r="F125" s="38">
        <f t="shared" si="46"/>
        <v>604.9</v>
      </c>
      <c r="G125" s="38">
        <f t="shared" si="45"/>
        <v>612.59999999999991</v>
      </c>
      <c r="H125" s="47">
        <f t="shared" si="47"/>
        <v>-1.2569376428338108</v>
      </c>
    </row>
    <row r="126" spans="1:8" x14ac:dyDescent="0.25">
      <c r="A126" s="8">
        <f t="shared" si="7"/>
        <v>39716</v>
      </c>
      <c r="B126">
        <v>288.7</v>
      </c>
      <c r="C126">
        <v>251.7</v>
      </c>
      <c r="D126">
        <v>317.39999999999998</v>
      </c>
      <c r="E126">
        <v>363.9</v>
      </c>
      <c r="F126" s="38">
        <f t="shared" si="46"/>
        <v>606.09999999999991</v>
      </c>
      <c r="G126" s="38">
        <f t="shared" si="45"/>
        <v>615.59999999999991</v>
      </c>
      <c r="H126" s="47">
        <f t="shared" si="47"/>
        <v>-1.5432098765432056</v>
      </c>
    </row>
    <row r="127" spans="1:8" x14ac:dyDescent="0.25">
      <c r="A127" s="8">
        <f t="shared" si="7"/>
        <v>39723</v>
      </c>
      <c r="B127">
        <v>265.10000000000002</v>
      </c>
      <c r="C127">
        <v>301.8</v>
      </c>
      <c r="D127">
        <v>367.9</v>
      </c>
      <c r="E127">
        <v>386.6</v>
      </c>
      <c r="F127" s="38">
        <f t="shared" si="46"/>
        <v>633</v>
      </c>
      <c r="G127" s="38">
        <f t="shared" si="45"/>
        <v>688.40000000000009</v>
      </c>
      <c r="H127" s="47">
        <f t="shared" si="47"/>
        <v>-8.0476467170249926</v>
      </c>
    </row>
    <row r="128" spans="1:8" x14ac:dyDescent="0.25">
      <c r="A128" s="8">
        <f t="shared" si="7"/>
        <v>39730</v>
      </c>
      <c r="B128">
        <v>291.60000000000002</v>
      </c>
      <c r="C128">
        <v>411.9</v>
      </c>
      <c r="D128">
        <v>391.4</v>
      </c>
      <c r="E128">
        <v>435.4</v>
      </c>
      <c r="F128" s="38">
        <f t="shared" si="46"/>
        <v>683</v>
      </c>
      <c r="G128" s="38">
        <f t="shared" ref="G128:G133" si="48">+C128+E128</f>
        <v>847.3</v>
      </c>
      <c r="H128" s="47">
        <f t="shared" si="47"/>
        <v>-19.39100672725127</v>
      </c>
    </row>
    <row r="129" spans="1:8" x14ac:dyDescent="0.25">
      <c r="A129" s="8">
        <f t="shared" si="7"/>
        <v>39737</v>
      </c>
      <c r="B129">
        <v>291.2</v>
      </c>
      <c r="C129">
        <v>394.7</v>
      </c>
      <c r="D129">
        <v>392.4</v>
      </c>
      <c r="E129">
        <v>455.1</v>
      </c>
      <c r="F129" s="38">
        <f t="shared" ref="F129:F134" si="49">+B129+D129</f>
        <v>683.59999999999991</v>
      </c>
      <c r="G129" s="38">
        <f t="shared" si="48"/>
        <v>849.8</v>
      </c>
      <c r="H129" s="47">
        <f t="shared" si="47"/>
        <v>-19.55754295128266</v>
      </c>
    </row>
    <row r="130" spans="1:8" x14ac:dyDescent="0.25">
      <c r="A130" s="8">
        <f t="shared" si="7"/>
        <v>39744</v>
      </c>
      <c r="B130">
        <v>248.4</v>
      </c>
      <c r="C130">
        <v>442.1</v>
      </c>
      <c r="D130">
        <v>439.4</v>
      </c>
      <c r="E130">
        <v>455.8</v>
      </c>
      <c r="F130" s="38">
        <f t="shared" si="49"/>
        <v>687.8</v>
      </c>
      <c r="G130" s="38">
        <f t="shared" si="48"/>
        <v>897.90000000000009</v>
      </c>
      <c r="H130" s="47">
        <f t="shared" ref="H130:H135" si="50">+(F130/G130-1)*100</f>
        <v>-23.399042209600196</v>
      </c>
    </row>
    <row r="131" spans="1:8" x14ac:dyDescent="0.25">
      <c r="A131" s="8">
        <f t="shared" si="7"/>
        <v>39751</v>
      </c>
      <c r="B131">
        <v>272.7</v>
      </c>
      <c r="C131">
        <v>444.4</v>
      </c>
      <c r="D131">
        <v>439.7</v>
      </c>
      <c r="E131">
        <v>508.9</v>
      </c>
      <c r="F131" s="38">
        <f t="shared" si="49"/>
        <v>712.4</v>
      </c>
      <c r="G131" s="38">
        <f t="shared" si="48"/>
        <v>953.3</v>
      </c>
      <c r="H131" s="47">
        <f t="shared" si="50"/>
        <v>-25.270114339662221</v>
      </c>
    </row>
    <row r="132" spans="1:8" x14ac:dyDescent="0.25">
      <c r="A132" s="8">
        <f t="shared" si="7"/>
        <v>39758</v>
      </c>
      <c r="B132">
        <v>241.2</v>
      </c>
      <c r="C132">
        <v>450.9</v>
      </c>
      <c r="D132">
        <v>471.5</v>
      </c>
      <c r="E132">
        <v>556.6</v>
      </c>
      <c r="F132" s="38">
        <f t="shared" si="49"/>
        <v>712.7</v>
      </c>
      <c r="G132" s="38">
        <f t="shared" si="48"/>
        <v>1007.5</v>
      </c>
      <c r="H132" s="47">
        <f t="shared" si="50"/>
        <v>-29.26054590570719</v>
      </c>
    </row>
    <row r="133" spans="1:8" x14ac:dyDescent="0.25">
      <c r="A133" s="8">
        <f t="shared" si="7"/>
        <v>39765</v>
      </c>
      <c r="B133">
        <v>320</v>
      </c>
      <c r="C133">
        <v>483.6</v>
      </c>
      <c r="D133">
        <v>482</v>
      </c>
      <c r="E133">
        <v>578.29999999999995</v>
      </c>
      <c r="F133" s="38">
        <f t="shared" si="49"/>
        <v>802</v>
      </c>
      <c r="G133" s="38">
        <f t="shared" si="48"/>
        <v>1061.9000000000001</v>
      </c>
      <c r="H133" s="47">
        <f t="shared" si="50"/>
        <v>-24.474997645729356</v>
      </c>
    </row>
    <row r="134" spans="1:8" x14ac:dyDescent="0.25">
      <c r="A134" s="8">
        <f t="shared" si="7"/>
        <v>39772</v>
      </c>
      <c r="B134">
        <v>275.7</v>
      </c>
      <c r="C134">
        <v>558</v>
      </c>
      <c r="D134">
        <v>526</v>
      </c>
      <c r="E134">
        <v>578.79999999999995</v>
      </c>
      <c r="F134" s="38">
        <f t="shared" si="49"/>
        <v>801.7</v>
      </c>
      <c r="G134" s="38">
        <f t="shared" ref="G134:G139" si="51">+C134+E134</f>
        <v>1136.8</v>
      </c>
      <c r="H134" s="47">
        <f t="shared" si="50"/>
        <v>-29.477480647431374</v>
      </c>
    </row>
    <row r="135" spans="1:8" x14ac:dyDescent="0.25">
      <c r="A135" s="8">
        <f t="shared" si="7"/>
        <v>39779</v>
      </c>
      <c r="B135">
        <v>255.9</v>
      </c>
      <c r="C135">
        <v>556.70000000000005</v>
      </c>
      <c r="D135">
        <v>547.5</v>
      </c>
      <c r="E135">
        <v>602.20000000000005</v>
      </c>
      <c r="F135" s="38">
        <f t="shared" ref="F135:F140" si="52">+B135+D135</f>
        <v>803.4</v>
      </c>
      <c r="G135" s="38">
        <f t="shared" si="51"/>
        <v>1158.9000000000001</v>
      </c>
      <c r="H135" s="47">
        <f t="shared" si="50"/>
        <v>-30.675640693761331</v>
      </c>
    </row>
    <row r="136" spans="1:8" x14ac:dyDescent="0.25">
      <c r="A136" s="8">
        <f t="shared" si="7"/>
        <v>39786</v>
      </c>
      <c r="B136">
        <v>235.9</v>
      </c>
      <c r="C136">
        <v>721</v>
      </c>
      <c r="D136">
        <v>571</v>
      </c>
      <c r="E136">
        <v>624.6</v>
      </c>
      <c r="F136" s="38">
        <f t="shared" si="52"/>
        <v>806.9</v>
      </c>
      <c r="G136" s="38">
        <f t="shared" si="51"/>
        <v>1345.6</v>
      </c>
      <c r="H136" s="47">
        <f t="shared" ref="H136:H141" si="53">+(F136/G136-1)*100</f>
        <v>-40.034185493460164</v>
      </c>
    </row>
    <row r="137" spans="1:8" x14ac:dyDescent="0.25">
      <c r="A137" s="8">
        <f t="shared" si="7"/>
        <v>39793</v>
      </c>
      <c r="B137">
        <v>212.9</v>
      </c>
      <c r="C137">
        <v>682.8</v>
      </c>
      <c r="D137">
        <v>596.1</v>
      </c>
      <c r="E137">
        <v>679.7</v>
      </c>
      <c r="F137" s="38">
        <f t="shared" si="52"/>
        <v>809</v>
      </c>
      <c r="G137" s="38">
        <f t="shared" si="51"/>
        <v>1362.5</v>
      </c>
      <c r="H137" s="47">
        <f t="shared" si="53"/>
        <v>-40.623853211009177</v>
      </c>
    </row>
    <row r="138" spans="1:8" x14ac:dyDescent="0.25">
      <c r="A138" s="8">
        <f t="shared" si="7"/>
        <v>39800</v>
      </c>
      <c r="B138">
        <v>236.3</v>
      </c>
      <c r="C138">
        <v>676.6</v>
      </c>
      <c r="D138">
        <v>596.6</v>
      </c>
      <c r="E138">
        <v>705.4</v>
      </c>
      <c r="F138" s="38">
        <f t="shared" si="52"/>
        <v>832.90000000000009</v>
      </c>
      <c r="G138" s="38">
        <f t="shared" si="51"/>
        <v>1382</v>
      </c>
      <c r="H138" s="47">
        <f t="shared" si="53"/>
        <v>-39.732272069464535</v>
      </c>
    </row>
    <row r="139" spans="1:8" x14ac:dyDescent="0.25">
      <c r="A139" s="8">
        <f t="shared" si="7"/>
        <v>39807</v>
      </c>
      <c r="B139">
        <v>274.3</v>
      </c>
      <c r="C139">
        <v>607.1</v>
      </c>
      <c r="D139">
        <v>597</v>
      </c>
      <c r="E139">
        <v>773.9</v>
      </c>
      <c r="F139" s="38">
        <f t="shared" si="52"/>
        <v>871.3</v>
      </c>
      <c r="G139" s="38">
        <f t="shared" si="51"/>
        <v>1381</v>
      </c>
      <c r="H139" s="47">
        <f t="shared" si="53"/>
        <v>-36.908037653874004</v>
      </c>
    </row>
    <row r="140" spans="1:8" x14ac:dyDescent="0.25">
      <c r="A140" s="8">
        <f t="shared" si="7"/>
        <v>39814</v>
      </c>
      <c r="B140">
        <v>252.3</v>
      </c>
      <c r="C140">
        <v>559.29999999999995</v>
      </c>
      <c r="D140">
        <v>618.79999999999995</v>
      </c>
      <c r="E140">
        <v>799</v>
      </c>
      <c r="F140" s="38">
        <f t="shared" si="52"/>
        <v>871.09999999999991</v>
      </c>
      <c r="G140" s="38">
        <f t="shared" ref="G140:G145" si="54">+C140+E140</f>
        <v>1358.3</v>
      </c>
      <c r="H140" s="47">
        <f t="shared" si="53"/>
        <v>-35.868364867849522</v>
      </c>
    </row>
    <row r="141" spans="1:8" x14ac:dyDescent="0.25">
      <c r="A141" s="8">
        <f t="shared" si="7"/>
        <v>39821</v>
      </c>
      <c r="B141">
        <v>182.8</v>
      </c>
      <c r="C141">
        <v>580.4</v>
      </c>
      <c r="D141">
        <v>668.3</v>
      </c>
      <c r="E141">
        <v>820.8</v>
      </c>
      <c r="F141" s="38">
        <f t="shared" ref="F141:F146" si="55">+B141+D141</f>
        <v>851.09999999999991</v>
      </c>
      <c r="G141" s="38">
        <f t="shared" si="54"/>
        <v>1401.1999999999998</v>
      </c>
      <c r="H141" s="47">
        <f t="shared" si="53"/>
        <v>-39.259206394518984</v>
      </c>
    </row>
    <row r="142" spans="1:8" x14ac:dyDescent="0.25">
      <c r="A142" s="8">
        <f t="shared" si="7"/>
        <v>39828</v>
      </c>
      <c r="B142">
        <v>161.80000000000001</v>
      </c>
      <c r="C142">
        <v>586.70000000000005</v>
      </c>
      <c r="D142">
        <v>714.1</v>
      </c>
      <c r="E142">
        <v>862.9</v>
      </c>
      <c r="F142" s="38">
        <f t="shared" si="55"/>
        <v>875.90000000000009</v>
      </c>
      <c r="G142" s="38">
        <f t="shared" si="54"/>
        <v>1449.6</v>
      </c>
      <c r="H142" s="47">
        <f t="shared" ref="H142:H147" si="56">+(F142/G142-1)*100</f>
        <v>-39.576434878587186</v>
      </c>
    </row>
    <row r="143" spans="1:8" x14ac:dyDescent="0.25">
      <c r="A143" s="8">
        <f t="shared" si="7"/>
        <v>39835</v>
      </c>
      <c r="B143">
        <v>185.9</v>
      </c>
      <c r="C143">
        <v>550.70000000000005</v>
      </c>
      <c r="D143">
        <v>739.7</v>
      </c>
      <c r="E143">
        <v>949.5</v>
      </c>
      <c r="F143" s="38">
        <f t="shared" si="55"/>
        <v>925.6</v>
      </c>
      <c r="G143" s="38">
        <f t="shared" si="54"/>
        <v>1500.2</v>
      </c>
      <c r="H143" s="47">
        <f t="shared" si="56"/>
        <v>-38.301559792027732</v>
      </c>
    </row>
    <row r="144" spans="1:8" x14ac:dyDescent="0.25">
      <c r="A144" s="8">
        <f t="shared" si="7"/>
        <v>39842</v>
      </c>
      <c r="B144">
        <v>183.7</v>
      </c>
      <c r="C144">
        <v>543.29999999999995</v>
      </c>
      <c r="D144">
        <v>742</v>
      </c>
      <c r="E144">
        <v>960.6</v>
      </c>
      <c r="F144" s="38">
        <f t="shared" si="55"/>
        <v>925.7</v>
      </c>
      <c r="G144" s="38">
        <f t="shared" si="54"/>
        <v>1503.9</v>
      </c>
      <c r="H144" s="47">
        <f t="shared" si="56"/>
        <v>-38.446705233060705</v>
      </c>
    </row>
    <row r="145" spans="1:9" x14ac:dyDescent="0.25">
      <c r="A145" s="8">
        <f t="shared" si="7"/>
        <v>39849</v>
      </c>
      <c r="B145">
        <v>180.5</v>
      </c>
      <c r="C145">
        <v>544</v>
      </c>
      <c r="D145">
        <v>767.4</v>
      </c>
      <c r="E145">
        <v>961.3</v>
      </c>
      <c r="F145" s="38">
        <f t="shared" si="55"/>
        <v>947.9</v>
      </c>
      <c r="G145" s="38">
        <f t="shared" si="54"/>
        <v>1505.3</v>
      </c>
      <c r="H145" s="47">
        <f t="shared" si="56"/>
        <v>-37.029163621869401</v>
      </c>
    </row>
    <row r="146" spans="1:9" x14ac:dyDescent="0.25">
      <c r="A146" s="8">
        <f t="shared" si="7"/>
        <v>39856</v>
      </c>
      <c r="B146">
        <v>222</v>
      </c>
      <c r="C146">
        <v>494.8</v>
      </c>
      <c r="D146">
        <v>795.4</v>
      </c>
      <c r="E146">
        <v>1012.3</v>
      </c>
      <c r="F146" s="38">
        <f t="shared" si="55"/>
        <v>1017.4</v>
      </c>
      <c r="G146" s="38">
        <f t="shared" ref="G146:G151" si="57">+C146+E146</f>
        <v>1507.1</v>
      </c>
      <c r="H146" s="47">
        <f t="shared" si="56"/>
        <v>-32.492867095746789</v>
      </c>
    </row>
    <row r="147" spans="1:9" x14ac:dyDescent="0.25">
      <c r="A147" s="8">
        <f t="shared" si="7"/>
        <v>39863</v>
      </c>
      <c r="B147">
        <v>197.6</v>
      </c>
      <c r="C147">
        <v>446.4</v>
      </c>
      <c r="D147">
        <v>818.7</v>
      </c>
      <c r="E147">
        <v>1086.9000000000001</v>
      </c>
      <c r="F147" s="38">
        <f t="shared" ref="F147:F152" si="58">+B147+D147</f>
        <v>1016.3000000000001</v>
      </c>
      <c r="G147" s="38">
        <f t="shared" si="57"/>
        <v>1533.3000000000002</v>
      </c>
      <c r="H147" s="47">
        <f t="shared" si="56"/>
        <v>-33.718124307050154</v>
      </c>
    </row>
    <row r="148" spans="1:9" x14ac:dyDescent="0.25">
      <c r="A148" s="8">
        <f t="shared" si="7"/>
        <v>39870</v>
      </c>
      <c r="B148">
        <v>243.4</v>
      </c>
      <c r="C148">
        <v>371.1</v>
      </c>
      <c r="D148">
        <v>841.9</v>
      </c>
      <c r="E148">
        <v>1165.3</v>
      </c>
      <c r="F148" s="38">
        <f t="shared" si="58"/>
        <v>1085.3</v>
      </c>
      <c r="G148" s="38">
        <f t="shared" si="57"/>
        <v>1536.4</v>
      </c>
      <c r="H148" s="47">
        <f t="shared" ref="H148:H153" si="59">+(F148/G148-1)*100</f>
        <v>-29.360843530330648</v>
      </c>
    </row>
    <row r="149" spans="1:9" x14ac:dyDescent="0.25">
      <c r="A149" s="8">
        <f t="shared" si="7"/>
        <v>39877</v>
      </c>
      <c r="B149">
        <v>204.5</v>
      </c>
      <c r="C149">
        <v>390.6</v>
      </c>
      <c r="D149">
        <v>886.1</v>
      </c>
      <c r="E149">
        <v>1187.9000000000001</v>
      </c>
      <c r="F149" s="38">
        <f t="shared" si="58"/>
        <v>1090.5999999999999</v>
      </c>
      <c r="G149" s="38">
        <f t="shared" si="57"/>
        <v>1578.5</v>
      </c>
      <c r="H149" s="47">
        <f t="shared" si="59"/>
        <v>-30.909090909090921</v>
      </c>
    </row>
    <row r="150" spans="1:9" x14ac:dyDescent="0.25">
      <c r="A150" s="8">
        <f t="shared" si="7"/>
        <v>39884</v>
      </c>
      <c r="B150">
        <v>226.1</v>
      </c>
      <c r="C150">
        <v>369.1</v>
      </c>
      <c r="D150">
        <v>886.1</v>
      </c>
      <c r="E150">
        <v>1210.5999999999999</v>
      </c>
      <c r="F150" s="38">
        <f t="shared" si="58"/>
        <v>1112.2</v>
      </c>
      <c r="G150" s="38">
        <f t="shared" si="57"/>
        <v>1579.6999999999998</v>
      </c>
      <c r="H150" s="47">
        <f t="shared" si="59"/>
        <v>-29.59422675191491</v>
      </c>
    </row>
    <row r="151" spans="1:9" x14ac:dyDescent="0.25">
      <c r="A151" s="8">
        <f t="shared" si="7"/>
        <v>39891</v>
      </c>
      <c r="B151">
        <v>223.9</v>
      </c>
      <c r="C151">
        <v>351.8</v>
      </c>
      <c r="D151">
        <v>911.2</v>
      </c>
      <c r="E151">
        <v>1235.3</v>
      </c>
      <c r="F151" s="38">
        <f t="shared" si="58"/>
        <v>1135.1000000000001</v>
      </c>
      <c r="G151" s="38">
        <f t="shared" si="57"/>
        <v>1587.1</v>
      </c>
      <c r="H151" s="47">
        <f t="shared" si="59"/>
        <v>-28.479616911347726</v>
      </c>
    </row>
    <row r="152" spans="1:9" x14ac:dyDescent="0.25">
      <c r="A152" s="8">
        <f t="shared" si="7"/>
        <v>39898</v>
      </c>
      <c r="B152">
        <v>223.8</v>
      </c>
      <c r="C152">
        <v>360.5</v>
      </c>
      <c r="D152">
        <v>911.7</v>
      </c>
      <c r="E152">
        <v>1235.5</v>
      </c>
      <c r="F152" s="38">
        <f t="shared" si="58"/>
        <v>1135.5</v>
      </c>
      <c r="G152" s="38">
        <f t="shared" ref="G152:G157" si="60">+C152+E152</f>
        <v>1596</v>
      </c>
      <c r="H152" s="47">
        <f t="shared" si="59"/>
        <v>-28.853383458646618</v>
      </c>
    </row>
    <row r="153" spans="1:9" x14ac:dyDescent="0.25">
      <c r="A153" s="8">
        <f t="shared" si="7"/>
        <v>39905</v>
      </c>
      <c r="B153">
        <v>201.1</v>
      </c>
      <c r="C153">
        <v>333.4</v>
      </c>
      <c r="D153">
        <v>936</v>
      </c>
      <c r="E153">
        <v>1264.5999999999999</v>
      </c>
      <c r="F153" s="38">
        <f t="shared" ref="F153:F158" si="61">+B153+D153</f>
        <v>1137.0999999999999</v>
      </c>
      <c r="G153" s="38">
        <f t="shared" si="60"/>
        <v>1598</v>
      </c>
      <c r="H153" s="47">
        <f t="shared" si="59"/>
        <v>-28.842302878598257</v>
      </c>
      <c r="I153">
        <v>88.4</v>
      </c>
    </row>
    <row r="154" spans="1:9" x14ac:dyDescent="0.25">
      <c r="A154" s="8">
        <f t="shared" si="7"/>
        <v>39912</v>
      </c>
      <c r="B154">
        <v>199.8</v>
      </c>
      <c r="C154">
        <v>310.2</v>
      </c>
      <c r="D154">
        <v>936.6</v>
      </c>
      <c r="E154">
        <v>1290.4000000000001</v>
      </c>
      <c r="F154" s="38">
        <f t="shared" si="61"/>
        <v>1136.4000000000001</v>
      </c>
      <c r="G154" s="38">
        <f t="shared" si="60"/>
        <v>1600.6000000000001</v>
      </c>
      <c r="H154" s="47">
        <f t="shared" ref="H154:H159" si="62">+(F154/G154-1)*100</f>
        <v>-29.001624390853429</v>
      </c>
    </row>
    <row r="155" spans="1:9" x14ac:dyDescent="0.25">
      <c r="A155" s="8">
        <f t="shared" si="7"/>
        <v>39919</v>
      </c>
      <c r="B155">
        <v>178.3</v>
      </c>
      <c r="C155">
        <v>289.8</v>
      </c>
      <c r="D155">
        <v>959.9</v>
      </c>
      <c r="E155">
        <v>1312.6</v>
      </c>
      <c r="F155" s="38">
        <f t="shared" si="61"/>
        <v>1138.2</v>
      </c>
      <c r="G155" s="38">
        <f t="shared" si="60"/>
        <v>1602.3999999999999</v>
      </c>
      <c r="H155" s="47">
        <f t="shared" si="62"/>
        <v>-28.96904643035446</v>
      </c>
    </row>
    <row r="156" spans="1:9" x14ac:dyDescent="0.25">
      <c r="A156" s="8">
        <f t="shared" si="7"/>
        <v>39926</v>
      </c>
      <c r="B156">
        <v>156.9</v>
      </c>
      <c r="C156">
        <v>267.5</v>
      </c>
      <c r="D156">
        <v>983.5</v>
      </c>
      <c r="E156">
        <v>1338.2</v>
      </c>
      <c r="F156" s="38">
        <f t="shared" si="61"/>
        <v>1140.4000000000001</v>
      </c>
      <c r="G156" s="38">
        <f t="shared" si="60"/>
        <v>1605.7</v>
      </c>
      <c r="H156" s="47">
        <f t="shared" si="62"/>
        <v>-28.978015818646075</v>
      </c>
      <c r="I156">
        <v>157.19999999999999</v>
      </c>
    </row>
    <row r="157" spans="1:9" x14ac:dyDescent="0.25">
      <c r="A157" s="8">
        <f t="shared" si="7"/>
        <v>39933</v>
      </c>
      <c r="B157">
        <v>134.1</v>
      </c>
      <c r="C157">
        <v>222.1</v>
      </c>
      <c r="D157">
        <v>1008.5</v>
      </c>
      <c r="E157">
        <v>1384.6</v>
      </c>
      <c r="F157" s="38">
        <f t="shared" si="61"/>
        <v>1142.5999999999999</v>
      </c>
      <c r="G157" s="38">
        <f t="shared" si="60"/>
        <v>1606.6999999999998</v>
      </c>
      <c r="H157" s="47">
        <f t="shared" si="62"/>
        <v>-28.885292836248212</v>
      </c>
      <c r="I157">
        <v>156.19999999999999</v>
      </c>
    </row>
    <row r="158" spans="1:9" x14ac:dyDescent="0.25">
      <c r="A158" s="8">
        <f t="shared" si="7"/>
        <v>39940</v>
      </c>
      <c r="B158">
        <v>110.1</v>
      </c>
      <c r="C158">
        <v>221.8</v>
      </c>
      <c r="D158">
        <v>1034</v>
      </c>
      <c r="E158">
        <v>1384.8</v>
      </c>
      <c r="F158" s="38">
        <f t="shared" si="61"/>
        <v>1144.0999999999999</v>
      </c>
      <c r="G158" s="38">
        <f t="shared" ref="G158:G189" si="63">+C158+E158</f>
        <v>1606.6</v>
      </c>
      <c r="H158" s="47">
        <f t="shared" si="62"/>
        <v>-28.787501556081164</v>
      </c>
      <c r="I158">
        <v>158.19999999999999</v>
      </c>
    </row>
    <row r="159" spans="1:9" x14ac:dyDescent="0.25">
      <c r="A159" s="8">
        <f t="shared" si="7"/>
        <v>39947</v>
      </c>
      <c r="B159">
        <v>104.1</v>
      </c>
      <c r="C159">
        <v>172.5</v>
      </c>
      <c r="D159">
        <v>1041.4000000000001</v>
      </c>
      <c r="E159">
        <v>1434.7</v>
      </c>
      <c r="F159" s="38">
        <f t="shared" ref="F159:F190" si="64">+B159+D159</f>
        <v>1145.5</v>
      </c>
      <c r="G159" s="38">
        <f t="shared" si="63"/>
        <v>1607.2</v>
      </c>
      <c r="H159" s="47">
        <f t="shared" si="62"/>
        <v>-28.726978596316577</v>
      </c>
      <c r="I159">
        <v>223.9</v>
      </c>
    </row>
    <row r="160" spans="1:9" x14ac:dyDescent="0.25">
      <c r="A160" s="8">
        <f t="shared" si="7"/>
        <v>39954</v>
      </c>
      <c r="B160">
        <v>89.2</v>
      </c>
      <c r="C160">
        <v>147.69999999999999</v>
      </c>
      <c r="D160">
        <v>1056.7</v>
      </c>
      <c r="E160">
        <v>1460.3</v>
      </c>
      <c r="F160" s="38">
        <f t="shared" si="64"/>
        <v>1145.9000000000001</v>
      </c>
      <c r="G160" s="38">
        <f t="shared" si="63"/>
        <v>1608</v>
      </c>
      <c r="H160" s="47">
        <f t="shared" ref="H160:H191" si="65">+(F160/G160-1)*100</f>
        <v>-28.737562189054721</v>
      </c>
      <c r="I160">
        <v>244.6</v>
      </c>
    </row>
    <row r="161" spans="1:9" x14ac:dyDescent="0.25">
      <c r="A161" s="8">
        <f t="shared" si="7"/>
        <v>39961</v>
      </c>
      <c r="B161">
        <v>64</v>
      </c>
      <c r="C161">
        <v>101.1</v>
      </c>
      <c r="D161">
        <v>1082.5</v>
      </c>
      <c r="E161">
        <v>1509.4</v>
      </c>
      <c r="F161" s="38">
        <f t="shared" si="64"/>
        <v>1146.5</v>
      </c>
      <c r="G161" s="38">
        <f t="shared" si="63"/>
        <v>1610.5</v>
      </c>
      <c r="H161" s="47">
        <f t="shared" si="65"/>
        <v>-28.81092828314188</v>
      </c>
      <c r="I161">
        <v>245.2</v>
      </c>
    </row>
    <row r="162" spans="1:9" x14ac:dyDescent="0.25">
      <c r="A162" s="8">
        <f t="shared" si="7"/>
        <v>39968</v>
      </c>
      <c r="B162">
        <v>305.7</v>
      </c>
      <c r="C162">
        <v>295.3</v>
      </c>
      <c r="D162">
        <v>0</v>
      </c>
      <c r="E162">
        <v>0.3</v>
      </c>
      <c r="F162" s="38">
        <f t="shared" si="64"/>
        <v>305.7</v>
      </c>
      <c r="G162" s="38">
        <f t="shared" si="63"/>
        <v>295.60000000000002</v>
      </c>
      <c r="H162" s="47">
        <f t="shared" si="65"/>
        <v>3.4167794316644073</v>
      </c>
    </row>
    <row r="163" spans="1:9" x14ac:dyDescent="0.25">
      <c r="A163" s="8">
        <f t="shared" si="7"/>
        <v>39975</v>
      </c>
      <c r="B163">
        <v>316.89999999999998</v>
      </c>
      <c r="C163">
        <v>287.39999999999998</v>
      </c>
      <c r="D163">
        <v>0</v>
      </c>
      <c r="E163">
        <v>51.4</v>
      </c>
      <c r="F163" s="38">
        <f t="shared" si="64"/>
        <v>316.89999999999998</v>
      </c>
      <c r="G163" s="38">
        <f t="shared" si="63"/>
        <v>338.79999999999995</v>
      </c>
      <c r="H163" s="47">
        <f t="shared" si="65"/>
        <v>-6.4639905548996346</v>
      </c>
    </row>
    <row r="164" spans="1:9" x14ac:dyDescent="0.25">
      <c r="A164" s="8">
        <f t="shared" si="7"/>
        <v>39982</v>
      </c>
      <c r="B164">
        <v>340.5</v>
      </c>
      <c r="C164">
        <v>264.39999999999998</v>
      </c>
      <c r="D164">
        <v>24.5</v>
      </c>
      <c r="E164">
        <v>75.2</v>
      </c>
      <c r="F164" s="38">
        <f t="shared" si="64"/>
        <v>365</v>
      </c>
      <c r="G164" s="38">
        <f t="shared" si="63"/>
        <v>339.59999999999997</v>
      </c>
      <c r="H164" s="47">
        <f t="shared" si="65"/>
        <v>7.4793875147232125</v>
      </c>
    </row>
    <row r="165" spans="1:9" x14ac:dyDescent="0.25">
      <c r="A165" s="8">
        <f t="shared" si="7"/>
        <v>39989</v>
      </c>
      <c r="B165">
        <v>294.3</v>
      </c>
      <c r="C165">
        <v>287.60000000000002</v>
      </c>
      <c r="D165">
        <v>72.900000000000006</v>
      </c>
      <c r="E165">
        <v>76.8</v>
      </c>
      <c r="F165" s="38">
        <f t="shared" si="64"/>
        <v>367.20000000000005</v>
      </c>
      <c r="G165" s="38">
        <f t="shared" si="63"/>
        <v>364.40000000000003</v>
      </c>
      <c r="H165" s="47">
        <f t="shared" si="65"/>
        <v>0.76838638858398589</v>
      </c>
    </row>
    <row r="166" spans="1:9" x14ac:dyDescent="0.25">
      <c r="A166" s="8">
        <f t="shared" si="7"/>
        <v>39996</v>
      </c>
      <c r="B166">
        <v>358.9</v>
      </c>
      <c r="C166">
        <v>298.3</v>
      </c>
      <c r="D166">
        <v>73.099999999999994</v>
      </c>
      <c r="E166">
        <v>77.400000000000006</v>
      </c>
      <c r="F166" s="38">
        <f t="shared" si="64"/>
        <v>432</v>
      </c>
      <c r="G166" s="38">
        <f t="shared" si="63"/>
        <v>375.70000000000005</v>
      </c>
      <c r="H166" s="47">
        <f t="shared" si="65"/>
        <v>14.985360660101122</v>
      </c>
    </row>
    <row r="167" spans="1:9" x14ac:dyDescent="0.25">
      <c r="A167" s="8">
        <f t="shared" si="7"/>
        <v>40003</v>
      </c>
      <c r="B167">
        <v>330.5</v>
      </c>
      <c r="C167">
        <v>274.89999999999998</v>
      </c>
      <c r="D167">
        <v>106.9</v>
      </c>
      <c r="E167">
        <v>102.9</v>
      </c>
      <c r="F167" s="38">
        <f t="shared" si="64"/>
        <v>437.4</v>
      </c>
      <c r="G167" s="38">
        <f t="shared" si="63"/>
        <v>377.79999999999995</v>
      </c>
      <c r="H167" s="47">
        <f t="shared" si="65"/>
        <v>15.775542615140292</v>
      </c>
    </row>
    <row r="168" spans="1:9" x14ac:dyDescent="0.25">
      <c r="A168" s="8">
        <f t="shared" si="7"/>
        <v>40010</v>
      </c>
      <c r="B168">
        <v>339.8</v>
      </c>
      <c r="C168">
        <v>327.8</v>
      </c>
      <c r="D168">
        <v>123.1</v>
      </c>
      <c r="E168">
        <v>103.5</v>
      </c>
      <c r="F168" s="38">
        <f t="shared" si="64"/>
        <v>462.9</v>
      </c>
      <c r="G168" s="38">
        <f t="shared" si="63"/>
        <v>431.3</v>
      </c>
      <c r="H168" s="47">
        <f t="shared" si="65"/>
        <v>7.3266867609552477</v>
      </c>
    </row>
    <row r="169" spans="1:9" x14ac:dyDescent="0.25">
      <c r="A169" s="8">
        <f t="shared" si="7"/>
        <v>40017</v>
      </c>
      <c r="B169">
        <v>339.8</v>
      </c>
      <c r="C169">
        <v>306.2</v>
      </c>
      <c r="D169">
        <v>123.1</v>
      </c>
      <c r="E169">
        <v>127.2</v>
      </c>
      <c r="F169" s="38">
        <f t="shared" si="64"/>
        <v>462.9</v>
      </c>
      <c r="G169" s="38">
        <f t="shared" si="63"/>
        <v>433.4</v>
      </c>
      <c r="H169" s="47">
        <f t="shared" si="65"/>
        <v>6.8066451315182297</v>
      </c>
    </row>
    <row r="170" spans="1:9" x14ac:dyDescent="0.25">
      <c r="A170" s="8">
        <f t="shared" si="7"/>
        <v>40024</v>
      </c>
      <c r="B170">
        <v>315.3</v>
      </c>
      <c r="C170">
        <v>286.3</v>
      </c>
      <c r="D170">
        <v>148.9</v>
      </c>
      <c r="E170">
        <v>173.1</v>
      </c>
      <c r="F170" s="38">
        <f t="shared" si="64"/>
        <v>464.20000000000005</v>
      </c>
      <c r="G170" s="38">
        <f t="shared" si="63"/>
        <v>459.4</v>
      </c>
      <c r="H170" s="47">
        <f t="shared" si="65"/>
        <v>1.0448410970831601</v>
      </c>
    </row>
    <row r="171" spans="1:9" x14ac:dyDescent="0.25">
      <c r="A171" s="8">
        <f t="shared" si="7"/>
        <v>40031</v>
      </c>
      <c r="B171">
        <v>293.8</v>
      </c>
      <c r="C171">
        <v>287.10000000000002</v>
      </c>
      <c r="D171">
        <v>171.7</v>
      </c>
      <c r="E171">
        <v>173.1</v>
      </c>
      <c r="F171" s="38">
        <f t="shared" si="64"/>
        <v>465.5</v>
      </c>
      <c r="G171" s="38">
        <f t="shared" si="63"/>
        <v>460.20000000000005</v>
      </c>
      <c r="H171" s="47">
        <f t="shared" si="65"/>
        <v>1.1516731855714779</v>
      </c>
    </row>
    <row r="172" spans="1:9" x14ac:dyDescent="0.25">
      <c r="A172" s="8">
        <f t="shared" si="7"/>
        <v>40038</v>
      </c>
      <c r="B172">
        <v>294.10000000000002</v>
      </c>
      <c r="C172">
        <v>265.60000000000002</v>
      </c>
      <c r="D172">
        <v>171.7</v>
      </c>
      <c r="E172">
        <v>196.3</v>
      </c>
      <c r="F172" s="38">
        <f t="shared" si="64"/>
        <v>465.8</v>
      </c>
      <c r="G172" s="38">
        <f t="shared" si="63"/>
        <v>461.90000000000003</v>
      </c>
      <c r="H172" s="47">
        <f t="shared" si="65"/>
        <v>0.8443386014288734</v>
      </c>
    </row>
    <row r="173" spans="1:9" x14ac:dyDescent="0.25">
      <c r="A173" s="8">
        <f t="shared" si="7"/>
        <v>40045</v>
      </c>
      <c r="B173">
        <v>304.2</v>
      </c>
      <c r="C173">
        <v>221.4</v>
      </c>
      <c r="D173">
        <v>216.2</v>
      </c>
      <c r="E173">
        <v>244.5</v>
      </c>
      <c r="F173" s="38">
        <f t="shared" si="64"/>
        <v>520.4</v>
      </c>
      <c r="G173" s="38">
        <f t="shared" si="63"/>
        <v>465.9</v>
      </c>
      <c r="H173" s="47">
        <f t="shared" si="65"/>
        <v>11.697789225155608</v>
      </c>
    </row>
    <row r="174" spans="1:9" x14ac:dyDescent="0.25">
      <c r="A174" s="8">
        <f t="shared" si="7"/>
        <v>40052</v>
      </c>
      <c r="B174">
        <v>282.10000000000002</v>
      </c>
      <c r="C174">
        <v>284.8</v>
      </c>
      <c r="D174">
        <v>241.6</v>
      </c>
      <c r="E174">
        <v>245.3</v>
      </c>
      <c r="F174" s="38">
        <f t="shared" si="64"/>
        <v>523.70000000000005</v>
      </c>
      <c r="G174" s="38">
        <f t="shared" si="63"/>
        <v>530.1</v>
      </c>
      <c r="H174" s="47">
        <f t="shared" si="65"/>
        <v>-1.2073193737030752</v>
      </c>
    </row>
    <row r="175" spans="1:9" x14ac:dyDescent="0.25">
      <c r="A175" s="8">
        <f t="shared" si="7"/>
        <v>40059</v>
      </c>
      <c r="B175">
        <v>282.10000000000002</v>
      </c>
      <c r="C175">
        <v>287.89999999999998</v>
      </c>
      <c r="D175">
        <v>241.7</v>
      </c>
      <c r="E175">
        <v>245.5</v>
      </c>
      <c r="F175" s="38">
        <f t="shared" si="64"/>
        <v>523.79999999999995</v>
      </c>
      <c r="G175" s="38">
        <f t="shared" si="63"/>
        <v>533.4</v>
      </c>
      <c r="H175" s="47">
        <f t="shared" si="65"/>
        <v>-1.7997750281214864</v>
      </c>
    </row>
    <row r="176" spans="1:9" x14ac:dyDescent="0.25">
      <c r="A176" s="8">
        <f t="shared" si="7"/>
        <v>40066</v>
      </c>
      <c r="B176">
        <v>236.7</v>
      </c>
      <c r="C176">
        <v>308.8</v>
      </c>
      <c r="D176">
        <v>292.89999999999998</v>
      </c>
      <c r="E176">
        <v>271.10000000000002</v>
      </c>
      <c r="F176" s="38">
        <f t="shared" si="64"/>
        <v>529.59999999999991</v>
      </c>
      <c r="G176" s="38">
        <f t="shared" si="63"/>
        <v>579.90000000000009</v>
      </c>
      <c r="H176" s="47">
        <f t="shared" si="65"/>
        <v>-8.6739092947060179</v>
      </c>
    </row>
    <row r="177" spans="1:8" x14ac:dyDescent="0.25">
      <c r="A177" s="8">
        <f t="shared" si="7"/>
        <v>40073</v>
      </c>
      <c r="B177">
        <v>259.2</v>
      </c>
      <c r="C177">
        <v>311.89999999999998</v>
      </c>
      <c r="D177">
        <v>293.60000000000002</v>
      </c>
      <c r="E177">
        <v>293</v>
      </c>
      <c r="F177" s="38">
        <f t="shared" si="64"/>
        <v>552.79999999999995</v>
      </c>
      <c r="G177" s="38">
        <f t="shared" si="63"/>
        <v>604.9</v>
      </c>
      <c r="H177" s="47">
        <f t="shared" si="65"/>
        <v>-8.6129938832865012</v>
      </c>
    </row>
    <row r="178" spans="1:8" x14ac:dyDescent="0.25">
      <c r="A178" s="8">
        <f t="shared" si="7"/>
        <v>40080</v>
      </c>
      <c r="B178">
        <v>229.3</v>
      </c>
      <c r="C178">
        <v>288.7</v>
      </c>
      <c r="D178">
        <v>345.4</v>
      </c>
      <c r="E178">
        <v>317.39999999999998</v>
      </c>
      <c r="F178" s="38">
        <f t="shared" si="64"/>
        <v>574.70000000000005</v>
      </c>
      <c r="G178" s="38">
        <f t="shared" si="63"/>
        <v>606.09999999999991</v>
      </c>
      <c r="H178" s="47">
        <f t="shared" si="65"/>
        <v>-5.1806632568882849</v>
      </c>
    </row>
    <row r="179" spans="1:8" x14ac:dyDescent="0.25">
      <c r="A179" s="8">
        <f t="shared" si="7"/>
        <v>40087</v>
      </c>
      <c r="B179">
        <v>265.7</v>
      </c>
      <c r="C179">
        <v>265.10000000000002</v>
      </c>
      <c r="D179">
        <v>345.7</v>
      </c>
      <c r="E179">
        <v>367.9</v>
      </c>
      <c r="F179" s="38">
        <f t="shared" si="64"/>
        <v>611.4</v>
      </c>
      <c r="G179" s="38">
        <f t="shared" si="63"/>
        <v>633</v>
      </c>
      <c r="H179" s="47">
        <f t="shared" si="65"/>
        <v>-3.4123222748815185</v>
      </c>
    </row>
    <row r="180" spans="1:8" x14ac:dyDescent="0.25">
      <c r="A180" s="8">
        <f t="shared" si="7"/>
        <v>40094</v>
      </c>
      <c r="B180">
        <v>242.7</v>
      </c>
      <c r="C180">
        <v>291.60000000000002</v>
      </c>
      <c r="D180">
        <v>370.9</v>
      </c>
      <c r="E180">
        <v>391.4</v>
      </c>
      <c r="F180" s="38">
        <f t="shared" si="64"/>
        <v>613.59999999999991</v>
      </c>
      <c r="G180" s="38">
        <f t="shared" si="63"/>
        <v>683</v>
      </c>
      <c r="H180" s="47">
        <f t="shared" si="65"/>
        <v>-10.161054172767214</v>
      </c>
    </row>
    <row r="181" spans="1:8" x14ac:dyDescent="0.25">
      <c r="A181" s="8">
        <f t="shared" si="7"/>
        <v>40101</v>
      </c>
      <c r="B181">
        <v>255.4</v>
      </c>
      <c r="C181">
        <v>291.2</v>
      </c>
      <c r="D181">
        <v>396.5</v>
      </c>
      <c r="E181">
        <v>392.4</v>
      </c>
      <c r="F181" s="38">
        <f t="shared" si="64"/>
        <v>651.9</v>
      </c>
      <c r="G181" s="38">
        <f t="shared" si="63"/>
        <v>683.59999999999991</v>
      </c>
      <c r="H181" s="47">
        <f t="shared" si="65"/>
        <v>-4.6372147454651795</v>
      </c>
    </row>
    <row r="182" spans="1:8" x14ac:dyDescent="0.25">
      <c r="A182" s="8">
        <f t="shared" si="7"/>
        <v>40108</v>
      </c>
      <c r="B182">
        <v>256.10000000000002</v>
      </c>
      <c r="C182">
        <v>248.4</v>
      </c>
      <c r="D182">
        <v>397</v>
      </c>
      <c r="E182">
        <v>439.4</v>
      </c>
      <c r="F182" s="38">
        <f t="shared" si="64"/>
        <v>653.1</v>
      </c>
      <c r="G182" s="38">
        <f t="shared" si="63"/>
        <v>687.8</v>
      </c>
      <c r="H182" s="47">
        <f t="shared" si="65"/>
        <v>-5.0450712416399979</v>
      </c>
    </row>
    <row r="183" spans="1:8" x14ac:dyDescent="0.25">
      <c r="A183" s="8">
        <f t="shared" si="7"/>
        <v>40115</v>
      </c>
      <c r="B183">
        <v>254.1</v>
      </c>
      <c r="C183">
        <v>272.7</v>
      </c>
      <c r="D183">
        <v>422.2</v>
      </c>
      <c r="E183">
        <v>439.7</v>
      </c>
      <c r="F183" s="38">
        <f t="shared" si="64"/>
        <v>676.3</v>
      </c>
      <c r="G183" s="38">
        <f t="shared" si="63"/>
        <v>712.4</v>
      </c>
      <c r="H183" s="47">
        <f t="shared" si="65"/>
        <v>-5.067377877596857</v>
      </c>
    </row>
    <row r="184" spans="1:8" x14ac:dyDescent="0.25">
      <c r="A184" s="8">
        <f t="shared" si="7"/>
        <v>40122</v>
      </c>
      <c r="B184">
        <v>256.89999999999998</v>
      </c>
      <c r="C184">
        <v>320</v>
      </c>
      <c r="D184">
        <v>443.8</v>
      </c>
      <c r="E184">
        <v>482</v>
      </c>
      <c r="F184" s="38">
        <f t="shared" si="64"/>
        <v>700.7</v>
      </c>
      <c r="G184" s="38">
        <f t="shared" si="63"/>
        <v>802</v>
      </c>
      <c r="H184" s="47">
        <f t="shared" si="65"/>
        <v>-12.630922693266822</v>
      </c>
    </row>
    <row r="185" spans="1:8" x14ac:dyDescent="0.25">
      <c r="A185" s="8">
        <f t="shared" si="7"/>
        <v>40129</v>
      </c>
      <c r="B185">
        <v>224.7</v>
      </c>
      <c r="C185">
        <v>320</v>
      </c>
      <c r="D185">
        <v>479.2</v>
      </c>
      <c r="E185">
        <v>482</v>
      </c>
      <c r="F185" s="38">
        <f t="shared" si="64"/>
        <v>703.9</v>
      </c>
      <c r="G185" s="38">
        <f t="shared" si="63"/>
        <v>802</v>
      </c>
      <c r="H185" s="47">
        <f t="shared" si="65"/>
        <v>-12.231920199501245</v>
      </c>
    </row>
    <row r="186" spans="1:8" x14ac:dyDescent="0.25">
      <c r="A186" s="8">
        <f t="shared" si="7"/>
        <v>40136</v>
      </c>
      <c r="B186">
        <v>212.7</v>
      </c>
      <c r="C186">
        <v>275.7</v>
      </c>
      <c r="D186">
        <v>520.1</v>
      </c>
      <c r="E186">
        <v>526</v>
      </c>
      <c r="F186" s="38">
        <f t="shared" si="64"/>
        <v>732.8</v>
      </c>
      <c r="G186" s="38">
        <f t="shared" si="63"/>
        <v>801.7</v>
      </c>
      <c r="H186" s="47">
        <f t="shared" si="65"/>
        <v>-8.5942372458525753</v>
      </c>
    </row>
    <row r="187" spans="1:8" x14ac:dyDescent="0.25">
      <c r="A187" s="8">
        <f t="shared" si="7"/>
        <v>40143</v>
      </c>
      <c r="B187">
        <v>210.4</v>
      </c>
      <c r="C187">
        <v>255.9</v>
      </c>
      <c r="D187">
        <v>547.1</v>
      </c>
      <c r="E187">
        <v>547.5</v>
      </c>
      <c r="F187" s="38">
        <f t="shared" si="64"/>
        <v>757.5</v>
      </c>
      <c r="G187" s="38">
        <f t="shared" si="63"/>
        <v>803.4</v>
      </c>
      <c r="H187" s="47">
        <f t="shared" si="65"/>
        <v>-5.7132188200149319</v>
      </c>
    </row>
    <row r="188" spans="1:8" x14ac:dyDescent="0.25">
      <c r="A188" s="8">
        <f t="shared" si="7"/>
        <v>40150</v>
      </c>
      <c r="B188">
        <v>234.2</v>
      </c>
      <c r="C188">
        <v>235.9</v>
      </c>
      <c r="D188">
        <v>547.79999999999995</v>
      </c>
      <c r="E188">
        <v>571</v>
      </c>
      <c r="F188" s="38">
        <f t="shared" si="64"/>
        <v>782</v>
      </c>
      <c r="G188" s="38">
        <f t="shared" si="63"/>
        <v>806.9</v>
      </c>
      <c r="H188" s="47">
        <f t="shared" si="65"/>
        <v>-3.0858842483579063</v>
      </c>
    </row>
    <row r="189" spans="1:8" x14ac:dyDescent="0.25">
      <c r="A189" s="8">
        <f t="shared" si="7"/>
        <v>40157</v>
      </c>
      <c r="B189">
        <v>257.39999999999998</v>
      </c>
      <c r="C189">
        <v>212.9</v>
      </c>
      <c r="D189">
        <v>548</v>
      </c>
      <c r="E189">
        <v>596.1</v>
      </c>
      <c r="F189" s="38">
        <f t="shared" si="64"/>
        <v>805.4</v>
      </c>
      <c r="G189" s="38">
        <f t="shared" si="63"/>
        <v>809</v>
      </c>
      <c r="H189" s="47">
        <f t="shared" si="65"/>
        <v>-0.44499381953028161</v>
      </c>
    </row>
    <row r="190" spans="1:8" x14ac:dyDescent="0.25">
      <c r="A190" s="8">
        <f t="shared" si="7"/>
        <v>40164</v>
      </c>
      <c r="B190">
        <v>254.1</v>
      </c>
      <c r="C190">
        <v>236.3</v>
      </c>
      <c r="D190">
        <v>573.4</v>
      </c>
      <c r="E190">
        <v>596.6</v>
      </c>
      <c r="F190" s="38">
        <f t="shared" si="64"/>
        <v>827.5</v>
      </c>
      <c r="G190" s="38">
        <f t="shared" ref="G190:G221" si="66">+C190+E190</f>
        <v>832.90000000000009</v>
      </c>
      <c r="H190" s="47">
        <f t="shared" si="65"/>
        <v>-0.64833713531037285</v>
      </c>
    </row>
    <row r="191" spans="1:8" x14ac:dyDescent="0.25">
      <c r="A191" s="8">
        <f t="shared" si="7"/>
        <v>40171</v>
      </c>
      <c r="B191">
        <v>275.7</v>
      </c>
      <c r="C191">
        <v>274.3</v>
      </c>
      <c r="D191">
        <v>603</v>
      </c>
      <c r="E191">
        <v>597</v>
      </c>
      <c r="F191" s="38">
        <f t="shared" ref="F191:F222" si="67">+B191+D191</f>
        <v>878.7</v>
      </c>
      <c r="G191" s="38">
        <f t="shared" si="66"/>
        <v>871.3</v>
      </c>
      <c r="H191" s="47">
        <f t="shared" si="65"/>
        <v>0.84930563525766889</v>
      </c>
    </row>
    <row r="192" spans="1:8" x14ac:dyDescent="0.25">
      <c r="A192" s="8">
        <f t="shared" si="7"/>
        <v>40178</v>
      </c>
      <c r="B192">
        <v>275.2</v>
      </c>
      <c r="C192">
        <v>252.3</v>
      </c>
      <c r="D192">
        <v>603.70000000000005</v>
      </c>
      <c r="E192">
        <v>618.79999999999995</v>
      </c>
      <c r="F192" s="38">
        <f t="shared" si="67"/>
        <v>878.90000000000009</v>
      </c>
      <c r="G192" s="38">
        <f t="shared" si="66"/>
        <v>871.09999999999991</v>
      </c>
      <c r="H192" s="47">
        <f t="shared" ref="H192:H223" si="68">+(F192/G192-1)*100</f>
        <v>0.89541958443348779</v>
      </c>
    </row>
    <row r="193" spans="1:9" x14ac:dyDescent="0.25">
      <c r="A193" s="8">
        <f t="shared" si="7"/>
        <v>40185</v>
      </c>
      <c r="B193">
        <v>230.8</v>
      </c>
      <c r="C193">
        <v>182.8</v>
      </c>
      <c r="D193">
        <v>652.20000000000005</v>
      </c>
      <c r="E193">
        <v>668.3</v>
      </c>
      <c r="F193" s="38">
        <f t="shared" si="67"/>
        <v>883</v>
      </c>
      <c r="G193" s="38">
        <f t="shared" si="66"/>
        <v>851.09999999999991</v>
      </c>
      <c r="H193" s="47">
        <f t="shared" si="68"/>
        <v>3.7480907061449908</v>
      </c>
    </row>
    <row r="194" spans="1:9" x14ac:dyDescent="0.25">
      <c r="A194" s="8">
        <f t="shared" si="7"/>
        <v>40192</v>
      </c>
      <c r="B194">
        <v>226.6</v>
      </c>
      <c r="C194">
        <v>161.80000000000001</v>
      </c>
      <c r="D194">
        <v>676.9</v>
      </c>
      <c r="E194">
        <v>714.1</v>
      </c>
      <c r="F194" s="38">
        <f t="shared" si="67"/>
        <v>903.5</v>
      </c>
      <c r="G194" s="38">
        <f t="shared" si="66"/>
        <v>875.90000000000009</v>
      </c>
      <c r="H194" s="47">
        <f t="shared" si="68"/>
        <v>3.1510446397990499</v>
      </c>
    </row>
    <row r="195" spans="1:9" x14ac:dyDescent="0.25">
      <c r="A195" s="8">
        <f t="shared" si="7"/>
        <v>40199</v>
      </c>
      <c r="B195">
        <v>279.2</v>
      </c>
      <c r="C195">
        <v>185.9</v>
      </c>
      <c r="D195">
        <v>699.9</v>
      </c>
      <c r="E195">
        <v>739.7</v>
      </c>
      <c r="F195" s="38">
        <f t="shared" si="67"/>
        <v>979.09999999999991</v>
      </c>
      <c r="G195" s="38">
        <f t="shared" si="66"/>
        <v>925.6</v>
      </c>
      <c r="H195" s="47">
        <f t="shared" si="68"/>
        <v>5.7800345721694013</v>
      </c>
    </row>
    <row r="196" spans="1:9" x14ac:dyDescent="0.25">
      <c r="A196" s="8">
        <f t="shared" si="7"/>
        <v>40206</v>
      </c>
      <c r="B196">
        <v>280.10000000000002</v>
      </c>
      <c r="C196">
        <v>183.7</v>
      </c>
      <c r="D196">
        <v>700.3</v>
      </c>
      <c r="E196">
        <v>742</v>
      </c>
      <c r="F196" s="38">
        <f t="shared" si="67"/>
        <v>980.4</v>
      </c>
      <c r="G196" s="38">
        <f t="shared" si="66"/>
        <v>925.7</v>
      </c>
      <c r="H196" s="47">
        <f t="shared" si="68"/>
        <v>5.90904180620071</v>
      </c>
    </row>
    <row r="197" spans="1:9" x14ac:dyDescent="0.25">
      <c r="A197" s="8">
        <f t="shared" si="7"/>
        <v>40213</v>
      </c>
      <c r="B197">
        <v>284</v>
      </c>
      <c r="C197">
        <v>180.5</v>
      </c>
      <c r="D197">
        <v>725.7</v>
      </c>
      <c r="E197">
        <v>767.4</v>
      </c>
      <c r="F197" s="38">
        <f t="shared" si="67"/>
        <v>1009.7</v>
      </c>
      <c r="G197" s="38">
        <f t="shared" si="66"/>
        <v>947.9</v>
      </c>
      <c r="H197" s="47">
        <f t="shared" si="68"/>
        <v>6.5196750712100515</v>
      </c>
    </row>
    <row r="198" spans="1:9" x14ac:dyDescent="0.25">
      <c r="A198" s="8">
        <f t="shared" si="7"/>
        <v>40220</v>
      </c>
      <c r="B198">
        <v>291.39999999999998</v>
      </c>
      <c r="C198">
        <v>222</v>
      </c>
      <c r="D198">
        <v>750.4</v>
      </c>
      <c r="E198">
        <v>795.4</v>
      </c>
      <c r="F198" s="38">
        <f t="shared" si="67"/>
        <v>1041.8</v>
      </c>
      <c r="G198" s="38">
        <f t="shared" si="66"/>
        <v>1017.4</v>
      </c>
      <c r="H198" s="47">
        <f t="shared" si="68"/>
        <v>2.3982701002555507</v>
      </c>
    </row>
    <row r="199" spans="1:9" x14ac:dyDescent="0.25">
      <c r="A199" s="8">
        <f t="shared" si="7"/>
        <v>40227</v>
      </c>
      <c r="B199">
        <v>290.8</v>
      </c>
      <c r="C199">
        <v>197.6</v>
      </c>
      <c r="D199">
        <v>750.9</v>
      </c>
      <c r="E199">
        <v>818.7</v>
      </c>
      <c r="F199" s="38">
        <f t="shared" si="67"/>
        <v>1041.7</v>
      </c>
      <c r="G199" s="38">
        <f t="shared" si="66"/>
        <v>1016.3000000000001</v>
      </c>
      <c r="H199" s="47">
        <f t="shared" si="68"/>
        <v>2.4992620289284728</v>
      </c>
    </row>
    <row r="200" spans="1:9" x14ac:dyDescent="0.25">
      <c r="A200" s="8">
        <f t="shared" si="7"/>
        <v>40234</v>
      </c>
      <c r="B200">
        <v>290.7</v>
      </c>
      <c r="C200">
        <v>243.4</v>
      </c>
      <c r="D200">
        <v>751.5</v>
      </c>
      <c r="E200">
        <v>841.9</v>
      </c>
      <c r="F200" s="38">
        <f t="shared" si="67"/>
        <v>1042.2</v>
      </c>
      <c r="G200" s="38">
        <f t="shared" si="66"/>
        <v>1085.3</v>
      </c>
      <c r="H200" s="47">
        <f t="shared" si="68"/>
        <v>-3.9712521883350171</v>
      </c>
    </row>
    <row r="201" spans="1:9" x14ac:dyDescent="0.25">
      <c r="A201" s="8">
        <f t="shared" si="7"/>
        <v>40241</v>
      </c>
      <c r="B201">
        <v>219.8</v>
      </c>
      <c r="C201">
        <v>204.5</v>
      </c>
      <c r="D201">
        <v>824.8</v>
      </c>
      <c r="E201">
        <v>886.1</v>
      </c>
      <c r="F201" s="38">
        <f t="shared" si="67"/>
        <v>1044.5999999999999</v>
      </c>
      <c r="G201" s="38">
        <f t="shared" si="66"/>
        <v>1090.5999999999999</v>
      </c>
      <c r="H201" s="47">
        <f t="shared" si="68"/>
        <v>-4.2178617274894581</v>
      </c>
    </row>
    <row r="202" spans="1:9" x14ac:dyDescent="0.25">
      <c r="A202" s="8">
        <f t="shared" si="7"/>
        <v>40248</v>
      </c>
      <c r="B202">
        <v>220.9</v>
      </c>
      <c r="C202">
        <v>226.1</v>
      </c>
      <c r="D202">
        <v>825.1</v>
      </c>
      <c r="E202">
        <v>886.1</v>
      </c>
      <c r="F202" s="38">
        <f t="shared" si="67"/>
        <v>1046</v>
      </c>
      <c r="G202" s="38">
        <f t="shared" si="66"/>
        <v>1112.2</v>
      </c>
      <c r="H202" s="47">
        <f t="shared" si="68"/>
        <v>-5.9521668764610736</v>
      </c>
    </row>
    <row r="203" spans="1:9" x14ac:dyDescent="0.25">
      <c r="A203" s="8">
        <f t="shared" si="7"/>
        <v>40255</v>
      </c>
      <c r="B203">
        <v>269.60000000000002</v>
      </c>
      <c r="C203">
        <v>223.9</v>
      </c>
      <c r="D203">
        <v>825.8</v>
      </c>
      <c r="E203">
        <v>911.2</v>
      </c>
      <c r="F203" s="38">
        <f t="shared" si="67"/>
        <v>1095.4000000000001</v>
      </c>
      <c r="G203" s="38">
        <f t="shared" si="66"/>
        <v>1135.1000000000001</v>
      </c>
      <c r="H203" s="47">
        <f t="shared" si="68"/>
        <v>-3.4974892079992936</v>
      </c>
      <c r="I203">
        <v>23</v>
      </c>
    </row>
    <row r="204" spans="1:9" x14ac:dyDescent="0.25">
      <c r="A204" s="8">
        <f t="shared" si="7"/>
        <v>40262</v>
      </c>
      <c r="B204">
        <v>323.8</v>
      </c>
      <c r="C204">
        <v>223.8</v>
      </c>
      <c r="D204">
        <v>826.8</v>
      </c>
      <c r="E204">
        <v>911.7</v>
      </c>
      <c r="F204" s="38">
        <f t="shared" si="67"/>
        <v>1150.5999999999999</v>
      </c>
      <c r="G204" s="38">
        <f t="shared" si="66"/>
        <v>1135.5</v>
      </c>
      <c r="H204" s="47">
        <f t="shared" si="68"/>
        <v>1.3298106560986289</v>
      </c>
    </row>
    <row r="205" spans="1:9" x14ac:dyDescent="0.25">
      <c r="A205" s="8">
        <f t="shared" si="7"/>
        <v>40269</v>
      </c>
      <c r="B205">
        <v>316.60000000000002</v>
      </c>
      <c r="C205">
        <v>201.1</v>
      </c>
      <c r="D205">
        <v>852.3</v>
      </c>
      <c r="E205">
        <v>936</v>
      </c>
      <c r="F205" s="38">
        <f t="shared" si="67"/>
        <v>1168.9000000000001</v>
      </c>
      <c r="G205" s="38">
        <f t="shared" si="66"/>
        <v>1137.0999999999999</v>
      </c>
      <c r="H205" s="47">
        <f t="shared" si="68"/>
        <v>2.7965878110984166</v>
      </c>
      <c r="I205">
        <v>46</v>
      </c>
    </row>
    <row r="206" spans="1:9" x14ac:dyDescent="0.25">
      <c r="A206" s="8">
        <f t="shared" si="7"/>
        <v>40276</v>
      </c>
      <c r="B206">
        <v>297.39999999999998</v>
      </c>
      <c r="C206">
        <v>199.8</v>
      </c>
      <c r="D206">
        <v>873.5</v>
      </c>
      <c r="E206">
        <v>936.6</v>
      </c>
      <c r="F206" s="38">
        <f t="shared" si="67"/>
        <v>1170.9000000000001</v>
      </c>
      <c r="G206" s="38">
        <f t="shared" si="66"/>
        <v>1136.4000000000001</v>
      </c>
      <c r="H206" s="47">
        <f t="shared" si="68"/>
        <v>3.0359028511087738</v>
      </c>
      <c r="I206">
        <v>46</v>
      </c>
    </row>
    <row r="207" spans="1:9" x14ac:dyDescent="0.25">
      <c r="A207" s="8">
        <f t="shared" si="7"/>
        <v>40283</v>
      </c>
      <c r="B207">
        <v>248.3</v>
      </c>
      <c r="C207">
        <v>178.3</v>
      </c>
      <c r="D207">
        <v>927.2</v>
      </c>
      <c r="E207">
        <v>959.9</v>
      </c>
      <c r="F207" s="38">
        <f t="shared" si="67"/>
        <v>1175.5</v>
      </c>
      <c r="G207" s="38">
        <f t="shared" si="66"/>
        <v>1138.2</v>
      </c>
      <c r="H207" s="47">
        <f t="shared" si="68"/>
        <v>3.2771041996134231</v>
      </c>
      <c r="I207">
        <v>101</v>
      </c>
    </row>
    <row r="208" spans="1:9" x14ac:dyDescent="0.25">
      <c r="A208" s="8">
        <f t="shared" si="7"/>
        <v>40290</v>
      </c>
      <c r="B208">
        <v>253.4</v>
      </c>
      <c r="C208">
        <v>156.9</v>
      </c>
      <c r="D208">
        <v>947.2</v>
      </c>
      <c r="E208">
        <v>983.5</v>
      </c>
      <c r="F208" s="38">
        <f t="shared" si="67"/>
        <v>1200.6000000000001</v>
      </c>
      <c r="G208" s="38">
        <f t="shared" si="66"/>
        <v>1140.4000000000001</v>
      </c>
      <c r="H208" s="47">
        <f t="shared" si="68"/>
        <v>5.2788495264819435</v>
      </c>
      <c r="I208">
        <v>124</v>
      </c>
    </row>
    <row r="209" spans="1:9" x14ac:dyDescent="0.25">
      <c r="A209" s="8">
        <f t="shared" si="7"/>
        <v>40297</v>
      </c>
      <c r="B209">
        <v>245.8</v>
      </c>
      <c r="C209">
        <v>134.1</v>
      </c>
      <c r="D209">
        <v>956.4</v>
      </c>
      <c r="E209">
        <v>1008.5</v>
      </c>
      <c r="F209" s="38">
        <f t="shared" si="67"/>
        <v>1202.2</v>
      </c>
      <c r="G209" s="38">
        <f t="shared" si="66"/>
        <v>1142.5999999999999</v>
      </c>
      <c r="H209" s="47">
        <f t="shared" si="68"/>
        <v>5.2161736390688107</v>
      </c>
      <c r="I209">
        <v>124</v>
      </c>
    </row>
    <row r="210" spans="1:9" x14ac:dyDescent="0.25">
      <c r="A210" s="8">
        <f t="shared" si="7"/>
        <v>40304</v>
      </c>
      <c r="B210">
        <v>246.4</v>
      </c>
      <c r="C210">
        <v>110.1</v>
      </c>
      <c r="D210">
        <v>956.5</v>
      </c>
      <c r="E210">
        <v>1034</v>
      </c>
      <c r="F210" s="38">
        <f t="shared" si="67"/>
        <v>1202.9000000000001</v>
      </c>
      <c r="G210" s="38">
        <f t="shared" si="66"/>
        <v>1144.0999999999999</v>
      </c>
      <c r="H210" s="47">
        <f t="shared" si="68"/>
        <v>5.1394108906564373</v>
      </c>
      <c r="I210">
        <v>124</v>
      </c>
    </row>
    <row r="211" spans="1:9" x14ac:dyDescent="0.25">
      <c r="A211" s="8">
        <f t="shared" si="7"/>
        <v>40311</v>
      </c>
      <c r="B211">
        <v>221.6</v>
      </c>
      <c r="C211">
        <v>104.1</v>
      </c>
      <c r="D211">
        <v>982.5</v>
      </c>
      <c r="E211">
        <v>1041.4000000000001</v>
      </c>
      <c r="F211" s="38">
        <f t="shared" si="67"/>
        <v>1204.0999999999999</v>
      </c>
      <c r="G211" s="38">
        <f t="shared" si="66"/>
        <v>1145.5</v>
      </c>
      <c r="H211" s="47">
        <f t="shared" si="68"/>
        <v>5.1156700130947197</v>
      </c>
      <c r="I211">
        <v>124</v>
      </c>
    </row>
    <row r="212" spans="1:9" x14ac:dyDescent="0.25">
      <c r="A212" s="8">
        <f t="shared" si="7"/>
        <v>40318</v>
      </c>
      <c r="B212">
        <v>123</v>
      </c>
      <c r="C212">
        <v>89.2</v>
      </c>
      <c r="D212">
        <v>1085.8</v>
      </c>
      <c r="E212">
        <v>1056.7</v>
      </c>
      <c r="F212" s="38">
        <f t="shared" si="67"/>
        <v>1208.8</v>
      </c>
      <c r="G212" s="38">
        <f t="shared" si="66"/>
        <v>1145.9000000000001</v>
      </c>
      <c r="H212" s="47">
        <f t="shared" si="68"/>
        <v>5.4891351775896657</v>
      </c>
      <c r="I212">
        <v>216.2</v>
      </c>
    </row>
    <row r="213" spans="1:9" x14ac:dyDescent="0.25">
      <c r="A213" s="8">
        <f t="shared" si="7"/>
        <v>40325</v>
      </c>
      <c r="B213">
        <v>115.8</v>
      </c>
      <c r="C213">
        <v>64</v>
      </c>
      <c r="D213">
        <v>1093.4000000000001</v>
      </c>
      <c r="E213">
        <v>1082.5</v>
      </c>
      <c r="F213" s="38">
        <f t="shared" si="67"/>
        <v>1209.2</v>
      </c>
      <c r="G213" s="38">
        <f t="shared" si="66"/>
        <v>1146.5</v>
      </c>
      <c r="H213" s="47">
        <f t="shared" si="68"/>
        <v>5.4688181421718385</v>
      </c>
      <c r="I213">
        <v>226.2</v>
      </c>
    </row>
    <row r="214" spans="1:9" x14ac:dyDescent="0.25">
      <c r="A214" s="8">
        <f t="shared" si="7"/>
        <v>40332</v>
      </c>
      <c r="B214">
        <v>325</v>
      </c>
      <c r="C214">
        <v>305.7</v>
      </c>
      <c r="D214">
        <v>0.4</v>
      </c>
      <c r="E214">
        <v>0</v>
      </c>
      <c r="F214" s="38">
        <f t="shared" si="67"/>
        <v>325.39999999999998</v>
      </c>
      <c r="G214" s="38">
        <f t="shared" si="66"/>
        <v>305.7</v>
      </c>
      <c r="H214" s="47">
        <f t="shared" si="68"/>
        <v>6.4442263657180199</v>
      </c>
    </row>
    <row r="215" spans="1:9" x14ac:dyDescent="0.25">
      <c r="A215" s="8">
        <f t="shared" si="7"/>
        <v>40339</v>
      </c>
      <c r="B215">
        <v>359.6</v>
      </c>
      <c r="C215">
        <v>316.89999999999998</v>
      </c>
      <c r="D215">
        <v>51.6</v>
      </c>
      <c r="E215">
        <v>0</v>
      </c>
      <c r="F215" s="38">
        <f t="shared" si="67"/>
        <v>411.20000000000005</v>
      </c>
      <c r="G215" s="38">
        <f t="shared" si="66"/>
        <v>316.89999999999998</v>
      </c>
      <c r="H215" s="47">
        <f t="shared" si="68"/>
        <v>29.757021142316219</v>
      </c>
    </row>
    <row r="216" spans="1:9" x14ac:dyDescent="0.25">
      <c r="A216" s="8">
        <f t="shared" si="7"/>
        <v>40346</v>
      </c>
      <c r="B216">
        <v>336</v>
      </c>
      <c r="C216">
        <v>340.5</v>
      </c>
      <c r="D216">
        <v>74.5</v>
      </c>
      <c r="E216">
        <v>24.5</v>
      </c>
      <c r="F216" s="38">
        <f t="shared" si="67"/>
        <v>410.5</v>
      </c>
      <c r="G216" s="38">
        <f t="shared" si="66"/>
        <v>365</v>
      </c>
      <c r="H216" s="47">
        <f t="shared" si="68"/>
        <v>12.465753424657544</v>
      </c>
    </row>
    <row r="217" spans="1:9" x14ac:dyDescent="0.25">
      <c r="A217" s="8">
        <f t="shared" si="7"/>
        <v>40353</v>
      </c>
      <c r="B217">
        <v>336.2</v>
      </c>
      <c r="C217">
        <v>294.3</v>
      </c>
      <c r="D217">
        <v>99.9</v>
      </c>
      <c r="E217">
        <v>72.900000000000006</v>
      </c>
      <c r="F217" s="38">
        <f t="shared" si="67"/>
        <v>436.1</v>
      </c>
      <c r="G217" s="38">
        <f t="shared" si="66"/>
        <v>367.20000000000005</v>
      </c>
      <c r="H217" s="47">
        <f t="shared" si="68"/>
        <v>18.763616557734196</v>
      </c>
    </row>
    <row r="218" spans="1:9" x14ac:dyDescent="0.25">
      <c r="A218" s="8">
        <f t="shared" si="7"/>
        <v>40360</v>
      </c>
      <c r="B218">
        <v>244.9</v>
      </c>
      <c r="C218">
        <v>358.9</v>
      </c>
      <c r="D218">
        <v>212.5</v>
      </c>
      <c r="E218">
        <v>73.099999999999994</v>
      </c>
      <c r="F218" s="38">
        <f t="shared" si="67"/>
        <v>457.4</v>
      </c>
      <c r="G218" s="38">
        <f t="shared" si="66"/>
        <v>432</v>
      </c>
      <c r="H218" s="47">
        <f t="shared" si="68"/>
        <v>5.8796296296296235</v>
      </c>
    </row>
    <row r="219" spans="1:9" x14ac:dyDescent="0.25">
      <c r="A219" s="8">
        <f t="shared" si="7"/>
        <v>40367</v>
      </c>
      <c r="B219">
        <v>271</v>
      </c>
      <c r="C219">
        <v>330.5</v>
      </c>
      <c r="D219">
        <v>212.5</v>
      </c>
      <c r="E219">
        <v>106.9</v>
      </c>
      <c r="F219" s="38">
        <f t="shared" si="67"/>
        <v>483.5</v>
      </c>
      <c r="G219" s="38">
        <f t="shared" si="66"/>
        <v>437.4</v>
      </c>
      <c r="H219" s="47">
        <f t="shared" si="68"/>
        <v>10.539551897576604</v>
      </c>
    </row>
    <row r="220" spans="1:9" x14ac:dyDescent="0.25">
      <c r="A220" s="8">
        <f t="shared" si="7"/>
        <v>40374</v>
      </c>
      <c r="B220">
        <v>217.6</v>
      </c>
      <c r="C220">
        <v>339.8</v>
      </c>
      <c r="D220">
        <v>271.39999999999998</v>
      </c>
      <c r="E220">
        <v>123.1</v>
      </c>
      <c r="F220" s="38">
        <f t="shared" si="67"/>
        <v>489</v>
      </c>
      <c r="G220" s="38">
        <f t="shared" si="66"/>
        <v>462.9</v>
      </c>
      <c r="H220" s="47">
        <f t="shared" si="68"/>
        <v>5.6383668178872304</v>
      </c>
    </row>
    <row r="221" spans="1:9" x14ac:dyDescent="0.25">
      <c r="A221" s="8">
        <f t="shared" si="7"/>
        <v>40381</v>
      </c>
      <c r="B221">
        <v>217.3</v>
      </c>
      <c r="C221">
        <v>339.8</v>
      </c>
      <c r="D221">
        <v>271.7</v>
      </c>
      <c r="E221">
        <v>123.1</v>
      </c>
      <c r="F221" s="38">
        <f t="shared" si="67"/>
        <v>489</v>
      </c>
      <c r="G221" s="38">
        <f t="shared" si="66"/>
        <v>462.9</v>
      </c>
      <c r="H221" s="47">
        <f t="shared" si="68"/>
        <v>5.6383668178872304</v>
      </c>
    </row>
    <row r="222" spans="1:9" x14ac:dyDescent="0.25">
      <c r="A222" s="8">
        <f t="shared" si="7"/>
        <v>40388</v>
      </c>
      <c r="B222">
        <v>272.3</v>
      </c>
      <c r="C222">
        <v>315.3</v>
      </c>
      <c r="D222">
        <v>298.60000000000002</v>
      </c>
      <c r="E222">
        <v>148.9</v>
      </c>
      <c r="F222" s="38">
        <f t="shared" si="67"/>
        <v>570.90000000000009</v>
      </c>
      <c r="G222" s="38">
        <f t="shared" ref="G222:G253" si="69">+C222+E222</f>
        <v>464.20000000000005</v>
      </c>
      <c r="H222" s="47">
        <f t="shared" si="68"/>
        <v>22.985781990521325</v>
      </c>
    </row>
    <row r="223" spans="1:9" x14ac:dyDescent="0.25">
      <c r="A223" s="8">
        <f t="shared" si="7"/>
        <v>40395</v>
      </c>
      <c r="B223">
        <v>322.2</v>
      </c>
      <c r="C223">
        <v>293.8</v>
      </c>
      <c r="D223">
        <v>298.7</v>
      </c>
      <c r="E223">
        <v>171.7</v>
      </c>
      <c r="F223" s="38">
        <f t="shared" ref="F223:F254" si="70">+B223+D223</f>
        <v>620.9</v>
      </c>
      <c r="G223" s="38">
        <f t="shared" si="69"/>
        <v>465.5</v>
      </c>
      <c r="H223" s="47">
        <f t="shared" si="68"/>
        <v>33.383458646616539</v>
      </c>
    </row>
    <row r="224" spans="1:9" x14ac:dyDescent="0.25">
      <c r="A224" s="8">
        <f t="shared" si="7"/>
        <v>40402</v>
      </c>
      <c r="B224">
        <v>319.3</v>
      </c>
      <c r="C224">
        <v>294.10000000000002</v>
      </c>
      <c r="D224">
        <v>327</v>
      </c>
      <c r="E224">
        <v>171.7</v>
      </c>
      <c r="F224" s="38">
        <f t="shared" si="70"/>
        <v>646.29999999999995</v>
      </c>
      <c r="G224" s="38">
        <f t="shared" si="69"/>
        <v>465.8</v>
      </c>
      <c r="H224" s="47">
        <f t="shared" ref="H224:H255" si="71">+(F224/G224-1)*100</f>
        <v>38.750536711034769</v>
      </c>
    </row>
    <row r="225" spans="1:8" x14ac:dyDescent="0.25">
      <c r="A225" s="8">
        <f t="shared" si="7"/>
        <v>40409</v>
      </c>
      <c r="B225">
        <v>357.2</v>
      </c>
      <c r="C225">
        <v>304.2</v>
      </c>
      <c r="D225">
        <v>370.5</v>
      </c>
      <c r="E225">
        <v>216.2</v>
      </c>
      <c r="F225" s="38">
        <f t="shared" si="70"/>
        <v>727.7</v>
      </c>
      <c r="G225" s="38">
        <f t="shared" si="69"/>
        <v>520.4</v>
      </c>
      <c r="H225" s="47">
        <f t="shared" si="71"/>
        <v>39.834742505764822</v>
      </c>
    </row>
    <row r="226" spans="1:8" x14ac:dyDescent="0.25">
      <c r="A226" s="8">
        <f t="shared" si="7"/>
        <v>40416</v>
      </c>
      <c r="B226">
        <v>381.2</v>
      </c>
      <c r="C226">
        <v>282.10000000000002</v>
      </c>
      <c r="D226">
        <v>370.5</v>
      </c>
      <c r="E226">
        <v>241.6</v>
      </c>
      <c r="F226" s="38">
        <f t="shared" si="70"/>
        <v>751.7</v>
      </c>
      <c r="G226" s="38">
        <f t="shared" si="69"/>
        <v>523.70000000000005</v>
      </c>
      <c r="H226" s="47">
        <f t="shared" si="71"/>
        <v>43.536375787664696</v>
      </c>
    </row>
    <row r="227" spans="1:8" x14ac:dyDescent="0.25">
      <c r="A227" s="8">
        <f t="shared" si="7"/>
        <v>40423</v>
      </c>
      <c r="B227">
        <v>425.2</v>
      </c>
      <c r="C227">
        <v>282.10000000000002</v>
      </c>
      <c r="D227">
        <v>449.1</v>
      </c>
      <c r="E227">
        <v>241.7</v>
      </c>
      <c r="F227" s="38">
        <f t="shared" si="70"/>
        <v>874.3</v>
      </c>
      <c r="G227" s="38">
        <f t="shared" si="69"/>
        <v>523.79999999999995</v>
      </c>
      <c r="H227" s="47">
        <f t="shared" si="71"/>
        <v>66.914852997327216</v>
      </c>
    </row>
    <row r="228" spans="1:8" x14ac:dyDescent="0.25">
      <c r="A228" s="8">
        <f t="shared" si="7"/>
        <v>40430</v>
      </c>
      <c r="B228">
        <v>482.6</v>
      </c>
      <c r="C228">
        <v>236.7</v>
      </c>
      <c r="D228">
        <v>449.1</v>
      </c>
      <c r="E228">
        <v>292.89999999999998</v>
      </c>
      <c r="F228" s="38">
        <f t="shared" si="70"/>
        <v>931.7</v>
      </c>
      <c r="G228" s="38">
        <f t="shared" si="69"/>
        <v>529.59999999999991</v>
      </c>
      <c r="H228" s="47">
        <f t="shared" si="71"/>
        <v>75.925226586102767</v>
      </c>
    </row>
    <row r="229" spans="1:8" x14ac:dyDescent="0.25">
      <c r="A229" s="8">
        <f t="shared" si="7"/>
        <v>40437</v>
      </c>
      <c r="B229">
        <v>437.6</v>
      </c>
      <c r="C229">
        <v>259.2</v>
      </c>
      <c r="D229">
        <v>558.4</v>
      </c>
      <c r="E229">
        <v>293.60000000000002</v>
      </c>
      <c r="F229" s="38">
        <f t="shared" si="70"/>
        <v>996</v>
      </c>
      <c r="G229" s="38">
        <f t="shared" si="69"/>
        <v>552.79999999999995</v>
      </c>
      <c r="H229" s="47">
        <f t="shared" si="71"/>
        <v>80.173661360347339</v>
      </c>
    </row>
    <row r="230" spans="1:8" x14ac:dyDescent="0.25">
      <c r="A230" s="8">
        <f t="shared" si="7"/>
        <v>40444</v>
      </c>
      <c r="B230">
        <v>422</v>
      </c>
      <c r="C230">
        <v>229.3</v>
      </c>
      <c r="D230">
        <v>578.9</v>
      </c>
      <c r="E230">
        <v>345.4</v>
      </c>
      <c r="F230" s="38">
        <f t="shared" si="70"/>
        <v>1000.9</v>
      </c>
      <c r="G230" s="38">
        <f t="shared" si="69"/>
        <v>574.70000000000005</v>
      </c>
      <c r="H230" s="47">
        <f t="shared" si="71"/>
        <v>74.160431529493636</v>
      </c>
    </row>
    <row r="231" spans="1:8" x14ac:dyDescent="0.25">
      <c r="A231" s="8">
        <f t="shared" si="7"/>
        <v>40451</v>
      </c>
      <c r="B231">
        <v>340.3</v>
      </c>
      <c r="C231">
        <v>265.7</v>
      </c>
      <c r="D231">
        <v>667.9</v>
      </c>
      <c r="E231">
        <v>345.7</v>
      </c>
      <c r="F231" s="38">
        <f t="shared" si="70"/>
        <v>1008.2</v>
      </c>
      <c r="G231" s="38">
        <f t="shared" si="69"/>
        <v>611.4</v>
      </c>
      <c r="H231" s="47">
        <f t="shared" si="71"/>
        <v>64.900228982662739</v>
      </c>
    </row>
    <row r="232" spans="1:8" x14ac:dyDescent="0.25">
      <c r="A232" s="8">
        <f t="shared" si="7"/>
        <v>40458</v>
      </c>
      <c r="B232">
        <v>318.7</v>
      </c>
      <c r="C232">
        <v>242.7</v>
      </c>
      <c r="D232">
        <v>695.8</v>
      </c>
      <c r="E232">
        <v>370.9</v>
      </c>
      <c r="F232" s="38">
        <f t="shared" si="70"/>
        <v>1014.5</v>
      </c>
      <c r="G232" s="38">
        <f t="shared" si="69"/>
        <v>613.59999999999991</v>
      </c>
      <c r="H232" s="47">
        <f t="shared" si="71"/>
        <v>65.335723598435493</v>
      </c>
    </row>
    <row r="233" spans="1:8" x14ac:dyDescent="0.25">
      <c r="A233" s="8">
        <f t="shared" si="7"/>
        <v>40465</v>
      </c>
      <c r="B233">
        <v>291.7</v>
      </c>
      <c r="C233">
        <v>255.4</v>
      </c>
      <c r="D233">
        <v>720.9</v>
      </c>
      <c r="E233">
        <v>396.5</v>
      </c>
      <c r="F233" s="38">
        <f t="shared" si="70"/>
        <v>1012.5999999999999</v>
      </c>
      <c r="G233" s="38">
        <f t="shared" si="69"/>
        <v>651.9</v>
      </c>
      <c r="H233" s="47">
        <f t="shared" si="71"/>
        <v>55.330572173646253</v>
      </c>
    </row>
    <row r="234" spans="1:8" x14ac:dyDescent="0.25">
      <c r="A234" s="8">
        <f t="shared" si="7"/>
        <v>40472</v>
      </c>
      <c r="B234">
        <v>347.5</v>
      </c>
      <c r="C234">
        <v>256.10000000000002</v>
      </c>
      <c r="D234">
        <v>742.9</v>
      </c>
      <c r="E234">
        <v>397</v>
      </c>
      <c r="F234" s="38">
        <f t="shared" si="70"/>
        <v>1090.4000000000001</v>
      </c>
      <c r="G234" s="38">
        <f t="shared" si="69"/>
        <v>653.1</v>
      </c>
      <c r="H234" s="47">
        <f t="shared" si="71"/>
        <v>66.957586893278219</v>
      </c>
    </row>
    <row r="235" spans="1:8" x14ac:dyDescent="0.25">
      <c r="A235" s="8">
        <f t="shared" si="7"/>
        <v>40479</v>
      </c>
      <c r="B235">
        <v>321.8</v>
      </c>
      <c r="C235">
        <v>254.1</v>
      </c>
      <c r="D235">
        <v>768.2</v>
      </c>
      <c r="E235">
        <v>422.2</v>
      </c>
      <c r="F235" s="38">
        <f t="shared" si="70"/>
        <v>1090</v>
      </c>
      <c r="G235" s="38">
        <f t="shared" si="69"/>
        <v>676.3</v>
      </c>
      <c r="H235" s="47">
        <f t="shared" si="71"/>
        <v>61.171077923998226</v>
      </c>
    </row>
    <row r="236" spans="1:8" x14ac:dyDescent="0.25">
      <c r="A236" s="8">
        <f t="shared" si="7"/>
        <v>40486</v>
      </c>
      <c r="B236">
        <v>295.3</v>
      </c>
      <c r="C236">
        <v>256.89999999999998</v>
      </c>
      <c r="D236">
        <v>795.9</v>
      </c>
      <c r="E236">
        <v>443.8</v>
      </c>
      <c r="F236" s="38">
        <f t="shared" si="70"/>
        <v>1091.2</v>
      </c>
      <c r="G236" s="38">
        <f t="shared" si="69"/>
        <v>700.7</v>
      </c>
      <c r="H236" s="47">
        <f t="shared" si="71"/>
        <v>55.72998430141287</v>
      </c>
    </row>
    <row r="237" spans="1:8" x14ac:dyDescent="0.25">
      <c r="A237" s="8">
        <f t="shared" si="7"/>
        <v>40493</v>
      </c>
      <c r="B237">
        <v>267.60000000000002</v>
      </c>
      <c r="C237">
        <v>224.7</v>
      </c>
      <c r="D237">
        <v>825.8</v>
      </c>
      <c r="E237">
        <v>479.2</v>
      </c>
      <c r="F237" s="38">
        <f t="shared" si="70"/>
        <v>1093.4000000000001</v>
      </c>
      <c r="G237" s="38">
        <f t="shared" si="69"/>
        <v>703.9</v>
      </c>
      <c r="H237" s="47">
        <f t="shared" si="71"/>
        <v>55.334564568830814</v>
      </c>
    </row>
    <row r="238" spans="1:8" x14ac:dyDescent="0.25">
      <c r="A238" s="8">
        <f t="shared" si="7"/>
        <v>40500</v>
      </c>
      <c r="B238">
        <v>336.5</v>
      </c>
      <c r="C238">
        <v>212.7</v>
      </c>
      <c r="D238">
        <v>850.9</v>
      </c>
      <c r="E238">
        <v>520.1</v>
      </c>
      <c r="F238" s="38">
        <f t="shared" si="70"/>
        <v>1187.4000000000001</v>
      </c>
      <c r="G238" s="38">
        <f t="shared" si="69"/>
        <v>732.8</v>
      </c>
      <c r="H238" s="47">
        <f t="shared" si="71"/>
        <v>62.036026200873387</v>
      </c>
    </row>
    <row r="239" spans="1:8" x14ac:dyDescent="0.25">
      <c r="A239" s="8">
        <f t="shared" si="7"/>
        <v>40507</v>
      </c>
      <c r="B239">
        <v>359.5</v>
      </c>
      <c r="C239">
        <v>210.4</v>
      </c>
      <c r="D239">
        <v>850.9</v>
      </c>
      <c r="E239">
        <v>547.1</v>
      </c>
      <c r="F239" s="38">
        <f t="shared" si="70"/>
        <v>1210.4000000000001</v>
      </c>
      <c r="G239" s="38">
        <f t="shared" si="69"/>
        <v>757.5</v>
      </c>
      <c r="H239" s="47">
        <f t="shared" si="71"/>
        <v>59.788778877887808</v>
      </c>
    </row>
    <row r="240" spans="1:8" x14ac:dyDescent="0.25">
      <c r="A240" s="8">
        <f t="shared" si="7"/>
        <v>40514</v>
      </c>
      <c r="B240">
        <v>364.5</v>
      </c>
      <c r="C240">
        <v>234.2</v>
      </c>
      <c r="D240">
        <v>868.8</v>
      </c>
      <c r="E240">
        <v>547.79999999999995</v>
      </c>
      <c r="F240" s="38">
        <f t="shared" si="70"/>
        <v>1233.3</v>
      </c>
      <c r="G240" s="38">
        <f t="shared" si="69"/>
        <v>782</v>
      </c>
      <c r="H240" s="47">
        <f t="shared" si="71"/>
        <v>57.710997442455245</v>
      </c>
    </row>
    <row r="241" spans="1:9" x14ac:dyDescent="0.25">
      <c r="A241" s="8">
        <f t="shared" si="7"/>
        <v>40521</v>
      </c>
      <c r="B241">
        <v>361.7</v>
      </c>
      <c r="C241">
        <v>257.39999999999998</v>
      </c>
      <c r="D241">
        <v>872.3</v>
      </c>
      <c r="E241">
        <v>548</v>
      </c>
      <c r="F241" s="38">
        <f t="shared" si="70"/>
        <v>1234</v>
      </c>
      <c r="G241" s="38">
        <f t="shared" si="69"/>
        <v>805.4</v>
      </c>
      <c r="H241" s="47">
        <f t="shared" si="71"/>
        <v>53.215793394586555</v>
      </c>
    </row>
    <row r="242" spans="1:9" x14ac:dyDescent="0.25">
      <c r="A242" s="8">
        <f t="shared" si="7"/>
        <v>40528</v>
      </c>
      <c r="B242">
        <v>322.8</v>
      </c>
      <c r="C242">
        <v>254.1</v>
      </c>
      <c r="D242">
        <v>940.2</v>
      </c>
      <c r="E242">
        <v>573.4</v>
      </c>
      <c r="F242" s="38">
        <f t="shared" si="70"/>
        <v>1263</v>
      </c>
      <c r="G242" s="38">
        <f t="shared" si="69"/>
        <v>827.5</v>
      </c>
      <c r="H242" s="47">
        <f t="shared" si="71"/>
        <v>52.628398791540775</v>
      </c>
    </row>
    <row r="243" spans="1:9" x14ac:dyDescent="0.25">
      <c r="A243" s="8">
        <f t="shared" si="7"/>
        <v>40535</v>
      </c>
      <c r="B243">
        <v>324.3</v>
      </c>
      <c r="C243">
        <v>275.7</v>
      </c>
      <c r="D243">
        <v>940.2</v>
      </c>
      <c r="E243">
        <v>603</v>
      </c>
      <c r="F243" s="38">
        <f t="shared" si="70"/>
        <v>1264.5</v>
      </c>
      <c r="G243" s="38">
        <f t="shared" si="69"/>
        <v>878.7</v>
      </c>
      <c r="H243" s="47">
        <f t="shared" si="71"/>
        <v>43.905769887333548</v>
      </c>
    </row>
    <row r="244" spans="1:9" x14ac:dyDescent="0.25">
      <c r="A244" s="8">
        <f t="shared" si="7"/>
        <v>40542</v>
      </c>
      <c r="B244">
        <v>270.10000000000002</v>
      </c>
      <c r="C244">
        <v>275.2</v>
      </c>
      <c r="D244">
        <v>1002</v>
      </c>
      <c r="E244">
        <v>603.70000000000005</v>
      </c>
      <c r="F244" s="38">
        <f t="shared" si="70"/>
        <v>1272.0999999999999</v>
      </c>
      <c r="G244" s="38">
        <f t="shared" si="69"/>
        <v>878.90000000000009</v>
      </c>
      <c r="H244" s="47">
        <f t="shared" si="71"/>
        <v>44.737740357264741</v>
      </c>
    </row>
    <row r="245" spans="1:9" x14ac:dyDescent="0.25">
      <c r="A245" s="8">
        <f t="shared" si="7"/>
        <v>40549</v>
      </c>
      <c r="B245">
        <v>271.10000000000002</v>
      </c>
      <c r="C245">
        <v>230.8</v>
      </c>
      <c r="D245">
        <v>1002</v>
      </c>
      <c r="E245">
        <v>652.20000000000005</v>
      </c>
      <c r="F245" s="38">
        <f t="shared" si="70"/>
        <v>1273.0999999999999</v>
      </c>
      <c r="G245" s="38">
        <f t="shared" si="69"/>
        <v>883</v>
      </c>
      <c r="H245" s="47">
        <f t="shared" si="71"/>
        <v>44.178935447338617</v>
      </c>
    </row>
    <row r="246" spans="1:9" x14ac:dyDescent="0.25">
      <c r="A246" s="8">
        <f t="shared" si="7"/>
        <v>40556</v>
      </c>
      <c r="B246">
        <v>296.10000000000002</v>
      </c>
      <c r="C246">
        <v>226.6</v>
      </c>
      <c r="D246">
        <v>1027.0999999999999</v>
      </c>
      <c r="E246">
        <v>676.9</v>
      </c>
      <c r="F246" s="38">
        <f t="shared" si="70"/>
        <v>1323.1999999999998</v>
      </c>
      <c r="G246" s="38">
        <f t="shared" si="69"/>
        <v>903.5</v>
      </c>
      <c r="H246" s="47">
        <f t="shared" si="71"/>
        <v>46.452684006640823</v>
      </c>
    </row>
    <row r="247" spans="1:9" x14ac:dyDescent="0.25">
      <c r="A247" s="8">
        <f t="shared" si="7"/>
        <v>40563</v>
      </c>
      <c r="B247">
        <v>303.5</v>
      </c>
      <c r="C247">
        <v>279.2</v>
      </c>
      <c r="D247">
        <v>1059.8</v>
      </c>
      <c r="E247">
        <v>699.9</v>
      </c>
      <c r="F247" s="38">
        <f t="shared" si="70"/>
        <v>1363.3</v>
      </c>
      <c r="G247" s="38">
        <f t="shared" si="69"/>
        <v>979.09999999999991</v>
      </c>
      <c r="H247" s="47">
        <f t="shared" si="71"/>
        <v>39.240118476151586</v>
      </c>
    </row>
    <row r="248" spans="1:9" x14ac:dyDescent="0.25">
      <c r="A248" s="8">
        <f t="shared" si="7"/>
        <v>40570</v>
      </c>
      <c r="B248">
        <v>302.7</v>
      </c>
      <c r="C248">
        <v>280.10000000000002</v>
      </c>
      <c r="D248">
        <v>1060.5999999999999</v>
      </c>
      <c r="E248">
        <v>700.3</v>
      </c>
      <c r="F248" s="38">
        <f t="shared" si="70"/>
        <v>1363.3</v>
      </c>
      <c r="G248" s="38">
        <f t="shared" si="69"/>
        <v>980.4</v>
      </c>
      <c r="H248" s="47">
        <f t="shared" si="71"/>
        <v>39.055487556099557</v>
      </c>
    </row>
    <row r="249" spans="1:9" x14ac:dyDescent="0.25">
      <c r="A249" s="8">
        <f t="shared" si="7"/>
        <v>40577</v>
      </c>
      <c r="B249">
        <v>288.2</v>
      </c>
      <c r="C249">
        <v>284</v>
      </c>
      <c r="D249">
        <v>1085.5</v>
      </c>
      <c r="E249">
        <v>725.7</v>
      </c>
      <c r="F249" s="38">
        <f t="shared" si="70"/>
        <v>1373.7</v>
      </c>
      <c r="G249" s="38">
        <f t="shared" si="69"/>
        <v>1009.7</v>
      </c>
      <c r="H249" s="47">
        <f t="shared" si="71"/>
        <v>36.050311973853624</v>
      </c>
    </row>
    <row r="250" spans="1:9" x14ac:dyDescent="0.25">
      <c r="A250" s="8">
        <f t="shared" si="7"/>
        <v>40584</v>
      </c>
      <c r="B250">
        <v>290</v>
      </c>
      <c r="C250">
        <v>291.39999999999998</v>
      </c>
      <c r="D250">
        <v>1134.5999999999999</v>
      </c>
      <c r="E250">
        <v>750.4</v>
      </c>
      <c r="F250" s="38">
        <f t="shared" si="70"/>
        <v>1424.6</v>
      </c>
      <c r="G250" s="38">
        <f t="shared" si="69"/>
        <v>1041.8</v>
      </c>
      <c r="H250" s="47">
        <f t="shared" si="71"/>
        <v>36.744096755615274</v>
      </c>
    </row>
    <row r="251" spans="1:9" x14ac:dyDescent="0.25">
      <c r="A251" s="8">
        <f t="shared" si="7"/>
        <v>40591</v>
      </c>
      <c r="B251">
        <v>369.7</v>
      </c>
      <c r="C251">
        <v>290.8</v>
      </c>
      <c r="D251">
        <v>1134.5999999999999</v>
      </c>
      <c r="E251">
        <v>750.9</v>
      </c>
      <c r="F251" s="38">
        <f t="shared" si="70"/>
        <v>1504.3</v>
      </c>
      <c r="G251" s="38">
        <f t="shared" si="69"/>
        <v>1041.7</v>
      </c>
      <c r="H251" s="47">
        <f t="shared" si="71"/>
        <v>44.408178938273956</v>
      </c>
    </row>
    <row r="252" spans="1:9" x14ac:dyDescent="0.25">
      <c r="A252" s="8">
        <f t="shared" si="7"/>
        <v>40598</v>
      </c>
      <c r="B252">
        <v>400.5</v>
      </c>
      <c r="C252">
        <v>290.7</v>
      </c>
      <c r="D252">
        <v>1134.5999999999999</v>
      </c>
      <c r="E252">
        <v>751.5</v>
      </c>
      <c r="F252" s="38">
        <f t="shared" si="70"/>
        <v>1535.1</v>
      </c>
      <c r="G252" s="38">
        <f t="shared" si="69"/>
        <v>1042.2</v>
      </c>
      <c r="H252" s="47">
        <f t="shared" si="71"/>
        <v>47.294185377086919</v>
      </c>
    </row>
    <row r="253" spans="1:9" x14ac:dyDescent="0.25">
      <c r="A253" s="8">
        <f t="shared" si="7"/>
        <v>40605</v>
      </c>
      <c r="B253">
        <v>400.3</v>
      </c>
      <c r="C253">
        <v>219.8</v>
      </c>
      <c r="D253">
        <v>1134.7</v>
      </c>
      <c r="E253">
        <v>824.8</v>
      </c>
      <c r="F253" s="38">
        <f t="shared" si="70"/>
        <v>1535</v>
      </c>
      <c r="G253" s="38">
        <f t="shared" si="69"/>
        <v>1044.5999999999999</v>
      </c>
      <c r="H253" s="47">
        <f t="shared" si="71"/>
        <v>46.9461995022018</v>
      </c>
    </row>
    <row r="254" spans="1:9" x14ac:dyDescent="0.25">
      <c r="A254" s="8">
        <f t="shared" si="7"/>
        <v>40612</v>
      </c>
      <c r="B254">
        <v>373.1</v>
      </c>
      <c r="C254">
        <v>220.9</v>
      </c>
      <c r="D254">
        <v>1163.5</v>
      </c>
      <c r="E254">
        <v>825.1</v>
      </c>
      <c r="F254" s="38">
        <f t="shared" si="70"/>
        <v>1536.6</v>
      </c>
      <c r="G254" s="38">
        <f t="shared" ref="G254:G265" si="72">+C254+E254</f>
        <v>1046</v>
      </c>
      <c r="H254" s="47">
        <f t="shared" si="71"/>
        <v>46.902485659655824</v>
      </c>
    </row>
    <row r="255" spans="1:9" x14ac:dyDescent="0.25">
      <c r="A255" s="8">
        <f t="shared" si="7"/>
        <v>40619</v>
      </c>
      <c r="B255">
        <v>426.3</v>
      </c>
      <c r="C255">
        <v>269.60000000000002</v>
      </c>
      <c r="D255">
        <v>1188.9000000000001</v>
      </c>
      <c r="E255">
        <v>825.8</v>
      </c>
      <c r="F255" s="38">
        <f t="shared" ref="F255:F265" si="73">+B255+D255</f>
        <v>1615.2</v>
      </c>
      <c r="G255" s="38">
        <f t="shared" si="72"/>
        <v>1095.4000000000001</v>
      </c>
      <c r="H255" s="47">
        <f t="shared" si="71"/>
        <v>47.452985210881863</v>
      </c>
      <c r="I255">
        <v>23</v>
      </c>
    </row>
    <row r="256" spans="1:9" x14ac:dyDescent="0.25">
      <c r="A256" s="8">
        <f t="shared" si="7"/>
        <v>40626</v>
      </c>
      <c r="B256">
        <v>425.9</v>
      </c>
      <c r="C256">
        <v>323.8</v>
      </c>
      <c r="D256">
        <v>1190.2</v>
      </c>
      <c r="E256">
        <v>826.8</v>
      </c>
      <c r="F256" s="38">
        <f t="shared" si="73"/>
        <v>1616.1</v>
      </c>
      <c r="G256" s="38">
        <f t="shared" si="72"/>
        <v>1150.5999999999999</v>
      </c>
      <c r="H256" s="47">
        <f t="shared" ref="H256:H265" si="74">+(F256/G256-1)*100</f>
        <v>40.457152789848784</v>
      </c>
      <c r="I256">
        <v>23</v>
      </c>
    </row>
    <row r="257" spans="1:9" x14ac:dyDescent="0.25">
      <c r="A257" s="8">
        <f t="shared" si="7"/>
        <v>40633</v>
      </c>
      <c r="B257">
        <v>406.5</v>
      </c>
      <c r="C257">
        <v>316.60000000000002</v>
      </c>
      <c r="D257">
        <v>1216</v>
      </c>
      <c r="E257">
        <v>852.3</v>
      </c>
      <c r="F257" s="38">
        <f t="shared" si="73"/>
        <v>1622.5</v>
      </c>
      <c r="G257" s="38">
        <f t="shared" si="72"/>
        <v>1168.9000000000001</v>
      </c>
      <c r="H257" s="47">
        <f t="shared" si="74"/>
        <v>38.805714774574376</v>
      </c>
      <c r="I257">
        <v>47</v>
      </c>
    </row>
    <row r="258" spans="1:9" x14ac:dyDescent="0.25">
      <c r="A258" s="8">
        <f t="shared" si="7"/>
        <v>40640</v>
      </c>
      <c r="B258">
        <v>363.1</v>
      </c>
      <c r="C258">
        <v>297.39999999999998</v>
      </c>
      <c r="D258">
        <v>1263.3</v>
      </c>
      <c r="E258">
        <v>873.5</v>
      </c>
      <c r="F258" s="38">
        <f t="shared" si="73"/>
        <v>1626.4</v>
      </c>
      <c r="G258" s="38">
        <f t="shared" si="72"/>
        <v>1170.9000000000001</v>
      </c>
      <c r="H258" s="47">
        <f t="shared" si="74"/>
        <v>38.901699547356742</v>
      </c>
      <c r="I258">
        <v>47</v>
      </c>
    </row>
    <row r="259" spans="1:9" x14ac:dyDescent="0.25">
      <c r="A259" s="8">
        <f t="shared" si="7"/>
        <v>40647</v>
      </c>
      <c r="B259">
        <v>350.5</v>
      </c>
      <c r="C259">
        <v>248.3</v>
      </c>
      <c r="D259">
        <v>1294.4000000000001</v>
      </c>
      <c r="E259">
        <v>927.2</v>
      </c>
      <c r="F259" s="38">
        <f t="shared" si="73"/>
        <v>1644.9</v>
      </c>
      <c r="G259" s="38">
        <f t="shared" si="72"/>
        <v>1175.5</v>
      </c>
      <c r="H259" s="47">
        <f t="shared" si="74"/>
        <v>39.931943853679286</v>
      </c>
      <c r="I259">
        <v>47</v>
      </c>
    </row>
    <row r="260" spans="1:9" x14ac:dyDescent="0.25">
      <c r="A260" s="8">
        <f t="shared" si="7"/>
        <v>40654</v>
      </c>
      <c r="B260">
        <v>322.39999999999998</v>
      </c>
      <c r="C260">
        <v>253.4</v>
      </c>
      <c r="D260">
        <v>1324.7</v>
      </c>
      <c r="E260">
        <v>947.2</v>
      </c>
      <c r="F260" s="38">
        <f t="shared" si="73"/>
        <v>1647.1</v>
      </c>
      <c r="G260" s="38">
        <f t="shared" si="72"/>
        <v>1200.6000000000001</v>
      </c>
      <c r="H260" s="47">
        <f t="shared" si="74"/>
        <v>37.189738464101254</v>
      </c>
      <c r="I260">
        <v>47</v>
      </c>
    </row>
    <row r="261" spans="1:9" x14ac:dyDescent="0.25">
      <c r="A261" s="8">
        <f t="shared" si="7"/>
        <v>40661</v>
      </c>
      <c r="B261">
        <v>274.7</v>
      </c>
      <c r="C261">
        <v>245.8</v>
      </c>
      <c r="D261">
        <v>1378.8</v>
      </c>
      <c r="E261">
        <v>956.4</v>
      </c>
      <c r="F261" s="38">
        <f t="shared" si="73"/>
        <v>1653.5</v>
      </c>
      <c r="G261" s="38">
        <f t="shared" si="72"/>
        <v>1202.2</v>
      </c>
      <c r="H261" s="47">
        <f t="shared" si="74"/>
        <v>37.539510896689386</v>
      </c>
      <c r="I261">
        <v>47</v>
      </c>
    </row>
    <row r="262" spans="1:9" x14ac:dyDescent="0.25">
      <c r="A262" s="8">
        <f t="shared" si="7"/>
        <v>40668</v>
      </c>
      <c r="B262">
        <v>210.1</v>
      </c>
      <c r="C262">
        <v>246.4</v>
      </c>
      <c r="D262">
        <v>1448.1</v>
      </c>
      <c r="E262">
        <v>956.5</v>
      </c>
      <c r="F262" s="38">
        <f t="shared" si="73"/>
        <v>1658.1999999999998</v>
      </c>
      <c r="G262" s="38">
        <f t="shared" si="72"/>
        <v>1202.9000000000001</v>
      </c>
      <c r="H262" s="47">
        <f t="shared" si="74"/>
        <v>37.850195361210396</v>
      </c>
      <c r="I262">
        <v>73.900000000000006</v>
      </c>
    </row>
    <row r="263" spans="1:9" x14ac:dyDescent="0.25">
      <c r="A263" s="8">
        <f t="shared" si="7"/>
        <v>40675</v>
      </c>
      <c r="B263">
        <v>167.7</v>
      </c>
      <c r="C263">
        <v>221.6</v>
      </c>
      <c r="D263">
        <v>1491.6</v>
      </c>
      <c r="E263">
        <v>982.5</v>
      </c>
      <c r="F263" s="38">
        <f t="shared" si="73"/>
        <v>1659.3</v>
      </c>
      <c r="G263" s="38">
        <f t="shared" si="72"/>
        <v>1204.0999999999999</v>
      </c>
      <c r="H263" s="47">
        <f t="shared" si="74"/>
        <v>37.804169088946104</v>
      </c>
      <c r="I263">
        <v>73.900000000000006</v>
      </c>
    </row>
    <row r="264" spans="1:9" x14ac:dyDescent="0.25">
      <c r="A264" s="8">
        <f t="shared" si="7"/>
        <v>40682</v>
      </c>
      <c r="B264">
        <v>51.8</v>
      </c>
      <c r="C264">
        <v>123</v>
      </c>
      <c r="D264">
        <v>1614.3</v>
      </c>
      <c r="E264">
        <v>1085.8</v>
      </c>
      <c r="F264" s="38">
        <f t="shared" si="73"/>
        <v>1666.1</v>
      </c>
      <c r="G264" s="38">
        <f t="shared" si="72"/>
        <v>1208.8</v>
      </c>
      <c r="H264" s="47">
        <f t="shared" si="74"/>
        <v>37.830906684315011</v>
      </c>
      <c r="I264">
        <v>73.900000000000006</v>
      </c>
    </row>
    <row r="265" spans="1:9" x14ac:dyDescent="0.25">
      <c r="A265" s="8">
        <f t="shared" si="7"/>
        <v>40689</v>
      </c>
      <c r="B265">
        <v>52.9</v>
      </c>
      <c r="C265">
        <v>115.8</v>
      </c>
      <c r="D265">
        <v>1640.1</v>
      </c>
      <c r="E265">
        <v>1093.5</v>
      </c>
      <c r="F265" s="38">
        <f t="shared" si="73"/>
        <v>1693</v>
      </c>
      <c r="G265" s="38">
        <f t="shared" si="72"/>
        <v>1209.3</v>
      </c>
      <c r="H265" s="47">
        <f t="shared" si="74"/>
        <v>39.998346150665689</v>
      </c>
      <c r="I265">
        <v>101.4</v>
      </c>
    </row>
    <row r="266" spans="1:9" x14ac:dyDescent="0.25">
      <c r="A266" s="8">
        <f t="shared" si="7"/>
        <v>40696</v>
      </c>
      <c r="B266">
        <v>154.69999999999999</v>
      </c>
      <c r="C266">
        <v>325</v>
      </c>
      <c r="D266">
        <v>0</v>
      </c>
      <c r="E266">
        <v>0.4</v>
      </c>
      <c r="F266" s="38">
        <f t="shared" ref="F266:F274" si="75">+B266+D266</f>
        <v>154.69999999999999</v>
      </c>
      <c r="G266" s="38">
        <f t="shared" ref="G266:G274" si="76">+C266+E266</f>
        <v>325.39999999999998</v>
      </c>
      <c r="H266" s="47">
        <f t="shared" ref="H266:H274" si="77">+(F266/G266-1)*100</f>
        <v>-52.458512599877075</v>
      </c>
    </row>
    <row r="267" spans="1:9" x14ac:dyDescent="0.25">
      <c r="A267" s="8">
        <v>40703</v>
      </c>
      <c r="B267">
        <v>154.69999999999999</v>
      </c>
      <c r="C267">
        <v>359.6</v>
      </c>
      <c r="D267">
        <v>0</v>
      </c>
      <c r="E267">
        <v>51.6</v>
      </c>
      <c r="F267" s="38">
        <f t="shared" si="75"/>
        <v>154.69999999999999</v>
      </c>
      <c r="G267" s="38">
        <f t="shared" si="76"/>
        <v>411.20000000000005</v>
      </c>
      <c r="H267" s="47">
        <f t="shared" si="77"/>
        <v>-62.378404669260703</v>
      </c>
    </row>
    <row r="268" spans="1:9" x14ac:dyDescent="0.25">
      <c r="A268" s="8">
        <f t="shared" si="7"/>
        <v>40710</v>
      </c>
      <c r="B268">
        <v>227.3</v>
      </c>
      <c r="C268">
        <v>336</v>
      </c>
      <c r="D268">
        <v>0</v>
      </c>
      <c r="E268">
        <v>74.5</v>
      </c>
      <c r="F268" s="38">
        <f t="shared" si="75"/>
        <v>227.3</v>
      </c>
      <c r="G268" s="38">
        <f t="shared" si="76"/>
        <v>410.5</v>
      </c>
      <c r="H268" s="47">
        <f t="shared" si="77"/>
        <v>-44.628501827040189</v>
      </c>
    </row>
    <row r="269" spans="1:9" x14ac:dyDescent="0.25">
      <c r="A269" s="8">
        <f t="shared" si="7"/>
        <v>40717</v>
      </c>
      <c r="B269">
        <v>178</v>
      </c>
      <c r="C269">
        <v>336.2</v>
      </c>
      <c r="D269">
        <v>52.9</v>
      </c>
      <c r="E269">
        <v>99.9</v>
      </c>
      <c r="F269" s="38">
        <f t="shared" si="75"/>
        <v>230.9</v>
      </c>
      <c r="G269" s="38">
        <f t="shared" si="76"/>
        <v>436.1</v>
      </c>
      <c r="H269" s="47">
        <f t="shared" si="77"/>
        <v>-47.05342811281816</v>
      </c>
    </row>
    <row r="270" spans="1:9" x14ac:dyDescent="0.25">
      <c r="A270" s="8">
        <f t="shared" ref="A270:A333" si="78">+A269+7</f>
        <v>40724</v>
      </c>
      <c r="B270">
        <v>201.3</v>
      </c>
      <c r="C270">
        <v>244.9</v>
      </c>
      <c r="D270">
        <v>53.1</v>
      </c>
      <c r="E270">
        <v>212.5</v>
      </c>
      <c r="F270" s="38">
        <f t="shared" si="75"/>
        <v>254.4</v>
      </c>
      <c r="G270" s="38">
        <f t="shared" si="76"/>
        <v>457.4</v>
      </c>
      <c r="H270" s="47">
        <f t="shared" si="77"/>
        <v>-44.381285526891126</v>
      </c>
    </row>
    <row r="271" spans="1:9" x14ac:dyDescent="0.25">
      <c r="A271" s="8">
        <f t="shared" si="78"/>
        <v>40731</v>
      </c>
      <c r="B271">
        <v>214.8</v>
      </c>
      <c r="C271">
        <v>271</v>
      </c>
      <c r="D271">
        <v>78.400000000000006</v>
      </c>
      <c r="E271">
        <v>212.5</v>
      </c>
      <c r="F271" s="38">
        <f t="shared" si="75"/>
        <v>293.20000000000005</v>
      </c>
      <c r="G271" s="38">
        <f t="shared" si="76"/>
        <v>483.5</v>
      </c>
      <c r="H271" s="47">
        <f t="shared" si="77"/>
        <v>-39.358841778696998</v>
      </c>
    </row>
    <row r="272" spans="1:9" x14ac:dyDescent="0.25">
      <c r="A272" s="8">
        <f t="shared" si="78"/>
        <v>40738</v>
      </c>
      <c r="B272">
        <v>281.2</v>
      </c>
      <c r="C272">
        <v>217.6</v>
      </c>
      <c r="D272">
        <v>103.7</v>
      </c>
      <c r="E272">
        <v>271.39999999999998</v>
      </c>
      <c r="F272" s="38">
        <f t="shared" si="75"/>
        <v>384.9</v>
      </c>
      <c r="G272" s="38">
        <f t="shared" si="76"/>
        <v>489</v>
      </c>
      <c r="H272" s="47">
        <f t="shared" si="77"/>
        <v>-21.288343558282207</v>
      </c>
    </row>
    <row r="273" spans="1:10" x14ac:dyDescent="0.25">
      <c r="A273" s="8">
        <f t="shared" si="78"/>
        <v>40745</v>
      </c>
      <c r="B273">
        <v>256.7</v>
      </c>
      <c r="C273">
        <v>217.3</v>
      </c>
      <c r="D273">
        <v>129.5</v>
      </c>
      <c r="E273">
        <v>271.7</v>
      </c>
      <c r="F273" s="38">
        <f t="shared" si="75"/>
        <v>386.2</v>
      </c>
      <c r="G273" s="38">
        <f t="shared" si="76"/>
        <v>489</v>
      </c>
      <c r="H273" s="47">
        <f t="shared" si="77"/>
        <v>-21.022494887525568</v>
      </c>
    </row>
    <row r="274" spans="1:10" x14ac:dyDescent="0.25">
      <c r="A274" s="8">
        <f t="shared" si="78"/>
        <v>40752</v>
      </c>
      <c r="B274">
        <v>256.7</v>
      </c>
      <c r="C274">
        <v>272.3</v>
      </c>
      <c r="D274">
        <v>129.6</v>
      </c>
      <c r="E274">
        <v>298.60000000000002</v>
      </c>
      <c r="F274" s="38">
        <f t="shared" si="75"/>
        <v>386.29999999999995</v>
      </c>
      <c r="G274" s="38">
        <f t="shared" si="76"/>
        <v>570.90000000000009</v>
      </c>
      <c r="H274" s="47">
        <f t="shared" si="77"/>
        <v>-32.334909791557209</v>
      </c>
    </row>
    <row r="275" spans="1:10" x14ac:dyDescent="0.25">
      <c r="A275" s="8">
        <f t="shared" si="78"/>
        <v>40759</v>
      </c>
      <c r="B275">
        <v>280</v>
      </c>
      <c r="C275">
        <v>322.2</v>
      </c>
      <c r="D275">
        <v>129.80000000000001</v>
      </c>
      <c r="E275">
        <v>298.7</v>
      </c>
      <c r="F275" s="38">
        <f>+B275+D275</f>
        <v>409.8</v>
      </c>
      <c r="G275" s="38">
        <f>+C275+E275</f>
        <v>620.9</v>
      </c>
      <c r="H275" s="47">
        <f>+(F275/G275-1)*100</f>
        <v>-33.999033660814938</v>
      </c>
    </row>
    <row r="276" spans="1:10" x14ac:dyDescent="0.25">
      <c r="A276" s="8">
        <f t="shared" si="78"/>
        <v>40766</v>
      </c>
      <c r="B276">
        <v>297.8</v>
      </c>
      <c r="C276">
        <v>319.3</v>
      </c>
      <c r="D276">
        <v>156.30000000000001</v>
      </c>
      <c r="E276">
        <v>327.10000000000002</v>
      </c>
      <c r="F276" s="38">
        <f t="shared" ref="F276:F333" si="79">+B276+D276</f>
        <v>454.1</v>
      </c>
      <c r="G276" s="38">
        <f t="shared" ref="G276:G333" si="80">+C276+E276</f>
        <v>646.40000000000009</v>
      </c>
      <c r="H276" s="47">
        <f t="shared" ref="H276:H333" si="81">+(F276/G276-1)*100</f>
        <v>-29.749381188118818</v>
      </c>
    </row>
    <row r="277" spans="1:10" x14ac:dyDescent="0.25">
      <c r="A277" s="8">
        <f t="shared" si="78"/>
        <v>40773</v>
      </c>
      <c r="B277">
        <v>297.60000000000002</v>
      </c>
      <c r="C277">
        <v>357.2</v>
      </c>
      <c r="D277">
        <v>156.4</v>
      </c>
      <c r="E277">
        <v>370.5</v>
      </c>
      <c r="F277" s="38">
        <f t="shared" si="79"/>
        <v>454</v>
      </c>
      <c r="G277" s="38">
        <f t="shared" si="80"/>
        <v>727.7</v>
      </c>
      <c r="H277" s="47">
        <f t="shared" si="81"/>
        <v>-37.61165315377216</v>
      </c>
    </row>
    <row r="278" spans="1:10" x14ac:dyDescent="0.25">
      <c r="A278" s="8">
        <f t="shared" si="78"/>
        <v>40780</v>
      </c>
      <c r="B278">
        <v>340.1</v>
      </c>
      <c r="C278">
        <v>381.2</v>
      </c>
      <c r="D278">
        <v>156.4</v>
      </c>
      <c r="E278">
        <v>370.5</v>
      </c>
      <c r="F278" s="38">
        <f t="shared" si="79"/>
        <v>496.5</v>
      </c>
      <c r="G278" s="38">
        <f t="shared" si="80"/>
        <v>751.7</v>
      </c>
      <c r="H278" s="47">
        <f t="shared" si="81"/>
        <v>-33.949713981641615</v>
      </c>
    </row>
    <row r="279" spans="1:10" x14ac:dyDescent="0.25">
      <c r="A279" s="8">
        <f t="shared" si="78"/>
        <v>40787</v>
      </c>
      <c r="B279">
        <v>318.39999999999998</v>
      </c>
      <c r="C279">
        <v>425.2</v>
      </c>
      <c r="D279">
        <v>179.6</v>
      </c>
      <c r="E279">
        <v>449.2</v>
      </c>
      <c r="F279" s="38">
        <f t="shared" si="79"/>
        <v>498</v>
      </c>
      <c r="G279" s="38">
        <f t="shared" si="80"/>
        <v>874.4</v>
      </c>
      <c r="H279" s="47">
        <f t="shared" si="81"/>
        <v>-43.046660567246107</v>
      </c>
    </row>
    <row r="280" spans="1:10" x14ac:dyDescent="0.25">
      <c r="A280" s="8">
        <f t="shared" si="78"/>
        <v>40794</v>
      </c>
      <c r="B280">
        <v>368.5</v>
      </c>
      <c r="C280">
        <v>482.6</v>
      </c>
      <c r="D280">
        <v>179.6</v>
      </c>
      <c r="E280">
        <v>449.2</v>
      </c>
      <c r="F280" s="38">
        <f t="shared" si="79"/>
        <v>548.1</v>
      </c>
      <c r="G280" s="38">
        <f t="shared" si="80"/>
        <v>931.8</v>
      </c>
      <c r="H280" s="47">
        <f t="shared" si="81"/>
        <v>-41.178364455891817</v>
      </c>
    </row>
    <row r="281" spans="1:10" x14ac:dyDescent="0.25">
      <c r="A281" s="8">
        <f t="shared" si="78"/>
        <v>40801</v>
      </c>
      <c r="B281">
        <v>348.2</v>
      </c>
      <c r="C281">
        <v>437.6</v>
      </c>
      <c r="D281">
        <v>227.3</v>
      </c>
      <c r="E281">
        <v>558.4</v>
      </c>
      <c r="F281" s="38">
        <f t="shared" si="79"/>
        <v>575.5</v>
      </c>
      <c r="G281" s="38">
        <f t="shared" si="80"/>
        <v>996</v>
      </c>
      <c r="H281" s="47">
        <f t="shared" si="81"/>
        <v>-42.218875502008032</v>
      </c>
    </row>
    <row r="282" spans="1:10" x14ac:dyDescent="0.25">
      <c r="A282" s="8">
        <f t="shared" si="78"/>
        <v>40808</v>
      </c>
      <c r="B282">
        <v>296.7</v>
      </c>
      <c r="C282">
        <v>422</v>
      </c>
      <c r="D282">
        <v>284.3</v>
      </c>
      <c r="E282">
        <v>578.9</v>
      </c>
      <c r="F282" s="38">
        <f t="shared" si="79"/>
        <v>581</v>
      </c>
      <c r="G282" s="38">
        <f t="shared" si="80"/>
        <v>1000.9</v>
      </c>
      <c r="H282" s="47">
        <f t="shared" si="81"/>
        <v>-41.952242981316815</v>
      </c>
      <c r="I282" s="103"/>
      <c r="J282" s="103"/>
    </row>
    <row r="283" spans="1:10" x14ac:dyDescent="0.25">
      <c r="A283" s="8">
        <f t="shared" si="78"/>
        <v>40815</v>
      </c>
      <c r="B283">
        <v>330.9</v>
      </c>
      <c r="C283">
        <v>340.3</v>
      </c>
      <c r="D283">
        <v>297.5</v>
      </c>
      <c r="E283">
        <v>667.9</v>
      </c>
      <c r="F283" s="38">
        <f t="shared" si="79"/>
        <v>628.4</v>
      </c>
      <c r="G283" s="38">
        <f t="shared" si="80"/>
        <v>1008.2</v>
      </c>
      <c r="H283" s="47">
        <f t="shared" si="81"/>
        <v>-37.67109700456259</v>
      </c>
    </row>
    <row r="284" spans="1:10" x14ac:dyDescent="0.25">
      <c r="A284" s="8">
        <f t="shared" si="78"/>
        <v>40822</v>
      </c>
      <c r="B284">
        <v>283.3</v>
      </c>
      <c r="C284">
        <v>318.7</v>
      </c>
      <c r="D284">
        <v>349</v>
      </c>
      <c r="E284">
        <v>695.8</v>
      </c>
      <c r="F284" s="38">
        <f>+B284+D284</f>
        <v>632.29999999999995</v>
      </c>
      <c r="G284" s="38">
        <f t="shared" si="80"/>
        <v>1014.5</v>
      </c>
      <c r="H284" s="47">
        <f t="shared" si="81"/>
        <v>-37.673730901922134</v>
      </c>
    </row>
    <row r="285" spans="1:10" x14ac:dyDescent="0.25">
      <c r="A285" s="8">
        <f t="shared" si="78"/>
        <v>40829</v>
      </c>
      <c r="B285">
        <v>283.3</v>
      </c>
      <c r="C285">
        <v>291.7</v>
      </c>
      <c r="D285">
        <v>349</v>
      </c>
      <c r="E285">
        <v>720.9</v>
      </c>
      <c r="F285" s="38">
        <f t="shared" si="79"/>
        <v>632.29999999999995</v>
      </c>
      <c r="G285" s="38">
        <f t="shared" si="80"/>
        <v>1012.5999999999999</v>
      </c>
      <c r="H285" s="47">
        <f t="shared" si="81"/>
        <v>-37.556784515109619</v>
      </c>
    </row>
    <row r="286" spans="1:10" x14ac:dyDescent="0.25">
      <c r="A286" s="8">
        <f t="shared" si="78"/>
        <v>40836</v>
      </c>
      <c r="B286">
        <v>277.5</v>
      </c>
      <c r="C286">
        <v>347.5</v>
      </c>
      <c r="D286">
        <v>378.7</v>
      </c>
      <c r="E286">
        <v>742.9</v>
      </c>
      <c r="F286" s="38">
        <f t="shared" si="79"/>
        <v>656.2</v>
      </c>
      <c r="G286" s="38">
        <f t="shared" si="80"/>
        <v>1090.4000000000001</v>
      </c>
      <c r="H286" s="47">
        <f t="shared" si="81"/>
        <v>-39.820249449743216</v>
      </c>
    </row>
    <row r="287" spans="1:10" x14ac:dyDescent="0.25">
      <c r="A287" s="8">
        <f t="shared" si="78"/>
        <v>40843</v>
      </c>
      <c r="B287">
        <v>298.3</v>
      </c>
      <c r="C287">
        <v>321.8</v>
      </c>
      <c r="D287">
        <v>378.9</v>
      </c>
      <c r="E287">
        <v>768.2</v>
      </c>
      <c r="F287" s="38">
        <f t="shared" si="79"/>
        <v>677.2</v>
      </c>
      <c r="G287" s="38">
        <f t="shared" si="80"/>
        <v>1090</v>
      </c>
      <c r="H287" s="47">
        <f t="shared" si="81"/>
        <v>-37.871559633027516</v>
      </c>
    </row>
    <row r="288" spans="1:10" x14ac:dyDescent="0.25">
      <c r="A288" s="8">
        <f t="shared" si="78"/>
        <v>40850</v>
      </c>
      <c r="B288">
        <v>333.2</v>
      </c>
      <c r="C288">
        <v>295.3</v>
      </c>
      <c r="D288" s="26">
        <v>429</v>
      </c>
      <c r="E288">
        <v>795.9</v>
      </c>
      <c r="F288" s="38">
        <f t="shared" si="79"/>
        <v>762.2</v>
      </c>
      <c r="G288" s="38">
        <f t="shared" si="80"/>
        <v>1091.2</v>
      </c>
      <c r="H288" s="47">
        <f t="shared" si="81"/>
        <v>-30.150293255131967</v>
      </c>
    </row>
    <row r="289" spans="1:8" x14ac:dyDescent="0.25">
      <c r="A289" s="8">
        <f t="shared" si="78"/>
        <v>40857</v>
      </c>
      <c r="B289">
        <v>311.7</v>
      </c>
      <c r="C289">
        <v>267.7</v>
      </c>
      <c r="D289">
        <v>450.9</v>
      </c>
      <c r="E289">
        <v>825.8</v>
      </c>
      <c r="F289" s="38">
        <f t="shared" si="79"/>
        <v>762.59999999999991</v>
      </c>
      <c r="G289" s="38">
        <f t="shared" si="80"/>
        <v>1093.5</v>
      </c>
      <c r="H289" s="47">
        <f t="shared" si="81"/>
        <v>-30.260631001371753</v>
      </c>
    </row>
    <row r="290" spans="1:8" x14ac:dyDescent="0.25">
      <c r="A290" s="8">
        <f t="shared" si="78"/>
        <v>40864</v>
      </c>
      <c r="B290">
        <v>500</v>
      </c>
      <c r="C290">
        <v>336.5</v>
      </c>
      <c r="D290">
        <v>450.9</v>
      </c>
      <c r="E290">
        <v>850.9</v>
      </c>
      <c r="F290" s="38">
        <f t="shared" si="79"/>
        <v>950.9</v>
      </c>
      <c r="G290" s="38">
        <f t="shared" si="80"/>
        <v>1187.4000000000001</v>
      </c>
      <c r="H290" s="47">
        <f t="shared" si="81"/>
        <v>-19.917466734040769</v>
      </c>
    </row>
    <row r="291" spans="1:8" x14ac:dyDescent="0.25">
      <c r="A291" s="8">
        <f t="shared" si="78"/>
        <v>40871</v>
      </c>
      <c r="B291">
        <v>576.5</v>
      </c>
      <c r="C291">
        <v>359.5</v>
      </c>
      <c r="D291">
        <v>451.1</v>
      </c>
      <c r="E291">
        <v>850.9</v>
      </c>
      <c r="F291" s="38">
        <f t="shared" si="79"/>
        <v>1027.5999999999999</v>
      </c>
      <c r="G291" s="38">
        <f t="shared" si="80"/>
        <v>1210.4000000000001</v>
      </c>
      <c r="H291" s="47">
        <f t="shared" si="81"/>
        <v>-15.10244547257107</v>
      </c>
    </row>
    <row r="292" spans="1:8" x14ac:dyDescent="0.25">
      <c r="A292" s="8">
        <f t="shared" si="78"/>
        <v>40878</v>
      </c>
      <c r="B292">
        <v>572.5</v>
      </c>
      <c r="C292">
        <v>364.5</v>
      </c>
      <c r="D292">
        <v>455.5</v>
      </c>
      <c r="E292">
        <v>868.8</v>
      </c>
      <c r="F292" s="38">
        <f t="shared" si="79"/>
        <v>1028</v>
      </c>
      <c r="G292" s="38">
        <f t="shared" si="80"/>
        <v>1233.3</v>
      </c>
      <c r="H292" s="47">
        <f t="shared" si="81"/>
        <v>-16.646395848536443</v>
      </c>
    </row>
    <row r="293" spans="1:8" x14ac:dyDescent="0.25">
      <c r="A293" s="8">
        <f t="shared" si="78"/>
        <v>40885</v>
      </c>
      <c r="B293">
        <v>501.9</v>
      </c>
      <c r="C293">
        <v>361.7</v>
      </c>
      <c r="D293">
        <v>530.79999999999995</v>
      </c>
      <c r="E293">
        <v>872.3</v>
      </c>
      <c r="F293" s="38">
        <f t="shared" si="79"/>
        <v>1032.6999999999998</v>
      </c>
      <c r="G293" s="38">
        <f t="shared" si="80"/>
        <v>1234</v>
      </c>
      <c r="H293" s="47">
        <f t="shared" si="81"/>
        <v>-16.312803889789318</v>
      </c>
    </row>
    <row r="294" spans="1:8" x14ac:dyDescent="0.25">
      <c r="A294" s="8">
        <f t="shared" si="78"/>
        <v>40892</v>
      </c>
      <c r="B294">
        <v>418.9</v>
      </c>
      <c r="C294">
        <v>322.8</v>
      </c>
      <c r="D294">
        <v>663.7</v>
      </c>
      <c r="E294">
        <v>940.2</v>
      </c>
      <c r="F294" s="38">
        <f t="shared" si="79"/>
        <v>1082.5999999999999</v>
      </c>
      <c r="G294" s="38">
        <f t="shared" si="80"/>
        <v>1263</v>
      </c>
      <c r="H294" s="47">
        <f t="shared" si="81"/>
        <v>-14.28345209817895</v>
      </c>
    </row>
    <row r="295" spans="1:8" x14ac:dyDescent="0.25">
      <c r="A295" s="8">
        <f t="shared" si="78"/>
        <v>40899</v>
      </c>
      <c r="B295">
        <v>418.9</v>
      </c>
      <c r="C295">
        <v>324.3</v>
      </c>
      <c r="D295">
        <v>663.7</v>
      </c>
      <c r="E295">
        <v>940.2</v>
      </c>
      <c r="F295" s="38">
        <f t="shared" si="79"/>
        <v>1082.5999999999999</v>
      </c>
      <c r="G295" s="38">
        <f t="shared" si="80"/>
        <v>1264.5</v>
      </c>
      <c r="H295" s="47">
        <f t="shared" si="81"/>
        <v>-14.385132463424288</v>
      </c>
    </row>
    <row r="296" spans="1:8" x14ac:dyDescent="0.25">
      <c r="A296" s="8">
        <f t="shared" si="78"/>
        <v>40906</v>
      </c>
      <c r="B296">
        <v>371.4</v>
      </c>
      <c r="C296">
        <v>270.10000000000002</v>
      </c>
      <c r="D296">
        <v>715.4</v>
      </c>
      <c r="E296">
        <v>1002.1</v>
      </c>
      <c r="F296" s="38">
        <f t="shared" si="79"/>
        <v>1086.8</v>
      </c>
      <c r="G296" s="38">
        <f t="shared" si="80"/>
        <v>1272.2</v>
      </c>
      <c r="H296" s="47">
        <f t="shared" si="81"/>
        <v>-14.573180317560141</v>
      </c>
    </row>
    <row r="297" spans="1:8" x14ac:dyDescent="0.25">
      <c r="A297" s="8">
        <f t="shared" si="78"/>
        <v>40913</v>
      </c>
      <c r="B297">
        <v>348.5</v>
      </c>
      <c r="C297">
        <v>271.10000000000002</v>
      </c>
      <c r="D297">
        <v>740.5</v>
      </c>
      <c r="E297">
        <v>1002.1</v>
      </c>
      <c r="F297" s="38">
        <f t="shared" si="79"/>
        <v>1089</v>
      </c>
      <c r="G297" s="38">
        <f t="shared" si="80"/>
        <v>1273.2</v>
      </c>
      <c r="H297" s="47">
        <f t="shared" si="81"/>
        <v>-14.4674835061263</v>
      </c>
    </row>
    <row r="298" spans="1:8" x14ac:dyDescent="0.25">
      <c r="A298" s="8">
        <f t="shared" si="78"/>
        <v>40920</v>
      </c>
      <c r="B298">
        <v>481.8</v>
      </c>
      <c r="C298">
        <v>296.10000000000002</v>
      </c>
      <c r="D298">
        <v>740.6</v>
      </c>
      <c r="E298">
        <v>1027.0999999999999</v>
      </c>
      <c r="F298" s="38">
        <f t="shared" si="79"/>
        <v>1222.4000000000001</v>
      </c>
      <c r="G298" s="38">
        <f t="shared" si="80"/>
        <v>1323.1999999999998</v>
      </c>
      <c r="H298" s="47">
        <f t="shared" si="81"/>
        <v>-7.6178960096734976</v>
      </c>
    </row>
    <row r="299" spans="1:8" x14ac:dyDescent="0.25">
      <c r="A299" s="8">
        <f t="shared" si="78"/>
        <v>40927</v>
      </c>
      <c r="B299">
        <v>595.29999999999995</v>
      </c>
      <c r="C299">
        <v>303.5</v>
      </c>
      <c r="D299">
        <v>823.2</v>
      </c>
      <c r="E299">
        <v>1059.8</v>
      </c>
      <c r="F299" s="38">
        <f t="shared" si="79"/>
        <v>1418.5</v>
      </c>
      <c r="G299" s="38">
        <f t="shared" si="80"/>
        <v>1363.3</v>
      </c>
      <c r="H299" s="47">
        <f t="shared" si="81"/>
        <v>4.0489987530257565</v>
      </c>
    </row>
    <row r="300" spans="1:8" x14ac:dyDescent="0.25">
      <c r="A300" s="8">
        <f t="shared" si="78"/>
        <v>40934</v>
      </c>
      <c r="B300">
        <v>573.79999999999995</v>
      </c>
      <c r="C300">
        <v>302.7</v>
      </c>
      <c r="D300">
        <v>846.8</v>
      </c>
      <c r="E300">
        <v>1060.5999999999999</v>
      </c>
      <c r="F300" s="38">
        <f t="shared" si="79"/>
        <v>1420.6</v>
      </c>
      <c r="G300" s="38">
        <f t="shared" si="80"/>
        <v>1363.3</v>
      </c>
      <c r="H300" s="47">
        <f t="shared" si="81"/>
        <v>4.2030367490647702</v>
      </c>
    </row>
    <row r="301" spans="1:8" x14ac:dyDescent="0.25">
      <c r="A301" s="8">
        <f t="shared" si="78"/>
        <v>40941</v>
      </c>
      <c r="B301">
        <v>550.20000000000005</v>
      </c>
      <c r="C301">
        <v>288.2</v>
      </c>
      <c r="D301">
        <v>871.1</v>
      </c>
      <c r="E301">
        <v>1085.5</v>
      </c>
      <c r="F301" s="38">
        <f t="shared" si="79"/>
        <v>1421.3000000000002</v>
      </c>
      <c r="G301" s="38">
        <f t="shared" si="80"/>
        <v>1373.7</v>
      </c>
      <c r="H301" s="47">
        <f t="shared" si="81"/>
        <v>3.4650942709470778</v>
      </c>
    </row>
    <row r="302" spans="1:8" x14ac:dyDescent="0.25">
      <c r="A302" s="8">
        <f t="shared" si="78"/>
        <v>40948</v>
      </c>
      <c r="B302">
        <v>600.29999999999995</v>
      </c>
      <c r="C302">
        <v>290</v>
      </c>
      <c r="D302">
        <v>901.8</v>
      </c>
      <c r="E302">
        <v>1134.5999999999999</v>
      </c>
      <c r="F302" s="38">
        <f t="shared" si="79"/>
        <v>1502.1</v>
      </c>
      <c r="G302" s="38">
        <f t="shared" si="80"/>
        <v>1424.6</v>
      </c>
      <c r="H302" s="47">
        <f t="shared" si="81"/>
        <v>5.4401235434508033</v>
      </c>
    </row>
    <row r="303" spans="1:8" x14ac:dyDescent="0.25">
      <c r="A303" s="8">
        <f t="shared" si="78"/>
        <v>40955</v>
      </c>
      <c r="B303">
        <v>625.1</v>
      </c>
      <c r="C303">
        <v>369.7</v>
      </c>
      <c r="D303">
        <v>954.2</v>
      </c>
      <c r="E303">
        <v>1134.5999999999999</v>
      </c>
      <c r="F303" s="38">
        <f t="shared" si="79"/>
        <v>1579.3000000000002</v>
      </c>
      <c r="G303" s="38">
        <f t="shared" si="80"/>
        <v>1504.3</v>
      </c>
      <c r="H303" s="47">
        <f t="shared" si="81"/>
        <v>4.9857076381041088</v>
      </c>
    </row>
    <row r="304" spans="1:8" x14ac:dyDescent="0.25">
      <c r="A304" s="8">
        <f t="shared" si="78"/>
        <v>40962</v>
      </c>
      <c r="B304">
        <v>768.6</v>
      </c>
      <c r="C304">
        <v>400.5</v>
      </c>
      <c r="D304">
        <v>977.9</v>
      </c>
      <c r="E304">
        <v>1134.5999999999999</v>
      </c>
      <c r="F304" s="38">
        <f t="shared" si="79"/>
        <v>1746.5</v>
      </c>
      <c r="G304" s="38">
        <f t="shared" si="80"/>
        <v>1535.1</v>
      </c>
      <c r="H304" s="47">
        <f t="shared" si="81"/>
        <v>13.771089831281348</v>
      </c>
    </row>
    <row r="305" spans="1:9" x14ac:dyDescent="0.25">
      <c r="A305" s="8">
        <f t="shared" si="78"/>
        <v>40969</v>
      </c>
      <c r="B305">
        <v>683.1</v>
      </c>
      <c r="C305">
        <v>400.3</v>
      </c>
      <c r="D305">
        <v>1088.3</v>
      </c>
      <c r="E305">
        <v>1134.7</v>
      </c>
      <c r="F305" s="38">
        <f t="shared" si="79"/>
        <v>1771.4</v>
      </c>
      <c r="G305" s="38">
        <f t="shared" si="80"/>
        <v>1535</v>
      </c>
      <c r="H305" s="47">
        <f t="shared" si="81"/>
        <v>15.400651465798054</v>
      </c>
    </row>
    <row r="306" spans="1:9" x14ac:dyDescent="0.25">
      <c r="A306" s="8">
        <f t="shared" si="78"/>
        <v>40976</v>
      </c>
      <c r="B306">
        <v>604.29999999999995</v>
      </c>
      <c r="C306">
        <v>373.1</v>
      </c>
      <c r="D306">
        <v>1168.7</v>
      </c>
      <c r="E306">
        <v>1162.5999999999999</v>
      </c>
      <c r="F306" s="38">
        <f t="shared" si="79"/>
        <v>1773</v>
      </c>
      <c r="G306" s="38">
        <f t="shared" si="80"/>
        <v>1535.6999999999998</v>
      </c>
      <c r="H306" s="47">
        <f t="shared" si="81"/>
        <v>15.452236764993167</v>
      </c>
    </row>
    <row r="307" spans="1:9" x14ac:dyDescent="0.25">
      <c r="A307" s="8">
        <f t="shared" si="78"/>
        <v>40983</v>
      </c>
      <c r="B307">
        <v>618.5</v>
      </c>
      <c r="C307">
        <v>426.3</v>
      </c>
      <c r="D307">
        <v>1227</v>
      </c>
      <c r="E307">
        <v>1188.4000000000001</v>
      </c>
      <c r="F307" s="38">
        <f t="shared" si="79"/>
        <v>1845.5</v>
      </c>
      <c r="G307" s="38">
        <f t="shared" si="80"/>
        <v>1614.7</v>
      </c>
      <c r="H307" s="47">
        <f t="shared" si="81"/>
        <v>14.293676843995783</v>
      </c>
    </row>
    <row r="308" spans="1:9" x14ac:dyDescent="0.25">
      <c r="A308" s="8">
        <f t="shared" si="78"/>
        <v>40990</v>
      </c>
      <c r="B308">
        <v>596.5</v>
      </c>
      <c r="C308">
        <v>425.9</v>
      </c>
      <c r="D308">
        <v>1303.4000000000001</v>
      </c>
      <c r="E308">
        <v>1189.5999999999999</v>
      </c>
      <c r="F308" s="38">
        <f t="shared" si="79"/>
        <v>1899.9</v>
      </c>
      <c r="G308" s="38">
        <f t="shared" si="80"/>
        <v>1615.5</v>
      </c>
      <c r="H308" s="47">
        <f t="shared" si="81"/>
        <v>17.60445682451255</v>
      </c>
    </row>
    <row r="309" spans="1:9" x14ac:dyDescent="0.25">
      <c r="A309" s="8">
        <f t="shared" si="78"/>
        <v>40997</v>
      </c>
      <c r="B309">
        <v>587.29999999999995</v>
      </c>
      <c r="C309">
        <v>406.5</v>
      </c>
      <c r="D309">
        <v>1328.9</v>
      </c>
      <c r="E309">
        <v>1215.4000000000001</v>
      </c>
      <c r="F309" s="38">
        <f t="shared" si="79"/>
        <v>1916.2</v>
      </c>
      <c r="G309" s="38">
        <f t="shared" si="80"/>
        <v>1621.9</v>
      </c>
      <c r="H309" s="47">
        <f t="shared" si="81"/>
        <v>18.14538504223442</v>
      </c>
    </row>
    <row r="310" spans="1:9" x14ac:dyDescent="0.25">
      <c r="A310" s="8">
        <f t="shared" si="78"/>
        <v>41004</v>
      </c>
      <c r="B310">
        <v>485.6</v>
      </c>
      <c r="C310">
        <v>363.1</v>
      </c>
      <c r="D310">
        <v>1432.9</v>
      </c>
      <c r="E310">
        <v>1262.8</v>
      </c>
      <c r="F310" s="38">
        <f t="shared" si="79"/>
        <v>1918.5</v>
      </c>
      <c r="G310" s="38">
        <f t="shared" si="80"/>
        <v>1625.9</v>
      </c>
      <c r="H310" s="47">
        <f t="shared" si="81"/>
        <v>17.996186727350995</v>
      </c>
    </row>
    <row r="311" spans="1:9" x14ac:dyDescent="0.25">
      <c r="A311" s="8">
        <f t="shared" si="78"/>
        <v>41011</v>
      </c>
      <c r="B311">
        <v>374.6</v>
      </c>
      <c r="C311">
        <v>350.5</v>
      </c>
      <c r="D311">
        <v>1547.8</v>
      </c>
      <c r="E311">
        <v>1293.9000000000001</v>
      </c>
      <c r="F311" s="38">
        <f t="shared" si="79"/>
        <v>1922.4</v>
      </c>
      <c r="G311" s="38">
        <f t="shared" si="80"/>
        <v>1644.4</v>
      </c>
      <c r="H311" s="47">
        <f t="shared" si="81"/>
        <v>16.905862320603248</v>
      </c>
    </row>
    <row r="312" spans="1:9" x14ac:dyDescent="0.25">
      <c r="A312" s="8">
        <f t="shared" si="78"/>
        <v>41018</v>
      </c>
      <c r="B312">
        <v>312.60000000000002</v>
      </c>
      <c r="C312">
        <v>322.39999999999998</v>
      </c>
      <c r="D312">
        <v>1610.8</v>
      </c>
      <c r="E312">
        <v>1324.2</v>
      </c>
      <c r="F312" s="38">
        <f t="shared" si="79"/>
        <v>1923.4</v>
      </c>
      <c r="G312" s="38">
        <f t="shared" si="80"/>
        <v>1646.6</v>
      </c>
      <c r="H312" s="47">
        <f t="shared" si="81"/>
        <v>16.810397182072158</v>
      </c>
    </row>
    <row r="313" spans="1:9" x14ac:dyDescent="0.25">
      <c r="A313" s="8">
        <f t="shared" si="78"/>
        <v>41025</v>
      </c>
      <c r="B313">
        <v>290</v>
      </c>
      <c r="C313">
        <v>274.7</v>
      </c>
      <c r="D313">
        <v>1696.4</v>
      </c>
      <c r="E313">
        <v>1378.3</v>
      </c>
      <c r="F313" s="38">
        <f t="shared" si="79"/>
        <v>1986.4</v>
      </c>
      <c r="G313" s="38">
        <f t="shared" si="80"/>
        <v>1653</v>
      </c>
      <c r="H313" s="47">
        <f t="shared" si="81"/>
        <v>20.169388989715674</v>
      </c>
    </row>
    <row r="314" spans="1:9" x14ac:dyDescent="0.25">
      <c r="A314" s="8">
        <f t="shared" si="78"/>
        <v>41032</v>
      </c>
      <c r="B314">
        <v>284</v>
      </c>
      <c r="C314">
        <v>210.1</v>
      </c>
      <c r="D314">
        <v>1708.2</v>
      </c>
      <c r="E314">
        <v>1447.6</v>
      </c>
      <c r="F314" s="38">
        <f t="shared" si="79"/>
        <v>1992.2</v>
      </c>
      <c r="G314" s="38">
        <f t="shared" si="80"/>
        <v>1657.6999999999998</v>
      </c>
      <c r="H314" s="47">
        <f t="shared" si="81"/>
        <v>20.178560656331079</v>
      </c>
      <c r="I314">
        <v>94.3</v>
      </c>
    </row>
    <row r="315" spans="1:9" x14ac:dyDescent="0.25">
      <c r="A315" s="8">
        <f t="shared" si="78"/>
        <v>41039</v>
      </c>
      <c r="B315">
        <v>261.60000000000002</v>
      </c>
      <c r="C315">
        <v>167.7</v>
      </c>
      <c r="D315">
        <v>1818.4</v>
      </c>
      <c r="E315">
        <v>1491.1</v>
      </c>
      <c r="F315" s="38">
        <f t="shared" si="79"/>
        <v>2080</v>
      </c>
      <c r="G315" s="38">
        <f t="shared" si="80"/>
        <v>1658.8</v>
      </c>
      <c r="H315" s="47">
        <f t="shared" si="81"/>
        <v>25.391849529780576</v>
      </c>
      <c r="I315">
        <v>224.2</v>
      </c>
    </row>
    <row r="316" spans="1:9" x14ac:dyDescent="0.25">
      <c r="A316" s="8">
        <f t="shared" si="78"/>
        <v>41046</v>
      </c>
      <c r="B316">
        <v>206.3</v>
      </c>
      <c r="C316">
        <v>51.8</v>
      </c>
      <c r="D316">
        <v>1876.4</v>
      </c>
      <c r="E316">
        <v>1614.3</v>
      </c>
      <c r="F316" s="38">
        <f t="shared" si="79"/>
        <v>2082.7000000000003</v>
      </c>
      <c r="G316" s="38">
        <f t="shared" si="80"/>
        <v>1666.1</v>
      </c>
      <c r="H316" s="47">
        <f t="shared" si="81"/>
        <v>25.004501530520407</v>
      </c>
      <c r="I316">
        <v>224.2</v>
      </c>
    </row>
    <row r="317" spans="1:9" x14ac:dyDescent="0.25">
      <c r="A317" s="8">
        <f t="shared" si="78"/>
        <v>41053</v>
      </c>
      <c r="B317">
        <v>153.69999999999999</v>
      </c>
      <c r="C317">
        <v>52.9</v>
      </c>
      <c r="D317">
        <v>1934.5</v>
      </c>
      <c r="E317">
        <v>1640.1</v>
      </c>
      <c r="F317" s="38">
        <f t="shared" si="79"/>
        <v>2088.1999999999998</v>
      </c>
      <c r="G317" s="38">
        <f t="shared" si="80"/>
        <v>1693</v>
      </c>
      <c r="H317" s="47">
        <f t="shared" si="81"/>
        <v>23.343177790903713</v>
      </c>
      <c r="I317">
        <v>224.2</v>
      </c>
    </row>
    <row r="318" spans="1:9" x14ac:dyDescent="0.25">
      <c r="A318" s="8">
        <f t="shared" si="78"/>
        <v>41060</v>
      </c>
      <c r="B318">
        <v>106.7</v>
      </c>
      <c r="C318">
        <v>52.8</v>
      </c>
      <c r="D318">
        <v>1983</v>
      </c>
      <c r="E318">
        <v>1640.2</v>
      </c>
      <c r="F318" s="38">
        <f t="shared" si="79"/>
        <v>2089.6999999999998</v>
      </c>
      <c r="G318" s="38">
        <f t="shared" si="80"/>
        <v>1693</v>
      </c>
      <c r="H318" s="47">
        <f t="shared" si="81"/>
        <v>23.431777909037208</v>
      </c>
      <c r="I318">
        <v>330.9</v>
      </c>
    </row>
    <row r="319" spans="1:9" x14ac:dyDescent="0.25">
      <c r="A319" s="8">
        <f t="shared" si="78"/>
        <v>41067</v>
      </c>
      <c r="B319">
        <v>330.9</v>
      </c>
      <c r="C319">
        <v>154.69999999999999</v>
      </c>
      <c r="D319">
        <v>0</v>
      </c>
      <c r="E319">
        <v>0</v>
      </c>
      <c r="F319" s="38">
        <f t="shared" si="79"/>
        <v>330.9</v>
      </c>
      <c r="G319" s="38">
        <f t="shared" si="80"/>
        <v>154.69999999999999</v>
      </c>
      <c r="H319" s="47">
        <f t="shared" si="81"/>
        <v>113.8978668390433</v>
      </c>
    </row>
    <row r="320" spans="1:9" x14ac:dyDescent="0.25">
      <c r="A320" s="8">
        <f t="shared" si="78"/>
        <v>41074</v>
      </c>
      <c r="B320">
        <v>346.1</v>
      </c>
      <c r="C320">
        <v>227.3</v>
      </c>
      <c r="D320">
        <v>26.2</v>
      </c>
      <c r="E320">
        <v>0</v>
      </c>
      <c r="F320" s="38">
        <f t="shared" si="79"/>
        <v>372.3</v>
      </c>
      <c r="G320" s="38">
        <f t="shared" si="80"/>
        <v>227.3</v>
      </c>
      <c r="H320" s="47">
        <f t="shared" si="81"/>
        <v>63.792344918609764</v>
      </c>
    </row>
    <row r="321" spans="1:8" x14ac:dyDescent="0.25">
      <c r="A321" s="8">
        <f t="shared" si="78"/>
        <v>41081</v>
      </c>
      <c r="B321">
        <v>331.4</v>
      </c>
      <c r="C321">
        <v>178</v>
      </c>
      <c r="D321">
        <v>51.7</v>
      </c>
      <c r="E321">
        <v>52.9</v>
      </c>
      <c r="F321" s="38">
        <f t="shared" si="79"/>
        <v>383.09999999999997</v>
      </c>
      <c r="G321" s="38">
        <f t="shared" si="80"/>
        <v>230.9</v>
      </c>
      <c r="H321" s="47">
        <f t="shared" si="81"/>
        <v>65.915980944131647</v>
      </c>
    </row>
    <row r="322" spans="1:8" x14ac:dyDescent="0.25">
      <c r="A322" s="8">
        <f t="shared" si="78"/>
        <v>41088</v>
      </c>
      <c r="B322">
        <v>356.2</v>
      </c>
      <c r="C322">
        <v>201.3</v>
      </c>
      <c r="D322">
        <v>52.4</v>
      </c>
      <c r="E322">
        <v>53.1</v>
      </c>
      <c r="F322" s="38">
        <f t="shared" si="79"/>
        <v>408.59999999999997</v>
      </c>
      <c r="G322" s="38">
        <f t="shared" si="80"/>
        <v>254.4</v>
      </c>
      <c r="H322" s="47">
        <f t="shared" si="81"/>
        <v>60.613207547169793</v>
      </c>
    </row>
    <row r="323" spans="1:8" x14ac:dyDescent="0.25">
      <c r="A323" s="8">
        <f t="shared" si="78"/>
        <v>41095</v>
      </c>
      <c r="B323">
        <v>349.1</v>
      </c>
      <c r="C323">
        <v>214.8</v>
      </c>
      <c r="D323">
        <v>87.2</v>
      </c>
      <c r="E323">
        <v>78.400000000000006</v>
      </c>
      <c r="F323" s="38">
        <f t="shared" si="79"/>
        <v>436.3</v>
      </c>
      <c r="G323" s="38">
        <f t="shared" si="80"/>
        <v>293.20000000000005</v>
      </c>
      <c r="H323" s="47">
        <f t="shared" si="81"/>
        <v>48.80627557980899</v>
      </c>
    </row>
    <row r="324" spans="1:8" x14ac:dyDescent="0.25">
      <c r="A324" s="8">
        <f t="shared" si="78"/>
        <v>41102</v>
      </c>
      <c r="B324">
        <v>364.4</v>
      </c>
      <c r="C324">
        <v>281.2</v>
      </c>
      <c r="D324">
        <v>128.5</v>
      </c>
      <c r="E324">
        <v>103.7</v>
      </c>
      <c r="F324" s="38">
        <f t="shared" si="79"/>
        <v>492.9</v>
      </c>
      <c r="G324" s="38">
        <f t="shared" si="80"/>
        <v>384.9</v>
      </c>
      <c r="H324" s="47">
        <f t="shared" si="81"/>
        <v>28.059236165237735</v>
      </c>
    </row>
    <row r="325" spans="1:8" x14ac:dyDescent="0.25">
      <c r="A325" s="8">
        <f t="shared" si="78"/>
        <v>41109</v>
      </c>
      <c r="B325">
        <v>365.4</v>
      </c>
      <c r="C325">
        <v>256.7</v>
      </c>
      <c r="D325">
        <v>128.5</v>
      </c>
      <c r="E325">
        <v>129.5</v>
      </c>
      <c r="F325" s="38">
        <f t="shared" si="79"/>
        <v>493.9</v>
      </c>
      <c r="G325" s="38">
        <f t="shared" si="80"/>
        <v>386.2</v>
      </c>
      <c r="H325" s="47">
        <f t="shared" si="81"/>
        <v>27.887105126877266</v>
      </c>
    </row>
    <row r="326" spans="1:8" x14ac:dyDescent="0.25">
      <c r="A326" s="8">
        <f t="shared" si="78"/>
        <v>41116</v>
      </c>
      <c r="B326">
        <v>422.2</v>
      </c>
      <c r="C326">
        <v>256.7</v>
      </c>
      <c r="D326">
        <v>128.5</v>
      </c>
      <c r="E326">
        <v>129.6</v>
      </c>
      <c r="F326" s="38">
        <f t="shared" si="79"/>
        <v>550.70000000000005</v>
      </c>
      <c r="G326" s="38">
        <f t="shared" si="80"/>
        <v>386.29999999999995</v>
      </c>
      <c r="H326" s="47">
        <f t="shared" si="81"/>
        <v>42.557597721977757</v>
      </c>
    </row>
    <row r="327" spans="1:8" x14ac:dyDescent="0.25">
      <c r="A327" s="8">
        <f t="shared" si="78"/>
        <v>41123</v>
      </c>
      <c r="B327">
        <v>516.20000000000005</v>
      </c>
      <c r="C327">
        <v>280</v>
      </c>
      <c r="D327">
        <v>128.5</v>
      </c>
      <c r="E327">
        <v>129.80000000000001</v>
      </c>
      <c r="F327" s="38">
        <f t="shared" si="79"/>
        <v>644.70000000000005</v>
      </c>
      <c r="G327" s="38">
        <f t="shared" si="80"/>
        <v>409.8</v>
      </c>
      <c r="H327" s="47">
        <f t="shared" si="81"/>
        <v>57.320644216691072</v>
      </c>
    </row>
    <row r="328" spans="1:8" x14ac:dyDescent="0.25">
      <c r="A328" s="8">
        <f t="shared" si="78"/>
        <v>41130</v>
      </c>
      <c r="B328">
        <v>521.4</v>
      </c>
      <c r="C328">
        <v>297.8</v>
      </c>
      <c r="D328">
        <v>159</v>
      </c>
      <c r="E328">
        <v>156.30000000000001</v>
      </c>
      <c r="F328" s="38">
        <f t="shared" si="79"/>
        <v>680.4</v>
      </c>
      <c r="G328" s="38">
        <f t="shared" si="80"/>
        <v>454.1</v>
      </c>
      <c r="H328" s="47">
        <f t="shared" si="81"/>
        <v>49.834838141378548</v>
      </c>
    </row>
    <row r="329" spans="1:8" x14ac:dyDescent="0.25">
      <c r="A329" s="8">
        <f t="shared" si="78"/>
        <v>41137</v>
      </c>
      <c r="B329">
        <v>453.8</v>
      </c>
      <c r="C329">
        <v>297.60000000000002</v>
      </c>
      <c r="D329">
        <v>279.60000000000002</v>
      </c>
      <c r="E329">
        <v>156.4</v>
      </c>
      <c r="F329" s="38">
        <f t="shared" si="79"/>
        <v>733.40000000000009</v>
      </c>
      <c r="G329" s="38">
        <f t="shared" si="80"/>
        <v>454</v>
      </c>
      <c r="H329" s="47">
        <f t="shared" si="81"/>
        <v>61.54185022026433</v>
      </c>
    </row>
    <row r="330" spans="1:8" x14ac:dyDescent="0.25">
      <c r="A330" s="8">
        <f t="shared" si="78"/>
        <v>41144</v>
      </c>
      <c r="B330">
        <v>389.2</v>
      </c>
      <c r="C330">
        <v>340.1</v>
      </c>
      <c r="D330">
        <v>390.8</v>
      </c>
      <c r="E330">
        <v>156.4</v>
      </c>
      <c r="F330" s="38">
        <f t="shared" si="79"/>
        <v>780</v>
      </c>
      <c r="G330" s="38">
        <f t="shared" si="80"/>
        <v>496.5</v>
      </c>
      <c r="H330" s="47">
        <f t="shared" si="81"/>
        <v>57.099697885196377</v>
      </c>
    </row>
    <row r="331" spans="1:8" x14ac:dyDescent="0.25">
      <c r="A331" s="8">
        <f t="shared" si="78"/>
        <v>41151</v>
      </c>
      <c r="B331">
        <v>339.1</v>
      </c>
      <c r="C331">
        <v>318.39999999999998</v>
      </c>
      <c r="D331">
        <v>443.2</v>
      </c>
      <c r="E331">
        <v>179.6</v>
      </c>
      <c r="F331" s="38">
        <f t="shared" si="79"/>
        <v>782.3</v>
      </c>
      <c r="G331" s="38">
        <f t="shared" si="80"/>
        <v>498</v>
      </c>
      <c r="H331" s="47">
        <f t="shared" si="81"/>
        <v>57.088353413654616</v>
      </c>
    </row>
    <row r="332" spans="1:8" x14ac:dyDescent="0.25">
      <c r="A332" s="8">
        <f t="shared" si="78"/>
        <v>41158</v>
      </c>
      <c r="B332">
        <v>340.7</v>
      </c>
      <c r="C332">
        <v>318.39999999999998</v>
      </c>
      <c r="D332">
        <v>443.2</v>
      </c>
      <c r="E332">
        <v>179.6</v>
      </c>
      <c r="F332" s="38">
        <f t="shared" si="79"/>
        <v>783.9</v>
      </c>
      <c r="G332" s="38">
        <f t="shared" si="80"/>
        <v>498</v>
      </c>
      <c r="H332" s="47">
        <f t="shared" si="81"/>
        <v>57.409638554216855</v>
      </c>
    </row>
    <row r="333" spans="1:8" x14ac:dyDescent="0.25">
      <c r="A333" s="8">
        <f t="shared" si="78"/>
        <v>41165</v>
      </c>
      <c r="B333">
        <v>320.8</v>
      </c>
      <c r="C333">
        <v>348.2</v>
      </c>
      <c r="D333">
        <v>466.9</v>
      </c>
      <c r="E333">
        <v>227.3</v>
      </c>
      <c r="F333" s="38">
        <f t="shared" si="79"/>
        <v>787.7</v>
      </c>
      <c r="G333" s="38">
        <f t="shared" si="80"/>
        <v>575.5</v>
      </c>
      <c r="H333" s="47">
        <f t="shared" si="81"/>
        <v>36.872284969591675</v>
      </c>
    </row>
    <row r="334" spans="1:8" x14ac:dyDescent="0.25">
      <c r="A334" s="8">
        <f t="shared" ref="A334:A397" si="82">+A333+7</f>
        <v>41172</v>
      </c>
      <c r="B334">
        <v>341.9</v>
      </c>
      <c r="C334">
        <v>296.7</v>
      </c>
      <c r="D334">
        <v>498.4</v>
      </c>
      <c r="E334">
        <v>284.3</v>
      </c>
      <c r="F334" s="38">
        <f t="shared" ref="F334:G339" si="83">+B334+D334</f>
        <v>840.3</v>
      </c>
      <c r="G334" s="38">
        <f t="shared" si="83"/>
        <v>581</v>
      </c>
      <c r="H334" s="47">
        <f t="shared" ref="H334:H339" si="84">+(F334/G334-1)*100</f>
        <v>44.629948364888115</v>
      </c>
    </row>
    <row r="335" spans="1:8" x14ac:dyDescent="0.25">
      <c r="A335" s="8">
        <f t="shared" si="82"/>
        <v>41179</v>
      </c>
      <c r="B335">
        <v>326.3</v>
      </c>
      <c r="C335">
        <v>330.9</v>
      </c>
      <c r="D335">
        <v>548</v>
      </c>
      <c r="E335">
        <v>297.5</v>
      </c>
      <c r="F335" s="38">
        <f t="shared" si="83"/>
        <v>874.3</v>
      </c>
      <c r="G335" s="38">
        <f t="shared" si="83"/>
        <v>628.4</v>
      </c>
      <c r="H335" s="47">
        <f t="shared" si="84"/>
        <v>39.131126670910255</v>
      </c>
    </row>
    <row r="336" spans="1:8" x14ac:dyDescent="0.25">
      <c r="A336" s="8">
        <f t="shared" si="82"/>
        <v>41186</v>
      </c>
      <c r="B336">
        <v>297.39999999999998</v>
      </c>
      <c r="C336">
        <v>283.3</v>
      </c>
      <c r="D336">
        <v>579.79999999999995</v>
      </c>
      <c r="E336">
        <v>349</v>
      </c>
      <c r="F336" s="38">
        <f t="shared" si="83"/>
        <v>877.19999999999993</v>
      </c>
      <c r="G336" s="38">
        <f t="shared" si="83"/>
        <v>632.29999999999995</v>
      </c>
      <c r="H336" s="47">
        <f t="shared" si="84"/>
        <v>38.731614739838683</v>
      </c>
    </row>
    <row r="337" spans="1:8" x14ac:dyDescent="0.25">
      <c r="A337" s="8">
        <f t="shared" si="82"/>
        <v>41193</v>
      </c>
      <c r="B337">
        <v>318.10000000000002</v>
      </c>
      <c r="C337">
        <v>283.3</v>
      </c>
      <c r="D337">
        <v>592.20000000000005</v>
      </c>
      <c r="E337">
        <v>349</v>
      </c>
      <c r="F337" s="38">
        <f t="shared" si="83"/>
        <v>910.30000000000007</v>
      </c>
      <c r="G337" s="38">
        <f t="shared" si="83"/>
        <v>632.29999999999995</v>
      </c>
      <c r="H337" s="47">
        <f t="shared" si="84"/>
        <v>43.966471611576807</v>
      </c>
    </row>
    <row r="338" spans="1:8" x14ac:dyDescent="0.25">
      <c r="A338" s="8">
        <f t="shared" si="82"/>
        <v>41200</v>
      </c>
      <c r="B338">
        <v>305.60000000000002</v>
      </c>
      <c r="C338">
        <v>277.5</v>
      </c>
      <c r="D338">
        <v>642.79999999999995</v>
      </c>
      <c r="E338">
        <v>378.7</v>
      </c>
      <c r="F338" s="38">
        <f t="shared" si="83"/>
        <v>948.4</v>
      </c>
      <c r="G338" s="38">
        <f t="shared" si="83"/>
        <v>656.2</v>
      </c>
      <c r="H338" s="47">
        <f t="shared" si="84"/>
        <v>44.529106979579389</v>
      </c>
    </row>
    <row r="339" spans="1:8" x14ac:dyDescent="0.25">
      <c r="A339" s="8">
        <f t="shared" si="82"/>
        <v>41207</v>
      </c>
      <c r="B339">
        <v>307.60000000000002</v>
      </c>
      <c r="C339">
        <v>298.3</v>
      </c>
      <c r="D339">
        <v>642.79999999999995</v>
      </c>
      <c r="E339">
        <v>378.9</v>
      </c>
      <c r="F339" s="38">
        <f t="shared" si="83"/>
        <v>950.4</v>
      </c>
      <c r="G339" s="38">
        <f t="shared" si="83"/>
        <v>677.2</v>
      </c>
      <c r="H339" s="47">
        <f t="shared" si="84"/>
        <v>40.342587123449491</v>
      </c>
    </row>
    <row r="340" spans="1:8" x14ac:dyDescent="0.25">
      <c r="A340" s="8">
        <f t="shared" si="82"/>
        <v>41214</v>
      </c>
      <c r="B340">
        <v>347.2</v>
      </c>
      <c r="C340">
        <v>333.2</v>
      </c>
      <c r="D340">
        <v>704.8</v>
      </c>
      <c r="E340">
        <v>429</v>
      </c>
      <c r="F340" s="38">
        <f t="shared" ref="F340:G342" si="85">+B340+D340</f>
        <v>1052</v>
      </c>
      <c r="G340" s="38">
        <f t="shared" si="85"/>
        <v>762.2</v>
      </c>
      <c r="H340" s="47">
        <f t="shared" ref="H340:H345" si="86">+(F340/G340-1)*100</f>
        <v>38.021516662293344</v>
      </c>
    </row>
    <row r="341" spans="1:8" x14ac:dyDescent="0.25">
      <c r="A341" s="8">
        <f t="shared" si="82"/>
        <v>41221</v>
      </c>
      <c r="B341">
        <v>368.5</v>
      </c>
      <c r="C341">
        <v>311.7</v>
      </c>
      <c r="D341">
        <v>706</v>
      </c>
      <c r="E341">
        <v>450.9</v>
      </c>
      <c r="F341" s="38">
        <f t="shared" si="85"/>
        <v>1074.5</v>
      </c>
      <c r="G341" s="38">
        <f t="shared" si="85"/>
        <v>762.59999999999991</v>
      </c>
      <c r="H341" s="47">
        <f t="shared" si="86"/>
        <v>40.899554156831911</v>
      </c>
    </row>
    <row r="342" spans="1:8" x14ac:dyDescent="0.25">
      <c r="A342" s="8">
        <f t="shared" si="82"/>
        <v>41228</v>
      </c>
      <c r="B342">
        <v>351.4</v>
      </c>
      <c r="C342">
        <v>500</v>
      </c>
      <c r="D342">
        <v>741.2</v>
      </c>
      <c r="E342">
        <v>450.9</v>
      </c>
      <c r="F342" s="38">
        <f t="shared" si="85"/>
        <v>1092.5999999999999</v>
      </c>
      <c r="G342" s="38">
        <f t="shared" si="85"/>
        <v>950.9</v>
      </c>
      <c r="H342" s="47">
        <f t="shared" si="86"/>
        <v>14.901672100115682</v>
      </c>
    </row>
    <row r="343" spans="1:8" x14ac:dyDescent="0.25">
      <c r="A343" s="8">
        <f t="shared" si="82"/>
        <v>41235</v>
      </c>
      <c r="B343">
        <v>375.9</v>
      </c>
      <c r="C343">
        <v>576.5</v>
      </c>
      <c r="D343">
        <v>741.2</v>
      </c>
      <c r="E343">
        <v>451.1</v>
      </c>
      <c r="F343" s="38">
        <f t="shared" ref="F343:F373" si="87">+B343+D343</f>
        <v>1117.0999999999999</v>
      </c>
      <c r="G343" s="38">
        <f t="shared" ref="G343:G373" si="88">+C343+E343</f>
        <v>1027.5999999999999</v>
      </c>
      <c r="H343" s="47">
        <f t="shared" si="86"/>
        <v>8.7096146360451598</v>
      </c>
    </row>
    <row r="344" spans="1:8" x14ac:dyDescent="0.25">
      <c r="A344" s="8">
        <f t="shared" si="82"/>
        <v>41242</v>
      </c>
      <c r="B344">
        <v>321.3</v>
      </c>
      <c r="C344">
        <v>572.5</v>
      </c>
      <c r="D344">
        <v>802</v>
      </c>
      <c r="E344">
        <v>455.5</v>
      </c>
      <c r="F344" s="38">
        <f t="shared" si="87"/>
        <v>1123.3</v>
      </c>
      <c r="G344" s="38">
        <f t="shared" si="88"/>
        <v>1028</v>
      </c>
      <c r="H344" s="47">
        <f t="shared" si="86"/>
        <v>9.2704280155641925</v>
      </c>
    </row>
    <row r="345" spans="1:8" x14ac:dyDescent="0.25">
      <c r="A345" s="8">
        <f t="shared" si="82"/>
        <v>41249</v>
      </c>
      <c r="B345">
        <v>312.60000000000002</v>
      </c>
      <c r="C345">
        <v>501.9</v>
      </c>
      <c r="D345">
        <v>851.9</v>
      </c>
      <c r="E345">
        <v>530.79999999999995</v>
      </c>
      <c r="F345" s="38">
        <f t="shared" si="87"/>
        <v>1164.5</v>
      </c>
      <c r="G345" s="38">
        <f t="shared" si="88"/>
        <v>1032.6999999999998</v>
      </c>
      <c r="H345" s="47">
        <f t="shared" si="86"/>
        <v>12.762660985765484</v>
      </c>
    </row>
    <row r="346" spans="1:8" x14ac:dyDescent="0.25">
      <c r="A346" s="8">
        <f t="shared" si="82"/>
        <v>41256</v>
      </c>
      <c r="B346">
        <v>331.7</v>
      </c>
      <c r="C346">
        <v>418.9</v>
      </c>
      <c r="D346">
        <v>884.6</v>
      </c>
      <c r="E346">
        <v>663.7</v>
      </c>
      <c r="F346" s="38">
        <f t="shared" si="87"/>
        <v>1216.3</v>
      </c>
      <c r="G346" s="38">
        <f t="shared" si="88"/>
        <v>1082.5999999999999</v>
      </c>
      <c r="H346" s="47">
        <f t="shared" ref="H346:H373" si="89">+(F346/G346-1)*100</f>
        <v>12.349898392758174</v>
      </c>
    </row>
    <row r="347" spans="1:8" x14ac:dyDescent="0.25">
      <c r="A347" s="8">
        <f t="shared" si="82"/>
        <v>41263</v>
      </c>
      <c r="B347">
        <v>356.7</v>
      </c>
      <c r="C347">
        <v>418.9</v>
      </c>
      <c r="D347">
        <v>884.6</v>
      </c>
      <c r="E347">
        <v>663.7</v>
      </c>
      <c r="F347" s="38">
        <f t="shared" si="87"/>
        <v>1241.3</v>
      </c>
      <c r="G347" s="38">
        <f t="shared" si="88"/>
        <v>1082.5999999999999</v>
      </c>
      <c r="H347" s="47">
        <f t="shared" si="89"/>
        <v>14.659153888786269</v>
      </c>
    </row>
    <row r="348" spans="1:8" x14ac:dyDescent="0.25">
      <c r="A348" s="8">
        <f t="shared" si="82"/>
        <v>41270</v>
      </c>
      <c r="B348">
        <v>385.2</v>
      </c>
      <c r="C348">
        <v>371.4</v>
      </c>
      <c r="D348">
        <v>884.6</v>
      </c>
      <c r="E348">
        <v>715.4</v>
      </c>
      <c r="F348" s="38">
        <f t="shared" si="87"/>
        <v>1269.8</v>
      </c>
      <c r="G348" s="38">
        <f t="shared" si="88"/>
        <v>1086.8</v>
      </c>
      <c r="H348" s="47">
        <f t="shared" si="89"/>
        <v>16.838424733161574</v>
      </c>
    </row>
    <row r="349" spans="1:8" x14ac:dyDescent="0.25">
      <c r="A349" s="8">
        <f t="shared" si="82"/>
        <v>41277</v>
      </c>
      <c r="B349">
        <v>358</v>
      </c>
      <c r="C349">
        <v>348.5</v>
      </c>
      <c r="D349">
        <v>927.6</v>
      </c>
      <c r="E349">
        <v>740.5</v>
      </c>
      <c r="F349" s="38">
        <f t="shared" si="87"/>
        <v>1285.5999999999999</v>
      </c>
      <c r="G349" s="38">
        <f t="shared" si="88"/>
        <v>1089</v>
      </c>
      <c r="H349" s="47">
        <f t="shared" si="89"/>
        <v>18.053259871441686</v>
      </c>
    </row>
    <row r="350" spans="1:8" x14ac:dyDescent="0.25">
      <c r="A350" s="8">
        <f t="shared" si="82"/>
        <v>41284</v>
      </c>
      <c r="B350">
        <v>360.2</v>
      </c>
      <c r="C350">
        <v>481.8</v>
      </c>
      <c r="D350">
        <v>927.6</v>
      </c>
      <c r="E350">
        <v>740.6</v>
      </c>
      <c r="F350" s="38">
        <f t="shared" si="87"/>
        <v>1287.8</v>
      </c>
      <c r="G350" s="38">
        <f t="shared" si="88"/>
        <v>1222.4000000000001</v>
      </c>
      <c r="H350" s="47">
        <f t="shared" si="89"/>
        <v>5.3501308900523403</v>
      </c>
    </row>
    <row r="351" spans="1:8" x14ac:dyDescent="0.25">
      <c r="A351" s="8">
        <f t="shared" si="82"/>
        <v>41291</v>
      </c>
      <c r="B351">
        <v>360.1</v>
      </c>
      <c r="C351">
        <v>595.29999999999995</v>
      </c>
      <c r="D351">
        <v>932.1</v>
      </c>
      <c r="E351">
        <v>823.2</v>
      </c>
      <c r="F351" s="38">
        <f t="shared" si="87"/>
        <v>1292.2</v>
      </c>
      <c r="G351" s="38">
        <f t="shared" si="88"/>
        <v>1418.5</v>
      </c>
      <c r="H351" s="47">
        <f t="shared" si="89"/>
        <v>-8.9037715897074321</v>
      </c>
    </row>
    <row r="352" spans="1:8" x14ac:dyDescent="0.25">
      <c r="A352" s="8">
        <f t="shared" si="82"/>
        <v>41298</v>
      </c>
      <c r="B352">
        <v>327.2</v>
      </c>
      <c r="C352">
        <v>573.79999999999995</v>
      </c>
      <c r="D352">
        <v>965</v>
      </c>
      <c r="E352">
        <v>846.8</v>
      </c>
      <c r="F352" s="38">
        <f t="shared" si="87"/>
        <v>1292.2</v>
      </c>
      <c r="G352" s="38">
        <f t="shared" si="88"/>
        <v>1420.6</v>
      </c>
      <c r="H352" s="47">
        <f t="shared" si="89"/>
        <v>-9.038434464310841</v>
      </c>
    </row>
    <row r="353" spans="1:9" x14ac:dyDescent="0.25">
      <c r="A353" s="8">
        <f t="shared" si="82"/>
        <v>41305</v>
      </c>
      <c r="B353">
        <v>301.60000000000002</v>
      </c>
      <c r="C353">
        <v>550.20000000000005</v>
      </c>
      <c r="D353">
        <v>992</v>
      </c>
      <c r="E353">
        <v>871.1</v>
      </c>
      <c r="F353" s="38">
        <f t="shared" si="87"/>
        <v>1293.5999999999999</v>
      </c>
      <c r="G353" s="38">
        <f t="shared" si="88"/>
        <v>1421.3000000000002</v>
      </c>
      <c r="H353" s="47">
        <f t="shared" si="89"/>
        <v>-8.9847322873425899</v>
      </c>
    </row>
    <row r="354" spans="1:9" x14ac:dyDescent="0.25">
      <c r="A354" s="8">
        <f t="shared" si="82"/>
        <v>41312</v>
      </c>
      <c r="B354">
        <v>301.2</v>
      </c>
      <c r="C354">
        <v>600.29999999999995</v>
      </c>
      <c r="D354">
        <v>1018.3</v>
      </c>
      <c r="E354">
        <v>901.8</v>
      </c>
      <c r="F354" s="38">
        <f t="shared" si="87"/>
        <v>1319.5</v>
      </c>
      <c r="G354" s="38">
        <f t="shared" si="88"/>
        <v>1502.1</v>
      </c>
      <c r="H354" s="47">
        <f t="shared" si="89"/>
        <v>-12.156314493043062</v>
      </c>
    </row>
    <row r="355" spans="1:9" x14ac:dyDescent="0.25">
      <c r="A355" s="8">
        <f t="shared" si="82"/>
        <v>41319</v>
      </c>
      <c r="B355">
        <v>324.10000000000002</v>
      </c>
      <c r="C355">
        <v>625.1</v>
      </c>
      <c r="D355">
        <v>1018.5</v>
      </c>
      <c r="E355">
        <v>954.2</v>
      </c>
      <c r="F355" s="38">
        <f t="shared" si="87"/>
        <v>1342.6</v>
      </c>
      <c r="G355" s="38">
        <f t="shared" si="88"/>
        <v>1579.3000000000002</v>
      </c>
      <c r="H355" s="47">
        <f t="shared" si="89"/>
        <v>-14.98765275755083</v>
      </c>
    </row>
    <row r="356" spans="1:9" x14ac:dyDescent="0.25">
      <c r="A356" s="8">
        <f t="shared" si="82"/>
        <v>41326</v>
      </c>
      <c r="B356">
        <v>353.3</v>
      </c>
      <c r="C356">
        <v>768.6</v>
      </c>
      <c r="D356">
        <v>1019.7</v>
      </c>
      <c r="E356">
        <v>977.9</v>
      </c>
      <c r="F356" s="38">
        <f t="shared" si="87"/>
        <v>1373</v>
      </c>
      <c r="G356" s="38">
        <f t="shared" si="88"/>
        <v>1746.5</v>
      </c>
      <c r="H356" s="47">
        <f t="shared" si="89"/>
        <v>-21.385628399656454</v>
      </c>
    </row>
    <row r="357" spans="1:9" x14ac:dyDescent="0.25">
      <c r="A357" s="8">
        <f t="shared" si="82"/>
        <v>41333</v>
      </c>
      <c r="B357">
        <v>276.10000000000002</v>
      </c>
      <c r="C357">
        <v>683.1</v>
      </c>
      <c r="D357">
        <v>1098.0999999999999</v>
      </c>
      <c r="E357">
        <v>1088.3</v>
      </c>
      <c r="F357" s="38">
        <f t="shared" si="87"/>
        <v>1374.1999999999998</v>
      </c>
      <c r="G357" s="38">
        <f t="shared" si="88"/>
        <v>1771.4</v>
      </c>
      <c r="H357" s="47">
        <f t="shared" si="89"/>
        <v>-22.422942305521076</v>
      </c>
    </row>
    <row r="358" spans="1:9" x14ac:dyDescent="0.25">
      <c r="A358" s="8">
        <f t="shared" si="82"/>
        <v>41340</v>
      </c>
      <c r="B358">
        <v>224.9</v>
      </c>
      <c r="C358">
        <v>604.29999999999995</v>
      </c>
      <c r="D358">
        <v>1146.7</v>
      </c>
      <c r="E358">
        <v>1168.7</v>
      </c>
      <c r="F358" s="38">
        <f t="shared" si="87"/>
        <v>1371.6000000000001</v>
      </c>
      <c r="G358" s="38">
        <f t="shared" si="88"/>
        <v>1773</v>
      </c>
      <c r="H358" s="47">
        <f t="shared" si="89"/>
        <v>-22.639593908629429</v>
      </c>
    </row>
    <row r="359" spans="1:9" x14ac:dyDescent="0.25">
      <c r="A359" s="8">
        <f t="shared" si="82"/>
        <v>41347</v>
      </c>
      <c r="B359">
        <v>224.9</v>
      </c>
      <c r="C359">
        <v>618.5</v>
      </c>
      <c r="D359">
        <v>1146.7</v>
      </c>
      <c r="E359">
        <v>1227</v>
      </c>
      <c r="F359" s="38">
        <f t="shared" si="87"/>
        <v>1371.6000000000001</v>
      </c>
      <c r="G359" s="38">
        <f t="shared" si="88"/>
        <v>1845.5</v>
      </c>
      <c r="H359" s="47">
        <f t="shared" si="89"/>
        <v>-25.678677865077205</v>
      </c>
      <c r="I359">
        <v>27.5</v>
      </c>
    </row>
    <row r="360" spans="1:9" x14ac:dyDescent="0.25">
      <c r="A360" s="8">
        <f t="shared" si="82"/>
        <v>41354</v>
      </c>
      <c r="B360">
        <v>225.1</v>
      </c>
      <c r="C360">
        <v>596.5</v>
      </c>
      <c r="D360">
        <v>1147</v>
      </c>
      <c r="E360">
        <v>1303.4000000000001</v>
      </c>
      <c r="F360" s="38">
        <f t="shared" si="87"/>
        <v>1372.1</v>
      </c>
      <c r="G360" s="38">
        <f t="shared" si="88"/>
        <v>1899.9</v>
      </c>
      <c r="H360" s="47">
        <f t="shared" si="89"/>
        <v>-27.780409495236601</v>
      </c>
      <c r="I360">
        <v>27.5</v>
      </c>
    </row>
    <row r="361" spans="1:9" x14ac:dyDescent="0.25">
      <c r="A361" s="8">
        <f t="shared" si="82"/>
        <v>41361</v>
      </c>
      <c r="B361">
        <v>195.9</v>
      </c>
      <c r="C361">
        <v>587.29999999999995</v>
      </c>
      <c r="D361">
        <v>1179.0999999999999</v>
      </c>
      <c r="E361">
        <v>1328.9</v>
      </c>
      <c r="F361" s="38">
        <f t="shared" si="87"/>
        <v>1375</v>
      </c>
      <c r="G361" s="38">
        <f t="shared" si="88"/>
        <v>1916.2</v>
      </c>
      <c r="H361" s="47">
        <f t="shared" si="89"/>
        <v>-28.243398392652132</v>
      </c>
      <c r="I361">
        <v>27.5</v>
      </c>
    </row>
    <row r="362" spans="1:9" x14ac:dyDescent="0.25">
      <c r="A362" s="8">
        <f t="shared" si="82"/>
        <v>41368</v>
      </c>
      <c r="B362">
        <v>171.4</v>
      </c>
      <c r="C362">
        <v>485.6</v>
      </c>
      <c r="D362">
        <v>1203.8</v>
      </c>
      <c r="E362">
        <v>1432.9</v>
      </c>
      <c r="F362" s="38">
        <f t="shared" si="87"/>
        <v>1375.2</v>
      </c>
      <c r="G362" s="38">
        <f t="shared" si="88"/>
        <v>1918.5</v>
      </c>
      <c r="H362" s="47">
        <f t="shared" si="89"/>
        <v>-28.318999218139172</v>
      </c>
      <c r="I362">
        <v>56.8</v>
      </c>
    </row>
    <row r="363" spans="1:9" x14ac:dyDescent="0.25">
      <c r="A363" s="8">
        <f t="shared" si="82"/>
        <v>41375</v>
      </c>
      <c r="B363">
        <v>162.1</v>
      </c>
      <c r="C363">
        <v>374.6</v>
      </c>
      <c r="D363">
        <v>1235.3</v>
      </c>
      <c r="E363">
        <v>1547.8</v>
      </c>
      <c r="F363" s="38">
        <f t="shared" si="87"/>
        <v>1397.3999999999999</v>
      </c>
      <c r="G363" s="38">
        <f t="shared" si="88"/>
        <v>1922.4</v>
      </c>
      <c r="H363" s="47">
        <f t="shared" si="89"/>
        <v>-27.309612983770293</v>
      </c>
      <c r="I363">
        <v>56.8</v>
      </c>
    </row>
    <row r="364" spans="1:9" x14ac:dyDescent="0.25">
      <c r="A364" s="8">
        <f t="shared" si="82"/>
        <v>41382</v>
      </c>
      <c r="B364">
        <v>136.69999999999999</v>
      </c>
      <c r="C364">
        <v>312.60000000000002</v>
      </c>
      <c r="D364">
        <v>1261.8</v>
      </c>
      <c r="E364">
        <v>1610.8</v>
      </c>
      <c r="F364" s="38">
        <f t="shared" si="87"/>
        <v>1398.5</v>
      </c>
      <c r="G364" s="38">
        <f t="shared" si="88"/>
        <v>1923.4</v>
      </c>
      <c r="H364" s="47">
        <f t="shared" si="89"/>
        <v>-27.290215243839032</v>
      </c>
      <c r="I364">
        <v>56.8</v>
      </c>
    </row>
    <row r="365" spans="1:9" x14ac:dyDescent="0.25">
      <c r="A365" s="8">
        <f t="shared" si="82"/>
        <v>41389</v>
      </c>
      <c r="B365">
        <v>113.4</v>
      </c>
      <c r="C365">
        <v>290</v>
      </c>
      <c r="D365">
        <v>1287.5</v>
      </c>
      <c r="E365">
        <v>1696.4</v>
      </c>
      <c r="F365" s="38">
        <f t="shared" si="87"/>
        <v>1400.9</v>
      </c>
      <c r="G365" s="38">
        <f t="shared" si="88"/>
        <v>1986.4</v>
      </c>
      <c r="H365" s="47">
        <f t="shared" si="89"/>
        <v>-29.475432944019332</v>
      </c>
      <c r="I365">
        <v>56.8</v>
      </c>
    </row>
    <row r="366" spans="1:9" x14ac:dyDescent="0.25">
      <c r="A366" s="8">
        <f t="shared" si="82"/>
        <v>41396</v>
      </c>
      <c r="B366">
        <v>90.2</v>
      </c>
      <c r="C366">
        <v>284</v>
      </c>
      <c r="D366">
        <v>1310.2</v>
      </c>
      <c r="E366">
        <v>1708.2</v>
      </c>
      <c r="F366" s="38">
        <f t="shared" si="87"/>
        <v>1400.4</v>
      </c>
      <c r="G366" s="38">
        <f t="shared" si="88"/>
        <v>1992.2</v>
      </c>
      <c r="H366" s="47">
        <f t="shared" si="89"/>
        <v>-29.705852826021484</v>
      </c>
      <c r="I366">
        <v>56.8</v>
      </c>
    </row>
    <row r="367" spans="1:9" x14ac:dyDescent="0.25">
      <c r="A367" s="8">
        <f t="shared" si="82"/>
        <v>41403</v>
      </c>
      <c r="B367">
        <v>69.599999999999994</v>
      </c>
      <c r="C367">
        <v>261.60000000000002</v>
      </c>
      <c r="D367">
        <v>1332.8</v>
      </c>
      <c r="E367">
        <v>1818.4</v>
      </c>
      <c r="F367" s="38">
        <f t="shared" si="87"/>
        <v>1402.3999999999999</v>
      </c>
      <c r="G367" s="38">
        <f t="shared" si="88"/>
        <v>2080</v>
      </c>
      <c r="H367" s="47">
        <f t="shared" si="89"/>
        <v>-32.57692307692308</v>
      </c>
      <c r="I367">
        <v>79.8</v>
      </c>
    </row>
    <row r="368" spans="1:9" x14ac:dyDescent="0.25">
      <c r="A368" s="8">
        <f t="shared" si="82"/>
        <v>41410</v>
      </c>
      <c r="B368">
        <v>69.599999999999994</v>
      </c>
      <c r="C368">
        <v>206.3</v>
      </c>
      <c r="D368">
        <v>1332.8</v>
      </c>
      <c r="E368">
        <v>1876.4</v>
      </c>
      <c r="F368" s="38">
        <f t="shared" si="87"/>
        <v>1402.3999999999999</v>
      </c>
      <c r="G368" s="38">
        <f t="shared" si="88"/>
        <v>2082.7000000000003</v>
      </c>
      <c r="H368" s="47">
        <f t="shared" si="89"/>
        <v>-32.664329956306737</v>
      </c>
      <c r="I368">
        <v>134.80000000000001</v>
      </c>
    </row>
    <row r="369" spans="1:9" x14ac:dyDescent="0.25">
      <c r="A369" s="8">
        <f t="shared" si="82"/>
        <v>41417</v>
      </c>
      <c r="B369">
        <v>51.1</v>
      </c>
      <c r="C369">
        <v>153.69999999999999</v>
      </c>
      <c r="D369">
        <v>1358.7</v>
      </c>
      <c r="E369">
        <v>1934.5</v>
      </c>
      <c r="F369" s="38">
        <f t="shared" si="87"/>
        <v>1409.8</v>
      </c>
      <c r="G369" s="38">
        <f t="shared" si="88"/>
        <v>2088.1999999999998</v>
      </c>
      <c r="H369" s="47">
        <f t="shared" si="89"/>
        <v>-32.487309644670049</v>
      </c>
      <c r="I369">
        <v>79.8</v>
      </c>
    </row>
    <row r="370" spans="1:9" x14ac:dyDescent="0.25">
      <c r="A370" s="8">
        <f t="shared" si="82"/>
        <v>41424</v>
      </c>
      <c r="B370">
        <v>1</v>
      </c>
      <c r="C370">
        <v>106.7</v>
      </c>
      <c r="D370">
        <v>1384.8</v>
      </c>
      <c r="E370">
        <v>1983</v>
      </c>
      <c r="F370" s="38">
        <f t="shared" si="87"/>
        <v>1385.8</v>
      </c>
      <c r="G370" s="38">
        <f t="shared" si="88"/>
        <v>2089.6999999999998</v>
      </c>
      <c r="H370" s="47">
        <f t="shared" si="89"/>
        <v>-33.684260898693587</v>
      </c>
      <c r="I370">
        <v>173.3</v>
      </c>
    </row>
    <row r="371" spans="1:9" x14ac:dyDescent="0.25">
      <c r="A371" s="8">
        <f t="shared" si="82"/>
        <v>41431</v>
      </c>
      <c r="B371">
        <v>151</v>
      </c>
      <c r="C371">
        <v>330.9</v>
      </c>
      <c r="D371">
        <v>26.7</v>
      </c>
      <c r="E371">
        <v>0</v>
      </c>
      <c r="F371" s="38">
        <f t="shared" si="87"/>
        <v>177.7</v>
      </c>
      <c r="G371" s="38">
        <f t="shared" si="88"/>
        <v>330.9</v>
      </c>
      <c r="H371" s="47">
        <f t="shared" si="89"/>
        <v>-46.297975219099428</v>
      </c>
    </row>
    <row r="372" spans="1:9" x14ac:dyDescent="0.25">
      <c r="A372" s="8">
        <f t="shared" si="82"/>
        <v>41438</v>
      </c>
      <c r="B372" s="38">
        <v>150.5</v>
      </c>
      <c r="C372" s="38">
        <v>346.1</v>
      </c>
      <c r="D372" s="38">
        <v>27.2</v>
      </c>
      <c r="E372" s="38">
        <v>26.2</v>
      </c>
      <c r="F372" s="38">
        <f t="shared" si="87"/>
        <v>177.7</v>
      </c>
      <c r="G372" s="38">
        <f t="shared" si="88"/>
        <v>372.3</v>
      </c>
      <c r="H372" s="47">
        <f t="shared" si="89"/>
        <v>-52.269674993284987</v>
      </c>
    </row>
    <row r="373" spans="1:9" x14ac:dyDescent="0.25">
      <c r="A373" s="8">
        <f t="shared" si="82"/>
        <v>41445</v>
      </c>
      <c r="B373" s="38">
        <v>151.4</v>
      </c>
      <c r="C373" s="38">
        <v>331.4</v>
      </c>
      <c r="D373" s="38">
        <v>27.5</v>
      </c>
      <c r="E373" s="38">
        <v>51.7</v>
      </c>
      <c r="F373" s="38">
        <f t="shared" si="87"/>
        <v>178.9</v>
      </c>
      <c r="G373" s="38">
        <f t="shared" si="88"/>
        <v>383.09999999999997</v>
      </c>
      <c r="H373" s="47">
        <f t="shared" si="89"/>
        <v>-53.302009919081172</v>
      </c>
    </row>
    <row r="374" spans="1:9" x14ac:dyDescent="0.25">
      <c r="A374" s="8">
        <f t="shared" si="82"/>
        <v>41452</v>
      </c>
      <c r="B374" s="84">
        <v>153.9</v>
      </c>
      <c r="C374" s="84">
        <v>356.2</v>
      </c>
      <c r="D374" s="84">
        <v>27.5</v>
      </c>
      <c r="E374" s="84">
        <v>52.4</v>
      </c>
      <c r="F374" s="38">
        <f t="shared" ref="F374:G376" si="90">+B374+D374</f>
        <v>181.4</v>
      </c>
      <c r="G374" s="38">
        <f t="shared" si="90"/>
        <v>408.59999999999997</v>
      </c>
      <c r="H374" s="47">
        <f t="shared" ref="H374:H379" si="91">+(F374/G374-1)*100</f>
        <v>-55.604503181595689</v>
      </c>
    </row>
    <row r="375" spans="1:9" x14ac:dyDescent="0.25">
      <c r="A375" s="8">
        <f t="shared" si="82"/>
        <v>41459</v>
      </c>
      <c r="B375">
        <v>153.9</v>
      </c>
      <c r="C375">
        <v>349.1</v>
      </c>
      <c r="D375">
        <v>52.8</v>
      </c>
      <c r="E375">
        <v>87.2</v>
      </c>
      <c r="F375" s="38">
        <f t="shared" si="90"/>
        <v>206.7</v>
      </c>
      <c r="G375" s="38">
        <f t="shared" si="90"/>
        <v>436.3</v>
      </c>
      <c r="H375" s="47">
        <f t="shared" si="91"/>
        <v>-52.624341049736422</v>
      </c>
    </row>
    <row r="376" spans="1:9" x14ac:dyDescent="0.25">
      <c r="A376" s="8">
        <f t="shared" si="82"/>
        <v>41466</v>
      </c>
      <c r="B376">
        <v>221.7</v>
      </c>
      <c r="C376">
        <v>364.4</v>
      </c>
      <c r="D376">
        <v>80</v>
      </c>
      <c r="E376">
        <v>128.5</v>
      </c>
      <c r="F376" s="38">
        <f t="shared" si="90"/>
        <v>301.7</v>
      </c>
      <c r="G376" s="38">
        <f t="shared" si="90"/>
        <v>492.9</v>
      </c>
      <c r="H376" s="47">
        <f t="shared" si="91"/>
        <v>-38.790829782917427</v>
      </c>
    </row>
    <row r="377" spans="1:9" x14ac:dyDescent="0.25">
      <c r="A377" s="8">
        <f t="shared" si="82"/>
        <v>41473</v>
      </c>
      <c r="B377">
        <v>167.1</v>
      </c>
      <c r="C377">
        <v>365.4</v>
      </c>
      <c r="D377">
        <v>140</v>
      </c>
      <c r="E377">
        <v>128.5</v>
      </c>
      <c r="F377" s="38">
        <f t="shared" ref="F377:F388" si="92">+B377+D377</f>
        <v>307.10000000000002</v>
      </c>
      <c r="G377" s="38">
        <f t="shared" ref="G377:G388" si="93">+C377+E377</f>
        <v>493.9</v>
      </c>
      <c r="H377" s="47">
        <f t="shared" si="91"/>
        <v>-37.821421340352288</v>
      </c>
    </row>
    <row r="378" spans="1:9" x14ac:dyDescent="0.25">
      <c r="A378" s="8">
        <f t="shared" si="82"/>
        <v>41480</v>
      </c>
      <c r="B378">
        <v>167.1</v>
      </c>
      <c r="C378">
        <v>422.2</v>
      </c>
      <c r="D378">
        <v>166.3</v>
      </c>
      <c r="E378">
        <v>128.5</v>
      </c>
      <c r="F378" s="38">
        <f t="shared" si="92"/>
        <v>333.4</v>
      </c>
      <c r="G378" s="38">
        <f t="shared" si="93"/>
        <v>550.70000000000005</v>
      </c>
      <c r="H378" s="47">
        <f t="shared" si="91"/>
        <v>-39.458870528418387</v>
      </c>
    </row>
    <row r="379" spans="1:9" x14ac:dyDescent="0.25">
      <c r="A379" s="8">
        <f t="shared" si="82"/>
        <v>41487</v>
      </c>
      <c r="B379">
        <v>167.1</v>
      </c>
      <c r="C379">
        <v>516.20000000000005</v>
      </c>
      <c r="D379">
        <v>193.8</v>
      </c>
      <c r="E379">
        <v>128.5</v>
      </c>
      <c r="F379" s="38">
        <f t="shared" si="92"/>
        <v>360.9</v>
      </c>
      <c r="G379" s="38">
        <f t="shared" si="93"/>
        <v>644.70000000000005</v>
      </c>
      <c r="H379" s="47">
        <f t="shared" si="91"/>
        <v>-44.020474639367158</v>
      </c>
    </row>
    <row r="380" spans="1:9" x14ac:dyDescent="0.25">
      <c r="A380" s="8">
        <f t="shared" si="82"/>
        <v>41494</v>
      </c>
      <c r="B380">
        <v>143.9</v>
      </c>
      <c r="C380">
        <v>521.4</v>
      </c>
      <c r="D380">
        <v>219.3</v>
      </c>
      <c r="E380">
        <v>159</v>
      </c>
      <c r="F380" s="38">
        <f t="shared" si="92"/>
        <v>363.20000000000005</v>
      </c>
      <c r="G380" s="38">
        <f t="shared" si="93"/>
        <v>680.4</v>
      </c>
      <c r="H380" s="47">
        <f t="shared" ref="H380:H388" si="94">+(F380/G380-1)*100</f>
        <v>-46.619635508524397</v>
      </c>
    </row>
    <row r="381" spans="1:9" x14ac:dyDescent="0.25">
      <c r="A381" s="8">
        <f t="shared" si="82"/>
        <v>41501</v>
      </c>
      <c r="B381">
        <v>167.4</v>
      </c>
      <c r="C381">
        <v>453.8</v>
      </c>
      <c r="D381">
        <v>246</v>
      </c>
      <c r="E381">
        <v>279.60000000000002</v>
      </c>
      <c r="F381" s="38">
        <f t="shared" si="92"/>
        <v>413.4</v>
      </c>
      <c r="G381" s="38">
        <f t="shared" si="93"/>
        <v>733.40000000000009</v>
      </c>
      <c r="H381" s="47">
        <f t="shared" si="94"/>
        <v>-43.632397054813211</v>
      </c>
    </row>
    <row r="382" spans="1:9" x14ac:dyDescent="0.25">
      <c r="A382" s="8">
        <f t="shared" si="82"/>
        <v>41508</v>
      </c>
      <c r="B382">
        <v>170.3</v>
      </c>
      <c r="C382">
        <v>389.2</v>
      </c>
      <c r="D382">
        <v>246</v>
      </c>
      <c r="E382">
        <v>390.8</v>
      </c>
      <c r="F382" s="38">
        <f t="shared" si="92"/>
        <v>416.3</v>
      </c>
      <c r="G382" s="38">
        <f t="shared" si="93"/>
        <v>780</v>
      </c>
      <c r="H382" s="47">
        <f t="shared" si="94"/>
        <v>-46.628205128205124</v>
      </c>
    </row>
    <row r="383" spans="1:9" x14ac:dyDescent="0.25">
      <c r="A383" s="8">
        <f t="shared" si="82"/>
        <v>41515</v>
      </c>
      <c r="B383">
        <v>177.3</v>
      </c>
      <c r="C383">
        <v>339.1</v>
      </c>
      <c r="D383">
        <v>271.8</v>
      </c>
      <c r="E383">
        <v>443.2</v>
      </c>
      <c r="F383" s="38">
        <f t="shared" si="92"/>
        <v>449.1</v>
      </c>
      <c r="G383" s="38">
        <f t="shared" si="93"/>
        <v>782.3</v>
      </c>
      <c r="H383" s="47">
        <f t="shared" si="94"/>
        <v>-42.592355873705735</v>
      </c>
    </row>
    <row r="384" spans="1:9" x14ac:dyDescent="0.25">
      <c r="A384" s="8">
        <f t="shared" si="82"/>
        <v>41522</v>
      </c>
      <c r="B384">
        <v>173.9</v>
      </c>
      <c r="C384">
        <v>340.7</v>
      </c>
      <c r="D384">
        <v>326.3</v>
      </c>
      <c r="E384">
        <v>443.2</v>
      </c>
      <c r="F384" s="38">
        <f t="shared" si="92"/>
        <v>500.20000000000005</v>
      </c>
      <c r="G384" s="38">
        <f t="shared" si="93"/>
        <v>783.9</v>
      </c>
      <c r="H384" s="47">
        <f t="shared" si="94"/>
        <v>-36.190840668452608</v>
      </c>
    </row>
    <row r="385" spans="1:12" x14ac:dyDescent="0.25">
      <c r="A385" s="8">
        <f t="shared" si="82"/>
        <v>41529</v>
      </c>
      <c r="B385">
        <v>195.9</v>
      </c>
      <c r="C385">
        <v>320.8</v>
      </c>
      <c r="D385">
        <v>327.3</v>
      </c>
      <c r="E385">
        <v>466.9</v>
      </c>
      <c r="F385" s="38">
        <f t="shared" si="92"/>
        <v>523.20000000000005</v>
      </c>
      <c r="G385" s="38">
        <f t="shared" si="93"/>
        <v>787.7</v>
      </c>
      <c r="H385" s="47">
        <f t="shared" si="94"/>
        <v>-33.578773644788626</v>
      </c>
    </row>
    <row r="386" spans="1:12" x14ac:dyDescent="0.25">
      <c r="A386" s="8">
        <f t="shared" si="82"/>
        <v>41536</v>
      </c>
      <c r="B386">
        <v>250.3</v>
      </c>
      <c r="C386">
        <v>341.9</v>
      </c>
      <c r="D386">
        <v>327.3</v>
      </c>
      <c r="E386">
        <v>498.4</v>
      </c>
      <c r="F386" s="38">
        <f t="shared" si="92"/>
        <v>577.6</v>
      </c>
      <c r="G386" s="38">
        <f t="shared" si="93"/>
        <v>840.3</v>
      </c>
      <c r="H386" s="47">
        <f t="shared" si="94"/>
        <v>-31.262644293704621</v>
      </c>
    </row>
    <row r="387" spans="1:12" ht="15" x14ac:dyDescent="0.25">
      <c r="A387" s="8">
        <f t="shared" si="82"/>
        <v>41543</v>
      </c>
      <c r="B387">
        <v>250.3</v>
      </c>
      <c r="C387">
        <v>326.3</v>
      </c>
      <c r="D387">
        <v>327.3</v>
      </c>
      <c r="E387">
        <v>548</v>
      </c>
      <c r="F387" s="38">
        <f t="shared" si="92"/>
        <v>577.6</v>
      </c>
      <c r="G387" s="38">
        <f t="shared" si="93"/>
        <v>874.3</v>
      </c>
      <c r="H387" s="47">
        <f t="shared" si="94"/>
        <v>-33.935720004575089</v>
      </c>
      <c r="K387" s="101"/>
    </row>
    <row r="388" spans="1:12" x14ac:dyDescent="0.25">
      <c r="A388" s="8">
        <f t="shared" si="82"/>
        <v>41550</v>
      </c>
      <c r="B388">
        <v>377.4</v>
      </c>
      <c r="C388">
        <v>297.39999999999998</v>
      </c>
      <c r="D388">
        <v>373.9</v>
      </c>
      <c r="E388">
        <v>579.79999999999995</v>
      </c>
      <c r="F388" s="38">
        <f t="shared" si="92"/>
        <v>751.3</v>
      </c>
      <c r="G388" s="38">
        <f t="shared" si="93"/>
        <v>877.19999999999993</v>
      </c>
      <c r="H388" s="47">
        <f t="shared" si="94"/>
        <v>-14.352485180118556</v>
      </c>
    </row>
    <row r="389" spans="1:12" x14ac:dyDescent="0.25">
      <c r="A389" s="8">
        <f t="shared" si="82"/>
        <v>41557</v>
      </c>
    </row>
    <row r="390" spans="1:12" x14ac:dyDescent="0.25">
      <c r="A390" s="8">
        <f t="shared" si="82"/>
        <v>41564</v>
      </c>
    </row>
    <row r="391" spans="1:12" x14ac:dyDescent="0.25">
      <c r="A391" s="8">
        <f t="shared" si="82"/>
        <v>41571</v>
      </c>
      <c r="B391">
        <v>430</v>
      </c>
      <c r="C391">
        <v>307.60000000000002</v>
      </c>
      <c r="D391">
        <v>401.4</v>
      </c>
      <c r="E391">
        <v>642.79999999999995</v>
      </c>
      <c r="F391" s="38">
        <f t="shared" ref="F391:G393" si="95">+B391+D391</f>
        <v>831.4</v>
      </c>
      <c r="G391" s="38">
        <f t="shared" si="95"/>
        <v>950.4</v>
      </c>
      <c r="H391" s="47">
        <f t="shared" ref="H391:H417" si="96">+(F391/G391-1)*100</f>
        <v>-12.521043771043772</v>
      </c>
    </row>
    <row r="392" spans="1:12" x14ac:dyDescent="0.25">
      <c r="A392" s="8">
        <f t="shared" si="82"/>
        <v>41578</v>
      </c>
      <c r="B392">
        <v>431.4</v>
      </c>
      <c r="C392">
        <v>347.2</v>
      </c>
      <c r="D392">
        <v>401.4</v>
      </c>
      <c r="E392">
        <v>704.8</v>
      </c>
      <c r="F392" s="38">
        <f t="shared" si="95"/>
        <v>832.8</v>
      </c>
      <c r="G392" s="38">
        <f t="shared" si="95"/>
        <v>1052</v>
      </c>
      <c r="H392" s="47">
        <f t="shared" si="96"/>
        <v>-20.836501901140693</v>
      </c>
    </row>
    <row r="393" spans="1:12" ht="15" x14ac:dyDescent="0.25">
      <c r="A393" s="8">
        <f t="shared" si="82"/>
        <v>41585</v>
      </c>
      <c r="B393">
        <v>384.6</v>
      </c>
      <c r="C393">
        <v>368.5</v>
      </c>
      <c r="D393">
        <v>450.9</v>
      </c>
      <c r="E393" s="26">
        <v>706</v>
      </c>
      <c r="F393" s="38">
        <f t="shared" si="95"/>
        <v>835.5</v>
      </c>
      <c r="G393" s="38">
        <f t="shared" si="95"/>
        <v>1074.5</v>
      </c>
      <c r="H393" s="47">
        <f t="shared" si="96"/>
        <v>-22.242903676128435</v>
      </c>
      <c r="L393" s="101"/>
    </row>
    <row r="394" spans="1:12" x14ac:dyDescent="0.25">
      <c r="A394" s="8">
        <f t="shared" si="82"/>
        <v>41592</v>
      </c>
      <c r="B394">
        <v>465.1</v>
      </c>
      <c r="C394">
        <v>351.4</v>
      </c>
      <c r="D394">
        <v>450.9</v>
      </c>
      <c r="E394">
        <v>741.2</v>
      </c>
      <c r="F394" s="38">
        <f t="shared" ref="F394:G417" si="97">+B394+D394</f>
        <v>916</v>
      </c>
      <c r="G394" s="38">
        <f t="shared" si="97"/>
        <v>1092.5999999999999</v>
      </c>
      <c r="H394" s="47">
        <f t="shared" si="96"/>
        <v>-16.163280248947455</v>
      </c>
    </row>
    <row r="395" spans="1:12" x14ac:dyDescent="0.25">
      <c r="A395" s="8">
        <f t="shared" si="82"/>
        <v>41599</v>
      </c>
      <c r="B395">
        <v>464.4</v>
      </c>
      <c r="C395">
        <v>375.9</v>
      </c>
      <c r="D395">
        <v>451.6</v>
      </c>
      <c r="E395">
        <v>741.2</v>
      </c>
      <c r="F395" s="38">
        <f t="shared" si="97"/>
        <v>916</v>
      </c>
      <c r="G395" s="38">
        <f t="shared" si="97"/>
        <v>1117.0999999999999</v>
      </c>
      <c r="H395" s="47">
        <f t="shared" si="96"/>
        <v>-18.00196938501476</v>
      </c>
    </row>
    <row r="396" spans="1:12" x14ac:dyDescent="0.25">
      <c r="A396" s="8">
        <f t="shared" si="82"/>
        <v>41606</v>
      </c>
      <c r="B396">
        <v>439.8</v>
      </c>
      <c r="C396">
        <v>321.3</v>
      </c>
      <c r="D396">
        <v>481.5</v>
      </c>
      <c r="E396">
        <v>802</v>
      </c>
      <c r="F396" s="38">
        <f t="shared" si="97"/>
        <v>921.3</v>
      </c>
      <c r="G396" s="38">
        <f t="shared" si="97"/>
        <v>1123.3</v>
      </c>
      <c r="H396" s="47">
        <f t="shared" si="96"/>
        <v>-17.982729457847412</v>
      </c>
    </row>
    <row r="397" spans="1:12" x14ac:dyDescent="0.25">
      <c r="A397" s="8">
        <f t="shared" si="82"/>
        <v>41613</v>
      </c>
      <c r="B397">
        <v>408.9</v>
      </c>
      <c r="C397">
        <v>312.60000000000002</v>
      </c>
      <c r="D397">
        <v>537.1</v>
      </c>
      <c r="E397">
        <v>851.9</v>
      </c>
      <c r="F397" s="38">
        <f t="shared" si="97"/>
        <v>946</v>
      </c>
      <c r="G397" s="38">
        <f t="shared" si="97"/>
        <v>1164.5</v>
      </c>
      <c r="H397" s="47">
        <f t="shared" si="96"/>
        <v>-18.763417775869474</v>
      </c>
    </row>
    <row r="398" spans="1:12" x14ac:dyDescent="0.25">
      <c r="A398" s="8">
        <f t="shared" ref="A398:A461" si="98">+A397+7</f>
        <v>41620</v>
      </c>
      <c r="B398">
        <v>426.1</v>
      </c>
      <c r="C398">
        <v>331.7</v>
      </c>
      <c r="D398">
        <v>562.5</v>
      </c>
      <c r="E398">
        <v>884.6</v>
      </c>
      <c r="F398" s="38">
        <f t="shared" si="97"/>
        <v>988.6</v>
      </c>
      <c r="G398" s="38">
        <f t="shared" si="97"/>
        <v>1216.3</v>
      </c>
      <c r="H398" s="47">
        <f t="shared" si="96"/>
        <v>-18.720710351064696</v>
      </c>
    </row>
    <row r="399" spans="1:12" x14ac:dyDescent="0.25">
      <c r="A399" s="8">
        <f t="shared" si="98"/>
        <v>41627</v>
      </c>
      <c r="B399">
        <v>374.1</v>
      </c>
      <c r="C399">
        <v>356.7</v>
      </c>
      <c r="D399" s="26">
        <v>589</v>
      </c>
      <c r="E399">
        <v>884.6</v>
      </c>
      <c r="F399" s="38">
        <f t="shared" si="97"/>
        <v>963.1</v>
      </c>
      <c r="G399" s="38">
        <f t="shared" si="97"/>
        <v>1241.3</v>
      </c>
      <c r="H399" s="47">
        <f t="shared" si="96"/>
        <v>-22.41198743253041</v>
      </c>
    </row>
    <row r="400" spans="1:12" x14ac:dyDescent="0.25">
      <c r="A400" s="8">
        <f t="shared" si="98"/>
        <v>41634</v>
      </c>
      <c r="B400">
        <v>375.6</v>
      </c>
      <c r="C400">
        <v>385.2</v>
      </c>
      <c r="D400" s="26">
        <v>589</v>
      </c>
      <c r="E400">
        <v>884.6</v>
      </c>
      <c r="F400" s="38">
        <f t="shared" si="97"/>
        <v>964.6</v>
      </c>
      <c r="G400" s="38">
        <f t="shared" si="97"/>
        <v>1269.8</v>
      </c>
      <c r="H400" s="47">
        <f t="shared" si="96"/>
        <v>-24.035281146637267</v>
      </c>
    </row>
    <row r="401" spans="1:16" x14ac:dyDescent="0.25">
      <c r="A401" s="8">
        <f t="shared" si="98"/>
        <v>41641</v>
      </c>
      <c r="B401">
        <v>375.8</v>
      </c>
      <c r="C401" s="26">
        <v>358</v>
      </c>
      <c r="D401">
        <v>590.29999999999995</v>
      </c>
      <c r="E401">
        <v>925.4</v>
      </c>
      <c r="F401" s="38">
        <f t="shared" si="97"/>
        <v>966.09999999999991</v>
      </c>
      <c r="G401" s="38">
        <f t="shared" si="97"/>
        <v>1283.4000000000001</v>
      </c>
      <c r="H401" s="47">
        <f t="shared" si="96"/>
        <v>-24.723390992675721</v>
      </c>
    </row>
    <row r="402" spans="1:16" ht="15" x14ac:dyDescent="0.25">
      <c r="A402" s="8">
        <f t="shared" si="98"/>
        <v>41648</v>
      </c>
      <c r="B402">
        <v>379.4</v>
      </c>
      <c r="C402">
        <v>360.2</v>
      </c>
      <c r="D402">
        <v>616.4</v>
      </c>
      <c r="E402">
        <v>925.4</v>
      </c>
      <c r="F402" s="38">
        <f t="shared" si="97"/>
        <v>995.8</v>
      </c>
      <c r="G402" s="38">
        <f t="shared" si="97"/>
        <v>1285.5999999999999</v>
      </c>
      <c r="H402" s="47">
        <f t="shared" si="96"/>
        <v>-22.542003733665219</v>
      </c>
      <c r="J402" s="101"/>
    </row>
    <row r="403" spans="1:16" x14ac:dyDescent="0.25">
      <c r="A403" s="8">
        <f t="shared" si="98"/>
        <v>41655</v>
      </c>
      <c r="B403">
        <v>357.9</v>
      </c>
      <c r="C403">
        <v>360.1</v>
      </c>
      <c r="D403">
        <v>650.29999999999995</v>
      </c>
      <c r="E403">
        <v>932.1</v>
      </c>
      <c r="F403" s="38">
        <f t="shared" si="97"/>
        <v>1008.1999999999999</v>
      </c>
      <c r="G403" s="38">
        <f t="shared" si="97"/>
        <v>1292.2</v>
      </c>
      <c r="H403" s="47">
        <f t="shared" si="96"/>
        <v>-21.978021978021989</v>
      </c>
    </row>
    <row r="404" spans="1:16" x14ac:dyDescent="0.25">
      <c r="A404" s="8">
        <f t="shared" si="98"/>
        <v>41662</v>
      </c>
      <c r="B404">
        <v>519.70000000000005</v>
      </c>
      <c r="C404">
        <v>327.2</v>
      </c>
      <c r="D404">
        <v>650.79999999999995</v>
      </c>
      <c r="E404" s="26">
        <v>965</v>
      </c>
      <c r="F404" s="38">
        <f t="shared" si="97"/>
        <v>1170.5</v>
      </c>
      <c r="G404" s="38">
        <f t="shared" si="97"/>
        <v>1292.2</v>
      </c>
      <c r="H404" s="47">
        <f t="shared" si="96"/>
        <v>-9.4180467419904055</v>
      </c>
    </row>
    <row r="405" spans="1:16" ht="15" x14ac:dyDescent="0.25">
      <c r="A405" s="8">
        <f t="shared" si="98"/>
        <v>41669</v>
      </c>
      <c r="B405">
        <v>490.1</v>
      </c>
      <c r="C405">
        <v>301.60000000000002</v>
      </c>
      <c r="D405">
        <v>695.8</v>
      </c>
      <c r="E405" s="26">
        <v>992</v>
      </c>
      <c r="F405" s="38">
        <f t="shared" si="97"/>
        <v>1185.9000000000001</v>
      </c>
      <c r="G405" s="38">
        <f t="shared" si="97"/>
        <v>1293.5999999999999</v>
      </c>
      <c r="H405" s="47">
        <f t="shared" si="96"/>
        <v>-8.3256029684600996</v>
      </c>
      <c r="J405" s="101"/>
      <c r="L405" s="145"/>
      <c r="M405" s="144"/>
      <c r="N405" s="145"/>
      <c r="O405" s="145"/>
      <c r="P405" s="145"/>
    </row>
    <row r="406" spans="1:16" ht="15" x14ac:dyDescent="0.25">
      <c r="A406" s="8">
        <f t="shared" si="98"/>
        <v>41676</v>
      </c>
      <c r="B406">
        <v>478.5</v>
      </c>
      <c r="C406">
        <v>301.2</v>
      </c>
      <c r="D406">
        <v>696.7</v>
      </c>
      <c r="E406">
        <v>1018.3</v>
      </c>
      <c r="F406" s="38">
        <f t="shared" si="97"/>
        <v>1175.2</v>
      </c>
      <c r="G406" s="38">
        <f t="shared" si="97"/>
        <v>1319.5</v>
      </c>
      <c r="H406" s="47">
        <f t="shared" si="96"/>
        <v>-10.935960591132998</v>
      </c>
      <c r="J406" s="101"/>
    </row>
    <row r="407" spans="1:16" x14ac:dyDescent="0.25">
      <c r="A407" s="8">
        <f t="shared" si="98"/>
        <v>41683</v>
      </c>
      <c r="B407">
        <v>448.5</v>
      </c>
      <c r="C407">
        <v>324.10000000000002</v>
      </c>
      <c r="D407">
        <v>729.7</v>
      </c>
      <c r="E407">
        <v>1018.5</v>
      </c>
      <c r="F407" s="38">
        <f t="shared" si="97"/>
        <v>1178.2</v>
      </c>
      <c r="G407" s="38">
        <f t="shared" si="97"/>
        <v>1342.6</v>
      </c>
      <c r="H407" s="47">
        <f t="shared" si="96"/>
        <v>-12.244897959183664</v>
      </c>
    </row>
    <row r="408" spans="1:16" x14ac:dyDescent="0.25">
      <c r="A408" s="8">
        <f t="shared" si="98"/>
        <v>41690</v>
      </c>
      <c r="B408">
        <v>399.6</v>
      </c>
      <c r="C408">
        <v>353.3</v>
      </c>
      <c r="D408">
        <v>779.6</v>
      </c>
      <c r="E408">
        <v>1019.7</v>
      </c>
      <c r="F408" s="38">
        <f t="shared" si="97"/>
        <v>1179.2</v>
      </c>
      <c r="G408" s="61">
        <f t="shared" si="97"/>
        <v>1373</v>
      </c>
      <c r="H408" s="47">
        <f t="shared" si="96"/>
        <v>-14.115076474872534</v>
      </c>
    </row>
    <row r="409" spans="1:16" x14ac:dyDescent="0.25">
      <c r="A409" s="8">
        <f t="shared" si="98"/>
        <v>41697</v>
      </c>
      <c r="B409">
        <v>366.9</v>
      </c>
      <c r="C409">
        <v>276.10000000000002</v>
      </c>
      <c r="D409">
        <v>812.3</v>
      </c>
      <c r="E409">
        <v>1098.0999999999999</v>
      </c>
      <c r="F409" s="38">
        <f t="shared" si="97"/>
        <v>1179.1999999999998</v>
      </c>
      <c r="G409" s="38">
        <f t="shared" si="97"/>
        <v>1374.1999999999998</v>
      </c>
      <c r="H409" s="47">
        <f t="shared" si="96"/>
        <v>-14.190074225003634</v>
      </c>
    </row>
    <row r="410" spans="1:16" ht="15" x14ac:dyDescent="0.25">
      <c r="A410" s="8">
        <f t="shared" si="98"/>
        <v>41704</v>
      </c>
      <c r="B410">
        <v>366.9</v>
      </c>
      <c r="C410">
        <v>224.9</v>
      </c>
      <c r="D410">
        <v>812.3</v>
      </c>
      <c r="E410">
        <v>1146.7</v>
      </c>
      <c r="F410" s="38">
        <f t="shared" si="97"/>
        <v>1179.1999999999998</v>
      </c>
      <c r="G410" s="38">
        <f t="shared" si="97"/>
        <v>1371.6000000000001</v>
      </c>
      <c r="H410" s="47">
        <f t="shared" si="96"/>
        <v>-14.027413240011688</v>
      </c>
      <c r="J410" s="101"/>
      <c r="K410" s="145"/>
      <c r="L410" s="145"/>
      <c r="M410" s="145"/>
      <c r="N410" s="145"/>
      <c r="O410" s="145"/>
      <c r="P410" s="145"/>
    </row>
    <row r="411" spans="1:16" x14ac:dyDescent="0.25">
      <c r="A411" s="8">
        <f t="shared" si="98"/>
        <v>41711</v>
      </c>
      <c r="B411">
        <v>265.39999999999998</v>
      </c>
      <c r="C411">
        <v>224.9</v>
      </c>
      <c r="D411" s="26">
        <v>927</v>
      </c>
      <c r="E411">
        <v>1146.7</v>
      </c>
      <c r="F411" s="38">
        <f t="shared" si="97"/>
        <v>1192.4000000000001</v>
      </c>
      <c r="G411" s="38">
        <f t="shared" si="97"/>
        <v>1371.6000000000001</v>
      </c>
      <c r="H411" s="47">
        <f t="shared" si="96"/>
        <v>-13.065033537474481</v>
      </c>
    </row>
    <row r="412" spans="1:16" x14ac:dyDescent="0.25">
      <c r="A412" s="8">
        <f t="shared" si="98"/>
        <v>41718</v>
      </c>
      <c r="B412">
        <v>208.7</v>
      </c>
      <c r="C412">
        <v>225.1</v>
      </c>
      <c r="D412">
        <v>1007.5</v>
      </c>
      <c r="E412" s="26">
        <v>1147</v>
      </c>
      <c r="F412" s="38">
        <f t="shared" si="97"/>
        <v>1216.2</v>
      </c>
      <c r="G412" s="38">
        <f t="shared" si="97"/>
        <v>1372.1</v>
      </c>
      <c r="H412" s="47">
        <f t="shared" si="96"/>
        <v>-11.362145616208718</v>
      </c>
    </row>
    <row r="413" spans="1:16" x14ac:dyDescent="0.25">
      <c r="A413" s="8">
        <f t="shared" si="98"/>
        <v>41725</v>
      </c>
      <c r="B413">
        <v>153.69999999999999</v>
      </c>
      <c r="C413">
        <v>195.9</v>
      </c>
      <c r="D413">
        <v>1062.9000000000001</v>
      </c>
      <c r="E413">
        <v>1179.0999999999999</v>
      </c>
      <c r="F413" s="38">
        <f t="shared" si="97"/>
        <v>1216.6000000000001</v>
      </c>
      <c r="G413" s="61">
        <f t="shared" si="97"/>
        <v>1375</v>
      </c>
      <c r="H413" s="47">
        <f t="shared" si="96"/>
        <v>-11.519999999999985</v>
      </c>
    </row>
    <row r="414" spans="1:16" x14ac:dyDescent="0.25">
      <c r="A414" s="8">
        <f t="shared" si="98"/>
        <v>41732</v>
      </c>
      <c r="B414">
        <v>153.19999999999999</v>
      </c>
      <c r="C414">
        <v>171.4</v>
      </c>
      <c r="D414">
        <v>1063.4000000000001</v>
      </c>
      <c r="E414">
        <v>1203.8</v>
      </c>
      <c r="F414" s="38">
        <f t="shared" si="97"/>
        <v>1216.6000000000001</v>
      </c>
      <c r="G414" s="38">
        <f t="shared" si="97"/>
        <v>1375.2</v>
      </c>
      <c r="H414" s="47">
        <f t="shared" si="96"/>
        <v>-11.532867946480508</v>
      </c>
    </row>
    <row r="415" spans="1:16" x14ac:dyDescent="0.25">
      <c r="A415" s="8">
        <f t="shared" si="98"/>
        <v>41739</v>
      </c>
      <c r="B415">
        <v>151.30000000000001</v>
      </c>
      <c r="C415">
        <v>162.1</v>
      </c>
      <c r="D415">
        <v>1091.9000000000001</v>
      </c>
      <c r="E415">
        <v>1235.3</v>
      </c>
      <c r="F415" s="38">
        <f t="shared" si="97"/>
        <v>1243.2</v>
      </c>
      <c r="G415" s="38">
        <f t="shared" si="97"/>
        <v>1397.3999999999999</v>
      </c>
      <c r="H415" s="47">
        <f t="shared" si="96"/>
        <v>-11.034778875053664</v>
      </c>
    </row>
    <row r="416" spans="1:16" x14ac:dyDescent="0.25">
      <c r="A416" s="8">
        <f t="shared" si="98"/>
        <v>41746</v>
      </c>
      <c r="B416" s="26">
        <v>188</v>
      </c>
      <c r="C416">
        <v>136.69999999999999</v>
      </c>
      <c r="D416">
        <v>1119.0999999999999</v>
      </c>
      <c r="E416">
        <v>1261.8</v>
      </c>
      <c r="F416" s="38">
        <f t="shared" si="97"/>
        <v>1307.0999999999999</v>
      </c>
      <c r="G416" s="38">
        <f t="shared" si="97"/>
        <v>1398.5</v>
      </c>
      <c r="H416" s="47">
        <f t="shared" si="96"/>
        <v>-6.5355738291026144</v>
      </c>
    </row>
    <row r="417" spans="1:9" x14ac:dyDescent="0.25">
      <c r="A417" s="8">
        <f t="shared" si="98"/>
        <v>41753</v>
      </c>
      <c r="B417">
        <v>163.4</v>
      </c>
      <c r="C417">
        <v>113.4</v>
      </c>
      <c r="D417">
        <v>1146.0999999999999</v>
      </c>
      <c r="E417">
        <v>1287.5</v>
      </c>
      <c r="F417" s="38">
        <f t="shared" si="97"/>
        <v>1309.5</v>
      </c>
      <c r="G417" s="38">
        <f t="shared" si="97"/>
        <v>1400.9</v>
      </c>
      <c r="H417" s="47">
        <f t="shared" si="96"/>
        <v>-6.5243771860946538</v>
      </c>
    </row>
    <row r="418" spans="1:9" x14ac:dyDescent="0.25">
      <c r="A418" s="8">
        <f t="shared" si="98"/>
        <v>41760</v>
      </c>
      <c r="B418">
        <v>163.1</v>
      </c>
      <c r="C418">
        <v>90.2</v>
      </c>
      <c r="D418">
        <v>1147.5</v>
      </c>
      <c r="E418">
        <v>1310.2</v>
      </c>
      <c r="F418" s="38">
        <f t="shared" ref="F418:F449" si="99">+B418+D418</f>
        <v>1310.5999999999999</v>
      </c>
      <c r="G418" s="38">
        <f t="shared" ref="G418:G449" si="100">+C418+E418</f>
        <v>1400.4</v>
      </c>
      <c r="H418" s="47">
        <f t="shared" ref="H418:H449" si="101">+(F418/G418-1)*100</f>
        <v>-6.4124535846901036</v>
      </c>
      <c r="I418">
        <v>232.3</v>
      </c>
    </row>
    <row r="419" spans="1:9" x14ac:dyDescent="0.25">
      <c r="A419" s="8">
        <f t="shared" si="98"/>
        <v>41767</v>
      </c>
      <c r="B419">
        <v>163.1</v>
      </c>
      <c r="C419">
        <v>69.599999999999994</v>
      </c>
      <c r="D419">
        <v>1147.5</v>
      </c>
      <c r="E419">
        <v>1332.8</v>
      </c>
      <c r="F419" s="38">
        <f t="shared" si="99"/>
        <v>1310.5999999999999</v>
      </c>
      <c r="G419" s="38">
        <f t="shared" si="100"/>
        <v>1402.3999999999999</v>
      </c>
      <c r="H419" s="47">
        <f t="shared" si="101"/>
        <v>-6.5459212778094633</v>
      </c>
      <c r="I419">
        <v>232.7</v>
      </c>
    </row>
    <row r="420" spans="1:9" x14ac:dyDescent="0.25">
      <c r="A420" s="8">
        <f t="shared" si="98"/>
        <v>41774</v>
      </c>
      <c r="B420">
        <v>162.80000000000001</v>
      </c>
      <c r="C420">
        <v>69.599999999999994</v>
      </c>
      <c r="D420">
        <v>1165.4000000000001</v>
      </c>
      <c r="E420">
        <v>1332.8</v>
      </c>
      <c r="F420" s="38">
        <f t="shared" si="99"/>
        <v>1328.2</v>
      </c>
      <c r="G420" s="38">
        <f t="shared" si="100"/>
        <v>1402.3999999999999</v>
      </c>
      <c r="H420" s="47">
        <f t="shared" si="101"/>
        <v>-5.2909298345693028</v>
      </c>
      <c r="I420">
        <v>233.1</v>
      </c>
    </row>
    <row r="421" spans="1:9" x14ac:dyDescent="0.25">
      <c r="A421" s="8">
        <f t="shared" si="98"/>
        <v>41781</v>
      </c>
      <c r="B421">
        <v>146.9</v>
      </c>
      <c r="C421">
        <v>51.1</v>
      </c>
      <c r="D421">
        <v>1182.7</v>
      </c>
      <c r="E421">
        <v>1358.7</v>
      </c>
      <c r="F421" s="38">
        <f t="shared" si="99"/>
        <v>1329.6000000000001</v>
      </c>
      <c r="G421" s="38">
        <f t="shared" si="100"/>
        <v>1409.8</v>
      </c>
      <c r="H421" s="47">
        <f t="shared" si="101"/>
        <v>-5.6887501773301041</v>
      </c>
      <c r="I421">
        <v>319.2</v>
      </c>
    </row>
    <row r="422" spans="1:9" x14ac:dyDescent="0.25">
      <c r="A422" s="8">
        <f t="shared" si="98"/>
        <v>41788</v>
      </c>
      <c r="B422">
        <v>25.5</v>
      </c>
      <c r="C422">
        <v>1</v>
      </c>
      <c r="D422">
        <v>1287</v>
      </c>
      <c r="E422">
        <v>1384.8</v>
      </c>
      <c r="F422" s="38">
        <f t="shared" si="99"/>
        <v>1312.5</v>
      </c>
      <c r="G422" s="38">
        <f t="shared" si="100"/>
        <v>1385.8</v>
      </c>
      <c r="H422" s="47">
        <f t="shared" si="101"/>
        <v>-5.2893635445230185</v>
      </c>
      <c r="I422">
        <v>345.2</v>
      </c>
    </row>
    <row r="423" spans="1:9" x14ac:dyDescent="0.25">
      <c r="A423" s="8">
        <f t="shared" si="98"/>
        <v>41795</v>
      </c>
      <c r="B423">
        <v>344.7</v>
      </c>
      <c r="C423">
        <v>151</v>
      </c>
      <c r="D423">
        <v>28.5</v>
      </c>
      <c r="E423">
        <v>26.7</v>
      </c>
      <c r="F423" s="38">
        <f t="shared" si="99"/>
        <v>373.2</v>
      </c>
      <c r="G423" s="38">
        <f t="shared" si="100"/>
        <v>177.7</v>
      </c>
      <c r="H423" s="47">
        <f t="shared" si="101"/>
        <v>110.0168823860439</v>
      </c>
    </row>
    <row r="424" spans="1:9" x14ac:dyDescent="0.25">
      <c r="A424" s="8">
        <f t="shared" si="98"/>
        <v>41802</v>
      </c>
      <c r="B424">
        <v>314.39999999999998</v>
      </c>
      <c r="C424">
        <v>150.5</v>
      </c>
      <c r="D424">
        <v>62.5</v>
      </c>
      <c r="E424">
        <v>27.2</v>
      </c>
      <c r="F424" s="38">
        <f t="shared" si="99"/>
        <v>376.9</v>
      </c>
      <c r="G424" s="38">
        <f t="shared" si="100"/>
        <v>177.7</v>
      </c>
      <c r="H424" s="47">
        <f t="shared" si="101"/>
        <v>112.09904333145752</v>
      </c>
    </row>
    <row r="425" spans="1:9" x14ac:dyDescent="0.25">
      <c r="A425" s="8">
        <f t="shared" si="98"/>
        <v>41809</v>
      </c>
      <c r="B425">
        <v>394.8</v>
      </c>
      <c r="C425">
        <v>151.4</v>
      </c>
      <c r="D425">
        <v>62.5</v>
      </c>
      <c r="E425">
        <v>27.5</v>
      </c>
      <c r="F425" s="38">
        <f t="shared" si="99"/>
        <v>457.3</v>
      </c>
      <c r="G425" s="38">
        <f t="shared" si="100"/>
        <v>178.9</v>
      </c>
      <c r="H425" s="47">
        <f t="shared" si="101"/>
        <v>155.61766349916155</v>
      </c>
    </row>
    <row r="426" spans="1:9" x14ac:dyDescent="0.25">
      <c r="A426" s="8">
        <f t="shared" si="98"/>
        <v>41816</v>
      </c>
      <c r="B426">
        <v>392</v>
      </c>
      <c r="C426">
        <v>153.9</v>
      </c>
      <c r="D426">
        <v>90.9</v>
      </c>
      <c r="E426">
        <v>27.5</v>
      </c>
      <c r="F426" s="38">
        <f t="shared" si="99"/>
        <v>482.9</v>
      </c>
      <c r="G426" s="38">
        <f t="shared" si="100"/>
        <v>181.4</v>
      </c>
      <c r="H426" s="47">
        <f t="shared" si="101"/>
        <v>166.20727673649392</v>
      </c>
    </row>
    <row r="427" spans="1:9" x14ac:dyDescent="0.25">
      <c r="A427" s="8">
        <f t="shared" si="98"/>
        <v>41823</v>
      </c>
      <c r="B427">
        <v>417.4</v>
      </c>
      <c r="C427">
        <v>153.9</v>
      </c>
      <c r="D427">
        <v>123.9</v>
      </c>
      <c r="E427">
        <v>52.8</v>
      </c>
      <c r="F427" s="38">
        <f t="shared" si="99"/>
        <v>541.29999999999995</v>
      </c>
      <c r="G427" s="38">
        <f t="shared" si="100"/>
        <v>206.7</v>
      </c>
      <c r="H427" s="47">
        <f t="shared" si="101"/>
        <v>161.87711659409771</v>
      </c>
    </row>
    <row r="428" spans="1:9" x14ac:dyDescent="0.25">
      <c r="A428" s="8">
        <f t="shared" si="98"/>
        <v>41830</v>
      </c>
      <c r="B428">
        <v>417.4</v>
      </c>
      <c r="C428">
        <v>221.7</v>
      </c>
      <c r="D428">
        <v>123.9</v>
      </c>
      <c r="E428">
        <v>80</v>
      </c>
      <c r="F428" s="38">
        <f t="shared" si="99"/>
        <v>541.29999999999995</v>
      </c>
      <c r="G428" s="38">
        <f t="shared" si="100"/>
        <v>301.7</v>
      </c>
      <c r="H428" s="47">
        <f t="shared" si="101"/>
        <v>79.41663904540934</v>
      </c>
    </row>
    <row r="429" spans="1:9" x14ac:dyDescent="0.25">
      <c r="A429" s="8">
        <f t="shared" si="98"/>
        <v>41837</v>
      </c>
      <c r="B429">
        <v>427.8</v>
      </c>
      <c r="C429">
        <v>167.1</v>
      </c>
      <c r="D429">
        <v>139</v>
      </c>
      <c r="E429">
        <v>140</v>
      </c>
      <c r="F429" s="38">
        <f t="shared" si="99"/>
        <v>566.79999999999995</v>
      </c>
      <c r="G429" s="38">
        <f t="shared" si="100"/>
        <v>307.10000000000002</v>
      </c>
      <c r="H429" s="47">
        <f t="shared" si="101"/>
        <v>84.565288179745977</v>
      </c>
    </row>
    <row r="430" spans="1:9" x14ac:dyDescent="0.25">
      <c r="A430" s="8">
        <f t="shared" si="98"/>
        <v>41844</v>
      </c>
      <c r="B430">
        <v>420.1</v>
      </c>
      <c r="C430">
        <v>167.1</v>
      </c>
      <c r="D430">
        <v>184.3</v>
      </c>
      <c r="E430">
        <v>166.3</v>
      </c>
      <c r="F430" s="38">
        <f t="shared" si="99"/>
        <v>604.40000000000009</v>
      </c>
      <c r="G430" s="38">
        <f t="shared" si="100"/>
        <v>333.4</v>
      </c>
      <c r="H430" s="47">
        <f t="shared" si="101"/>
        <v>81.283743251349776</v>
      </c>
    </row>
    <row r="431" spans="1:9" x14ac:dyDescent="0.25">
      <c r="A431" s="8">
        <f t="shared" si="98"/>
        <v>41851</v>
      </c>
      <c r="B431">
        <v>449.7</v>
      </c>
      <c r="C431">
        <v>167.1</v>
      </c>
      <c r="D431">
        <v>184.3</v>
      </c>
      <c r="E431">
        <v>193.8</v>
      </c>
      <c r="F431" s="38">
        <f t="shared" si="99"/>
        <v>634</v>
      </c>
      <c r="G431" s="38">
        <f t="shared" si="100"/>
        <v>360.9</v>
      </c>
      <c r="H431" s="47">
        <f t="shared" si="101"/>
        <v>75.671931282903856</v>
      </c>
    </row>
    <row r="432" spans="1:9" x14ac:dyDescent="0.25">
      <c r="A432" s="8">
        <f t="shared" si="98"/>
        <v>41858</v>
      </c>
      <c r="B432">
        <v>464.3</v>
      </c>
      <c r="C432">
        <v>143.9</v>
      </c>
      <c r="D432">
        <v>184.7</v>
      </c>
      <c r="E432">
        <v>219.3</v>
      </c>
      <c r="F432" s="38">
        <f t="shared" si="99"/>
        <v>649</v>
      </c>
      <c r="G432" s="38">
        <f t="shared" si="100"/>
        <v>363.20000000000005</v>
      </c>
      <c r="H432" s="47">
        <f t="shared" si="101"/>
        <v>78.689427312775308</v>
      </c>
    </row>
    <row r="433" spans="1:8" x14ac:dyDescent="0.25">
      <c r="A433" s="8">
        <f t="shared" si="98"/>
        <v>41865</v>
      </c>
      <c r="B433">
        <v>447.1</v>
      </c>
      <c r="C433">
        <v>167.4</v>
      </c>
      <c r="D433">
        <v>211.7</v>
      </c>
      <c r="E433">
        <v>246</v>
      </c>
      <c r="F433" s="38">
        <f t="shared" si="99"/>
        <v>658.8</v>
      </c>
      <c r="G433" s="38">
        <f t="shared" si="100"/>
        <v>413.4</v>
      </c>
      <c r="H433" s="47">
        <f t="shared" si="101"/>
        <v>59.361393323657467</v>
      </c>
    </row>
    <row r="434" spans="1:8" x14ac:dyDescent="0.25">
      <c r="A434" s="8">
        <f t="shared" si="98"/>
        <v>41872</v>
      </c>
      <c r="B434">
        <v>430.1</v>
      </c>
      <c r="C434">
        <v>170.3</v>
      </c>
      <c r="D434">
        <v>231.5</v>
      </c>
      <c r="E434">
        <v>246</v>
      </c>
      <c r="F434" s="38">
        <f t="shared" si="99"/>
        <v>661.6</v>
      </c>
      <c r="G434" s="38">
        <f t="shared" si="100"/>
        <v>416.3</v>
      </c>
      <c r="H434" s="47">
        <f t="shared" si="101"/>
        <v>58.923852990631765</v>
      </c>
    </row>
    <row r="435" spans="1:8" x14ac:dyDescent="0.25">
      <c r="A435" s="8">
        <f t="shared" si="98"/>
        <v>41879</v>
      </c>
      <c r="B435">
        <v>380.5</v>
      </c>
      <c r="C435">
        <v>177.3</v>
      </c>
      <c r="D435">
        <v>287.2</v>
      </c>
      <c r="E435">
        <v>271.8</v>
      </c>
      <c r="F435" s="38">
        <f t="shared" si="99"/>
        <v>667.7</v>
      </c>
      <c r="G435" s="38">
        <f t="shared" si="100"/>
        <v>449.1</v>
      </c>
      <c r="H435" s="47">
        <f t="shared" si="101"/>
        <v>48.675128033845461</v>
      </c>
    </row>
    <row r="436" spans="1:8" x14ac:dyDescent="0.25">
      <c r="A436" s="8">
        <f t="shared" si="98"/>
        <v>41886</v>
      </c>
      <c r="B436">
        <v>432.9</v>
      </c>
      <c r="C436">
        <v>173.9</v>
      </c>
      <c r="D436">
        <v>287.2</v>
      </c>
      <c r="E436">
        <v>326.3</v>
      </c>
      <c r="F436" s="38">
        <f t="shared" si="99"/>
        <v>720.09999999999991</v>
      </c>
      <c r="G436" s="38">
        <f t="shared" si="100"/>
        <v>500.20000000000005</v>
      </c>
      <c r="H436" s="47">
        <f t="shared" si="101"/>
        <v>43.962415033986368</v>
      </c>
    </row>
    <row r="437" spans="1:8" x14ac:dyDescent="0.25">
      <c r="A437" s="8">
        <f t="shared" si="98"/>
        <v>41893</v>
      </c>
      <c r="B437">
        <v>370.3</v>
      </c>
      <c r="C437">
        <v>195.9</v>
      </c>
      <c r="D437">
        <v>355.1</v>
      </c>
      <c r="E437">
        <v>327.3</v>
      </c>
      <c r="F437" s="38">
        <f t="shared" si="99"/>
        <v>725.40000000000009</v>
      </c>
      <c r="G437" s="38">
        <f t="shared" si="100"/>
        <v>523.20000000000005</v>
      </c>
      <c r="H437" s="47">
        <f t="shared" si="101"/>
        <v>38.646788990825698</v>
      </c>
    </row>
    <row r="438" spans="1:8" x14ac:dyDescent="0.25">
      <c r="A438" s="8">
        <f t="shared" si="98"/>
        <v>41900</v>
      </c>
      <c r="B438">
        <v>370.2</v>
      </c>
      <c r="C438">
        <v>250.3</v>
      </c>
      <c r="D438">
        <v>355.3</v>
      </c>
      <c r="E438">
        <v>327.3</v>
      </c>
      <c r="F438" s="38">
        <f t="shared" si="99"/>
        <v>725.5</v>
      </c>
      <c r="G438" s="38">
        <f t="shared" si="100"/>
        <v>577.6</v>
      </c>
      <c r="H438" s="47">
        <f t="shared" si="101"/>
        <v>25.605955678670345</v>
      </c>
    </row>
    <row r="439" spans="1:8" x14ac:dyDescent="0.25">
      <c r="A439" s="8">
        <f t="shared" si="98"/>
        <v>41907</v>
      </c>
      <c r="B439">
        <v>393.3</v>
      </c>
      <c r="C439">
        <v>250.3</v>
      </c>
      <c r="D439">
        <v>355.7</v>
      </c>
      <c r="E439">
        <v>327.3</v>
      </c>
      <c r="F439" s="38">
        <f t="shared" si="99"/>
        <v>749</v>
      </c>
      <c r="G439" s="38">
        <f t="shared" si="100"/>
        <v>577.6</v>
      </c>
      <c r="H439" s="47">
        <f t="shared" si="101"/>
        <v>29.674515235457054</v>
      </c>
    </row>
    <row r="440" spans="1:8" x14ac:dyDescent="0.25">
      <c r="A440" s="8">
        <f t="shared" si="98"/>
        <v>41914</v>
      </c>
      <c r="B440">
        <v>417.5</v>
      </c>
      <c r="C440">
        <v>377.4</v>
      </c>
      <c r="D440">
        <v>355.8</v>
      </c>
      <c r="E440">
        <v>373.9</v>
      </c>
      <c r="F440" s="38">
        <f t="shared" si="99"/>
        <v>773.3</v>
      </c>
      <c r="G440" s="38">
        <f t="shared" si="100"/>
        <v>751.3</v>
      </c>
      <c r="H440" s="47">
        <f t="shared" si="101"/>
        <v>2.9282576866764387</v>
      </c>
    </row>
    <row r="441" spans="1:8" x14ac:dyDescent="0.25">
      <c r="A441" s="8">
        <f t="shared" si="98"/>
        <v>41921</v>
      </c>
      <c r="B441">
        <v>389.9</v>
      </c>
      <c r="C441">
        <v>377.4</v>
      </c>
      <c r="D441">
        <v>388.7</v>
      </c>
      <c r="E441">
        <v>373.9</v>
      </c>
      <c r="F441" s="38">
        <f t="shared" si="99"/>
        <v>778.59999999999991</v>
      </c>
      <c r="G441" s="38">
        <f t="shared" si="100"/>
        <v>751.3</v>
      </c>
      <c r="H441" s="47">
        <f t="shared" si="101"/>
        <v>3.6337015839212006</v>
      </c>
    </row>
    <row r="442" spans="1:8" x14ac:dyDescent="0.25">
      <c r="A442" s="8">
        <f t="shared" si="98"/>
        <v>41928</v>
      </c>
      <c r="B442">
        <v>441.6</v>
      </c>
      <c r="C442">
        <v>377.4</v>
      </c>
      <c r="D442">
        <v>389</v>
      </c>
      <c r="E442">
        <v>373.9</v>
      </c>
      <c r="F442" s="38">
        <f t="shared" si="99"/>
        <v>830.6</v>
      </c>
      <c r="G442" s="38">
        <f t="shared" si="100"/>
        <v>751.3</v>
      </c>
      <c r="H442" s="47">
        <f t="shared" si="101"/>
        <v>10.555037934247324</v>
      </c>
    </row>
    <row r="443" spans="1:8" x14ac:dyDescent="0.25">
      <c r="A443" s="8">
        <f t="shared" si="98"/>
        <v>41935</v>
      </c>
      <c r="B443" s="145">
        <v>442.8</v>
      </c>
      <c r="C443" s="145">
        <v>430</v>
      </c>
      <c r="D443" s="145">
        <v>416.7</v>
      </c>
      <c r="E443" s="145">
        <v>401.4</v>
      </c>
      <c r="F443" s="38">
        <f t="shared" si="99"/>
        <v>859.5</v>
      </c>
      <c r="G443" s="38">
        <f t="shared" si="100"/>
        <v>831.4</v>
      </c>
      <c r="H443" s="47">
        <f t="shared" si="101"/>
        <v>3.3798412316574433</v>
      </c>
    </row>
    <row r="444" spans="1:8" x14ac:dyDescent="0.25">
      <c r="A444" s="8">
        <f t="shared" si="98"/>
        <v>41942</v>
      </c>
      <c r="B444">
        <v>395.7</v>
      </c>
      <c r="C444">
        <v>431.4</v>
      </c>
      <c r="D444">
        <v>468.7</v>
      </c>
      <c r="E444">
        <v>401.4</v>
      </c>
      <c r="F444" s="38">
        <f t="shared" si="99"/>
        <v>864.4</v>
      </c>
      <c r="G444" s="38">
        <f t="shared" si="100"/>
        <v>832.8</v>
      </c>
      <c r="H444" s="47">
        <f t="shared" si="101"/>
        <v>3.7944284341978829</v>
      </c>
    </row>
    <row r="445" spans="1:8" x14ac:dyDescent="0.25">
      <c r="A445" s="8">
        <f t="shared" si="98"/>
        <v>41949</v>
      </c>
      <c r="B445">
        <v>421.8</v>
      </c>
      <c r="C445">
        <v>384.6</v>
      </c>
      <c r="D445">
        <v>502.9</v>
      </c>
      <c r="E445">
        <v>450.9</v>
      </c>
      <c r="F445" s="38">
        <f t="shared" si="99"/>
        <v>924.7</v>
      </c>
      <c r="G445" s="38">
        <f t="shared" si="100"/>
        <v>835.5</v>
      </c>
      <c r="H445" s="47">
        <f t="shared" si="101"/>
        <v>10.676241771394391</v>
      </c>
    </row>
    <row r="446" spans="1:8" x14ac:dyDescent="0.25">
      <c r="A446" s="8">
        <f t="shared" si="98"/>
        <v>41956</v>
      </c>
      <c r="B446">
        <v>464.8</v>
      </c>
      <c r="C446">
        <v>465.1</v>
      </c>
      <c r="D446">
        <v>502.9</v>
      </c>
      <c r="E446">
        <v>450.9</v>
      </c>
      <c r="F446" s="38">
        <f t="shared" si="99"/>
        <v>967.7</v>
      </c>
      <c r="G446" s="38">
        <f t="shared" si="100"/>
        <v>916</v>
      </c>
      <c r="H446" s="47">
        <f t="shared" si="101"/>
        <v>5.6441048034934438</v>
      </c>
    </row>
    <row r="447" spans="1:8" x14ac:dyDescent="0.25">
      <c r="A447" s="8">
        <f t="shared" si="98"/>
        <v>41963</v>
      </c>
      <c r="B447">
        <v>457.8</v>
      </c>
      <c r="C447">
        <v>464.4</v>
      </c>
      <c r="D447">
        <v>502.9</v>
      </c>
      <c r="E447">
        <v>451.6</v>
      </c>
      <c r="F447" s="38">
        <f t="shared" si="99"/>
        <v>960.7</v>
      </c>
      <c r="G447" s="38">
        <f t="shared" si="100"/>
        <v>916</v>
      </c>
      <c r="H447" s="47">
        <f t="shared" si="101"/>
        <v>4.8799126637554702</v>
      </c>
    </row>
    <row r="448" spans="1:8" x14ac:dyDescent="0.25">
      <c r="A448" s="8">
        <f t="shared" si="98"/>
        <v>41970</v>
      </c>
      <c r="B448">
        <v>471.8</v>
      </c>
      <c r="C448">
        <v>439.8</v>
      </c>
      <c r="D448">
        <v>520.29999999999995</v>
      </c>
      <c r="E448">
        <v>481.5</v>
      </c>
      <c r="F448" s="38">
        <f t="shared" si="99"/>
        <v>992.09999999999991</v>
      </c>
      <c r="G448" s="38">
        <f t="shared" si="100"/>
        <v>921.3</v>
      </c>
      <c r="H448" s="47">
        <f t="shared" si="101"/>
        <v>7.6847932269618946</v>
      </c>
    </row>
    <row r="449" spans="1:9" x14ac:dyDescent="0.25">
      <c r="A449" s="8">
        <f t="shared" si="98"/>
        <v>41977</v>
      </c>
      <c r="B449">
        <v>451.7</v>
      </c>
      <c r="C449">
        <v>408.9</v>
      </c>
      <c r="D449">
        <v>570.6</v>
      </c>
      <c r="E449">
        <v>537.1</v>
      </c>
      <c r="F449" s="38">
        <f t="shared" si="99"/>
        <v>1022.3</v>
      </c>
      <c r="G449" s="38">
        <f t="shared" si="100"/>
        <v>946</v>
      </c>
      <c r="H449" s="47">
        <f t="shared" si="101"/>
        <v>8.0655391120507467</v>
      </c>
    </row>
    <row r="450" spans="1:9" x14ac:dyDescent="0.25">
      <c r="A450" s="8">
        <f t="shared" si="98"/>
        <v>41984</v>
      </c>
      <c r="B450">
        <v>447.8</v>
      </c>
      <c r="C450">
        <v>426.1</v>
      </c>
      <c r="D450">
        <v>601.4</v>
      </c>
      <c r="E450">
        <v>562.5</v>
      </c>
      <c r="F450" s="38">
        <f t="shared" ref="F450:F478" si="102">+B450+D450</f>
        <v>1049.2</v>
      </c>
      <c r="G450" s="38">
        <f t="shared" ref="G450:G478" si="103">+C450+E450</f>
        <v>988.6</v>
      </c>
      <c r="H450" s="47">
        <f t="shared" ref="H450:H478" si="104">+(F450/G450-1)*100</f>
        <v>6.1298806392878769</v>
      </c>
    </row>
    <row r="451" spans="1:9" x14ac:dyDescent="0.25">
      <c r="A451" s="8">
        <f t="shared" si="98"/>
        <v>41991</v>
      </c>
      <c r="B451">
        <v>466.3</v>
      </c>
      <c r="C451">
        <v>374.1</v>
      </c>
      <c r="D451">
        <v>632.1</v>
      </c>
      <c r="E451">
        <v>589</v>
      </c>
      <c r="F451" s="38">
        <f t="shared" si="102"/>
        <v>1098.4000000000001</v>
      </c>
      <c r="G451" s="38">
        <f t="shared" si="103"/>
        <v>963.1</v>
      </c>
      <c r="H451" s="47">
        <f t="shared" si="104"/>
        <v>14.04838542207456</v>
      </c>
    </row>
    <row r="452" spans="1:9" x14ac:dyDescent="0.25">
      <c r="A452" s="8">
        <f t="shared" si="98"/>
        <v>41998</v>
      </c>
      <c r="B452">
        <v>465.7</v>
      </c>
      <c r="C452">
        <v>375.6</v>
      </c>
      <c r="D452">
        <v>664.8</v>
      </c>
      <c r="E452">
        <v>589</v>
      </c>
      <c r="F452" s="38">
        <f t="shared" si="102"/>
        <v>1130.5</v>
      </c>
      <c r="G452" s="38">
        <f t="shared" si="103"/>
        <v>964.6</v>
      </c>
      <c r="H452" s="47">
        <f t="shared" si="104"/>
        <v>17.198838896952108</v>
      </c>
    </row>
    <row r="453" spans="1:9" x14ac:dyDescent="0.25">
      <c r="A453" s="8">
        <f t="shared" si="98"/>
        <v>42005</v>
      </c>
      <c r="B453">
        <v>465.1</v>
      </c>
      <c r="C453">
        <v>375.8</v>
      </c>
      <c r="D453">
        <v>665.4</v>
      </c>
      <c r="E453">
        <v>590.29999999999995</v>
      </c>
      <c r="F453" s="38">
        <f t="shared" si="102"/>
        <v>1130.5</v>
      </c>
      <c r="G453" s="38">
        <f t="shared" si="103"/>
        <v>966.09999999999991</v>
      </c>
      <c r="H453" s="47">
        <f t="shared" si="104"/>
        <v>17.016871959424495</v>
      </c>
    </row>
    <row r="454" spans="1:9" x14ac:dyDescent="0.25">
      <c r="A454" s="8">
        <f t="shared" si="98"/>
        <v>42012</v>
      </c>
      <c r="B454">
        <v>467.8</v>
      </c>
      <c r="C454">
        <v>379.4</v>
      </c>
      <c r="D454">
        <v>665.7</v>
      </c>
      <c r="E454">
        <v>616.4</v>
      </c>
      <c r="F454" s="38">
        <f t="shared" si="102"/>
        <v>1133.5</v>
      </c>
      <c r="G454" s="38">
        <f t="shared" si="103"/>
        <v>995.8</v>
      </c>
      <c r="H454" s="47">
        <f t="shared" si="104"/>
        <v>13.828077927294636</v>
      </c>
    </row>
    <row r="455" spans="1:9" x14ac:dyDescent="0.25">
      <c r="A455" s="8">
        <f t="shared" si="98"/>
        <v>42019</v>
      </c>
      <c r="B455">
        <v>402.1</v>
      </c>
      <c r="C455">
        <v>357.9</v>
      </c>
      <c r="D455">
        <v>738</v>
      </c>
      <c r="E455">
        <v>650.29999999999995</v>
      </c>
      <c r="F455" s="38">
        <f t="shared" si="102"/>
        <v>1140.0999999999999</v>
      </c>
      <c r="G455" s="38">
        <f t="shared" si="103"/>
        <v>1008.1999999999999</v>
      </c>
      <c r="H455" s="47">
        <f t="shared" si="104"/>
        <v>13.0827216822059</v>
      </c>
      <c r="I455">
        <v>14</v>
      </c>
    </row>
    <row r="456" spans="1:9" x14ac:dyDescent="0.25">
      <c r="A456" s="8">
        <f t="shared" si="98"/>
        <v>42026</v>
      </c>
      <c r="B456">
        <v>403.2</v>
      </c>
      <c r="C456">
        <v>519.70000000000005</v>
      </c>
      <c r="D456">
        <v>738.4</v>
      </c>
      <c r="E456">
        <v>650.79999999999995</v>
      </c>
      <c r="F456" s="38">
        <f t="shared" si="102"/>
        <v>1141.5999999999999</v>
      </c>
      <c r="G456" s="38">
        <f t="shared" si="103"/>
        <v>1170.5</v>
      </c>
      <c r="H456" s="47">
        <f t="shared" si="104"/>
        <v>-2.469030328919275</v>
      </c>
    </row>
    <row r="457" spans="1:9" x14ac:dyDescent="0.25">
      <c r="A457" s="8">
        <f t="shared" si="98"/>
        <v>42033</v>
      </c>
      <c r="B457">
        <v>407.2</v>
      </c>
      <c r="C457">
        <v>490.1</v>
      </c>
      <c r="D457">
        <v>738.4</v>
      </c>
      <c r="E457">
        <v>695.8</v>
      </c>
      <c r="F457" s="38">
        <f t="shared" si="102"/>
        <v>1145.5999999999999</v>
      </c>
      <c r="G457" s="38">
        <f t="shared" si="103"/>
        <v>1185.9000000000001</v>
      </c>
      <c r="H457" s="47">
        <f t="shared" si="104"/>
        <v>-3.3982629226747774</v>
      </c>
    </row>
    <row r="458" spans="1:9" x14ac:dyDescent="0.25">
      <c r="A458" s="8">
        <f t="shared" si="98"/>
        <v>42040</v>
      </c>
      <c r="B458">
        <v>368.7</v>
      </c>
      <c r="C458">
        <v>478.5</v>
      </c>
      <c r="D458">
        <v>777.4</v>
      </c>
      <c r="E458">
        <v>696.7</v>
      </c>
      <c r="F458" s="38">
        <f t="shared" si="102"/>
        <v>1146.0999999999999</v>
      </c>
      <c r="G458" s="38">
        <f t="shared" si="103"/>
        <v>1175.2</v>
      </c>
      <c r="H458" s="47">
        <f t="shared" si="104"/>
        <v>-2.4761742682096743</v>
      </c>
    </row>
    <row r="459" spans="1:9" x14ac:dyDescent="0.25">
      <c r="A459" s="8">
        <f t="shared" si="98"/>
        <v>42047</v>
      </c>
      <c r="B459">
        <v>417</v>
      </c>
      <c r="C459">
        <v>448.5</v>
      </c>
      <c r="D459">
        <v>777.4</v>
      </c>
      <c r="E459">
        <v>729.7</v>
      </c>
      <c r="F459" s="38">
        <f t="shared" si="102"/>
        <v>1194.4000000000001</v>
      </c>
      <c r="G459" s="38">
        <f t="shared" si="103"/>
        <v>1178.2</v>
      </c>
      <c r="H459" s="47">
        <f t="shared" si="104"/>
        <v>1.3749787811916603</v>
      </c>
      <c r="I459">
        <v>29</v>
      </c>
    </row>
    <row r="460" spans="1:9" x14ac:dyDescent="0.25">
      <c r="A460" s="8">
        <f t="shared" si="98"/>
        <v>42054</v>
      </c>
      <c r="B460">
        <v>389.5</v>
      </c>
      <c r="C460">
        <v>399.6</v>
      </c>
      <c r="D460">
        <v>804.9</v>
      </c>
      <c r="E460">
        <v>779.6</v>
      </c>
      <c r="F460" s="38">
        <f t="shared" si="102"/>
        <v>1194.4000000000001</v>
      </c>
      <c r="G460" s="38">
        <f t="shared" si="103"/>
        <v>1179.2</v>
      </c>
      <c r="H460" s="47">
        <f t="shared" si="104"/>
        <v>1.2890094979647326</v>
      </c>
      <c r="I460">
        <v>119.7</v>
      </c>
    </row>
    <row r="461" spans="1:9" x14ac:dyDescent="0.25">
      <c r="A461" s="8">
        <f t="shared" si="98"/>
        <v>42061</v>
      </c>
      <c r="B461">
        <v>365.2</v>
      </c>
      <c r="C461">
        <v>366.9</v>
      </c>
      <c r="D461">
        <v>831.6</v>
      </c>
      <c r="E461">
        <v>812.3</v>
      </c>
      <c r="F461" s="38">
        <f t="shared" si="102"/>
        <v>1196.8</v>
      </c>
      <c r="G461" s="38">
        <f t="shared" si="103"/>
        <v>1179.1999999999998</v>
      </c>
      <c r="H461" s="47">
        <f t="shared" si="104"/>
        <v>1.4925373134328401</v>
      </c>
      <c r="I461">
        <v>119.7</v>
      </c>
    </row>
    <row r="462" spans="1:9" x14ac:dyDescent="0.25">
      <c r="A462" s="8">
        <f t="shared" ref="A462:A525" si="105">+A461+7</f>
        <v>42068</v>
      </c>
      <c r="B462">
        <v>341</v>
      </c>
      <c r="C462">
        <v>366.9</v>
      </c>
      <c r="D462">
        <v>859.3</v>
      </c>
      <c r="E462">
        <v>812.3</v>
      </c>
      <c r="F462" s="38">
        <f t="shared" si="102"/>
        <v>1200.3</v>
      </c>
      <c r="G462" s="38">
        <f t="shared" si="103"/>
        <v>1179.1999999999998</v>
      </c>
      <c r="H462" s="47">
        <f t="shared" si="104"/>
        <v>1.7893487109905237</v>
      </c>
      <c r="I462">
        <v>119.7</v>
      </c>
    </row>
    <row r="463" spans="1:9" x14ac:dyDescent="0.25">
      <c r="A463" s="8">
        <f t="shared" si="105"/>
        <v>42075</v>
      </c>
      <c r="B463">
        <v>342</v>
      </c>
      <c r="C463">
        <v>265.39999999999998</v>
      </c>
      <c r="D463">
        <v>859.3</v>
      </c>
      <c r="E463">
        <v>927</v>
      </c>
      <c r="F463" s="38">
        <f t="shared" si="102"/>
        <v>1201.3</v>
      </c>
      <c r="G463" s="38">
        <f t="shared" si="103"/>
        <v>1192.4000000000001</v>
      </c>
      <c r="H463" s="47">
        <f t="shared" si="104"/>
        <v>0.74639382757462069</v>
      </c>
      <c r="I463">
        <v>119.7</v>
      </c>
    </row>
    <row r="464" spans="1:9" x14ac:dyDescent="0.25">
      <c r="A464" s="8">
        <f t="shared" si="105"/>
        <v>42082</v>
      </c>
      <c r="B464">
        <v>292.2</v>
      </c>
      <c r="C464">
        <v>208.7</v>
      </c>
      <c r="D464">
        <v>915.3</v>
      </c>
      <c r="E464">
        <v>1007.5</v>
      </c>
      <c r="F464" s="38">
        <f t="shared" si="102"/>
        <v>1207.5</v>
      </c>
      <c r="G464" s="38">
        <f t="shared" si="103"/>
        <v>1216.2</v>
      </c>
      <c r="H464" s="47">
        <f t="shared" si="104"/>
        <v>-0.71534287123828921</v>
      </c>
      <c r="I464">
        <v>119.7</v>
      </c>
    </row>
    <row r="465" spans="1:9" x14ac:dyDescent="0.25">
      <c r="A465" s="8">
        <f t="shared" si="105"/>
        <v>42089</v>
      </c>
      <c r="B465">
        <v>280.3</v>
      </c>
      <c r="C465">
        <v>153.69999999999999</v>
      </c>
      <c r="D465">
        <v>927.4</v>
      </c>
      <c r="E465">
        <v>1062.9000000000001</v>
      </c>
      <c r="F465" s="38">
        <f t="shared" si="102"/>
        <v>1207.7</v>
      </c>
      <c r="G465" s="38">
        <f t="shared" si="103"/>
        <v>1216.6000000000001</v>
      </c>
      <c r="H465" s="47">
        <f t="shared" si="104"/>
        <v>-0.73154693407858629</v>
      </c>
      <c r="I465">
        <v>119.7</v>
      </c>
    </row>
    <row r="466" spans="1:9" x14ac:dyDescent="0.25">
      <c r="A466" s="8">
        <f t="shared" si="105"/>
        <v>42096</v>
      </c>
      <c r="B466">
        <v>280.2</v>
      </c>
      <c r="C466">
        <v>153.19999999999999</v>
      </c>
      <c r="D466">
        <v>927.5</v>
      </c>
      <c r="E466">
        <v>1063.4000000000001</v>
      </c>
      <c r="F466" s="38">
        <f t="shared" si="102"/>
        <v>1207.7</v>
      </c>
      <c r="G466" s="38">
        <f t="shared" si="103"/>
        <v>1216.6000000000001</v>
      </c>
      <c r="H466" s="47">
        <f t="shared" si="104"/>
        <v>-0.73154693407858629</v>
      </c>
      <c r="I466">
        <v>119.7</v>
      </c>
    </row>
    <row r="467" spans="1:9" x14ac:dyDescent="0.25">
      <c r="A467" s="8">
        <f t="shared" si="105"/>
        <v>42103</v>
      </c>
      <c r="B467">
        <v>261</v>
      </c>
      <c r="C467">
        <v>151.30000000000001</v>
      </c>
      <c r="D467">
        <v>950.7</v>
      </c>
      <c r="E467">
        <v>1091.9000000000001</v>
      </c>
      <c r="F467" s="38">
        <f t="shared" si="102"/>
        <v>1211.7</v>
      </c>
      <c r="G467" s="38">
        <f t="shared" si="103"/>
        <v>1243.2</v>
      </c>
      <c r="H467" s="47">
        <f t="shared" si="104"/>
        <v>-2.5337837837837829</v>
      </c>
      <c r="I467">
        <v>119.7</v>
      </c>
    </row>
    <row r="468" spans="1:9" x14ac:dyDescent="0.25">
      <c r="A468" s="8">
        <f t="shared" si="105"/>
        <v>42110</v>
      </c>
      <c r="B468">
        <v>288.8</v>
      </c>
      <c r="C468">
        <v>188</v>
      </c>
      <c r="D468">
        <v>998.4</v>
      </c>
      <c r="E468">
        <v>1119.0999999999999</v>
      </c>
      <c r="F468" s="38">
        <f t="shared" si="102"/>
        <v>1287.2</v>
      </c>
      <c r="G468" s="38">
        <f t="shared" si="103"/>
        <v>1307.0999999999999</v>
      </c>
      <c r="H468" s="47">
        <f t="shared" si="104"/>
        <v>-1.5224542881187242</v>
      </c>
      <c r="I468">
        <v>119.7</v>
      </c>
    </row>
    <row r="469" spans="1:9" x14ac:dyDescent="0.25">
      <c r="A469" s="8">
        <f t="shared" si="105"/>
        <v>42117</v>
      </c>
      <c r="B469">
        <v>139.80000000000001</v>
      </c>
      <c r="C469">
        <v>163.4</v>
      </c>
      <c r="D469">
        <v>1031.8</v>
      </c>
      <c r="E469">
        <v>1146.0999999999999</v>
      </c>
      <c r="F469" s="38">
        <f t="shared" si="102"/>
        <v>1171.5999999999999</v>
      </c>
      <c r="G469" s="38">
        <f t="shared" si="103"/>
        <v>1309.5</v>
      </c>
      <c r="H469" s="47">
        <f t="shared" si="104"/>
        <v>-10.530736922489503</v>
      </c>
      <c r="I469">
        <v>237.7</v>
      </c>
    </row>
    <row r="470" spans="1:9" x14ac:dyDescent="0.25">
      <c r="A470" s="8">
        <f t="shared" si="105"/>
        <v>42124</v>
      </c>
      <c r="B470">
        <v>112.1</v>
      </c>
      <c r="C470">
        <v>163.1</v>
      </c>
      <c r="D470">
        <v>1062.0999999999999</v>
      </c>
      <c r="E470">
        <v>1147.5</v>
      </c>
      <c r="F470" s="38">
        <f t="shared" si="102"/>
        <v>1174.1999999999998</v>
      </c>
      <c r="G470" s="38">
        <f t="shared" si="103"/>
        <v>1310.5999999999999</v>
      </c>
      <c r="H470" s="47">
        <f t="shared" si="104"/>
        <v>-10.407446970853051</v>
      </c>
      <c r="I470">
        <v>268.7</v>
      </c>
    </row>
    <row r="471" spans="1:9" x14ac:dyDescent="0.25">
      <c r="A471" s="8">
        <f t="shared" si="105"/>
        <v>42131</v>
      </c>
      <c r="B471">
        <v>87.1</v>
      </c>
      <c r="C471">
        <v>163.1</v>
      </c>
      <c r="D471">
        <v>1089.2</v>
      </c>
      <c r="E471">
        <v>1147.5</v>
      </c>
      <c r="F471" s="38">
        <f t="shared" si="102"/>
        <v>1176.3</v>
      </c>
      <c r="G471" s="38">
        <f t="shared" si="103"/>
        <v>1310.5999999999999</v>
      </c>
      <c r="H471" s="47">
        <f t="shared" si="104"/>
        <v>-10.247215016023192</v>
      </c>
      <c r="I471">
        <v>269.89999999999998</v>
      </c>
    </row>
    <row r="472" spans="1:9" x14ac:dyDescent="0.25">
      <c r="A472" s="8">
        <f t="shared" si="105"/>
        <v>42138</v>
      </c>
      <c r="B472">
        <v>59.8</v>
      </c>
      <c r="C472">
        <v>162.80000000000001</v>
      </c>
      <c r="D472">
        <v>1119.2</v>
      </c>
      <c r="E472">
        <v>1165.4000000000001</v>
      </c>
      <c r="F472" s="38">
        <f t="shared" si="102"/>
        <v>1179</v>
      </c>
      <c r="G472" s="38">
        <f t="shared" si="103"/>
        <v>1328.2</v>
      </c>
      <c r="H472" s="47">
        <f t="shared" si="104"/>
        <v>-11.233248004818552</v>
      </c>
      <c r="I472">
        <v>284</v>
      </c>
    </row>
    <row r="473" spans="1:9" x14ac:dyDescent="0.25">
      <c r="A473" s="8">
        <f t="shared" si="105"/>
        <v>42145</v>
      </c>
      <c r="B473">
        <v>38.6</v>
      </c>
      <c r="C473">
        <v>146.9</v>
      </c>
      <c r="D473">
        <v>1141.0999999999999</v>
      </c>
      <c r="E473">
        <v>1182.7</v>
      </c>
      <c r="F473" s="38">
        <f t="shared" si="102"/>
        <v>1179.6999999999998</v>
      </c>
      <c r="G473" s="38">
        <f t="shared" si="103"/>
        <v>1329.6000000000001</v>
      </c>
      <c r="H473" s="47">
        <f t="shared" si="104"/>
        <v>-11.274067388688348</v>
      </c>
      <c r="I473">
        <v>284</v>
      </c>
    </row>
    <row r="474" spans="1:9" x14ac:dyDescent="0.25">
      <c r="A474" s="8">
        <f t="shared" si="105"/>
        <v>42152</v>
      </c>
      <c r="B474">
        <v>31.6</v>
      </c>
      <c r="C474">
        <v>25.5</v>
      </c>
      <c r="D474">
        <v>1147.9000000000001</v>
      </c>
      <c r="E474" s="26">
        <v>1287</v>
      </c>
      <c r="F474" s="38">
        <f t="shared" si="102"/>
        <v>1179.5</v>
      </c>
      <c r="G474" s="38">
        <f t="shared" si="103"/>
        <v>1312.5</v>
      </c>
      <c r="H474" s="47">
        <f t="shared" si="104"/>
        <v>-10.133333333333338</v>
      </c>
      <c r="I474">
        <v>310.39999999999998</v>
      </c>
    </row>
    <row r="475" spans="1:9" x14ac:dyDescent="0.25">
      <c r="A475" s="8">
        <f t="shared" si="105"/>
        <v>42159</v>
      </c>
      <c r="B475">
        <v>376.3</v>
      </c>
      <c r="C475">
        <v>344.7</v>
      </c>
      <c r="D475">
        <v>0</v>
      </c>
      <c r="E475">
        <v>28.5</v>
      </c>
      <c r="F475" s="38">
        <f t="shared" si="102"/>
        <v>376.3</v>
      </c>
      <c r="G475" s="38">
        <f t="shared" si="103"/>
        <v>373.2</v>
      </c>
      <c r="H475" s="47">
        <f t="shared" si="104"/>
        <v>0.83065380493034802</v>
      </c>
    </row>
    <row r="476" spans="1:9" x14ac:dyDescent="0.25">
      <c r="A476" s="8">
        <f t="shared" si="105"/>
        <v>42166</v>
      </c>
      <c r="B476">
        <v>368.4</v>
      </c>
      <c r="C476">
        <v>314.39999999999998</v>
      </c>
      <c r="D476">
        <v>8.8000000000000007</v>
      </c>
      <c r="E476">
        <v>62.5</v>
      </c>
      <c r="F476" s="38">
        <f t="shared" si="102"/>
        <v>377.2</v>
      </c>
      <c r="G476" s="38">
        <f t="shared" si="103"/>
        <v>376.9</v>
      </c>
      <c r="H476" s="47">
        <f t="shared" si="104"/>
        <v>7.9596710002660664E-2</v>
      </c>
    </row>
    <row r="477" spans="1:9" x14ac:dyDescent="0.25">
      <c r="A477" s="8">
        <f t="shared" si="105"/>
        <v>42173</v>
      </c>
      <c r="B477">
        <v>317.10000000000002</v>
      </c>
      <c r="C477">
        <v>394.8</v>
      </c>
      <c r="D477">
        <v>59.1</v>
      </c>
      <c r="E477">
        <v>62.5</v>
      </c>
      <c r="F477" s="38">
        <f t="shared" si="102"/>
        <v>376.20000000000005</v>
      </c>
      <c r="G477" s="38">
        <f t="shared" si="103"/>
        <v>457.3</v>
      </c>
      <c r="H477" s="47">
        <f t="shared" si="104"/>
        <v>-17.734528755740207</v>
      </c>
    </row>
    <row r="478" spans="1:9" x14ac:dyDescent="0.25">
      <c r="A478" s="8">
        <f t="shared" si="105"/>
        <v>42180</v>
      </c>
      <c r="B478">
        <v>286.60000000000002</v>
      </c>
      <c r="C478">
        <v>392</v>
      </c>
      <c r="D478">
        <v>89.5</v>
      </c>
      <c r="E478">
        <v>90.9</v>
      </c>
      <c r="F478" s="38">
        <f t="shared" si="102"/>
        <v>376.1</v>
      </c>
      <c r="G478" s="38">
        <f t="shared" si="103"/>
        <v>482.9</v>
      </c>
      <c r="H478" s="47">
        <f t="shared" si="104"/>
        <v>-22.116380202940555</v>
      </c>
    </row>
    <row r="479" spans="1:9" x14ac:dyDescent="0.25">
      <c r="A479" s="8">
        <f t="shared" si="105"/>
        <v>42187</v>
      </c>
      <c r="B479">
        <v>286.60000000000002</v>
      </c>
      <c r="C479">
        <v>417.4</v>
      </c>
      <c r="D479">
        <v>89.5</v>
      </c>
      <c r="E479">
        <v>123.9</v>
      </c>
      <c r="F479" s="38">
        <f t="shared" ref="F479:G481" si="106">+B479+D479</f>
        <v>376.1</v>
      </c>
      <c r="G479" s="38">
        <f t="shared" si="106"/>
        <v>541.29999999999995</v>
      </c>
      <c r="H479" s="47">
        <f t="shared" ref="H479:H487" si="107">+(F479/G479-1)*100</f>
        <v>-30.5191206355071</v>
      </c>
    </row>
    <row r="480" spans="1:9" x14ac:dyDescent="0.25">
      <c r="A480" s="8">
        <f t="shared" si="105"/>
        <v>42194</v>
      </c>
      <c r="B480">
        <v>288.10000000000002</v>
      </c>
      <c r="C480">
        <v>417.4</v>
      </c>
      <c r="D480">
        <v>89.5</v>
      </c>
      <c r="E480">
        <v>123.9</v>
      </c>
      <c r="F480" s="38">
        <f t="shared" si="106"/>
        <v>377.6</v>
      </c>
      <c r="G480" s="38">
        <f t="shared" si="106"/>
        <v>541.29999999999995</v>
      </c>
      <c r="H480" s="47">
        <f t="shared" si="107"/>
        <v>-30.242009975983731</v>
      </c>
    </row>
    <row r="481" spans="1:8" x14ac:dyDescent="0.25">
      <c r="A481" s="8">
        <f t="shared" si="105"/>
        <v>42201</v>
      </c>
      <c r="B481">
        <v>270.10000000000002</v>
      </c>
      <c r="C481">
        <v>427.8</v>
      </c>
      <c r="D481">
        <v>109.3</v>
      </c>
      <c r="E481" s="26">
        <v>139</v>
      </c>
      <c r="F481" s="38">
        <f t="shared" si="106"/>
        <v>379.40000000000003</v>
      </c>
      <c r="G481" s="38">
        <f t="shared" si="106"/>
        <v>566.79999999999995</v>
      </c>
      <c r="H481" s="47">
        <f t="shared" si="107"/>
        <v>-33.062808750882134</v>
      </c>
    </row>
    <row r="482" spans="1:8" x14ac:dyDescent="0.25">
      <c r="A482" s="8">
        <f t="shared" si="105"/>
        <v>42208</v>
      </c>
      <c r="B482">
        <v>257.39999999999998</v>
      </c>
      <c r="C482">
        <v>420.1</v>
      </c>
      <c r="D482">
        <v>124.1</v>
      </c>
      <c r="E482">
        <v>184.3</v>
      </c>
      <c r="F482" s="38">
        <f t="shared" ref="F482:G487" si="108">+B482+D482</f>
        <v>381.5</v>
      </c>
      <c r="G482" s="38">
        <f t="shared" si="108"/>
        <v>604.40000000000009</v>
      </c>
      <c r="H482" s="47">
        <f t="shared" si="107"/>
        <v>-36.879549966909345</v>
      </c>
    </row>
    <row r="483" spans="1:8" x14ac:dyDescent="0.25">
      <c r="A483" s="8">
        <f t="shared" si="105"/>
        <v>42215</v>
      </c>
      <c r="B483">
        <v>273.3</v>
      </c>
      <c r="C483">
        <v>449.7</v>
      </c>
      <c r="D483">
        <v>124.2</v>
      </c>
      <c r="E483" s="26">
        <v>184</v>
      </c>
      <c r="F483" s="38">
        <f t="shared" si="108"/>
        <v>397.5</v>
      </c>
      <c r="G483" s="38">
        <f t="shared" si="108"/>
        <v>633.70000000000005</v>
      </c>
      <c r="H483" s="47">
        <f t="shared" si="107"/>
        <v>-37.273157645573619</v>
      </c>
    </row>
    <row r="484" spans="1:8" x14ac:dyDescent="0.25">
      <c r="A484" s="8">
        <f t="shared" si="105"/>
        <v>42222</v>
      </c>
      <c r="B484">
        <v>305.2</v>
      </c>
      <c r="C484">
        <v>464.3</v>
      </c>
      <c r="D484">
        <v>124.2</v>
      </c>
      <c r="E484">
        <v>184.7</v>
      </c>
      <c r="F484" s="38">
        <f t="shared" si="108"/>
        <v>429.4</v>
      </c>
      <c r="G484" s="38">
        <f t="shared" si="108"/>
        <v>649</v>
      </c>
      <c r="H484" s="47">
        <f t="shared" si="107"/>
        <v>-33.836671802773502</v>
      </c>
    </row>
    <row r="485" spans="1:8" x14ac:dyDescent="0.25">
      <c r="A485" s="8">
        <f t="shared" si="105"/>
        <v>42229</v>
      </c>
      <c r="B485">
        <v>208.6</v>
      </c>
      <c r="C485">
        <v>447.1</v>
      </c>
      <c r="D485">
        <v>227.8</v>
      </c>
      <c r="E485" s="26">
        <v>211.7</v>
      </c>
      <c r="F485" s="38">
        <f t="shared" si="108"/>
        <v>436.4</v>
      </c>
      <c r="G485" s="38">
        <f t="shared" si="108"/>
        <v>658.8</v>
      </c>
      <c r="H485" s="47">
        <f t="shared" si="107"/>
        <v>-33.758348512446865</v>
      </c>
    </row>
    <row r="486" spans="1:8" x14ac:dyDescent="0.25">
      <c r="A486" s="8">
        <f t="shared" si="105"/>
        <v>42236</v>
      </c>
      <c r="B486">
        <v>283.7</v>
      </c>
      <c r="C486">
        <v>430.1</v>
      </c>
      <c r="D486">
        <v>227.8</v>
      </c>
      <c r="E486">
        <v>231.5</v>
      </c>
      <c r="F486" s="38">
        <f t="shared" si="108"/>
        <v>511.5</v>
      </c>
      <c r="G486" s="38">
        <f t="shared" si="108"/>
        <v>661.6</v>
      </c>
      <c r="H486" s="47">
        <f t="shared" si="107"/>
        <v>-22.687424425634827</v>
      </c>
    </row>
    <row r="487" spans="1:8" x14ac:dyDescent="0.25">
      <c r="A487" s="8">
        <f t="shared" si="105"/>
        <v>42243</v>
      </c>
      <c r="B487">
        <v>283.7</v>
      </c>
      <c r="C487">
        <v>380.5</v>
      </c>
      <c r="D487">
        <v>227.8</v>
      </c>
      <c r="E487" s="26">
        <v>287.2</v>
      </c>
      <c r="F487" s="38">
        <f t="shared" si="108"/>
        <v>511.5</v>
      </c>
      <c r="G487" s="38">
        <f t="shared" si="108"/>
        <v>667.7</v>
      </c>
      <c r="H487" s="47">
        <f t="shared" si="107"/>
        <v>-23.393739703459637</v>
      </c>
    </row>
    <row r="488" spans="1:8" x14ac:dyDescent="0.25">
      <c r="A488" s="8">
        <f t="shared" si="105"/>
        <v>42250</v>
      </c>
      <c r="B488">
        <v>267.60000000000002</v>
      </c>
      <c r="C488">
        <v>432.9</v>
      </c>
      <c r="D488">
        <v>272.7</v>
      </c>
      <c r="E488">
        <v>287.2</v>
      </c>
      <c r="F488" s="38">
        <f t="shared" ref="F488:G490" si="109">+B488+D488</f>
        <v>540.29999999999995</v>
      </c>
      <c r="G488" s="38">
        <f t="shared" si="109"/>
        <v>720.09999999999991</v>
      </c>
      <c r="H488" s="47">
        <f t="shared" ref="H488:H496" si="110">+(F488/G488-1)*100</f>
        <v>-24.968754339675037</v>
      </c>
    </row>
    <row r="489" spans="1:8" x14ac:dyDescent="0.25">
      <c r="A489" s="8">
        <f t="shared" si="105"/>
        <v>42257</v>
      </c>
      <c r="B489">
        <v>293.89999999999998</v>
      </c>
      <c r="C489">
        <v>370.3</v>
      </c>
      <c r="D489">
        <v>272.89999999999998</v>
      </c>
      <c r="E489" s="26">
        <v>355.1</v>
      </c>
      <c r="F489" s="38">
        <f t="shared" si="109"/>
        <v>566.79999999999995</v>
      </c>
      <c r="G489" s="38">
        <f t="shared" si="109"/>
        <v>725.40000000000009</v>
      </c>
      <c r="H489" s="47">
        <f t="shared" si="110"/>
        <v>-21.86379928315414</v>
      </c>
    </row>
    <row r="490" spans="1:8" x14ac:dyDescent="0.25">
      <c r="A490" s="8">
        <f t="shared" si="105"/>
        <v>42264</v>
      </c>
      <c r="B490">
        <v>293.89999999999998</v>
      </c>
      <c r="C490">
        <v>370.2</v>
      </c>
      <c r="D490">
        <v>272.89999999999998</v>
      </c>
      <c r="E490">
        <v>355.3</v>
      </c>
      <c r="F490" s="38">
        <f t="shared" si="109"/>
        <v>566.79999999999995</v>
      </c>
      <c r="G490" s="38">
        <f t="shared" si="109"/>
        <v>725.5</v>
      </c>
      <c r="H490" s="47">
        <f t="shared" si="110"/>
        <v>-21.874569262577538</v>
      </c>
    </row>
    <row r="491" spans="1:8" x14ac:dyDescent="0.25">
      <c r="A491" s="8">
        <f t="shared" si="105"/>
        <v>42271</v>
      </c>
      <c r="B491">
        <v>215.6</v>
      </c>
      <c r="C491">
        <v>393.3</v>
      </c>
      <c r="D491">
        <v>355.1</v>
      </c>
      <c r="E491">
        <v>355.7</v>
      </c>
      <c r="F491" s="38">
        <f t="shared" ref="F491:G496" si="111">+B491+D491</f>
        <v>570.70000000000005</v>
      </c>
      <c r="G491" s="38">
        <f t="shared" si="111"/>
        <v>749</v>
      </c>
      <c r="H491" s="47">
        <f t="shared" si="110"/>
        <v>-23.805073431241652</v>
      </c>
    </row>
    <row r="492" spans="1:8" x14ac:dyDescent="0.25">
      <c r="A492" s="8">
        <f t="shared" si="105"/>
        <v>42278</v>
      </c>
      <c r="B492">
        <v>252.1</v>
      </c>
      <c r="C492">
        <v>417.5</v>
      </c>
      <c r="D492">
        <v>371.8</v>
      </c>
      <c r="E492">
        <v>355.8</v>
      </c>
      <c r="F492" s="38">
        <f t="shared" si="111"/>
        <v>623.9</v>
      </c>
      <c r="G492" s="38">
        <f t="shared" si="111"/>
        <v>773.3</v>
      </c>
      <c r="H492" s="47">
        <f t="shared" si="110"/>
        <v>-19.319798267166689</v>
      </c>
    </row>
    <row r="493" spans="1:8" x14ac:dyDescent="0.25">
      <c r="A493" s="8">
        <f t="shared" si="105"/>
        <v>42285</v>
      </c>
      <c r="B493">
        <v>290.39999999999998</v>
      </c>
      <c r="C493">
        <v>389.9</v>
      </c>
      <c r="D493">
        <v>371.9</v>
      </c>
      <c r="E493">
        <v>388.7</v>
      </c>
      <c r="F493" s="38">
        <f t="shared" si="111"/>
        <v>662.3</v>
      </c>
      <c r="G493" s="38">
        <f t="shared" si="111"/>
        <v>778.59999999999991</v>
      </c>
      <c r="H493" s="47">
        <f t="shared" si="110"/>
        <v>-14.93706652966863</v>
      </c>
    </row>
    <row r="494" spans="1:8" x14ac:dyDescent="0.25">
      <c r="A494" s="8">
        <f t="shared" si="105"/>
        <v>42292</v>
      </c>
      <c r="B494">
        <v>329.4</v>
      </c>
      <c r="C494">
        <v>441.6</v>
      </c>
      <c r="D494">
        <v>371.9</v>
      </c>
      <c r="E494" s="26">
        <v>389</v>
      </c>
      <c r="F494" s="38">
        <f t="shared" si="111"/>
        <v>701.3</v>
      </c>
      <c r="G494" s="38">
        <f t="shared" si="111"/>
        <v>830.6</v>
      </c>
      <c r="H494" s="47">
        <f t="shared" si="110"/>
        <v>-15.567059956657847</v>
      </c>
    </row>
    <row r="495" spans="1:8" x14ac:dyDescent="0.25">
      <c r="A495" s="8">
        <f t="shared" si="105"/>
        <v>42299</v>
      </c>
      <c r="B495">
        <v>372.5</v>
      </c>
      <c r="C495">
        <v>442.8</v>
      </c>
      <c r="D495">
        <v>425.3</v>
      </c>
      <c r="E495">
        <v>416.7</v>
      </c>
      <c r="F495" s="38">
        <f t="shared" si="111"/>
        <v>797.8</v>
      </c>
      <c r="G495" s="38">
        <f t="shared" si="111"/>
        <v>859.5</v>
      </c>
      <c r="H495" s="47">
        <f t="shared" si="110"/>
        <v>-7.1785922047702178</v>
      </c>
    </row>
    <row r="496" spans="1:8" x14ac:dyDescent="0.25">
      <c r="A496" s="8">
        <f t="shared" si="105"/>
        <v>42306</v>
      </c>
      <c r="B496">
        <v>413.6</v>
      </c>
      <c r="C496">
        <v>395.7</v>
      </c>
      <c r="D496">
        <v>425.3</v>
      </c>
      <c r="E496">
        <v>468.7</v>
      </c>
      <c r="F496" s="38">
        <f t="shared" si="111"/>
        <v>838.90000000000009</v>
      </c>
      <c r="G496" s="38">
        <f t="shared" si="111"/>
        <v>864.4</v>
      </c>
      <c r="H496" s="47">
        <f t="shared" si="110"/>
        <v>-2.9500231374363639</v>
      </c>
    </row>
    <row r="497" spans="1:9" x14ac:dyDescent="0.25">
      <c r="A497" s="8">
        <f t="shared" si="105"/>
        <v>42313</v>
      </c>
      <c r="B497">
        <v>416.4</v>
      </c>
      <c r="C497">
        <v>421.8</v>
      </c>
      <c r="D497">
        <v>425.6</v>
      </c>
      <c r="E497">
        <v>502.9</v>
      </c>
      <c r="F497" s="61">
        <f t="shared" ref="F497:G500" si="112">+B497+D497</f>
        <v>842</v>
      </c>
      <c r="G497" s="38">
        <f t="shared" si="112"/>
        <v>924.7</v>
      </c>
      <c r="H497" s="47">
        <f t="shared" ref="H497:H506" si="113">+(F497/G497-1)*100</f>
        <v>-8.9434411160376435</v>
      </c>
    </row>
    <row r="498" spans="1:9" x14ac:dyDescent="0.25">
      <c r="A498" s="8">
        <f t="shared" si="105"/>
        <v>42320</v>
      </c>
      <c r="B498">
        <v>403.5</v>
      </c>
      <c r="C498">
        <v>464.8</v>
      </c>
      <c r="D498">
        <v>438.9</v>
      </c>
      <c r="E498">
        <v>502.9</v>
      </c>
      <c r="F498" s="38">
        <f t="shared" si="112"/>
        <v>842.4</v>
      </c>
      <c r="G498" s="38">
        <f t="shared" si="112"/>
        <v>967.7</v>
      </c>
      <c r="H498" s="47">
        <f t="shared" si="113"/>
        <v>-12.948227756536124</v>
      </c>
    </row>
    <row r="499" spans="1:9" x14ac:dyDescent="0.25">
      <c r="A499" s="8">
        <f t="shared" si="105"/>
        <v>42327</v>
      </c>
      <c r="B499">
        <v>430.4</v>
      </c>
      <c r="C499">
        <v>457.8</v>
      </c>
      <c r="D499">
        <v>450.6</v>
      </c>
      <c r="E499">
        <v>502.9</v>
      </c>
      <c r="F499" s="61">
        <f t="shared" si="112"/>
        <v>881</v>
      </c>
      <c r="G499" s="38">
        <f t="shared" si="112"/>
        <v>960.7</v>
      </c>
      <c r="H499" s="47">
        <f t="shared" si="113"/>
        <v>-8.2960341417716243</v>
      </c>
    </row>
    <row r="500" spans="1:9" x14ac:dyDescent="0.25">
      <c r="A500" s="8">
        <f t="shared" si="105"/>
        <v>42334</v>
      </c>
      <c r="B500" s="26">
        <v>456</v>
      </c>
      <c r="C500">
        <v>471.8</v>
      </c>
      <c r="D500">
        <v>504.2</v>
      </c>
      <c r="E500">
        <v>520.29999999999995</v>
      </c>
      <c r="F500" s="38">
        <f t="shared" si="112"/>
        <v>960.2</v>
      </c>
      <c r="G500" s="38">
        <f t="shared" si="112"/>
        <v>992.09999999999991</v>
      </c>
      <c r="H500" s="47">
        <f t="shared" si="113"/>
        <v>-3.2154016732184099</v>
      </c>
    </row>
    <row r="501" spans="1:9" x14ac:dyDescent="0.25">
      <c r="A501" s="8">
        <f t="shared" si="105"/>
        <v>42341</v>
      </c>
      <c r="B501" s="26">
        <v>455.9</v>
      </c>
      <c r="C501">
        <v>451.7</v>
      </c>
      <c r="D501">
        <v>504.3</v>
      </c>
      <c r="E501">
        <v>570.6</v>
      </c>
      <c r="F501" s="38">
        <f t="shared" ref="F501:G506" si="114">+B501+D501</f>
        <v>960.2</v>
      </c>
      <c r="G501" s="38">
        <f t="shared" si="114"/>
        <v>1022.3</v>
      </c>
      <c r="H501" s="47">
        <f t="shared" si="113"/>
        <v>-6.0745378069059885</v>
      </c>
    </row>
    <row r="502" spans="1:9" x14ac:dyDescent="0.25">
      <c r="A502" s="8">
        <f t="shared" si="105"/>
        <v>42348</v>
      </c>
      <c r="B502">
        <v>453.2</v>
      </c>
      <c r="C502">
        <v>447.8</v>
      </c>
      <c r="D502">
        <v>504.5</v>
      </c>
      <c r="E502">
        <v>601.4</v>
      </c>
      <c r="F502" s="38">
        <f t="shared" si="114"/>
        <v>957.7</v>
      </c>
      <c r="G502" s="38">
        <f t="shared" si="114"/>
        <v>1049.2</v>
      </c>
      <c r="H502" s="47">
        <f t="shared" si="113"/>
        <v>-8.7209302325581444</v>
      </c>
      <c r="I502">
        <v>10</v>
      </c>
    </row>
    <row r="503" spans="1:9" x14ac:dyDescent="0.25">
      <c r="A503" s="8">
        <f t="shared" si="105"/>
        <v>42355</v>
      </c>
      <c r="B503" s="26">
        <v>396</v>
      </c>
      <c r="C503">
        <v>466.3</v>
      </c>
      <c r="D503">
        <v>564.1</v>
      </c>
      <c r="E503">
        <v>632.1</v>
      </c>
      <c r="F503" s="38">
        <f t="shared" si="114"/>
        <v>960.1</v>
      </c>
      <c r="G503" s="38">
        <f t="shared" si="114"/>
        <v>1098.4000000000001</v>
      </c>
      <c r="H503" s="47">
        <f t="shared" si="113"/>
        <v>-12.591041514930811</v>
      </c>
      <c r="I503">
        <v>10</v>
      </c>
    </row>
    <row r="504" spans="1:9" x14ac:dyDescent="0.25">
      <c r="A504" s="8">
        <f t="shared" si="105"/>
        <v>42362</v>
      </c>
      <c r="B504" s="26">
        <v>381</v>
      </c>
      <c r="C504">
        <v>465.7</v>
      </c>
      <c r="D504">
        <v>579.5</v>
      </c>
      <c r="E504">
        <v>664.8</v>
      </c>
      <c r="F504" s="38">
        <f t="shared" si="114"/>
        <v>960.5</v>
      </c>
      <c r="G504" s="38">
        <f t="shared" si="114"/>
        <v>1130.5</v>
      </c>
      <c r="H504" s="47">
        <f t="shared" si="113"/>
        <v>-15.037593984962406</v>
      </c>
      <c r="I504">
        <v>10</v>
      </c>
    </row>
    <row r="505" spans="1:9" x14ac:dyDescent="0.25">
      <c r="A505" s="8">
        <f t="shared" si="105"/>
        <v>42369</v>
      </c>
      <c r="B505" s="26">
        <v>354</v>
      </c>
      <c r="C505">
        <v>465.1</v>
      </c>
      <c r="D505">
        <v>607.20000000000005</v>
      </c>
      <c r="E505">
        <v>665.4</v>
      </c>
      <c r="F505" s="38">
        <f t="shared" si="114"/>
        <v>961.2</v>
      </c>
      <c r="G505" s="38">
        <f t="shared" si="114"/>
        <v>1130.5</v>
      </c>
      <c r="H505" s="47">
        <f t="shared" si="113"/>
        <v>-14.975674480318435</v>
      </c>
      <c r="I505">
        <v>10</v>
      </c>
    </row>
    <row r="506" spans="1:9" x14ac:dyDescent="0.25">
      <c r="A506" s="8">
        <f t="shared" si="105"/>
        <v>42376</v>
      </c>
      <c r="B506" s="26">
        <v>355</v>
      </c>
      <c r="C506">
        <v>467.8</v>
      </c>
      <c r="D506">
        <v>607.20000000000005</v>
      </c>
      <c r="E506">
        <v>665.7</v>
      </c>
      <c r="F506" s="38">
        <f t="shared" si="114"/>
        <v>962.2</v>
      </c>
      <c r="G506" s="38">
        <f t="shared" si="114"/>
        <v>1133.5</v>
      </c>
      <c r="H506" s="47">
        <f t="shared" si="113"/>
        <v>-15.112483458314951</v>
      </c>
      <c r="I506">
        <v>10</v>
      </c>
    </row>
    <row r="507" spans="1:9" x14ac:dyDescent="0.25">
      <c r="A507" s="8">
        <f t="shared" si="105"/>
        <v>42383</v>
      </c>
      <c r="B507" s="26">
        <v>366</v>
      </c>
      <c r="C507">
        <v>402.1</v>
      </c>
      <c r="D507">
        <v>631.1</v>
      </c>
      <c r="E507" s="26">
        <v>738</v>
      </c>
      <c r="F507" s="38">
        <f t="shared" ref="F507:G510" si="115">+B507+D507</f>
        <v>997.1</v>
      </c>
      <c r="G507" s="38">
        <f t="shared" si="115"/>
        <v>1140.0999999999999</v>
      </c>
      <c r="H507" s="47">
        <f t="shared" ref="H507:H513" si="116">+(F507/G507-1)*100</f>
        <v>-12.542759407069548</v>
      </c>
      <c r="I507">
        <v>26</v>
      </c>
    </row>
    <row r="508" spans="1:9" x14ac:dyDescent="0.25">
      <c r="A508" s="8">
        <f t="shared" si="105"/>
        <v>42390</v>
      </c>
      <c r="B508">
        <v>418.8</v>
      </c>
      <c r="C508">
        <v>403.2</v>
      </c>
      <c r="D508">
        <v>631.70000000000005</v>
      </c>
      <c r="E508">
        <v>738.4</v>
      </c>
      <c r="F508" s="38">
        <f t="shared" si="115"/>
        <v>1050.5</v>
      </c>
      <c r="G508" s="38">
        <f t="shared" si="115"/>
        <v>1141.5999999999999</v>
      </c>
      <c r="H508" s="47">
        <f t="shared" si="116"/>
        <v>-7.9800280308339078</v>
      </c>
      <c r="I508">
        <v>26</v>
      </c>
    </row>
    <row r="509" spans="1:9" x14ac:dyDescent="0.25">
      <c r="A509" s="8">
        <f t="shared" si="105"/>
        <v>42397</v>
      </c>
      <c r="B509" s="26">
        <v>369.6</v>
      </c>
      <c r="C509">
        <v>407.2</v>
      </c>
      <c r="D509" s="26">
        <v>685</v>
      </c>
      <c r="E509">
        <v>738.4</v>
      </c>
      <c r="F509" s="38">
        <f t="shared" si="115"/>
        <v>1054.5999999999999</v>
      </c>
      <c r="G509" s="38">
        <f t="shared" si="115"/>
        <v>1145.5999999999999</v>
      </c>
      <c r="H509" s="47">
        <f t="shared" si="116"/>
        <v>-7.9434357541899425</v>
      </c>
      <c r="I509">
        <v>26</v>
      </c>
    </row>
    <row r="510" spans="1:9" x14ac:dyDescent="0.25">
      <c r="A510" s="8">
        <f t="shared" si="105"/>
        <v>42404</v>
      </c>
      <c r="B510" s="26">
        <v>370.2</v>
      </c>
      <c r="C510">
        <v>368.7</v>
      </c>
      <c r="D510" s="26">
        <v>685</v>
      </c>
      <c r="E510">
        <v>777.4</v>
      </c>
      <c r="F510" s="38">
        <f t="shared" si="115"/>
        <v>1055.2</v>
      </c>
      <c r="G510" s="38">
        <f t="shared" si="115"/>
        <v>1146.0999999999999</v>
      </c>
      <c r="H510" s="47">
        <f t="shared" si="116"/>
        <v>-7.9312450920512978</v>
      </c>
      <c r="I510">
        <v>26</v>
      </c>
    </row>
    <row r="511" spans="1:9" x14ac:dyDescent="0.25">
      <c r="A511" s="8">
        <f t="shared" si="105"/>
        <v>42411</v>
      </c>
      <c r="B511" s="26">
        <v>370</v>
      </c>
      <c r="C511" s="26">
        <v>417</v>
      </c>
      <c r="D511" s="26">
        <v>685.2</v>
      </c>
      <c r="E511" s="26">
        <v>777.4</v>
      </c>
      <c r="F511" s="38">
        <f t="shared" ref="F511:G513" si="117">+B511+D511</f>
        <v>1055.2</v>
      </c>
      <c r="G511" s="38">
        <f t="shared" si="117"/>
        <v>1194.4000000000001</v>
      </c>
      <c r="H511" s="47">
        <f t="shared" si="116"/>
        <v>-11.654387139986611</v>
      </c>
      <c r="I511">
        <v>27</v>
      </c>
    </row>
    <row r="512" spans="1:9" x14ac:dyDescent="0.25">
      <c r="A512" s="8">
        <f t="shared" si="105"/>
        <v>42418</v>
      </c>
      <c r="B512" s="26">
        <v>353.7</v>
      </c>
      <c r="C512">
        <v>389.5</v>
      </c>
      <c r="D512" s="26">
        <v>702.2</v>
      </c>
      <c r="E512">
        <v>804.9</v>
      </c>
      <c r="F512" s="38">
        <f t="shared" si="117"/>
        <v>1055.9000000000001</v>
      </c>
      <c r="G512" s="38">
        <f t="shared" si="117"/>
        <v>1194.4000000000001</v>
      </c>
      <c r="H512" s="47">
        <f t="shared" si="116"/>
        <v>-11.595780308104487</v>
      </c>
      <c r="I512">
        <v>26</v>
      </c>
    </row>
    <row r="513" spans="1:9" x14ac:dyDescent="0.25">
      <c r="A513" s="8">
        <f t="shared" si="105"/>
        <v>42425</v>
      </c>
      <c r="B513" s="26">
        <v>333</v>
      </c>
      <c r="C513">
        <v>365.2</v>
      </c>
      <c r="D513">
        <v>762.1</v>
      </c>
      <c r="E513">
        <v>831.6</v>
      </c>
      <c r="F513" s="38">
        <f t="shared" si="117"/>
        <v>1095.0999999999999</v>
      </c>
      <c r="G513" s="38">
        <f t="shared" si="117"/>
        <v>1196.8</v>
      </c>
      <c r="H513" s="47">
        <f t="shared" si="116"/>
        <v>-8.4976604278074852</v>
      </c>
      <c r="I513">
        <v>27</v>
      </c>
    </row>
    <row r="514" spans="1:9" x14ac:dyDescent="0.25">
      <c r="A514" s="8">
        <f t="shared" si="105"/>
        <v>42432</v>
      </c>
      <c r="B514" s="26">
        <v>300.8</v>
      </c>
      <c r="C514">
        <v>341</v>
      </c>
      <c r="D514">
        <v>796.4</v>
      </c>
      <c r="E514">
        <v>859.3</v>
      </c>
      <c r="F514" s="38">
        <f t="shared" ref="F514:G516" si="118">+B514+D514</f>
        <v>1097.2</v>
      </c>
      <c r="G514" s="38">
        <f t="shared" si="118"/>
        <v>1200.3</v>
      </c>
      <c r="H514" s="47">
        <f t="shared" ref="H514:H519" si="119">+(F514/G514-1)*100</f>
        <v>-8.5895192868449488</v>
      </c>
      <c r="I514">
        <v>53</v>
      </c>
    </row>
    <row r="515" spans="1:9" x14ac:dyDescent="0.25">
      <c r="A515" s="8">
        <f t="shared" si="105"/>
        <v>42439</v>
      </c>
      <c r="B515">
        <v>300.8</v>
      </c>
      <c r="C515">
        <v>342</v>
      </c>
      <c r="D515">
        <v>796.4</v>
      </c>
      <c r="E515">
        <v>859.3</v>
      </c>
      <c r="F515" s="38">
        <f t="shared" si="118"/>
        <v>1097.2</v>
      </c>
      <c r="G515" s="38">
        <f t="shared" si="118"/>
        <v>1201.3</v>
      </c>
      <c r="H515" s="47">
        <f t="shared" si="119"/>
        <v>-8.6656122533921511</v>
      </c>
      <c r="I515">
        <v>53.4</v>
      </c>
    </row>
    <row r="516" spans="1:9" x14ac:dyDescent="0.25">
      <c r="A516" s="8">
        <f t="shared" si="105"/>
        <v>42446</v>
      </c>
      <c r="B516">
        <v>331.9</v>
      </c>
      <c r="C516">
        <v>292.2</v>
      </c>
      <c r="D516">
        <v>796.4</v>
      </c>
      <c r="E516">
        <v>915.3</v>
      </c>
      <c r="F516" s="38">
        <f t="shared" si="118"/>
        <v>1128.3</v>
      </c>
      <c r="G516" s="38">
        <f t="shared" si="118"/>
        <v>1207.5</v>
      </c>
      <c r="H516" s="47">
        <f t="shared" si="119"/>
        <v>-6.5590062111801295</v>
      </c>
      <c r="I516">
        <v>56.4</v>
      </c>
    </row>
    <row r="517" spans="1:9" x14ac:dyDescent="0.25">
      <c r="A517" s="8">
        <f t="shared" si="105"/>
        <v>42453</v>
      </c>
      <c r="B517">
        <v>295.7</v>
      </c>
      <c r="C517">
        <v>280.3</v>
      </c>
      <c r="D517">
        <v>832.2</v>
      </c>
      <c r="E517">
        <v>927.4</v>
      </c>
      <c r="F517" s="38">
        <f t="shared" ref="F517:G519" si="120">+B517+D517</f>
        <v>1127.9000000000001</v>
      </c>
      <c r="G517" s="38">
        <f t="shared" si="120"/>
        <v>1207.7</v>
      </c>
      <c r="H517" s="47">
        <f t="shared" si="119"/>
        <v>-6.6076012254698941</v>
      </c>
      <c r="I517">
        <v>57.4</v>
      </c>
    </row>
    <row r="518" spans="1:9" x14ac:dyDescent="0.25">
      <c r="A518" s="8">
        <f t="shared" si="105"/>
        <v>42460</v>
      </c>
      <c r="B518" s="26">
        <v>255</v>
      </c>
      <c r="C518">
        <v>280.2</v>
      </c>
      <c r="D518">
        <v>874.2</v>
      </c>
      <c r="E518">
        <v>927.5</v>
      </c>
      <c r="F518" s="38">
        <f t="shared" si="120"/>
        <v>1129.2</v>
      </c>
      <c r="G518" s="38">
        <f t="shared" si="120"/>
        <v>1207.7</v>
      </c>
      <c r="H518" s="47">
        <f t="shared" si="119"/>
        <v>-6.499958598989819</v>
      </c>
      <c r="I518">
        <v>89.9</v>
      </c>
    </row>
    <row r="519" spans="1:9" x14ac:dyDescent="0.25">
      <c r="A519" s="8">
        <f t="shared" si="105"/>
        <v>42467</v>
      </c>
      <c r="B519">
        <v>230.6</v>
      </c>
      <c r="C519">
        <v>261</v>
      </c>
      <c r="D519">
        <v>900.5</v>
      </c>
      <c r="E519">
        <v>950.7</v>
      </c>
      <c r="F519" s="38">
        <f t="shared" si="120"/>
        <v>1131.0999999999999</v>
      </c>
      <c r="G519" s="38">
        <f t="shared" si="120"/>
        <v>1211.7</v>
      </c>
      <c r="H519" s="47">
        <f t="shared" si="119"/>
        <v>-6.6518115044978288</v>
      </c>
      <c r="I519">
        <v>90.9</v>
      </c>
    </row>
    <row r="520" spans="1:9" x14ac:dyDescent="0.25">
      <c r="A520" s="8">
        <f t="shared" si="105"/>
        <v>42474</v>
      </c>
      <c r="B520">
        <v>177.1</v>
      </c>
      <c r="C520">
        <v>288.8</v>
      </c>
      <c r="D520">
        <v>954.1</v>
      </c>
      <c r="E520">
        <v>998.4</v>
      </c>
      <c r="F520" s="38">
        <f t="shared" ref="F520:G522" si="121">+B520+D520</f>
        <v>1131.2</v>
      </c>
      <c r="G520" s="38">
        <f t="shared" si="121"/>
        <v>1287.2</v>
      </c>
      <c r="H520" s="47">
        <f t="shared" ref="H520:H525" si="122">+(F520/G520-1)*100</f>
        <v>-12.11932877563704</v>
      </c>
      <c r="I520">
        <v>115.4</v>
      </c>
    </row>
    <row r="521" spans="1:9" x14ac:dyDescent="0.25">
      <c r="A521" s="8">
        <f t="shared" si="105"/>
        <v>42481</v>
      </c>
      <c r="B521">
        <v>143.4</v>
      </c>
      <c r="C521">
        <v>139.80000000000001</v>
      </c>
      <c r="D521">
        <v>990.7</v>
      </c>
      <c r="E521">
        <v>1031.8</v>
      </c>
      <c r="F521" s="38">
        <f t="shared" si="121"/>
        <v>1134.1000000000001</v>
      </c>
      <c r="G521" s="38">
        <f t="shared" si="121"/>
        <v>1171.5999999999999</v>
      </c>
      <c r="H521" s="47">
        <f t="shared" si="122"/>
        <v>-3.2007511095937025</v>
      </c>
      <c r="I521">
        <v>166.4</v>
      </c>
    </row>
    <row r="522" spans="1:9" x14ac:dyDescent="0.25">
      <c r="A522" s="8">
        <f t="shared" si="105"/>
        <v>42488</v>
      </c>
      <c r="B522">
        <v>116.8</v>
      </c>
      <c r="C522">
        <v>112.1</v>
      </c>
      <c r="D522">
        <v>1020.2</v>
      </c>
      <c r="E522">
        <v>1062.0999999999999</v>
      </c>
      <c r="F522" s="61">
        <f t="shared" si="121"/>
        <v>1137</v>
      </c>
      <c r="G522" s="38">
        <f t="shared" si="121"/>
        <v>1174.1999999999998</v>
      </c>
      <c r="H522" s="47">
        <f t="shared" si="122"/>
        <v>-3.1681144609095435</v>
      </c>
      <c r="I522">
        <v>186.1</v>
      </c>
    </row>
    <row r="523" spans="1:9" x14ac:dyDescent="0.25">
      <c r="A523" s="8">
        <f t="shared" si="105"/>
        <v>42495</v>
      </c>
      <c r="B523">
        <v>90.3</v>
      </c>
      <c r="C523">
        <v>87.1</v>
      </c>
      <c r="D523">
        <v>1049.0999999999999</v>
      </c>
      <c r="E523">
        <v>1089.2</v>
      </c>
      <c r="F523" s="38">
        <f t="shared" ref="F523:G525" si="123">+B523+D523</f>
        <v>1139.3999999999999</v>
      </c>
      <c r="G523" s="38">
        <f t="shared" si="123"/>
        <v>1176.3</v>
      </c>
      <c r="H523" s="47">
        <f t="shared" si="122"/>
        <v>-3.1369548584544882</v>
      </c>
      <c r="I523">
        <v>187.4</v>
      </c>
    </row>
    <row r="524" spans="1:9" x14ac:dyDescent="0.25">
      <c r="A524" s="8">
        <f t="shared" si="105"/>
        <v>42502</v>
      </c>
      <c r="B524">
        <v>90.3</v>
      </c>
      <c r="C524">
        <v>59.8</v>
      </c>
      <c r="D524">
        <v>1049.0999999999999</v>
      </c>
      <c r="E524">
        <v>1119.2</v>
      </c>
      <c r="F524" s="38">
        <f t="shared" si="123"/>
        <v>1139.3999999999999</v>
      </c>
      <c r="G524" s="38">
        <f t="shared" si="123"/>
        <v>1179</v>
      </c>
      <c r="H524" s="47">
        <f t="shared" si="122"/>
        <v>-3.3587786259542063</v>
      </c>
      <c r="I524">
        <v>187.4</v>
      </c>
    </row>
    <row r="525" spans="1:9" x14ac:dyDescent="0.25">
      <c r="A525" s="8">
        <f t="shared" si="105"/>
        <v>42509</v>
      </c>
      <c r="B525">
        <v>90.3</v>
      </c>
      <c r="C525">
        <v>38.6</v>
      </c>
      <c r="D525">
        <v>1049.0999999999999</v>
      </c>
      <c r="E525">
        <v>1141.0999999999999</v>
      </c>
      <c r="F525" s="38">
        <f t="shared" si="123"/>
        <v>1139.3999999999999</v>
      </c>
      <c r="G525" s="38">
        <f t="shared" si="123"/>
        <v>1179.6999999999998</v>
      </c>
      <c r="H525" s="47">
        <f t="shared" si="122"/>
        <v>-3.4161227430702712</v>
      </c>
      <c r="I525">
        <v>187.4</v>
      </c>
    </row>
    <row r="526" spans="1:9" x14ac:dyDescent="0.25">
      <c r="A526" s="8">
        <f t="shared" ref="A526:A589" si="124">+A525+7</f>
        <v>42516</v>
      </c>
      <c r="B526">
        <v>66.8</v>
      </c>
      <c r="C526">
        <v>31.6</v>
      </c>
      <c r="D526">
        <v>1073.7</v>
      </c>
      <c r="E526">
        <v>1147.9000000000001</v>
      </c>
      <c r="F526" s="38">
        <f t="shared" ref="F526:G528" si="125">+B526+D526</f>
        <v>1140.5</v>
      </c>
      <c r="G526" s="38">
        <f t="shared" si="125"/>
        <v>1179.5</v>
      </c>
      <c r="H526" s="47">
        <f t="shared" ref="H526:H531" si="126">+(F526/G526-1)*100</f>
        <v>-3.3064857990674046</v>
      </c>
      <c r="I526">
        <v>192.9</v>
      </c>
    </row>
    <row r="527" spans="1:9" x14ac:dyDescent="0.25">
      <c r="A527" s="8">
        <f t="shared" si="124"/>
        <v>42523</v>
      </c>
      <c r="B527">
        <v>259.7</v>
      </c>
      <c r="C527">
        <v>376.3</v>
      </c>
      <c r="D527">
        <v>0</v>
      </c>
      <c r="E527">
        <v>0</v>
      </c>
      <c r="F527" s="38">
        <f t="shared" si="125"/>
        <v>259.7</v>
      </c>
      <c r="G527" s="38">
        <f t="shared" si="125"/>
        <v>376.3</v>
      </c>
      <c r="H527" s="47">
        <f t="shared" si="126"/>
        <v>-30.985915492957751</v>
      </c>
      <c r="I527">
        <v>193.9</v>
      </c>
    </row>
    <row r="528" spans="1:9" x14ac:dyDescent="0.25">
      <c r="A528" s="8">
        <f t="shared" si="124"/>
        <v>42530</v>
      </c>
      <c r="B528">
        <v>334.9</v>
      </c>
      <c r="C528">
        <v>368.4</v>
      </c>
      <c r="D528">
        <v>0.1</v>
      </c>
      <c r="E528">
        <v>8.8000000000000007</v>
      </c>
      <c r="F528" s="38">
        <f t="shared" si="125"/>
        <v>335</v>
      </c>
      <c r="G528" s="38">
        <f t="shared" si="125"/>
        <v>377.2</v>
      </c>
      <c r="H528" s="47">
        <f t="shared" si="126"/>
        <v>-11.187698833510073</v>
      </c>
    </row>
    <row r="529" spans="1:8" x14ac:dyDescent="0.25">
      <c r="A529" s="8">
        <f t="shared" si="124"/>
        <v>42537</v>
      </c>
      <c r="B529">
        <v>274.39999999999998</v>
      </c>
      <c r="C529">
        <v>317.10000000000002</v>
      </c>
      <c r="D529">
        <v>69.400000000000006</v>
      </c>
      <c r="E529">
        <v>59.1</v>
      </c>
      <c r="F529" s="38">
        <f t="shared" ref="F529:G531" si="127">+B529+D529</f>
        <v>343.79999999999995</v>
      </c>
      <c r="G529" s="38">
        <f t="shared" si="127"/>
        <v>376.20000000000005</v>
      </c>
      <c r="H529" s="47">
        <f t="shared" si="126"/>
        <v>-8.6124401913875825</v>
      </c>
    </row>
    <row r="530" spans="1:8" x14ac:dyDescent="0.25">
      <c r="A530" s="8">
        <f t="shared" si="124"/>
        <v>42544</v>
      </c>
      <c r="B530">
        <v>381.5</v>
      </c>
      <c r="C530">
        <v>286.60000000000002</v>
      </c>
      <c r="D530">
        <v>78.900000000000006</v>
      </c>
      <c r="E530">
        <v>89.5</v>
      </c>
      <c r="F530" s="38">
        <f t="shared" si="127"/>
        <v>460.4</v>
      </c>
      <c r="G530" s="38">
        <f t="shared" si="127"/>
        <v>376.1</v>
      </c>
      <c r="H530" s="47">
        <f t="shared" si="126"/>
        <v>22.414251528848705</v>
      </c>
    </row>
    <row r="531" spans="1:8" x14ac:dyDescent="0.25">
      <c r="A531" s="8">
        <f t="shared" si="124"/>
        <v>42551</v>
      </c>
      <c r="B531">
        <v>347.7</v>
      </c>
      <c r="C531">
        <v>286.60000000000002</v>
      </c>
      <c r="D531">
        <v>115.4</v>
      </c>
      <c r="E531">
        <v>89.5</v>
      </c>
      <c r="F531" s="38">
        <f t="shared" si="127"/>
        <v>463.1</v>
      </c>
      <c r="G531" s="38">
        <f t="shared" si="127"/>
        <v>376.1</v>
      </c>
      <c r="H531" s="47">
        <f t="shared" si="126"/>
        <v>23.132145705929275</v>
      </c>
    </row>
    <row r="532" spans="1:8" x14ac:dyDescent="0.25">
      <c r="A532" s="8">
        <f t="shared" si="124"/>
        <v>42558</v>
      </c>
      <c r="B532">
        <v>348.9</v>
      </c>
      <c r="C532">
        <v>288.10000000000002</v>
      </c>
      <c r="D532">
        <v>115.4</v>
      </c>
      <c r="E532">
        <v>89.5</v>
      </c>
      <c r="F532" s="38">
        <f t="shared" ref="F532:G534" si="128">+B532+D532</f>
        <v>464.29999999999995</v>
      </c>
      <c r="G532" s="38">
        <f t="shared" si="128"/>
        <v>377.6</v>
      </c>
      <c r="H532" s="47">
        <f t="shared" ref="H532:H537" si="129">+(F532/G532-1)*100</f>
        <v>22.96080508474574</v>
      </c>
    </row>
    <row r="533" spans="1:8" x14ac:dyDescent="0.25">
      <c r="A533" s="8">
        <f t="shared" si="124"/>
        <v>42565</v>
      </c>
      <c r="B533">
        <v>371.8</v>
      </c>
      <c r="C533">
        <v>270.10000000000002</v>
      </c>
      <c r="D533">
        <v>115.4</v>
      </c>
      <c r="E533">
        <v>109.3</v>
      </c>
      <c r="F533" s="38">
        <f t="shared" si="128"/>
        <v>487.20000000000005</v>
      </c>
      <c r="G533" s="38">
        <f t="shared" si="128"/>
        <v>379.40000000000003</v>
      </c>
      <c r="H533" s="47">
        <f t="shared" si="129"/>
        <v>28.413284132841319</v>
      </c>
    </row>
    <row r="534" spans="1:8" x14ac:dyDescent="0.25">
      <c r="A534" s="8">
        <f t="shared" si="124"/>
        <v>42572</v>
      </c>
      <c r="B534">
        <v>419.3</v>
      </c>
      <c r="C534">
        <v>257.39999999999998</v>
      </c>
      <c r="D534">
        <v>116.6</v>
      </c>
      <c r="E534">
        <v>124.1</v>
      </c>
      <c r="F534" s="38">
        <f t="shared" si="128"/>
        <v>535.9</v>
      </c>
      <c r="G534" s="38">
        <f t="shared" si="128"/>
        <v>381.5</v>
      </c>
      <c r="H534" s="47">
        <f t="shared" si="129"/>
        <v>40.47182175622541</v>
      </c>
    </row>
    <row r="535" spans="1:8" x14ac:dyDescent="0.25">
      <c r="A535" s="8">
        <f t="shared" si="124"/>
        <v>42579</v>
      </c>
      <c r="B535">
        <v>418.9</v>
      </c>
      <c r="C535">
        <v>273.3</v>
      </c>
      <c r="D535">
        <v>169.2</v>
      </c>
      <c r="E535">
        <v>124.2</v>
      </c>
      <c r="F535" s="38">
        <f t="shared" ref="F535:G537" si="130">+B535+D535</f>
        <v>588.09999999999991</v>
      </c>
      <c r="G535" s="38">
        <f t="shared" si="130"/>
        <v>397.5</v>
      </c>
      <c r="H535" s="47">
        <f t="shared" si="129"/>
        <v>47.949685534591183</v>
      </c>
    </row>
    <row r="536" spans="1:8" x14ac:dyDescent="0.25">
      <c r="A536" s="8">
        <f t="shared" si="124"/>
        <v>42586</v>
      </c>
      <c r="B536">
        <v>385.2</v>
      </c>
      <c r="C536">
        <v>305.2</v>
      </c>
      <c r="D536">
        <v>204.2</v>
      </c>
      <c r="E536">
        <v>124.2</v>
      </c>
      <c r="F536" s="38">
        <f t="shared" si="130"/>
        <v>589.4</v>
      </c>
      <c r="G536" s="38">
        <f t="shared" si="130"/>
        <v>429.4</v>
      </c>
      <c r="H536" s="47">
        <f t="shared" si="129"/>
        <v>37.261294829995336</v>
      </c>
    </row>
    <row r="537" spans="1:8" x14ac:dyDescent="0.25">
      <c r="A537" s="8">
        <f t="shared" si="124"/>
        <v>42593</v>
      </c>
      <c r="B537">
        <v>357.2</v>
      </c>
      <c r="C537">
        <v>208.6</v>
      </c>
      <c r="D537">
        <v>235</v>
      </c>
      <c r="E537">
        <v>227.8</v>
      </c>
      <c r="F537" s="38">
        <f t="shared" si="130"/>
        <v>592.20000000000005</v>
      </c>
      <c r="G537" s="38">
        <f t="shared" si="130"/>
        <v>436.4</v>
      </c>
      <c r="H537" s="47">
        <f t="shared" si="129"/>
        <v>35.701191567369392</v>
      </c>
    </row>
    <row r="538" spans="1:8" x14ac:dyDescent="0.25">
      <c r="A538" s="8">
        <f t="shared" si="124"/>
        <v>42600</v>
      </c>
      <c r="B538" s="26">
        <v>352</v>
      </c>
      <c r="C538">
        <v>283.7</v>
      </c>
      <c r="D538">
        <v>252.6</v>
      </c>
      <c r="E538">
        <v>227.8</v>
      </c>
      <c r="F538" s="38">
        <f t="shared" ref="F538:G540" si="131">+B538+D538</f>
        <v>604.6</v>
      </c>
      <c r="G538" s="38">
        <f t="shared" si="131"/>
        <v>511.5</v>
      </c>
      <c r="H538" s="47">
        <f t="shared" ref="H538:H543" si="132">+(F538/G538-1)*100</f>
        <v>18.201368523949178</v>
      </c>
    </row>
    <row r="539" spans="1:8" x14ac:dyDescent="0.25">
      <c r="A539" s="8">
        <f t="shared" si="124"/>
        <v>42607</v>
      </c>
      <c r="B539" s="26">
        <v>420</v>
      </c>
      <c r="C539">
        <v>283.7</v>
      </c>
      <c r="D539">
        <v>252.6</v>
      </c>
      <c r="E539">
        <v>227.8</v>
      </c>
      <c r="F539" s="38">
        <f t="shared" si="131"/>
        <v>672.6</v>
      </c>
      <c r="G539" s="38">
        <f t="shared" si="131"/>
        <v>511.5</v>
      </c>
      <c r="H539" s="47">
        <f t="shared" si="132"/>
        <v>31.495601173020525</v>
      </c>
    </row>
    <row r="540" spans="1:8" x14ac:dyDescent="0.25">
      <c r="A540" s="8">
        <f t="shared" si="124"/>
        <v>42614</v>
      </c>
      <c r="B540">
        <v>408.7</v>
      </c>
      <c r="C540">
        <v>267.60000000000002</v>
      </c>
      <c r="D540">
        <v>264.3</v>
      </c>
      <c r="E540">
        <v>272.7</v>
      </c>
      <c r="F540" s="61">
        <f t="shared" si="131"/>
        <v>673</v>
      </c>
      <c r="G540" s="38">
        <f t="shared" si="131"/>
        <v>540.29999999999995</v>
      </c>
      <c r="H540" s="47">
        <f t="shared" si="132"/>
        <v>24.56042939107903</v>
      </c>
    </row>
    <row r="541" spans="1:8" x14ac:dyDescent="0.25">
      <c r="A541" s="8">
        <f t="shared" si="124"/>
        <v>42621</v>
      </c>
      <c r="B541">
        <v>365.8</v>
      </c>
      <c r="C541">
        <v>293.89999999999998</v>
      </c>
      <c r="D541">
        <v>307.10000000000002</v>
      </c>
      <c r="E541">
        <v>272.89999999999998</v>
      </c>
      <c r="F541" s="61">
        <f t="shared" ref="F541:G543" si="133">+B541+D541</f>
        <v>672.90000000000009</v>
      </c>
      <c r="G541" s="38">
        <f t="shared" si="133"/>
        <v>566.79999999999995</v>
      </c>
      <c r="H541" s="47">
        <f t="shared" si="132"/>
        <v>18.719124911785489</v>
      </c>
    </row>
    <row r="542" spans="1:8" x14ac:dyDescent="0.25">
      <c r="A542" s="8">
        <f t="shared" si="124"/>
        <v>42628</v>
      </c>
      <c r="B542">
        <v>366.3</v>
      </c>
      <c r="C542">
        <v>293.89999999999998</v>
      </c>
      <c r="D542">
        <v>307.10000000000002</v>
      </c>
      <c r="E542">
        <v>272.89999999999998</v>
      </c>
      <c r="F542" s="61">
        <f t="shared" si="133"/>
        <v>673.40000000000009</v>
      </c>
      <c r="G542" s="38">
        <f t="shared" si="133"/>
        <v>566.79999999999995</v>
      </c>
      <c r="H542" s="47">
        <f t="shared" si="132"/>
        <v>18.807339449541317</v>
      </c>
    </row>
    <row r="543" spans="1:8" x14ac:dyDescent="0.25">
      <c r="A543" s="8">
        <f t="shared" si="124"/>
        <v>42635</v>
      </c>
      <c r="B543">
        <v>367.5</v>
      </c>
      <c r="C543">
        <v>215.6</v>
      </c>
      <c r="D543">
        <v>359.6</v>
      </c>
      <c r="E543">
        <v>355.1</v>
      </c>
      <c r="F543" s="61">
        <f t="shared" si="133"/>
        <v>727.1</v>
      </c>
      <c r="G543" s="38">
        <f t="shared" si="133"/>
        <v>570.70000000000005</v>
      </c>
      <c r="H543" s="47">
        <f t="shared" si="132"/>
        <v>27.404941300157692</v>
      </c>
    </row>
    <row r="544" spans="1:8" x14ac:dyDescent="0.25">
      <c r="A544" s="8">
        <f t="shared" si="124"/>
        <v>42642</v>
      </c>
      <c r="B544" s="26">
        <v>354</v>
      </c>
      <c r="C544">
        <v>252.1</v>
      </c>
      <c r="D544">
        <v>405.9</v>
      </c>
      <c r="E544">
        <v>371.8</v>
      </c>
      <c r="F544" s="61">
        <f t="shared" ref="F544:G546" si="134">+B544+D544</f>
        <v>759.9</v>
      </c>
      <c r="G544" s="38">
        <f t="shared" si="134"/>
        <v>623.9</v>
      </c>
      <c r="H544" s="47">
        <f t="shared" ref="H544:H549" si="135">+(F544/G544-1)*100</f>
        <v>21.798365122615813</v>
      </c>
    </row>
    <row r="545" spans="1:8" x14ac:dyDescent="0.25">
      <c r="A545" s="8">
        <f t="shared" si="124"/>
        <v>42649</v>
      </c>
      <c r="B545" s="26">
        <v>354</v>
      </c>
      <c r="C545">
        <v>290</v>
      </c>
      <c r="D545">
        <v>405.9</v>
      </c>
      <c r="E545">
        <v>371.8</v>
      </c>
      <c r="F545" s="61">
        <f t="shared" si="134"/>
        <v>759.9</v>
      </c>
      <c r="G545" s="38">
        <f t="shared" si="134"/>
        <v>661.8</v>
      </c>
      <c r="H545" s="47">
        <f t="shared" si="135"/>
        <v>14.823209428830463</v>
      </c>
    </row>
    <row r="546" spans="1:8" x14ac:dyDescent="0.25">
      <c r="A546" s="8">
        <f t="shared" si="124"/>
        <v>42656</v>
      </c>
      <c r="B546">
        <v>433.8</v>
      </c>
      <c r="C546">
        <v>329.4</v>
      </c>
      <c r="D546">
        <v>406.1</v>
      </c>
      <c r="E546">
        <v>371.9</v>
      </c>
      <c r="F546" s="61">
        <f t="shared" si="134"/>
        <v>839.90000000000009</v>
      </c>
      <c r="G546" s="38">
        <f t="shared" si="134"/>
        <v>701.3</v>
      </c>
      <c r="H546" s="47">
        <f t="shared" si="135"/>
        <v>19.763296734635706</v>
      </c>
    </row>
    <row r="547" spans="1:8" x14ac:dyDescent="0.25">
      <c r="A547" s="8">
        <f t="shared" si="124"/>
        <v>42663</v>
      </c>
      <c r="B547">
        <v>433.4</v>
      </c>
      <c r="C547">
        <v>372.5</v>
      </c>
      <c r="D547">
        <v>406.5</v>
      </c>
      <c r="E547">
        <v>425.3</v>
      </c>
      <c r="F547" s="61">
        <f t="shared" ref="F547:G549" si="136">+B547+D547</f>
        <v>839.9</v>
      </c>
      <c r="G547" s="38">
        <f t="shared" si="136"/>
        <v>797.8</v>
      </c>
      <c r="H547" s="47">
        <f t="shared" si="135"/>
        <v>5.2770117824016083</v>
      </c>
    </row>
    <row r="548" spans="1:8" x14ac:dyDescent="0.25">
      <c r="A548" s="8">
        <f t="shared" si="124"/>
        <v>42670</v>
      </c>
      <c r="B548">
        <v>434.7</v>
      </c>
      <c r="C548">
        <v>413.6</v>
      </c>
      <c r="D548">
        <v>406.7</v>
      </c>
      <c r="E548">
        <v>425.3</v>
      </c>
      <c r="F548" s="61">
        <f t="shared" si="136"/>
        <v>841.4</v>
      </c>
      <c r="G548" s="38">
        <f t="shared" si="136"/>
        <v>838.90000000000009</v>
      </c>
      <c r="H548" s="47">
        <f t="shared" si="135"/>
        <v>0.29800929789007835</v>
      </c>
    </row>
    <row r="549" spans="1:8" x14ac:dyDescent="0.25">
      <c r="A549" s="8">
        <f t="shared" si="124"/>
        <v>42677</v>
      </c>
      <c r="B549">
        <v>419.1</v>
      </c>
      <c r="C549">
        <v>416.4</v>
      </c>
      <c r="D549">
        <v>457.5</v>
      </c>
      <c r="E549">
        <v>425.6</v>
      </c>
      <c r="F549" s="61">
        <f t="shared" si="136"/>
        <v>876.6</v>
      </c>
      <c r="G549" s="38">
        <f t="shared" si="136"/>
        <v>842</v>
      </c>
      <c r="H549" s="47">
        <f t="shared" si="135"/>
        <v>4.1092636579572517</v>
      </c>
    </row>
    <row r="550" spans="1:8" x14ac:dyDescent="0.25">
      <c r="A550" s="8">
        <f t="shared" si="124"/>
        <v>42684</v>
      </c>
      <c r="B550">
        <v>374.9</v>
      </c>
      <c r="C550">
        <v>403.5</v>
      </c>
      <c r="D550">
        <v>506</v>
      </c>
      <c r="E550">
        <v>438.9</v>
      </c>
      <c r="F550" s="61">
        <f t="shared" ref="F550:G553" si="137">+B550+D550</f>
        <v>880.9</v>
      </c>
      <c r="G550" s="38">
        <f t="shared" si="137"/>
        <v>842.4</v>
      </c>
      <c r="H550" s="47">
        <f t="shared" ref="H550:H555" si="138">+(F550/G550-1)*100</f>
        <v>4.5702754036087478</v>
      </c>
    </row>
    <row r="551" spans="1:8" x14ac:dyDescent="0.25">
      <c r="A551" s="8">
        <f t="shared" si="124"/>
        <v>42691</v>
      </c>
      <c r="B551">
        <v>396.7</v>
      </c>
      <c r="C551">
        <v>430.4</v>
      </c>
      <c r="D551">
        <v>523</v>
      </c>
      <c r="E551">
        <v>450.6</v>
      </c>
      <c r="F551" s="61">
        <f t="shared" si="137"/>
        <v>919.7</v>
      </c>
      <c r="G551" s="38">
        <f t="shared" si="137"/>
        <v>881</v>
      </c>
      <c r="H551" s="47">
        <f t="shared" si="138"/>
        <v>4.3927355278093216</v>
      </c>
    </row>
    <row r="552" spans="1:8" x14ac:dyDescent="0.25">
      <c r="A552" s="8">
        <f t="shared" si="124"/>
        <v>42698</v>
      </c>
      <c r="B552">
        <v>447.5</v>
      </c>
      <c r="C552">
        <v>456</v>
      </c>
      <c r="D552">
        <v>533.9</v>
      </c>
      <c r="E552">
        <v>504.2</v>
      </c>
      <c r="F552" s="61">
        <f t="shared" si="137"/>
        <v>981.4</v>
      </c>
      <c r="G552" s="38">
        <f t="shared" si="137"/>
        <v>960.2</v>
      </c>
      <c r="H552" s="47">
        <f t="shared" si="138"/>
        <v>2.2078733597167277</v>
      </c>
    </row>
    <row r="553" spans="1:8" x14ac:dyDescent="0.25">
      <c r="A553" s="8">
        <f t="shared" si="124"/>
        <v>42705</v>
      </c>
      <c r="B553">
        <v>442.7</v>
      </c>
      <c r="C553">
        <v>455.9</v>
      </c>
      <c r="D553">
        <v>567.4</v>
      </c>
      <c r="E553">
        <v>504.3</v>
      </c>
      <c r="F553" s="61">
        <f t="shared" si="137"/>
        <v>1010.0999999999999</v>
      </c>
      <c r="G553" s="38">
        <f t="shared" si="137"/>
        <v>960.2</v>
      </c>
      <c r="H553" s="47">
        <f t="shared" si="138"/>
        <v>5.1968339929181262</v>
      </c>
    </row>
    <row r="554" spans="1:8" x14ac:dyDescent="0.25">
      <c r="A554" s="8">
        <f t="shared" si="124"/>
        <v>42712</v>
      </c>
      <c r="B554">
        <v>444.2</v>
      </c>
      <c r="C554">
        <v>453.2</v>
      </c>
      <c r="D554">
        <v>567.6</v>
      </c>
      <c r="E554">
        <v>504.5</v>
      </c>
      <c r="F554" s="61">
        <f t="shared" ref="F554:G556" si="139">+B554+D554</f>
        <v>1011.8</v>
      </c>
      <c r="G554" s="38">
        <f t="shared" si="139"/>
        <v>957.7</v>
      </c>
      <c r="H554" s="47">
        <f t="shared" si="138"/>
        <v>5.6489506108384546</v>
      </c>
    </row>
    <row r="555" spans="1:8" x14ac:dyDescent="0.25">
      <c r="A555" s="8">
        <f t="shared" si="124"/>
        <v>42719</v>
      </c>
      <c r="B555">
        <v>413.4</v>
      </c>
      <c r="C555">
        <v>396</v>
      </c>
      <c r="D555">
        <v>602.5</v>
      </c>
      <c r="E555">
        <v>564.1</v>
      </c>
      <c r="F555" s="61">
        <f t="shared" si="139"/>
        <v>1015.9</v>
      </c>
      <c r="G555" s="38">
        <f t="shared" si="139"/>
        <v>960.1</v>
      </c>
      <c r="H555" s="47">
        <f t="shared" si="138"/>
        <v>5.8118945943130829</v>
      </c>
    </row>
    <row r="556" spans="1:8" x14ac:dyDescent="0.25">
      <c r="A556" s="8">
        <f t="shared" si="124"/>
        <v>42726</v>
      </c>
      <c r="B556">
        <v>495.5</v>
      </c>
      <c r="C556">
        <v>381</v>
      </c>
      <c r="D556">
        <v>602.9</v>
      </c>
      <c r="E556">
        <v>579.5</v>
      </c>
      <c r="F556" s="61">
        <f t="shared" si="139"/>
        <v>1098.4000000000001</v>
      </c>
      <c r="G556" s="38">
        <f t="shared" si="139"/>
        <v>960.5</v>
      </c>
      <c r="H556" s="47">
        <f t="shared" ref="H556:H561" si="140">+(F556/G556-1)*100</f>
        <v>14.357105674128068</v>
      </c>
    </row>
    <row r="557" spans="1:8" x14ac:dyDescent="0.25">
      <c r="A557" s="8">
        <f t="shared" si="124"/>
        <v>42733</v>
      </c>
      <c r="B557">
        <v>495.5</v>
      </c>
      <c r="C557">
        <v>354</v>
      </c>
      <c r="D557">
        <v>603.79999999999995</v>
      </c>
      <c r="E557">
        <v>607.20000000000005</v>
      </c>
      <c r="F557" s="61">
        <f t="shared" ref="F557:G559" si="141">+B557+D557</f>
        <v>1099.3</v>
      </c>
      <c r="G557" s="38">
        <f t="shared" si="141"/>
        <v>961.2</v>
      </c>
      <c r="H557" s="47">
        <f t="shared" si="140"/>
        <v>14.367457344985436</v>
      </c>
    </row>
    <row r="558" spans="1:8" x14ac:dyDescent="0.25">
      <c r="A558" s="8">
        <f t="shared" si="124"/>
        <v>42740</v>
      </c>
      <c r="B558">
        <v>470.5</v>
      </c>
      <c r="C558">
        <v>354</v>
      </c>
      <c r="D558">
        <v>629.4</v>
      </c>
      <c r="E558">
        <v>607.20000000000005</v>
      </c>
      <c r="F558" s="61">
        <f t="shared" si="141"/>
        <v>1099.9000000000001</v>
      </c>
      <c r="G558" s="38">
        <f t="shared" si="141"/>
        <v>961.2</v>
      </c>
      <c r="H558" s="47">
        <f t="shared" si="140"/>
        <v>14.429879317519777</v>
      </c>
    </row>
    <row r="559" spans="1:8" x14ac:dyDescent="0.25">
      <c r="A559" s="8">
        <f t="shared" si="124"/>
        <v>42747</v>
      </c>
      <c r="B559">
        <v>471.4</v>
      </c>
      <c r="C559">
        <v>366</v>
      </c>
      <c r="D559">
        <v>629.6</v>
      </c>
      <c r="E559">
        <v>631.1</v>
      </c>
      <c r="F559" s="61">
        <f t="shared" si="141"/>
        <v>1101</v>
      </c>
      <c r="G559" s="38">
        <f t="shared" si="141"/>
        <v>997.1</v>
      </c>
      <c r="H559" s="47">
        <f t="shared" si="140"/>
        <v>10.420218634038703</v>
      </c>
    </row>
    <row r="560" spans="1:8" x14ac:dyDescent="0.25">
      <c r="A560" s="8">
        <f t="shared" si="124"/>
        <v>42754</v>
      </c>
      <c r="B560" s="26">
        <v>431</v>
      </c>
      <c r="C560">
        <v>418.8</v>
      </c>
      <c r="D560">
        <v>686.5</v>
      </c>
      <c r="E560">
        <v>631.70000000000005</v>
      </c>
      <c r="F560" s="61">
        <f t="shared" ref="F560:G562" si="142">+B560+D560</f>
        <v>1117.5</v>
      </c>
      <c r="G560" s="38">
        <f t="shared" si="142"/>
        <v>1050.5</v>
      </c>
      <c r="H560" s="47">
        <f t="shared" si="140"/>
        <v>6.3779152784388282</v>
      </c>
    </row>
    <row r="561" spans="1:9" x14ac:dyDescent="0.25">
      <c r="A561" s="8">
        <f t="shared" si="124"/>
        <v>42761</v>
      </c>
      <c r="B561">
        <v>419.8</v>
      </c>
      <c r="C561">
        <v>369.6</v>
      </c>
      <c r="D561">
        <v>697.9</v>
      </c>
      <c r="E561" s="26">
        <v>685</v>
      </c>
      <c r="F561" s="61">
        <f t="shared" si="142"/>
        <v>1117.7</v>
      </c>
      <c r="G561" s="38">
        <f t="shared" si="142"/>
        <v>1054.5999999999999</v>
      </c>
      <c r="H561" s="47">
        <f t="shared" si="140"/>
        <v>5.9833112080409867</v>
      </c>
    </row>
    <row r="562" spans="1:9" x14ac:dyDescent="0.25">
      <c r="A562" s="8">
        <f t="shared" si="124"/>
        <v>42768</v>
      </c>
      <c r="B562">
        <v>405.5</v>
      </c>
      <c r="C562">
        <v>370.2</v>
      </c>
      <c r="D562">
        <v>713.7</v>
      </c>
      <c r="E562" s="26">
        <v>685</v>
      </c>
      <c r="F562" s="61">
        <f t="shared" si="142"/>
        <v>1119.2</v>
      </c>
      <c r="G562" s="38">
        <f t="shared" si="142"/>
        <v>1055.2</v>
      </c>
      <c r="H562" s="47">
        <f>+(F562/G562-1)*100</f>
        <v>6.0652009097801329</v>
      </c>
    </row>
    <row r="563" spans="1:9" x14ac:dyDescent="0.25">
      <c r="A563" s="8">
        <f t="shared" si="124"/>
        <v>42775</v>
      </c>
      <c r="B563" s="26">
        <v>405</v>
      </c>
      <c r="C563" s="26">
        <v>370</v>
      </c>
      <c r="D563">
        <v>775.9</v>
      </c>
      <c r="E563">
        <v>685.2</v>
      </c>
      <c r="F563" s="61">
        <f t="shared" ref="F563:F626" si="143">+B563+D563</f>
        <v>1180.9000000000001</v>
      </c>
      <c r="G563" s="38">
        <f t="shared" ref="G563:G626" si="144">+C563+E563</f>
        <v>1055.2</v>
      </c>
      <c r="H563" s="47">
        <f t="shared" ref="H563:H626" si="145">+(F563/G563-1)*100</f>
        <v>11.912433661865052</v>
      </c>
    </row>
    <row r="564" spans="1:9" x14ac:dyDescent="0.25">
      <c r="A564" s="8">
        <f t="shared" si="124"/>
        <v>42782</v>
      </c>
      <c r="B564" s="26">
        <v>341</v>
      </c>
      <c r="C564" s="26">
        <v>353.7</v>
      </c>
      <c r="D564">
        <v>848.9</v>
      </c>
      <c r="E564">
        <v>702.2</v>
      </c>
      <c r="F564" s="61">
        <f t="shared" si="143"/>
        <v>1189.9000000000001</v>
      </c>
      <c r="G564" s="38">
        <f t="shared" si="144"/>
        <v>1055.9000000000001</v>
      </c>
      <c r="H564" s="47">
        <f t="shared" si="145"/>
        <v>12.690595700350404</v>
      </c>
    </row>
    <row r="565" spans="1:9" x14ac:dyDescent="0.25">
      <c r="A565" s="8">
        <f t="shared" si="124"/>
        <v>42789</v>
      </c>
      <c r="B565" s="26">
        <v>341</v>
      </c>
      <c r="C565" s="26">
        <v>333</v>
      </c>
      <c r="D565">
        <v>848.9</v>
      </c>
      <c r="E565">
        <v>762.1</v>
      </c>
      <c r="F565" s="61">
        <f t="shared" si="143"/>
        <v>1189.9000000000001</v>
      </c>
      <c r="G565" s="38">
        <f t="shared" si="144"/>
        <v>1095.0999999999999</v>
      </c>
      <c r="H565" s="47">
        <f t="shared" si="145"/>
        <v>8.6567436763766104</v>
      </c>
    </row>
    <row r="566" spans="1:9" x14ac:dyDescent="0.25">
      <c r="A566" s="8">
        <f t="shared" si="124"/>
        <v>42796</v>
      </c>
      <c r="B566" s="26">
        <v>312</v>
      </c>
      <c r="C566" s="26">
        <v>300.8</v>
      </c>
      <c r="D566">
        <v>881.7</v>
      </c>
      <c r="E566">
        <v>796.4</v>
      </c>
      <c r="F566" s="61">
        <f t="shared" si="143"/>
        <v>1193.7</v>
      </c>
      <c r="G566" s="38">
        <f t="shared" si="144"/>
        <v>1097.2</v>
      </c>
      <c r="H566" s="47">
        <f t="shared" si="145"/>
        <v>8.7951148377688693</v>
      </c>
    </row>
    <row r="567" spans="1:9" x14ac:dyDescent="0.25">
      <c r="A567" s="8">
        <f t="shared" si="124"/>
        <v>42803</v>
      </c>
      <c r="B567">
        <v>279.10000000000002</v>
      </c>
      <c r="C567">
        <v>300.8</v>
      </c>
      <c r="D567">
        <v>904.5</v>
      </c>
      <c r="E567">
        <v>796.4</v>
      </c>
      <c r="F567" s="61">
        <f t="shared" si="143"/>
        <v>1183.5999999999999</v>
      </c>
      <c r="G567" s="38">
        <f t="shared" si="144"/>
        <v>1097.2</v>
      </c>
      <c r="H567" s="47">
        <f t="shared" si="145"/>
        <v>7.8745898651111812</v>
      </c>
    </row>
    <row r="568" spans="1:9" x14ac:dyDescent="0.25">
      <c r="A568" s="8">
        <f t="shared" si="124"/>
        <v>42810</v>
      </c>
      <c r="B568">
        <v>242.1</v>
      </c>
      <c r="C568">
        <v>331.9</v>
      </c>
      <c r="D568">
        <v>943.9</v>
      </c>
      <c r="E568">
        <v>796.4</v>
      </c>
      <c r="F568" s="61">
        <f t="shared" si="143"/>
        <v>1186</v>
      </c>
      <c r="G568" s="38">
        <f t="shared" si="144"/>
        <v>1128.3</v>
      </c>
      <c r="H568" s="47">
        <f t="shared" si="145"/>
        <v>5.1138881503146383</v>
      </c>
    </row>
    <row r="569" spans="1:9" x14ac:dyDescent="0.25">
      <c r="A569" s="8">
        <f t="shared" si="124"/>
        <v>42817</v>
      </c>
      <c r="B569">
        <v>241.6</v>
      </c>
      <c r="C569">
        <v>295.7</v>
      </c>
      <c r="D569">
        <v>944.3</v>
      </c>
      <c r="E569">
        <v>832.2</v>
      </c>
      <c r="F569" s="61">
        <f t="shared" si="143"/>
        <v>1185.8999999999999</v>
      </c>
      <c r="G569" s="38">
        <f t="shared" si="144"/>
        <v>1127.9000000000001</v>
      </c>
      <c r="H569" s="47">
        <f t="shared" si="145"/>
        <v>5.1422998492773875</v>
      </c>
    </row>
    <row r="570" spans="1:9" x14ac:dyDescent="0.25">
      <c r="A570" s="8">
        <f t="shared" si="124"/>
        <v>42824</v>
      </c>
      <c r="B570">
        <v>306.2</v>
      </c>
      <c r="C570">
        <v>255</v>
      </c>
      <c r="D570">
        <v>944.7</v>
      </c>
      <c r="E570">
        <v>874.2</v>
      </c>
      <c r="F570" s="61">
        <f t="shared" si="143"/>
        <v>1250.9000000000001</v>
      </c>
      <c r="G570" s="38">
        <f t="shared" si="144"/>
        <v>1129.2</v>
      </c>
      <c r="H570" s="47">
        <f t="shared" si="145"/>
        <v>10.777541622387531</v>
      </c>
    </row>
    <row r="571" spans="1:9" x14ac:dyDescent="0.25">
      <c r="A571" s="8">
        <f t="shared" si="124"/>
        <v>42831</v>
      </c>
      <c r="B571" s="26">
        <v>306</v>
      </c>
      <c r="C571">
        <v>230.6</v>
      </c>
      <c r="D571">
        <v>975</v>
      </c>
      <c r="E571">
        <v>900.5</v>
      </c>
      <c r="F571" s="61">
        <f t="shared" si="143"/>
        <v>1281</v>
      </c>
      <c r="G571" s="38">
        <f t="shared" si="144"/>
        <v>1131.0999999999999</v>
      </c>
      <c r="H571" s="47">
        <f t="shared" si="145"/>
        <v>13.252585978251275</v>
      </c>
    </row>
    <row r="572" spans="1:9" x14ac:dyDescent="0.25">
      <c r="A572" s="8">
        <f t="shared" si="124"/>
        <v>42838</v>
      </c>
      <c r="B572" s="26">
        <v>320</v>
      </c>
      <c r="C572">
        <v>177.1</v>
      </c>
      <c r="D572">
        <v>1030.4000000000001</v>
      </c>
      <c r="E572">
        <v>954.1</v>
      </c>
      <c r="F572" s="61">
        <f t="shared" si="143"/>
        <v>1350.4</v>
      </c>
      <c r="G572" s="38">
        <f t="shared" si="144"/>
        <v>1131.2</v>
      </c>
      <c r="H572" s="47">
        <f t="shared" si="145"/>
        <v>19.377652050919391</v>
      </c>
    </row>
    <row r="573" spans="1:9" x14ac:dyDescent="0.25">
      <c r="A573" s="8">
        <f t="shared" si="124"/>
        <v>42845</v>
      </c>
      <c r="B573">
        <v>323.10000000000002</v>
      </c>
      <c r="C573">
        <v>143.4</v>
      </c>
      <c r="D573">
        <v>1065.8</v>
      </c>
      <c r="E573">
        <v>990.7</v>
      </c>
      <c r="F573" s="61">
        <f t="shared" si="143"/>
        <v>1388.9</v>
      </c>
      <c r="G573" s="38">
        <f t="shared" si="144"/>
        <v>1134.1000000000001</v>
      </c>
      <c r="H573" s="47">
        <f t="shared" si="145"/>
        <v>22.467154571907223</v>
      </c>
    </row>
    <row r="574" spans="1:9" x14ac:dyDescent="0.25">
      <c r="A574" s="8">
        <f t="shared" si="124"/>
        <v>42852</v>
      </c>
      <c r="B574" s="26">
        <v>323</v>
      </c>
      <c r="C574">
        <v>116.8</v>
      </c>
      <c r="D574">
        <v>1065.9000000000001</v>
      </c>
      <c r="E574">
        <v>1020.2</v>
      </c>
      <c r="F574" s="61">
        <f t="shared" si="143"/>
        <v>1388.9</v>
      </c>
      <c r="G574" s="38">
        <f t="shared" si="144"/>
        <v>1137</v>
      </c>
      <c r="H574" s="47">
        <f t="shared" si="145"/>
        <v>22.154793315743191</v>
      </c>
      <c r="I574" s="26">
        <v>334</v>
      </c>
    </row>
    <row r="575" spans="1:9" x14ac:dyDescent="0.25">
      <c r="A575" s="8">
        <f t="shared" si="124"/>
        <v>42859</v>
      </c>
      <c r="B575" s="26">
        <v>293</v>
      </c>
      <c r="C575">
        <v>90.3</v>
      </c>
      <c r="D575">
        <v>1095.3</v>
      </c>
      <c r="E575">
        <v>1049.0999999999999</v>
      </c>
      <c r="F575" s="61">
        <f t="shared" si="143"/>
        <v>1388.3</v>
      </c>
      <c r="G575" s="38">
        <f t="shared" si="144"/>
        <v>1139.3999999999999</v>
      </c>
      <c r="H575" s="47">
        <f t="shared" si="145"/>
        <v>21.84483061260314</v>
      </c>
      <c r="I575" s="26">
        <v>334</v>
      </c>
    </row>
    <row r="576" spans="1:9" x14ac:dyDescent="0.25">
      <c r="A576" s="8">
        <f t="shared" si="124"/>
        <v>42866</v>
      </c>
      <c r="B576">
        <v>270.60000000000002</v>
      </c>
      <c r="C576">
        <v>90.3</v>
      </c>
      <c r="D576">
        <v>1121.2</v>
      </c>
      <c r="E576">
        <v>1049.0999999999999</v>
      </c>
      <c r="F576" s="61">
        <f t="shared" si="143"/>
        <v>1391.8000000000002</v>
      </c>
      <c r="G576" s="38">
        <f t="shared" si="144"/>
        <v>1139.3999999999999</v>
      </c>
      <c r="H576" s="47">
        <f t="shared" si="145"/>
        <v>22.152009829734975</v>
      </c>
      <c r="I576" s="26">
        <v>334</v>
      </c>
    </row>
    <row r="577" spans="1:9" x14ac:dyDescent="0.25">
      <c r="A577" s="8">
        <f t="shared" si="124"/>
        <v>42873</v>
      </c>
      <c r="B577">
        <v>197.1</v>
      </c>
      <c r="C577">
        <v>90.3</v>
      </c>
      <c r="D577">
        <v>1200.5</v>
      </c>
      <c r="E577">
        <v>1049.0999999999999</v>
      </c>
      <c r="F577" s="61">
        <f t="shared" si="143"/>
        <v>1397.6</v>
      </c>
      <c r="G577" s="38">
        <f t="shared" si="144"/>
        <v>1139.3999999999999</v>
      </c>
      <c r="H577" s="47">
        <f t="shared" si="145"/>
        <v>22.661049675267698</v>
      </c>
      <c r="I577" s="26">
        <v>350</v>
      </c>
    </row>
    <row r="578" spans="1:9" x14ac:dyDescent="0.25">
      <c r="A578" s="8">
        <f t="shared" si="124"/>
        <v>42880</v>
      </c>
      <c r="B578">
        <v>167.1</v>
      </c>
      <c r="C578">
        <v>66.8</v>
      </c>
      <c r="D578">
        <v>1261.4000000000001</v>
      </c>
      <c r="E578">
        <v>1073.7</v>
      </c>
      <c r="F578" s="61">
        <f t="shared" si="143"/>
        <v>1428.5</v>
      </c>
      <c r="G578" s="38">
        <f t="shared" si="144"/>
        <v>1140.5</v>
      </c>
      <c r="H578" s="47">
        <f t="shared" si="145"/>
        <v>25.25208241999124</v>
      </c>
      <c r="I578">
        <v>431.9</v>
      </c>
    </row>
    <row r="579" spans="1:9" x14ac:dyDescent="0.25">
      <c r="A579" s="8">
        <f t="shared" si="124"/>
        <v>42887</v>
      </c>
      <c r="B579">
        <v>586.70000000000005</v>
      </c>
      <c r="C579">
        <v>259.7</v>
      </c>
      <c r="D579">
        <v>0</v>
      </c>
      <c r="E579">
        <v>0</v>
      </c>
      <c r="F579" s="61">
        <f t="shared" si="143"/>
        <v>586.70000000000005</v>
      </c>
      <c r="G579" s="38">
        <f t="shared" si="144"/>
        <v>259.7</v>
      </c>
      <c r="H579" s="47">
        <f t="shared" si="145"/>
        <v>125.91451675009631</v>
      </c>
      <c r="I579" s="26">
        <v>0</v>
      </c>
    </row>
    <row r="580" spans="1:9" x14ac:dyDescent="0.25">
      <c r="A580" s="8">
        <f t="shared" si="124"/>
        <v>42894</v>
      </c>
      <c r="B580">
        <v>530.1</v>
      </c>
      <c r="C580">
        <v>334.9</v>
      </c>
      <c r="D580">
        <v>60.5</v>
      </c>
      <c r="E580">
        <v>0.1</v>
      </c>
      <c r="F580" s="61">
        <f t="shared" si="143"/>
        <v>590.6</v>
      </c>
      <c r="G580" s="38">
        <f t="shared" si="144"/>
        <v>335</v>
      </c>
      <c r="H580" s="47">
        <f t="shared" si="145"/>
        <v>76.298507462686587</v>
      </c>
    </row>
    <row r="581" spans="1:9" x14ac:dyDescent="0.25">
      <c r="A581" s="8">
        <f t="shared" si="124"/>
        <v>42901</v>
      </c>
      <c r="B581" s="26">
        <v>413</v>
      </c>
      <c r="C581">
        <v>274.39999999999998</v>
      </c>
      <c r="D581">
        <v>180.4</v>
      </c>
      <c r="E581">
        <v>69.400000000000006</v>
      </c>
      <c r="F581" s="61">
        <f t="shared" si="143"/>
        <v>593.4</v>
      </c>
      <c r="G581" s="38">
        <f t="shared" si="144"/>
        <v>343.79999999999995</v>
      </c>
      <c r="H581" s="47">
        <f t="shared" si="145"/>
        <v>72.600349040139633</v>
      </c>
    </row>
    <row r="582" spans="1:9" x14ac:dyDescent="0.25">
      <c r="A582" s="8">
        <f t="shared" si="124"/>
        <v>42908</v>
      </c>
      <c r="B582" s="26">
        <v>380</v>
      </c>
      <c r="C582">
        <v>347.7</v>
      </c>
      <c r="D582">
        <v>216.7</v>
      </c>
      <c r="E582">
        <v>115.4</v>
      </c>
      <c r="F582" s="61">
        <f t="shared" si="143"/>
        <v>596.70000000000005</v>
      </c>
      <c r="G582" s="38">
        <f t="shared" si="144"/>
        <v>463.1</v>
      </c>
      <c r="H582" s="47">
        <f t="shared" si="145"/>
        <v>28.849060678039294</v>
      </c>
    </row>
    <row r="583" spans="1:9" x14ac:dyDescent="0.25">
      <c r="A583" s="8">
        <f t="shared" si="124"/>
        <v>42915</v>
      </c>
      <c r="B583">
        <v>460.1</v>
      </c>
      <c r="C583">
        <v>347.7</v>
      </c>
      <c r="D583">
        <v>216.7</v>
      </c>
      <c r="E583">
        <v>115.4</v>
      </c>
      <c r="F583" s="61">
        <f t="shared" si="143"/>
        <v>676.8</v>
      </c>
      <c r="G583" s="38">
        <f t="shared" si="144"/>
        <v>463.1</v>
      </c>
      <c r="H583" s="47">
        <f t="shared" si="145"/>
        <v>46.145540919887694</v>
      </c>
    </row>
    <row r="584" spans="1:9" x14ac:dyDescent="0.25">
      <c r="A584" s="8">
        <f t="shared" si="124"/>
        <v>42922</v>
      </c>
      <c r="B584">
        <v>460.1</v>
      </c>
      <c r="C584">
        <v>348.9</v>
      </c>
      <c r="D584">
        <v>216.7</v>
      </c>
      <c r="E584">
        <v>115.4</v>
      </c>
      <c r="F584" s="61">
        <f t="shared" si="143"/>
        <v>676.8</v>
      </c>
      <c r="G584" s="38">
        <f t="shared" si="144"/>
        <v>464.29999999999995</v>
      </c>
      <c r="H584" s="47">
        <f t="shared" si="145"/>
        <v>45.767822528537593</v>
      </c>
    </row>
    <row r="585" spans="1:9" x14ac:dyDescent="0.25">
      <c r="A585" s="8">
        <f t="shared" si="124"/>
        <v>42929</v>
      </c>
      <c r="B585">
        <v>492.1</v>
      </c>
      <c r="C585">
        <v>371.8</v>
      </c>
      <c r="D585">
        <v>272.7</v>
      </c>
      <c r="E585">
        <v>115.4</v>
      </c>
      <c r="F585" s="61">
        <f t="shared" si="143"/>
        <v>764.8</v>
      </c>
      <c r="G585" s="38">
        <f t="shared" si="144"/>
        <v>487.20000000000005</v>
      </c>
      <c r="H585" s="47">
        <f t="shared" si="145"/>
        <v>56.978653530377656</v>
      </c>
    </row>
    <row r="586" spans="1:9" x14ac:dyDescent="0.25">
      <c r="A586" s="8">
        <f t="shared" si="124"/>
        <v>42936</v>
      </c>
      <c r="B586">
        <v>529.6</v>
      </c>
      <c r="C586">
        <v>419.3</v>
      </c>
      <c r="D586">
        <v>323.3</v>
      </c>
      <c r="E586">
        <v>116.6</v>
      </c>
      <c r="F586" s="61">
        <f t="shared" si="143"/>
        <v>852.90000000000009</v>
      </c>
      <c r="G586" s="38">
        <f t="shared" si="144"/>
        <v>535.9</v>
      </c>
      <c r="H586" s="47">
        <f t="shared" si="145"/>
        <v>59.152827019966423</v>
      </c>
    </row>
    <row r="587" spans="1:9" x14ac:dyDescent="0.25">
      <c r="A587" s="8">
        <f t="shared" si="124"/>
        <v>42943</v>
      </c>
      <c r="B587">
        <v>477.9</v>
      </c>
      <c r="C587">
        <v>418.9</v>
      </c>
      <c r="D587">
        <v>375.6</v>
      </c>
      <c r="E587">
        <v>169.2</v>
      </c>
      <c r="F587" s="61">
        <f t="shared" si="143"/>
        <v>853.5</v>
      </c>
      <c r="G587" s="38">
        <f t="shared" si="144"/>
        <v>588.09999999999991</v>
      </c>
      <c r="H587" s="47">
        <f t="shared" si="145"/>
        <v>45.128379527291294</v>
      </c>
    </row>
    <row r="588" spans="1:9" x14ac:dyDescent="0.25">
      <c r="A588" s="8">
        <f t="shared" si="124"/>
        <v>42950</v>
      </c>
      <c r="B588">
        <v>547.9</v>
      </c>
      <c r="C588">
        <v>385.2</v>
      </c>
      <c r="D588">
        <v>375.6</v>
      </c>
      <c r="E588">
        <v>204.2</v>
      </c>
      <c r="F588" s="61">
        <f t="shared" si="143"/>
        <v>923.5</v>
      </c>
      <c r="G588" s="38">
        <f t="shared" si="144"/>
        <v>589.4</v>
      </c>
      <c r="H588" s="47">
        <f t="shared" si="145"/>
        <v>56.684764166949449</v>
      </c>
    </row>
    <row r="589" spans="1:9" x14ac:dyDescent="0.25">
      <c r="A589" s="8">
        <f t="shared" si="124"/>
        <v>42957</v>
      </c>
      <c r="B589">
        <v>547.20000000000005</v>
      </c>
      <c r="C589">
        <v>357.2</v>
      </c>
      <c r="D589">
        <v>376.3</v>
      </c>
      <c r="E589">
        <v>235</v>
      </c>
      <c r="F589" s="61">
        <f t="shared" si="143"/>
        <v>923.5</v>
      </c>
      <c r="G589" s="38">
        <f t="shared" si="144"/>
        <v>592.20000000000005</v>
      </c>
      <c r="H589" s="47">
        <f t="shared" si="145"/>
        <v>55.943937858831475</v>
      </c>
    </row>
    <row r="590" spans="1:9" x14ac:dyDescent="0.25">
      <c r="A590" s="8">
        <f t="shared" ref="A590:A653" si="146">+A589+7</f>
        <v>42964</v>
      </c>
      <c r="B590">
        <v>546.9</v>
      </c>
      <c r="C590">
        <v>352</v>
      </c>
      <c r="D590">
        <v>376.6</v>
      </c>
      <c r="E590">
        <v>252.6</v>
      </c>
      <c r="F590" s="61">
        <f t="shared" si="143"/>
        <v>923.5</v>
      </c>
      <c r="G590" s="38">
        <f t="shared" si="144"/>
        <v>604.6</v>
      </c>
      <c r="H590" s="47">
        <f t="shared" si="145"/>
        <v>52.745616936817719</v>
      </c>
    </row>
    <row r="591" spans="1:9" x14ac:dyDescent="0.25">
      <c r="A591" s="8">
        <f t="shared" si="146"/>
        <v>42971</v>
      </c>
      <c r="B591">
        <v>516.9</v>
      </c>
      <c r="C591">
        <v>420</v>
      </c>
      <c r="D591">
        <v>430.9</v>
      </c>
      <c r="E591">
        <v>252.6</v>
      </c>
      <c r="F591" s="61">
        <f t="shared" si="143"/>
        <v>947.8</v>
      </c>
      <c r="G591" s="38">
        <f t="shared" si="144"/>
        <v>672.6</v>
      </c>
      <c r="H591" s="47">
        <f t="shared" si="145"/>
        <v>40.915848944394881</v>
      </c>
    </row>
    <row r="592" spans="1:9" x14ac:dyDescent="0.25">
      <c r="A592" s="8">
        <f t="shared" si="146"/>
        <v>42978</v>
      </c>
      <c r="B592">
        <v>559.5</v>
      </c>
      <c r="C592">
        <v>408.7</v>
      </c>
      <c r="D592">
        <v>463.9</v>
      </c>
      <c r="E592">
        <v>264.3</v>
      </c>
      <c r="F592" s="61">
        <f t="shared" si="143"/>
        <v>1023.4</v>
      </c>
      <c r="G592" s="38">
        <f t="shared" si="144"/>
        <v>673</v>
      </c>
      <c r="H592" s="47">
        <f t="shared" si="145"/>
        <v>52.065378900445758</v>
      </c>
    </row>
    <row r="593" spans="1:8" x14ac:dyDescent="0.25">
      <c r="A593" s="8">
        <f t="shared" si="146"/>
        <v>42985</v>
      </c>
      <c r="B593">
        <v>559.5</v>
      </c>
      <c r="C593">
        <v>365.8</v>
      </c>
      <c r="D593">
        <v>463.9</v>
      </c>
      <c r="E593">
        <v>307.10000000000002</v>
      </c>
      <c r="F593" s="61">
        <f t="shared" si="143"/>
        <v>1023.4</v>
      </c>
      <c r="G593" s="38">
        <f t="shared" si="144"/>
        <v>672.90000000000009</v>
      </c>
      <c r="H593" s="47">
        <f t="shared" si="145"/>
        <v>52.087977411205209</v>
      </c>
    </row>
    <row r="594" spans="1:8" x14ac:dyDescent="0.25">
      <c r="A594" s="8">
        <f t="shared" si="146"/>
        <v>42992</v>
      </c>
      <c r="B594">
        <v>561.6</v>
      </c>
      <c r="C594">
        <v>366.3</v>
      </c>
      <c r="D594">
        <v>464.3</v>
      </c>
      <c r="E594">
        <v>307.10000000000002</v>
      </c>
      <c r="F594" s="61">
        <f t="shared" si="143"/>
        <v>1025.9000000000001</v>
      </c>
      <c r="G594" s="38">
        <f t="shared" si="144"/>
        <v>673.40000000000009</v>
      </c>
      <c r="H594" s="47">
        <f t="shared" si="145"/>
        <v>52.34630234630233</v>
      </c>
    </row>
    <row r="595" spans="1:8" x14ac:dyDescent="0.25">
      <c r="A595" s="8">
        <f t="shared" si="146"/>
        <v>42999</v>
      </c>
      <c r="B595">
        <v>563.4</v>
      </c>
      <c r="C595">
        <v>367.5</v>
      </c>
      <c r="D595">
        <v>464.3</v>
      </c>
      <c r="E595">
        <v>359.6</v>
      </c>
      <c r="F595" s="61">
        <f t="shared" si="143"/>
        <v>1027.7</v>
      </c>
      <c r="G595" s="38">
        <f t="shared" si="144"/>
        <v>727.1</v>
      </c>
      <c r="H595" s="47">
        <f t="shared" si="145"/>
        <v>41.342318800715169</v>
      </c>
    </row>
    <row r="596" spans="1:8" x14ac:dyDescent="0.25">
      <c r="A596" s="8">
        <f t="shared" si="146"/>
        <v>43006</v>
      </c>
      <c r="B596">
        <v>518.29999999999995</v>
      </c>
      <c r="C596">
        <v>354</v>
      </c>
      <c r="D596">
        <v>513.4</v>
      </c>
      <c r="E596">
        <v>405.9</v>
      </c>
      <c r="F596" s="61">
        <f t="shared" si="143"/>
        <v>1031.6999999999998</v>
      </c>
      <c r="G596" s="38">
        <f t="shared" si="144"/>
        <v>759.9</v>
      </c>
      <c r="H596" s="47">
        <f t="shared" si="145"/>
        <v>35.767864192656916</v>
      </c>
    </row>
    <row r="597" spans="1:8" x14ac:dyDescent="0.25">
      <c r="A597" s="8">
        <f t="shared" si="146"/>
        <v>43013</v>
      </c>
      <c r="B597">
        <v>501.3</v>
      </c>
      <c r="C597">
        <v>354</v>
      </c>
      <c r="D597">
        <v>532.1</v>
      </c>
      <c r="E597">
        <v>405.9</v>
      </c>
      <c r="F597" s="61">
        <f t="shared" si="143"/>
        <v>1033.4000000000001</v>
      </c>
      <c r="G597" s="38">
        <f t="shared" si="144"/>
        <v>759.9</v>
      </c>
      <c r="H597" s="47">
        <f t="shared" si="145"/>
        <v>35.991577839189382</v>
      </c>
    </row>
    <row r="598" spans="1:8" x14ac:dyDescent="0.25">
      <c r="A598" s="8">
        <f t="shared" si="146"/>
        <v>43020</v>
      </c>
      <c r="B598">
        <v>472.5</v>
      </c>
      <c r="C598">
        <v>433.8</v>
      </c>
      <c r="D598">
        <v>565.9</v>
      </c>
      <c r="E598">
        <v>406.1</v>
      </c>
      <c r="F598" s="61">
        <f t="shared" si="143"/>
        <v>1038.4000000000001</v>
      </c>
      <c r="G598" s="38">
        <f t="shared" si="144"/>
        <v>839.90000000000009</v>
      </c>
      <c r="H598" s="47">
        <f t="shared" si="145"/>
        <v>23.633765924514826</v>
      </c>
    </row>
    <row r="599" spans="1:8" x14ac:dyDescent="0.25">
      <c r="A599" s="8">
        <f t="shared" si="146"/>
        <v>43027</v>
      </c>
      <c r="B599">
        <v>473.4</v>
      </c>
      <c r="C599">
        <v>433.4</v>
      </c>
      <c r="D599">
        <v>565.9</v>
      </c>
      <c r="E599">
        <v>406.5</v>
      </c>
      <c r="F599" s="61">
        <f t="shared" si="143"/>
        <v>1039.3</v>
      </c>
      <c r="G599" s="38">
        <f t="shared" si="144"/>
        <v>839.9</v>
      </c>
      <c r="H599" s="47">
        <f t="shared" si="145"/>
        <v>23.740921538278357</v>
      </c>
    </row>
    <row r="600" spans="1:8" x14ac:dyDescent="0.25">
      <c r="A600" s="8">
        <f t="shared" si="146"/>
        <v>43034</v>
      </c>
      <c r="B600">
        <v>522.9</v>
      </c>
      <c r="C600">
        <v>434.7</v>
      </c>
      <c r="D600">
        <v>616.6</v>
      </c>
      <c r="E600">
        <v>406.7</v>
      </c>
      <c r="F600" s="61">
        <f t="shared" si="143"/>
        <v>1139.5</v>
      </c>
      <c r="G600" s="38">
        <f t="shared" si="144"/>
        <v>841.4</v>
      </c>
      <c r="H600" s="47">
        <f t="shared" si="145"/>
        <v>35.429046826717368</v>
      </c>
    </row>
    <row r="601" spans="1:8" x14ac:dyDescent="0.25">
      <c r="A601" s="8">
        <f t="shared" si="146"/>
        <v>43041</v>
      </c>
      <c r="B601">
        <v>492.3</v>
      </c>
      <c r="C601">
        <v>419.1</v>
      </c>
      <c r="D601">
        <v>649.9</v>
      </c>
      <c r="E601">
        <v>457.5</v>
      </c>
      <c r="F601" s="61">
        <f t="shared" si="143"/>
        <v>1142.2</v>
      </c>
      <c r="G601" s="38">
        <f t="shared" si="144"/>
        <v>876.6</v>
      </c>
      <c r="H601" s="47">
        <f t="shared" si="145"/>
        <v>30.298882044261923</v>
      </c>
    </row>
    <row r="602" spans="1:8" x14ac:dyDescent="0.25">
      <c r="A602" s="8">
        <f t="shared" si="146"/>
        <v>43048</v>
      </c>
      <c r="B602">
        <v>565.29999999999995</v>
      </c>
      <c r="C602">
        <v>374.9</v>
      </c>
      <c r="D602">
        <v>649.9</v>
      </c>
      <c r="E602" s="26">
        <v>506</v>
      </c>
      <c r="F602" s="61">
        <f t="shared" si="143"/>
        <v>1215.1999999999998</v>
      </c>
      <c r="G602" s="38">
        <f t="shared" si="144"/>
        <v>880.9</v>
      </c>
      <c r="H602" s="47">
        <f t="shared" si="145"/>
        <v>37.949824043591775</v>
      </c>
    </row>
    <row r="603" spans="1:8" x14ac:dyDescent="0.25">
      <c r="A603" s="8">
        <f t="shared" si="146"/>
        <v>43055</v>
      </c>
      <c r="B603">
        <v>565.29999999999995</v>
      </c>
      <c r="C603">
        <v>396.7</v>
      </c>
      <c r="D603">
        <v>649.9</v>
      </c>
      <c r="E603" s="26">
        <v>523</v>
      </c>
      <c r="F603" s="61">
        <f t="shared" si="143"/>
        <v>1215.1999999999998</v>
      </c>
      <c r="G603" s="38">
        <f t="shared" si="144"/>
        <v>919.7</v>
      </c>
      <c r="H603" s="47">
        <f t="shared" si="145"/>
        <v>32.130042405132087</v>
      </c>
    </row>
    <row r="604" spans="1:8" x14ac:dyDescent="0.25">
      <c r="A604" s="8">
        <f t="shared" si="146"/>
        <v>43062</v>
      </c>
      <c r="B604">
        <v>565.29999999999995</v>
      </c>
      <c r="C604">
        <v>447.5</v>
      </c>
      <c r="D604">
        <v>649.9</v>
      </c>
      <c r="E604">
        <v>533.9</v>
      </c>
      <c r="F604" s="61">
        <f t="shared" si="143"/>
        <v>1215.1999999999998</v>
      </c>
      <c r="G604" s="38">
        <f t="shared" si="144"/>
        <v>981.4</v>
      </c>
      <c r="H604" s="47">
        <f t="shared" si="145"/>
        <v>23.823109843081291</v>
      </c>
    </row>
    <row r="605" spans="1:8" x14ac:dyDescent="0.25">
      <c r="A605" s="8">
        <f t="shared" si="146"/>
        <v>43069</v>
      </c>
      <c r="B605">
        <v>514.70000000000005</v>
      </c>
      <c r="C605">
        <v>442.7</v>
      </c>
      <c r="D605">
        <v>704.1</v>
      </c>
      <c r="E605">
        <v>567.4</v>
      </c>
      <c r="F605" s="61">
        <f t="shared" si="143"/>
        <v>1218.8000000000002</v>
      </c>
      <c r="G605" s="38">
        <f t="shared" si="144"/>
        <v>1010.0999999999999</v>
      </c>
      <c r="H605" s="47">
        <f t="shared" si="145"/>
        <v>20.661320661320694</v>
      </c>
    </row>
    <row r="606" spans="1:8" x14ac:dyDescent="0.25">
      <c r="A606" s="8">
        <f t="shared" si="146"/>
        <v>43076</v>
      </c>
      <c r="B606">
        <v>479.2</v>
      </c>
      <c r="C606">
        <v>444.2</v>
      </c>
      <c r="D606">
        <v>744.8</v>
      </c>
      <c r="E606">
        <v>567.6</v>
      </c>
      <c r="F606" s="61">
        <f t="shared" si="143"/>
        <v>1224</v>
      </c>
      <c r="G606" s="38">
        <f t="shared" si="144"/>
        <v>1011.8</v>
      </c>
      <c r="H606" s="47">
        <f t="shared" si="145"/>
        <v>20.972524214271605</v>
      </c>
    </row>
    <row r="607" spans="1:8" x14ac:dyDescent="0.25">
      <c r="A607" s="8">
        <f t="shared" si="146"/>
        <v>43083</v>
      </c>
      <c r="B607">
        <v>455.4</v>
      </c>
      <c r="C607">
        <v>413.4</v>
      </c>
      <c r="D607">
        <v>770.9</v>
      </c>
      <c r="E607">
        <v>602.5</v>
      </c>
      <c r="F607" s="61">
        <f t="shared" si="143"/>
        <v>1226.3</v>
      </c>
      <c r="G607" s="38">
        <f t="shared" si="144"/>
        <v>1015.9</v>
      </c>
      <c r="H607" s="47">
        <f t="shared" si="145"/>
        <v>20.710699872034645</v>
      </c>
    </row>
    <row r="608" spans="1:8" x14ac:dyDescent="0.25">
      <c r="A608" s="8">
        <f t="shared" si="146"/>
        <v>43090</v>
      </c>
      <c r="B608" s="26">
        <v>481</v>
      </c>
      <c r="C608">
        <v>495.5</v>
      </c>
      <c r="D608">
        <v>824</v>
      </c>
      <c r="E608">
        <v>602.9</v>
      </c>
      <c r="F608" s="61">
        <f t="shared" si="143"/>
        <v>1305</v>
      </c>
      <c r="G608" s="38">
        <f t="shared" si="144"/>
        <v>1098.4000000000001</v>
      </c>
      <c r="H608" s="47">
        <f t="shared" si="145"/>
        <v>18.809176984705012</v>
      </c>
    </row>
    <row r="609" spans="1:8" x14ac:dyDescent="0.25">
      <c r="A609" s="8">
        <f t="shared" si="146"/>
        <v>43097</v>
      </c>
      <c r="B609">
        <v>464.8</v>
      </c>
      <c r="C609">
        <v>495.5</v>
      </c>
      <c r="D609">
        <v>841.3</v>
      </c>
      <c r="E609">
        <v>603.79999999999995</v>
      </c>
      <c r="F609" s="61">
        <f t="shared" si="143"/>
        <v>1306.0999999999999</v>
      </c>
      <c r="G609" s="38">
        <f t="shared" si="144"/>
        <v>1099.3</v>
      </c>
      <c r="H609" s="47">
        <f t="shared" si="145"/>
        <v>18.811971254434635</v>
      </c>
    </row>
    <row r="610" spans="1:8" x14ac:dyDescent="0.25">
      <c r="A610" s="8">
        <f t="shared" si="146"/>
        <v>43104</v>
      </c>
      <c r="B610">
        <v>470.1</v>
      </c>
      <c r="C610">
        <v>470.5</v>
      </c>
      <c r="D610">
        <v>841.3</v>
      </c>
      <c r="E610">
        <v>629.4</v>
      </c>
      <c r="F610" s="61">
        <f t="shared" si="143"/>
        <v>1311.4</v>
      </c>
      <c r="G610" s="38">
        <f t="shared" si="144"/>
        <v>1099.9000000000001</v>
      </c>
      <c r="H610" s="47">
        <f t="shared" si="145"/>
        <v>19.22902082007456</v>
      </c>
    </row>
    <row r="611" spans="1:8" x14ac:dyDescent="0.25">
      <c r="A611" s="8">
        <f t="shared" si="146"/>
        <v>43111</v>
      </c>
      <c r="B611">
        <v>415.1</v>
      </c>
      <c r="C611">
        <v>471.4</v>
      </c>
      <c r="D611">
        <v>896</v>
      </c>
      <c r="E611">
        <v>629.6</v>
      </c>
      <c r="F611" s="61">
        <f t="shared" si="143"/>
        <v>1311.1</v>
      </c>
      <c r="G611" s="38">
        <f t="shared" si="144"/>
        <v>1101</v>
      </c>
      <c r="H611" s="47">
        <f t="shared" si="145"/>
        <v>19.082652134423238</v>
      </c>
    </row>
    <row r="612" spans="1:8" x14ac:dyDescent="0.25">
      <c r="A612" s="8">
        <f t="shared" si="146"/>
        <v>43118</v>
      </c>
      <c r="B612">
        <v>350.2</v>
      </c>
      <c r="C612">
        <v>431</v>
      </c>
      <c r="D612">
        <v>965.9</v>
      </c>
      <c r="E612">
        <v>686.5</v>
      </c>
      <c r="F612" s="61">
        <f t="shared" si="143"/>
        <v>1316.1</v>
      </c>
      <c r="G612" s="38">
        <f t="shared" si="144"/>
        <v>1117.5</v>
      </c>
      <c r="H612" s="47">
        <f t="shared" si="145"/>
        <v>17.771812080536908</v>
      </c>
    </row>
    <row r="613" spans="1:8" x14ac:dyDescent="0.25">
      <c r="A613" s="8">
        <f t="shared" si="146"/>
        <v>43125</v>
      </c>
      <c r="B613">
        <v>350.2</v>
      </c>
      <c r="C613">
        <v>419.8</v>
      </c>
      <c r="D613">
        <v>965.9</v>
      </c>
      <c r="E613">
        <v>697.9</v>
      </c>
      <c r="F613" s="61">
        <f t="shared" si="143"/>
        <v>1316.1</v>
      </c>
      <c r="G613" s="38">
        <f t="shared" si="144"/>
        <v>1117.7</v>
      </c>
      <c r="H613" s="47">
        <f t="shared" si="145"/>
        <v>17.750738122930997</v>
      </c>
    </row>
    <row r="614" spans="1:8" x14ac:dyDescent="0.25">
      <c r="A614" s="8">
        <f t="shared" si="146"/>
        <v>43132</v>
      </c>
      <c r="B614">
        <v>429.3</v>
      </c>
      <c r="C614">
        <v>405.5</v>
      </c>
      <c r="D614">
        <v>966.2</v>
      </c>
      <c r="E614">
        <v>713.7</v>
      </c>
      <c r="F614" s="61">
        <f t="shared" si="143"/>
        <v>1395.5</v>
      </c>
      <c r="G614" s="38">
        <f t="shared" si="144"/>
        <v>1119.2</v>
      </c>
      <c r="H614" s="47">
        <f t="shared" si="145"/>
        <v>24.687276626161548</v>
      </c>
    </row>
    <row r="615" spans="1:8" x14ac:dyDescent="0.25">
      <c r="A615" s="8">
        <f t="shared" si="146"/>
        <v>43139</v>
      </c>
      <c r="B615">
        <v>299.8</v>
      </c>
      <c r="C615" s="26">
        <v>405</v>
      </c>
      <c r="D615">
        <v>1014.5</v>
      </c>
      <c r="E615">
        <v>775.9</v>
      </c>
      <c r="F615" s="61">
        <f t="shared" si="143"/>
        <v>1314.3</v>
      </c>
      <c r="G615" s="38">
        <f t="shared" si="144"/>
        <v>1180.9000000000001</v>
      </c>
      <c r="H615" s="47">
        <f t="shared" si="145"/>
        <v>11.296468794986868</v>
      </c>
    </row>
    <row r="616" spans="1:8" x14ac:dyDescent="0.25">
      <c r="A616" s="8">
        <f t="shared" si="146"/>
        <v>43146</v>
      </c>
      <c r="B616">
        <v>267.3</v>
      </c>
      <c r="C616">
        <v>341</v>
      </c>
      <c r="D616">
        <v>1045.9000000000001</v>
      </c>
      <c r="E616">
        <v>848.9</v>
      </c>
      <c r="F616" s="61">
        <f t="shared" si="143"/>
        <v>1313.2</v>
      </c>
      <c r="G616" s="38">
        <f t="shared" si="144"/>
        <v>1189.9000000000001</v>
      </c>
      <c r="H616" s="47">
        <f t="shared" si="145"/>
        <v>10.362215312211109</v>
      </c>
    </row>
    <row r="617" spans="1:8" x14ac:dyDescent="0.25">
      <c r="A617" s="8">
        <f t="shared" si="146"/>
        <v>43153</v>
      </c>
      <c r="B617">
        <v>252.7</v>
      </c>
      <c r="C617">
        <v>341</v>
      </c>
      <c r="D617">
        <v>1061</v>
      </c>
      <c r="E617">
        <v>848.9</v>
      </c>
      <c r="F617" s="61">
        <f t="shared" si="143"/>
        <v>1313.7</v>
      </c>
      <c r="G617" s="38">
        <f t="shared" si="144"/>
        <v>1189.9000000000001</v>
      </c>
      <c r="H617" s="47">
        <f t="shared" si="145"/>
        <v>10.404235650054616</v>
      </c>
    </row>
    <row r="618" spans="1:8" x14ac:dyDescent="0.25">
      <c r="A618" s="8">
        <f t="shared" si="146"/>
        <v>43160</v>
      </c>
      <c r="B618">
        <v>251.8</v>
      </c>
      <c r="C618">
        <v>312</v>
      </c>
      <c r="D618">
        <v>1133.4000000000001</v>
      </c>
      <c r="E618">
        <v>881.7</v>
      </c>
      <c r="F618" s="61">
        <f t="shared" si="143"/>
        <v>1385.2</v>
      </c>
      <c r="G618" s="38">
        <f t="shared" si="144"/>
        <v>1193.7</v>
      </c>
      <c r="H618" s="47">
        <f t="shared" si="145"/>
        <v>16.042556756303927</v>
      </c>
    </row>
    <row r="619" spans="1:8" x14ac:dyDescent="0.25">
      <c r="A619" s="8">
        <f t="shared" si="146"/>
        <v>43167</v>
      </c>
      <c r="B619">
        <v>267.2</v>
      </c>
      <c r="C619">
        <v>279.10000000000002</v>
      </c>
      <c r="D619">
        <v>1133.4000000000001</v>
      </c>
      <c r="E619">
        <v>904.5</v>
      </c>
      <c r="F619" s="61">
        <f t="shared" si="143"/>
        <v>1400.6000000000001</v>
      </c>
      <c r="G619" s="38">
        <f t="shared" si="144"/>
        <v>1183.5999999999999</v>
      </c>
      <c r="H619" s="47">
        <f t="shared" si="145"/>
        <v>18.333896586684716</v>
      </c>
    </row>
    <row r="620" spans="1:8" x14ac:dyDescent="0.25">
      <c r="A620" s="8">
        <f t="shared" si="146"/>
        <v>43174</v>
      </c>
      <c r="B620">
        <v>200.9</v>
      </c>
      <c r="C620">
        <v>242.1</v>
      </c>
      <c r="D620">
        <v>1205.8</v>
      </c>
      <c r="E620">
        <v>943.9</v>
      </c>
      <c r="F620" s="61">
        <f t="shared" si="143"/>
        <v>1406.7</v>
      </c>
      <c r="G620" s="38">
        <f t="shared" si="144"/>
        <v>1186</v>
      </c>
      <c r="H620" s="47">
        <f t="shared" si="145"/>
        <v>18.608768971332211</v>
      </c>
    </row>
    <row r="621" spans="1:8" x14ac:dyDescent="0.25">
      <c r="A621" s="8">
        <f t="shared" si="146"/>
        <v>43181</v>
      </c>
      <c r="B621">
        <v>213.3</v>
      </c>
      <c r="C621">
        <v>241.6</v>
      </c>
      <c r="D621">
        <v>1205.8</v>
      </c>
      <c r="E621">
        <v>944.3</v>
      </c>
      <c r="F621" s="61">
        <f t="shared" si="143"/>
        <v>1419.1</v>
      </c>
      <c r="G621" s="38">
        <f t="shared" si="144"/>
        <v>1185.8999999999999</v>
      </c>
      <c r="H621" s="47">
        <f t="shared" si="145"/>
        <v>19.664389914832615</v>
      </c>
    </row>
    <row r="622" spans="1:8" x14ac:dyDescent="0.25">
      <c r="A622" s="8">
        <f t="shared" si="146"/>
        <v>43188</v>
      </c>
      <c r="B622">
        <v>213.7</v>
      </c>
      <c r="C622">
        <v>306.2</v>
      </c>
      <c r="D622">
        <v>1205.8</v>
      </c>
      <c r="E622">
        <v>944.7</v>
      </c>
      <c r="F622" s="61">
        <f t="shared" si="143"/>
        <v>1419.5</v>
      </c>
      <c r="G622" s="38">
        <f t="shared" si="144"/>
        <v>1250.9000000000001</v>
      </c>
      <c r="H622" s="47">
        <f t="shared" si="145"/>
        <v>13.478295627148441</v>
      </c>
    </row>
    <row r="623" spans="1:8" x14ac:dyDescent="0.25">
      <c r="A623" s="8">
        <f t="shared" si="146"/>
        <v>43195</v>
      </c>
      <c r="B623">
        <v>198.9</v>
      </c>
      <c r="C623">
        <v>306</v>
      </c>
      <c r="D623">
        <v>1222</v>
      </c>
      <c r="E623">
        <v>975</v>
      </c>
      <c r="F623" s="61">
        <f t="shared" si="143"/>
        <v>1420.9</v>
      </c>
      <c r="G623" s="38">
        <f t="shared" si="144"/>
        <v>1281</v>
      </c>
      <c r="H623" s="47">
        <f t="shared" si="145"/>
        <v>10.92115534738487</v>
      </c>
    </row>
    <row r="624" spans="1:8" x14ac:dyDescent="0.25">
      <c r="A624" s="8">
        <f t="shared" si="146"/>
        <v>43202</v>
      </c>
      <c r="B624">
        <v>187.6</v>
      </c>
      <c r="C624">
        <v>320</v>
      </c>
      <c r="D624">
        <v>1233.5</v>
      </c>
      <c r="E624">
        <v>1030.4000000000001</v>
      </c>
      <c r="F624" s="61">
        <f t="shared" si="143"/>
        <v>1421.1</v>
      </c>
      <c r="G624" s="38">
        <f t="shared" si="144"/>
        <v>1350.4</v>
      </c>
      <c r="H624" s="47">
        <f t="shared" si="145"/>
        <v>5.2354857819905121</v>
      </c>
    </row>
    <row r="625" spans="1:9" x14ac:dyDescent="0.25">
      <c r="A625" s="8">
        <f t="shared" si="146"/>
        <v>43209</v>
      </c>
      <c r="B625">
        <v>145.80000000000001</v>
      </c>
      <c r="C625">
        <v>323.10000000000002</v>
      </c>
      <c r="D625">
        <v>1289</v>
      </c>
      <c r="E625">
        <v>1065.8</v>
      </c>
      <c r="F625" s="61">
        <f t="shared" si="143"/>
        <v>1434.8</v>
      </c>
      <c r="G625" s="38">
        <f t="shared" si="144"/>
        <v>1388.9</v>
      </c>
      <c r="H625" s="47">
        <f t="shared" si="145"/>
        <v>3.3047735618114915</v>
      </c>
    </row>
    <row r="626" spans="1:9" x14ac:dyDescent="0.25">
      <c r="A626" s="8">
        <f t="shared" si="146"/>
        <v>43216</v>
      </c>
      <c r="B626">
        <v>195.9</v>
      </c>
      <c r="C626">
        <v>323</v>
      </c>
      <c r="D626">
        <v>1289</v>
      </c>
      <c r="E626">
        <v>1065.9000000000001</v>
      </c>
      <c r="F626" s="61">
        <f t="shared" si="143"/>
        <v>1484.9</v>
      </c>
      <c r="G626" s="38">
        <f t="shared" si="144"/>
        <v>1388.9</v>
      </c>
      <c r="H626" s="47">
        <f t="shared" si="145"/>
        <v>6.9119447044423632</v>
      </c>
    </row>
    <row r="627" spans="1:9" x14ac:dyDescent="0.25">
      <c r="A627" s="8">
        <f t="shared" si="146"/>
        <v>43223</v>
      </c>
      <c r="B627">
        <v>195.5</v>
      </c>
      <c r="C627">
        <v>293</v>
      </c>
      <c r="D627">
        <v>1289.4000000000001</v>
      </c>
      <c r="E627">
        <v>1095.3</v>
      </c>
      <c r="F627" s="61">
        <f t="shared" ref="F627:F647" si="147">+B627+D627</f>
        <v>1484.9</v>
      </c>
      <c r="G627" s="38">
        <f t="shared" ref="G627:G647" si="148">+C627+E627</f>
        <v>1388.3</v>
      </c>
      <c r="H627" s="47">
        <f t="shared" ref="H627:H647" si="149">+(F627/G627-1)*100</f>
        <v>6.9581502557084285</v>
      </c>
      <c r="I627">
        <v>224</v>
      </c>
    </row>
    <row r="628" spans="1:9" x14ac:dyDescent="0.25">
      <c r="A628" s="8">
        <f t="shared" si="146"/>
        <v>43230</v>
      </c>
      <c r="B628" s="26">
        <v>153</v>
      </c>
      <c r="C628">
        <v>270.60000000000002</v>
      </c>
      <c r="D628">
        <v>1309.4000000000001</v>
      </c>
      <c r="E628">
        <v>1121.2</v>
      </c>
      <c r="F628" s="61">
        <f t="shared" si="147"/>
        <v>1462.4</v>
      </c>
      <c r="G628" s="38">
        <f t="shared" si="148"/>
        <v>1391.8000000000002</v>
      </c>
      <c r="H628" s="47">
        <f t="shared" si="149"/>
        <v>5.0725678976864419</v>
      </c>
      <c r="I628">
        <v>248.8</v>
      </c>
    </row>
    <row r="629" spans="1:9" x14ac:dyDescent="0.25">
      <c r="A629" s="8">
        <f t="shared" si="146"/>
        <v>43237</v>
      </c>
      <c r="B629">
        <v>144.9</v>
      </c>
      <c r="C629">
        <v>197.1</v>
      </c>
      <c r="D629">
        <v>1392.7</v>
      </c>
      <c r="E629">
        <v>1200.5</v>
      </c>
      <c r="F629" s="61">
        <f t="shared" si="147"/>
        <v>1537.6000000000001</v>
      </c>
      <c r="G629" s="38">
        <f t="shared" si="148"/>
        <v>1397.6</v>
      </c>
      <c r="H629" s="47">
        <f t="shared" si="149"/>
        <v>10.017172295363498</v>
      </c>
      <c r="I629">
        <v>280.5</v>
      </c>
    </row>
    <row r="630" spans="1:9" x14ac:dyDescent="0.25">
      <c r="A630" s="8">
        <f t="shared" si="146"/>
        <v>43244</v>
      </c>
      <c r="B630" s="26">
        <v>182</v>
      </c>
      <c r="C630">
        <v>167.1</v>
      </c>
      <c r="D630">
        <v>1420.4</v>
      </c>
      <c r="E630">
        <v>1261.4000000000001</v>
      </c>
      <c r="F630" s="61">
        <f t="shared" si="147"/>
        <v>1602.4</v>
      </c>
      <c r="G630" s="38">
        <f t="shared" si="148"/>
        <v>1428.5</v>
      </c>
      <c r="H630" s="47">
        <f t="shared" si="149"/>
        <v>12.173608680434022</v>
      </c>
      <c r="I630">
        <v>281.10000000000002</v>
      </c>
    </row>
    <row r="631" spans="1:9" x14ac:dyDescent="0.25">
      <c r="A631" s="8">
        <f t="shared" si="146"/>
        <v>43251</v>
      </c>
      <c r="B631">
        <v>182.1</v>
      </c>
      <c r="C631">
        <v>153.9</v>
      </c>
      <c r="D631">
        <v>1420.4</v>
      </c>
      <c r="E631">
        <v>1275.5</v>
      </c>
      <c r="F631" s="61">
        <f t="shared" si="147"/>
        <v>1602.5</v>
      </c>
      <c r="G631" s="38">
        <f t="shared" si="148"/>
        <v>1429.4</v>
      </c>
      <c r="H631" s="47">
        <f t="shared" si="149"/>
        <v>12.109976213795992</v>
      </c>
      <c r="I631">
        <v>463.1</v>
      </c>
    </row>
    <row r="632" spans="1:9" x14ac:dyDescent="0.25">
      <c r="A632" s="8">
        <f t="shared" si="146"/>
        <v>43258</v>
      </c>
      <c r="B632">
        <v>438.5</v>
      </c>
      <c r="C632">
        <v>530.1</v>
      </c>
      <c r="D632">
        <v>24.3</v>
      </c>
      <c r="E632">
        <v>60.5</v>
      </c>
      <c r="F632" s="61">
        <f t="shared" si="147"/>
        <v>462.8</v>
      </c>
      <c r="G632" s="38">
        <f t="shared" si="148"/>
        <v>590.6</v>
      </c>
      <c r="H632" s="47">
        <f t="shared" si="149"/>
        <v>-21.639011175076195</v>
      </c>
    </row>
    <row r="633" spans="1:9" x14ac:dyDescent="0.25">
      <c r="A633" s="8">
        <f t="shared" si="146"/>
        <v>43265</v>
      </c>
      <c r="B633">
        <v>386.8</v>
      </c>
      <c r="C633">
        <v>413</v>
      </c>
      <c r="D633">
        <v>80.400000000000006</v>
      </c>
      <c r="E633">
        <v>180.4</v>
      </c>
      <c r="F633" s="61">
        <f t="shared" si="147"/>
        <v>467.20000000000005</v>
      </c>
      <c r="G633" s="38">
        <f t="shared" si="148"/>
        <v>593.4</v>
      </c>
      <c r="H633" s="47">
        <f t="shared" si="149"/>
        <v>-21.267273340074134</v>
      </c>
    </row>
    <row r="634" spans="1:9" x14ac:dyDescent="0.25">
      <c r="A634" s="8">
        <f t="shared" si="146"/>
        <v>43272</v>
      </c>
      <c r="B634" s="26">
        <v>440</v>
      </c>
      <c r="C634" s="26">
        <v>380</v>
      </c>
      <c r="D634" s="26">
        <v>112</v>
      </c>
      <c r="E634">
        <v>216.7</v>
      </c>
      <c r="F634" s="61">
        <f t="shared" si="147"/>
        <v>552</v>
      </c>
      <c r="G634" s="38">
        <f t="shared" si="148"/>
        <v>596.70000000000005</v>
      </c>
      <c r="H634" s="47">
        <f t="shared" si="149"/>
        <v>-7.4912016088486748</v>
      </c>
    </row>
    <row r="635" spans="1:9" x14ac:dyDescent="0.25">
      <c r="A635" s="8">
        <f t="shared" si="146"/>
        <v>43279</v>
      </c>
      <c r="B635">
        <v>405.9</v>
      </c>
      <c r="C635">
        <v>460.1</v>
      </c>
      <c r="D635">
        <v>175</v>
      </c>
      <c r="E635">
        <v>216.7</v>
      </c>
      <c r="F635" s="61">
        <f t="shared" si="147"/>
        <v>580.9</v>
      </c>
      <c r="G635" s="38">
        <f t="shared" si="148"/>
        <v>676.8</v>
      </c>
      <c r="H635" s="47">
        <f t="shared" si="149"/>
        <v>-14.169621749408979</v>
      </c>
    </row>
    <row r="636" spans="1:9" x14ac:dyDescent="0.25">
      <c r="A636" s="8">
        <f t="shared" si="146"/>
        <v>43286</v>
      </c>
      <c r="B636">
        <v>406.4</v>
      </c>
      <c r="C636">
        <v>460.1</v>
      </c>
      <c r="D636">
        <v>175.5</v>
      </c>
      <c r="E636">
        <v>216.7</v>
      </c>
      <c r="F636" s="61">
        <f t="shared" si="147"/>
        <v>581.9</v>
      </c>
      <c r="G636" s="38">
        <f t="shared" si="148"/>
        <v>676.8</v>
      </c>
      <c r="H636" s="47">
        <f t="shared" si="149"/>
        <v>-14.021867612293137</v>
      </c>
    </row>
    <row r="637" spans="1:9" x14ac:dyDescent="0.25">
      <c r="A637" s="8">
        <f t="shared" si="146"/>
        <v>43293</v>
      </c>
      <c r="B637">
        <v>355.3</v>
      </c>
      <c r="C637">
        <v>492.1</v>
      </c>
      <c r="D637">
        <v>231.6</v>
      </c>
      <c r="E637">
        <v>272.7</v>
      </c>
      <c r="F637" s="61">
        <f t="shared" si="147"/>
        <v>586.9</v>
      </c>
      <c r="G637" s="38">
        <f t="shared" si="148"/>
        <v>764.8</v>
      </c>
      <c r="H637" s="47">
        <f t="shared" si="149"/>
        <v>-23.260983263598323</v>
      </c>
    </row>
    <row r="638" spans="1:9" x14ac:dyDescent="0.25">
      <c r="A638" s="8">
        <f t="shared" si="146"/>
        <v>43300</v>
      </c>
      <c r="B638">
        <v>375.5</v>
      </c>
      <c r="C638">
        <v>529.6</v>
      </c>
      <c r="D638">
        <v>291.89999999999998</v>
      </c>
      <c r="E638">
        <v>323.3</v>
      </c>
      <c r="F638" s="61">
        <f t="shared" si="147"/>
        <v>667.4</v>
      </c>
      <c r="G638" s="38">
        <f t="shared" si="148"/>
        <v>852.90000000000009</v>
      </c>
      <c r="H638" s="47">
        <f t="shared" si="149"/>
        <v>-21.749325829522814</v>
      </c>
    </row>
    <row r="639" spans="1:9" x14ac:dyDescent="0.25">
      <c r="A639" s="8">
        <f t="shared" si="146"/>
        <v>43307</v>
      </c>
      <c r="B639">
        <v>375.5</v>
      </c>
      <c r="C639">
        <v>477.9</v>
      </c>
      <c r="D639">
        <v>291.89999999999998</v>
      </c>
      <c r="E639">
        <v>375.6</v>
      </c>
      <c r="F639" s="61">
        <f t="shared" si="147"/>
        <v>667.4</v>
      </c>
      <c r="G639" s="38">
        <f t="shared" si="148"/>
        <v>853.5</v>
      </c>
      <c r="H639" s="47">
        <f t="shared" si="149"/>
        <v>-21.804335090802585</v>
      </c>
    </row>
    <row r="640" spans="1:9" x14ac:dyDescent="0.25">
      <c r="A640" s="8">
        <f t="shared" si="146"/>
        <v>43314</v>
      </c>
      <c r="B640">
        <v>375.6</v>
      </c>
      <c r="C640">
        <v>547.9</v>
      </c>
      <c r="D640">
        <v>291.89999999999998</v>
      </c>
      <c r="E640">
        <v>375.6</v>
      </c>
      <c r="F640" s="61">
        <f t="shared" si="147"/>
        <v>667.5</v>
      </c>
      <c r="G640" s="38">
        <f t="shared" si="148"/>
        <v>923.5</v>
      </c>
      <c r="H640" s="47">
        <f t="shared" si="149"/>
        <v>-27.720628045479156</v>
      </c>
    </row>
    <row r="641" spans="1:8" x14ac:dyDescent="0.25">
      <c r="A641" s="8">
        <f t="shared" si="146"/>
        <v>43321</v>
      </c>
      <c r="B641">
        <v>324.89999999999998</v>
      </c>
      <c r="C641">
        <v>547.20000000000005</v>
      </c>
      <c r="D641">
        <v>347.1</v>
      </c>
      <c r="E641">
        <v>376.3</v>
      </c>
      <c r="F641" s="61">
        <f t="shared" si="147"/>
        <v>672</v>
      </c>
      <c r="G641" s="38">
        <f t="shared" si="148"/>
        <v>923.5</v>
      </c>
      <c r="H641" s="47">
        <f t="shared" si="149"/>
        <v>-27.233351380617222</v>
      </c>
    </row>
    <row r="642" spans="1:8" x14ac:dyDescent="0.25">
      <c r="A642" s="8">
        <f t="shared" si="146"/>
        <v>43328</v>
      </c>
      <c r="B642">
        <v>314.5</v>
      </c>
      <c r="C642">
        <v>546.9</v>
      </c>
      <c r="D642">
        <v>358.9</v>
      </c>
      <c r="E642">
        <v>376.6</v>
      </c>
      <c r="F642" s="61">
        <f t="shared" si="147"/>
        <v>673.4</v>
      </c>
      <c r="G642" s="38">
        <f t="shared" si="148"/>
        <v>923.5</v>
      </c>
      <c r="H642" s="47">
        <f t="shared" si="149"/>
        <v>-27.081754195993501</v>
      </c>
    </row>
    <row r="643" spans="1:8" x14ac:dyDescent="0.25">
      <c r="A643" s="8">
        <f t="shared" si="146"/>
        <v>43335</v>
      </c>
      <c r="B643">
        <v>273.10000000000002</v>
      </c>
      <c r="C643">
        <v>516.9</v>
      </c>
      <c r="D643">
        <v>403.8</v>
      </c>
      <c r="E643">
        <v>430.9</v>
      </c>
      <c r="F643" s="61">
        <f t="shared" si="147"/>
        <v>676.90000000000009</v>
      </c>
      <c r="G643" s="38">
        <f t="shared" si="148"/>
        <v>947.8</v>
      </c>
      <c r="H643" s="47">
        <f t="shared" si="149"/>
        <v>-28.581979320531747</v>
      </c>
    </row>
    <row r="644" spans="1:8" x14ac:dyDescent="0.25">
      <c r="A644" s="8">
        <f t="shared" si="146"/>
        <v>43342</v>
      </c>
      <c r="B644">
        <v>362.8</v>
      </c>
      <c r="C644">
        <v>559.5</v>
      </c>
      <c r="D644">
        <v>438.1</v>
      </c>
      <c r="E644">
        <v>463.9</v>
      </c>
      <c r="F644" s="61">
        <f t="shared" si="147"/>
        <v>800.90000000000009</v>
      </c>
      <c r="G644" s="38">
        <f t="shared" si="148"/>
        <v>1023.4</v>
      </c>
      <c r="H644" s="47">
        <f t="shared" si="149"/>
        <v>-21.741254641391428</v>
      </c>
    </row>
    <row r="645" spans="1:8" x14ac:dyDescent="0.25">
      <c r="A645" s="8">
        <f t="shared" si="146"/>
        <v>43349</v>
      </c>
      <c r="B645">
        <v>364.3</v>
      </c>
      <c r="C645">
        <v>559.5</v>
      </c>
      <c r="D645">
        <v>438.1</v>
      </c>
      <c r="E645">
        <v>463.9</v>
      </c>
      <c r="F645" s="61">
        <f t="shared" si="147"/>
        <v>802.40000000000009</v>
      </c>
      <c r="G645" s="38">
        <f t="shared" si="148"/>
        <v>1023.4</v>
      </c>
      <c r="H645" s="47">
        <f t="shared" si="149"/>
        <v>-21.594684385382045</v>
      </c>
    </row>
    <row r="646" spans="1:8" x14ac:dyDescent="0.25">
      <c r="A646" s="8">
        <f t="shared" si="146"/>
        <v>43356</v>
      </c>
      <c r="B646">
        <v>412.9</v>
      </c>
      <c r="C646">
        <v>561.6</v>
      </c>
      <c r="D646">
        <v>438.1</v>
      </c>
      <c r="E646">
        <v>464.3</v>
      </c>
      <c r="F646" s="61">
        <f t="shared" si="147"/>
        <v>851</v>
      </c>
      <c r="G646" s="38">
        <f t="shared" si="148"/>
        <v>1025.9000000000001</v>
      </c>
      <c r="H646" s="47">
        <f t="shared" si="149"/>
        <v>-17.048445267569946</v>
      </c>
    </row>
    <row r="647" spans="1:8" x14ac:dyDescent="0.25">
      <c r="A647" s="8">
        <f t="shared" si="146"/>
        <v>43363</v>
      </c>
      <c r="B647">
        <v>383.1</v>
      </c>
      <c r="C647">
        <v>563.4</v>
      </c>
      <c r="D647">
        <v>465.8</v>
      </c>
      <c r="E647">
        <v>464.3</v>
      </c>
      <c r="F647" s="61">
        <f t="shared" si="147"/>
        <v>848.90000000000009</v>
      </c>
      <c r="G647" s="38">
        <f t="shared" si="148"/>
        <v>1027.7</v>
      </c>
      <c r="H647" s="47">
        <f t="shared" si="149"/>
        <v>-17.398073367714307</v>
      </c>
    </row>
    <row r="648" spans="1:8" x14ac:dyDescent="0.25">
      <c r="A648" s="8">
        <f t="shared" si="146"/>
        <v>43370</v>
      </c>
      <c r="B648">
        <v>382.6</v>
      </c>
      <c r="C648">
        <v>518.29999999999995</v>
      </c>
      <c r="D648">
        <v>466.8</v>
      </c>
      <c r="E648">
        <v>513.4</v>
      </c>
      <c r="F648" s="61">
        <f t="shared" ref="F648:G652" si="150">+B648+D648</f>
        <v>849.40000000000009</v>
      </c>
      <c r="G648" s="38">
        <f t="shared" si="150"/>
        <v>1031.6999999999998</v>
      </c>
      <c r="H648" s="47">
        <f>+(F648/G648-1)*100</f>
        <v>-17.669865270912066</v>
      </c>
    </row>
    <row r="649" spans="1:8" x14ac:dyDescent="0.25">
      <c r="A649" s="8">
        <f t="shared" si="146"/>
        <v>43377</v>
      </c>
      <c r="B649">
        <v>340.6</v>
      </c>
      <c r="C649">
        <v>501.3</v>
      </c>
      <c r="D649">
        <v>512.9</v>
      </c>
      <c r="E649">
        <v>532.1</v>
      </c>
      <c r="F649" s="61">
        <f t="shared" si="150"/>
        <v>853.5</v>
      </c>
      <c r="G649" s="38">
        <f t="shared" si="150"/>
        <v>1033.4000000000001</v>
      </c>
      <c r="H649" s="47">
        <f>+(F649/G649-1)*100</f>
        <v>-17.408554286820209</v>
      </c>
    </row>
    <row r="650" spans="1:8" x14ac:dyDescent="0.25">
      <c r="A650" s="8">
        <f t="shared" si="146"/>
        <v>43384</v>
      </c>
      <c r="B650">
        <v>338.7</v>
      </c>
      <c r="C650">
        <v>472.5</v>
      </c>
      <c r="D650">
        <v>513.29999999999995</v>
      </c>
      <c r="E650">
        <v>565.9</v>
      </c>
      <c r="F650" s="61">
        <f t="shared" si="150"/>
        <v>852</v>
      </c>
      <c r="G650" s="38">
        <f t="shared" si="150"/>
        <v>1038.4000000000001</v>
      </c>
      <c r="H650" s="47">
        <f>+(F650/G650-1)*100</f>
        <v>-17.950693374422201</v>
      </c>
    </row>
    <row r="651" spans="1:8" x14ac:dyDescent="0.25">
      <c r="A651" s="8">
        <f t="shared" si="146"/>
        <v>43391</v>
      </c>
      <c r="B651">
        <v>340.2</v>
      </c>
      <c r="C651">
        <v>473.4</v>
      </c>
      <c r="D651">
        <v>513.29999999999995</v>
      </c>
      <c r="E651">
        <v>565.9</v>
      </c>
      <c r="F651" s="61">
        <f t="shared" si="150"/>
        <v>853.5</v>
      </c>
      <c r="G651" s="38">
        <f t="shared" si="150"/>
        <v>1039.3</v>
      </c>
      <c r="H651" s="47">
        <f>+(F651/G651-1)*100</f>
        <v>-17.877417492543056</v>
      </c>
    </row>
    <row r="652" spans="1:8" x14ac:dyDescent="0.25">
      <c r="A652" s="8">
        <f t="shared" si="146"/>
        <v>43398</v>
      </c>
      <c r="B652">
        <v>288.60000000000002</v>
      </c>
      <c r="C652">
        <v>522.9</v>
      </c>
      <c r="D652">
        <v>566.20000000000005</v>
      </c>
      <c r="E652">
        <v>616.6</v>
      </c>
      <c r="F652" s="61">
        <f t="shared" si="150"/>
        <v>854.80000000000007</v>
      </c>
      <c r="G652" s="38">
        <f t="shared" si="150"/>
        <v>1139.5</v>
      </c>
      <c r="H652" s="47">
        <f>+(F652/G652-1)*100</f>
        <v>-24.984642387011846</v>
      </c>
    </row>
    <row r="653" spans="1:8" x14ac:dyDescent="0.25">
      <c r="A653" s="8">
        <f t="shared" si="146"/>
        <v>43405</v>
      </c>
      <c r="B653">
        <v>336.8</v>
      </c>
      <c r="C653">
        <v>492.3</v>
      </c>
      <c r="D653">
        <v>595.20000000000005</v>
      </c>
      <c r="E653">
        <v>649.9</v>
      </c>
      <c r="F653" s="61">
        <f t="shared" ref="F653:F662" si="151">+B653+D653</f>
        <v>932</v>
      </c>
      <c r="G653" s="38">
        <f t="shared" ref="G653:G662" si="152">+C653+E653</f>
        <v>1142.2</v>
      </c>
      <c r="H653" s="47">
        <f t="shared" ref="H653:H662" si="153">+(F653/G653-1)*100</f>
        <v>-18.403081772018915</v>
      </c>
    </row>
    <row r="654" spans="1:8" x14ac:dyDescent="0.25">
      <c r="A654" s="8">
        <f t="shared" ref="A654:A717" si="154">+A653+7</f>
        <v>43412</v>
      </c>
      <c r="B654">
        <v>388.9</v>
      </c>
      <c r="C654">
        <v>565.29999999999995</v>
      </c>
      <c r="D654">
        <v>595.20000000000005</v>
      </c>
      <c r="E654">
        <v>649.9</v>
      </c>
      <c r="F654" s="61">
        <f t="shared" si="151"/>
        <v>984.1</v>
      </c>
      <c r="G654" s="38">
        <f t="shared" si="152"/>
        <v>1215.1999999999998</v>
      </c>
      <c r="H654" s="47">
        <f t="shared" si="153"/>
        <v>-19.017445687952584</v>
      </c>
    </row>
    <row r="655" spans="1:8" x14ac:dyDescent="0.25">
      <c r="A655" s="8">
        <f t="shared" si="154"/>
        <v>43419</v>
      </c>
      <c r="B655">
        <v>396.4</v>
      </c>
      <c r="C655">
        <v>565.29999999999995</v>
      </c>
      <c r="D655">
        <v>595.20000000000005</v>
      </c>
      <c r="E655">
        <v>649.9</v>
      </c>
      <c r="F655" s="61">
        <f t="shared" si="151"/>
        <v>991.6</v>
      </c>
      <c r="G655" s="38">
        <f t="shared" si="152"/>
        <v>1215.1999999999998</v>
      </c>
      <c r="H655" s="47">
        <f t="shared" si="153"/>
        <v>-18.400263331138888</v>
      </c>
    </row>
    <row r="656" spans="1:8" x14ac:dyDescent="0.25">
      <c r="A656" s="8">
        <f t="shared" si="154"/>
        <v>43426</v>
      </c>
      <c r="B656">
        <v>340.9</v>
      </c>
      <c r="C656">
        <v>565.29999999999995</v>
      </c>
      <c r="D656">
        <v>670.8</v>
      </c>
      <c r="E656">
        <v>649.9</v>
      </c>
      <c r="F656" s="61">
        <f t="shared" si="151"/>
        <v>1011.6999999999999</v>
      </c>
      <c r="G656" s="38">
        <f t="shared" si="152"/>
        <v>1215.1999999999998</v>
      </c>
      <c r="H656" s="47">
        <f t="shared" si="153"/>
        <v>-16.746214614878209</v>
      </c>
    </row>
    <row r="657" spans="1:8" x14ac:dyDescent="0.25">
      <c r="A657" s="8">
        <f t="shared" si="154"/>
        <v>43433</v>
      </c>
      <c r="B657">
        <v>410.7</v>
      </c>
      <c r="C657">
        <v>514.70000000000005</v>
      </c>
      <c r="D657">
        <v>688.7</v>
      </c>
      <c r="E657">
        <v>704.1</v>
      </c>
      <c r="F657" s="61">
        <f t="shared" si="151"/>
        <v>1099.4000000000001</v>
      </c>
      <c r="G657" s="38">
        <f t="shared" si="152"/>
        <v>1218.8000000000002</v>
      </c>
      <c r="H657" s="47">
        <f t="shared" si="153"/>
        <v>-9.796521168362327</v>
      </c>
    </row>
    <row r="658" spans="1:8" x14ac:dyDescent="0.25">
      <c r="A658" s="8">
        <f t="shared" si="154"/>
        <v>43440</v>
      </c>
      <c r="B658">
        <v>378.5</v>
      </c>
      <c r="C658">
        <v>479.2</v>
      </c>
      <c r="D658" s="26">
        <v>725.8</v>
      </c>
      <c r="E658" s="26">
        <v>744.8</v>
      </c>
      <c r="F658" s="61">
        <f t="shared" si="151"/>
        <v>1104.3</v>
      </c>
      <c r="G658" s="38">
        <f t="shared" si="152"/>
        <v>1224</v>
      </c>
      <c r="H658" s="47">
        <f t="shared" si="153"/>
        <v>-9.7794117647058805</v>
      </c>
    </row>
    <row r="659" spans="1:8" x14ac:dyDescent="0.25">
      <c r="A659" s="8">
        <f t="shared" si="154"/>
        <v>43447</v>
      </c>
      <c r="B659">
        <v>375.3</v>
      </c>
      <c r="C659">
        <v>455.4</v>
      </c>
      <c r="D659" s="26">
        <v>755</v>
      </c>
      <c r="E659" s="26">
        <v>770.9</v>
      </c>
      <c r="F659" s="61">
        <f t="shared" si="151"/>
        <v>1130.3</v>
      </c>
      <c r="G659" s="38">
        <f t="shared" si="152"/>
        <v>1226.3</v>
      </c>
      <c r="H659" s="47">
        <f t="shared" si="153"/>
        <v>-7.828426975454617</v>
      </c>
    </row>
    <row r="660" spans="1:8" x14ac:dyDescent="0.25">
      <c r="A660" s="8">
        <f t="shared" si="154"/>
        <v>43454</v>
      </c>
      <c r="B660">
        <v>375.3</v>
      </c>
      <c r="C660" s="26">
        <v>481</v>
      </c>
      <c r="D660" s="26">
        <v>755</v>
      </c>
      <c r="E660" s="26">
        <v>824</v>
      </c>
      <c r="F660" s="61">
        <f t="shared" si="151"/>
        <v>1130.3</v>
      </c>
      <c r="G660" s="38">
        <f t="shared" si="152"/>
        <v>1305</v>
      </c>
      <c r="H660" s="47">
        <f t="shared" si="153"/>
        <v>-13.386973180076634</v>
      </c>
    </row>
    <row r="661" spans="1:8" x14ac:dyDescent="0.25">
      <c r="A661" s="8">
        <f t="shared" si="154"/>
        <v>43461</v>
      </c>
      <c r="B661">
        <v>322.8</v>
      </c>
      <c r="C661" s="26">
        <v>464.8</v>
      </c>
      <c r="D661" s="26">
        <v>810</v>
      </c>
      <c r="E661" s="26">
        <v>841.3</v>
      </c>
      <c r="F661" s="61">
        <f t="shared" si="151"/>
        <v>1132.8</v>
      </c>
      <c r="G661" s="38">
        <f t="shared" si="152"/>
        <v>1306.0999999999999</v>
      </c>
      <c r="H661" s="47">
        <f t="shared" si="153"/>
        <v>-13.26850930250364</v>
      </c>
    </row>
    <row r="662" spans="1:8" x14ac:dyDescent="0.25">
      <c r="A662" s="8">
        <f t="shared" si="154"/>
        <v>43468</v>
      </c>
      <c r="B662" s="145">
        <v>308.3</v>
      </c>
      <c r="C662" s="147">
        <v>470.1</v>
      </c>
      <c r="D662" s="145">
        <v>825.9</v>
      </c>
      <c r="E662" s="145">
        <v>841.3</v>
      </c>
      <c r="F662" s="61">
        <f t="shared" si="151"/>
        <v>1134.2</v>
      </c>
      <c r="G662" s="38">
        <f t="shared" si="152"/>
        <v>1311.4</v>
      </c>
      <c r="H662" s="47">
        <f t="shared" si="153"/>
        <v>-13.512276955924973</v>
      </c>
    </row>
    <row r="663" spans="1:8" x14ac:dyDescent="0.25">
      <c r="A663" s="8">
        <f t="shared" si="154"/>
        <v>43475</v>
      </c>
      <c r="B663" s="145">
        <v>0</v>
      </c>
      <c r="C663" s="145">
        <v>415.1</v>
      </c>
      <c r="D663" s="145">
        <v>0</v>
      </c>
      <c r="E663" s="145">
        <v>896</v>
      </c>
      <c r="F663" s="61">
        <f t="shared" ref="F663:F693" si="155">+B663+D663</f>
        <v>0</v>
      </c>
      <c r="G663" s="38">
        <f t="shared" ref="G663:G693" si="156">+C663+E663</f>
        <v>1311.1</v>
      </c>
      <c r="H663" s="47">
        <f t="shared" ref="H663:H693" si="157">+(F663/G663-1)*100</f>
        <v>-100</v>
      </c>
    </row>
    <row r="664" spans="1:8" x14ac:dyDescent="0.25">
      <c r="A664" s="8">
        <f t="shared" si="154"/>
        <v>43482</v>
      </c>
      <c r="B664" s="145">
        <v>0</v>
      </c>
      <c r="C664" s="145">
        <v>350.2</v>
      </c>
      <c r="D664" s="145">
        <v>0</v>
      </c>
      <c r="E664" s="145">
        <v>965.9</v>
      </c>
      <c r="F664" s="61">
        <f t="shared" si="155"/>
        <v>0</v>
      </c>
      <c r="G664" s="38">
        <f t="shared" si="156"/>
        <v>1316.1</v>
      </c>
      <c r="H664" s="47">
        <f t="shared" si="157"/>
        <v>-100</v>
      </c>
    </row>
    <row r="665" spans="1:8" x14ac:dyDescent="0.25">
      <c r="A665" s="8">
        <f t="shared" si="154"/>
        <v>43489</v>
      </c>
      <c r="B665" s="145">
        <v>0</v>
      </c>
      <c r="C665" s="145">
        <v>350.2</v>
      </c>
      <c r="D665" s="145">
        <v>0</v>
      </c>
      <c r="E665" s="145">
        <v>965.9</v>
      </c>
      <c r="F665" s="61">
        <f t="shared" si="155"/>
        <v>0</v>
      </c>
      <c r="G665" s="38">
        <f t="shared" si="156"/>
        <v>1316.1</v>
      </c>
      <c r="H665" s="47">
        <f t="shared" si="157"/>
        <v>-100</v>
      </c>
    </row>
    <row r="666" spans="1:8" x14ac:dyDescent="0.25">
      <c r="A666" s="8">
        <f t="shared" si="154"/>
        <v>43496</v>
      </c>
      <c r="B666" s="145">
        <v>0</v>
      </c>
      <c r="C666" s="145">
        <v>429.3</v>
      </c>
      <c r="D666" s="145">
        <v>0</v>
      </c>
      <c r="E666" s="145">
        <v>966.2</v>
      </c>
      <c r="F666" s="61">
        <f t="shared" si="155"/>
        <v>0</v>
      </c>
      <c r="G666" s="38">
        <f t="shared" si="156"/>
        <v>1395.5</v>
      </c>
      <c r="H666" s="47">
        <f t="shared" si="157"/>
        <v>-100</v>
      </c>
    </row>
    <row r="667" spans="1:8" x14ac:dyDescent="0.25">
      <c r="A667" s="8">
        <f t="shared" si="154"/>
        <v>43503</v>
      </c>
      <c r="B667" s="145">
        <v>0</v>
      </c>
      <c r="C667" s="145">
        <v>299.8</v>
      </c>
      <c r="D667" s="145">
        <v>0</v>
      </c>
      <c r="E667" s="145">
        <v>1014.5</v>
      </c>
      <c r="F667" s="61">
        <f t="shared" si="155"/>
        <v>0</v>
      </c>
      <c r="G667" s="38">
        <f t="shared" si="156"/>
        <v>1314.3</v>
      </c>
      <c r="H667" s="47">
        <f t="shared" si="157"/>
        <v>-100</v>
      </c>
    </row>
    <row r="668" spans="1:8" x14ac:dyDescent="0.25">
      <c r="A668" s="8">
        <f t="shared" si="154"/>
        <v>43510</v>
      </c>
      <c r="B668">
        <v>306.8</v>
      </c>
      <c r="C668">
        <v>267.3</v>
      </c>
      <c r="D668">
        <v>981.2</v>
      </c>
      <c r="E668">
        <v>1045.9000000000001</v>
      </c>
      <c r="F668" s="61">
        <f t="shared" si="155"/>
        <v>1288</v>
      </c>
      <c r="G668" s="38">
        <f t="shared" si="156"/>
        <v>1313.2</v>
      </c>
      <c r="H668" s="47">
        <f t="shared" si="157"/>
        <v>-1.9189765458422214</v>
      </c>
    </row>
    <row r="669" spans="1:8" x14ac:dyDescent="0.25">
      <c r="A669" s="8">
        <f t="shared" si="154"/>
        <v>43517</v>
      </c>
      <c r="B669">
        <v>334.1</v>
      </c>
      <c r="C669">
        <v>252.7</v>
      </c>
      <c r="D669">
        <v>1016.6</v>
      </c>
      <c r="E669">
        <v>1061</v>
      </c>
      <c r="F669" s="61">
        <f t="shared" si="155"/>
        <v>1350.7</v>
      </c>
      <c r="G669" s="38">
        <f t="shared" si="156"/>
        <v>1313.7</v>
      </c>
      <c r="H669" s="47">
        <f t="shared" si="157"/>
        <v>2.8164725584227668</v>
      </c>
    </row>
    <row r="670" spans="1:8" x14ac:dyDescent="0.25">
      <c r="A670" s="8">
        <f t="shared" si="154"/>
        <v>43524</v>
      </c>
      <c r="B670">
        <v>461.2</v>
      </c>
      <c r="C670">
        <v>251.8</v>
      </c>
      <c r="D670">
        <v>1016.9</v>
      </c>
      <c r="E670">
        <v>1133.4000000000001</v>
      </c>
      <c r="F670" s="61">
        <f t="shared" si="155"/>
        <v>1478.1</v>
      </c>
      <c r="G670" s="38">
        <f t="shared" si="156"/>
        <v>1385.2</v>
      </c>
      <c r="H670" s="47">
        <f t="shared" si="157"/>
        <v>6.7066127634998418</v>
      </c>
    </row>
    <row r="671" spans="1:8" x14ac:dyDescent="0.25">
      <c r="A671" s="8">
        <f t="shared" si="154"/>
        <v>43531</v>
      </c>
      <c r="B671">
        <v>461.2</v>
      </c>
      <c r="C671">
        <v>267.2</v>
      </c>
      <c r="D671">
        <v>1016.9</v>
      </c>
      <c r="E671">
        <v>1133.4000000000001</v>
      </c>
      <c r="F671" s="61">
        <f t="shared" si="155"/>
        <v>1478.1</v>
      </c>
      <c r="G671" s="38">
        <f t="shared" si="156"/>
        <v>1400.6000000000001</v>
      </c>
      <c r="H671" s="47">
        <f t="shared" si="157"/>
        <v>5.5333428530629503</v>
      </c>
    </row>
    <row r="672" spans="1:8" x14ac:dyDescent="0.25">
      <c r="A672" s="8">
        <f t="shared" si="154"/>
        <v>43538</v>
      </c>
      <c r="B672">
        <v>485.7</v>
      </c>
      <c r="C672">
        <v>200.9</v>
      </c>
      <c r="D672">
        <v>1067.9000000000001</v>
      </c>
      <c r="E672">
        <v>1205.8</v>
      </c>
      <c r="F672" s="61">
        <f t="shared" si="155"/>
        <v>1553.6000000000001</v>
      </c>
      <c r="G672" s="38">
        <f t="shared" si="156"/>
        <v>1406.7</v>
      </c>
      <c r="H672" s="47">
        <f t="shared" si="157"/>
        <v>10.442880500462071</v>
      </c>
    </row>
    <row r="673" spans="1:9" x14ac:dyDescent="0.25">
      <c r="A673" s="8">
        <f t="shared" si="154"/>
        <v>43545</v>
      </c>
      <c r="B673">
        <v>485.7</v>
      </c>
      <c r="C673">
        <v>213.3</v>
      </c>
      <c r="D673">
        <v>1067.9000000000001</v>
      </c>
      <c r="E673">
        <v>1205.8</v>
      </c>
      <c r="F673" s="61">
        <f t="shared" si="155"/>
        <v>1553.6000000000001</v>
      </c>
      <c r="G673" s="38">
        <f t="shared" si="156"/>
        <v>1419.1</v>
      </c>
      <c r="H673" s="47">
        <f t="shared" si="157"/>
        <v>9.4778380663801176</v>
      </c>
    </row>
    <row r="674" spans="1:9" x14ac:dyDescent="0.25">
      <c r="A674" s="8">
        <f t="shared" si="154"/>
        <v>43552</v>
      </c>
      <c r="B674">
        <v>485.5</v>
      </c>
      <c r="C674">
        <v>213.7</v>
      </c>
      <c r="D674">
        <v>1068.2</v>
      </c>
      <c r="E674">
        <v>1205.8</v>
      </c>
      <c r="F674" s="61">
        <f t="shared" si="155"/>
        <v>1553.7</v>
      </c>
      <c r="G674" s="38">
        <f t="shared" si="156"/>
        <v>1419.5</v>
      </c>
      <c r="H674" s="47">
        <f t="shared" si="157"/>
        <v>9.4540331102500819</v>
      </c>
    </row>
    <row r="675" spans="1:9" x14ac:dyDescent="0.25">
      <c r="A675" s="8">
        <f t="shared" si="154"/>
        <v>43559</v>
      </c>
      <c r="B675">
        <v>478.8</v>
      </c>
      <c r="C675">
        <v>198.9</v>
      </c>
      <c r="D675">
        <v>1068.4000000000001</v>
      </c>
      <c r="E675" s="26">
        <v>1222</v>
      </c>
      <c r="F675" s="61">
        <f t="shared" si="155"/>
        <v>1547.2</v>
      </c>
      <c r="G675" s="38">
        <f t="shared" si="156"/>
        <v>1420.9</v>
      </c>
      <c r="H675" s="47">
        <f t="shared" si="157"/>
        <v>8.888732493490048</v>
      </c>
    </row>
    <row r="676" spans="1:9" x14ac:dyDescent="0.25">
      <c r="A676" s="8">
        <f t="shared" si="154"/>
        <v>43566</v>
      </c>
      <c r="B676">
        <v>462.9</v>
      </c>
      <c r="C676">
        <v>187.6</v>
      </c>
      <c r="D676">
        <v>1090.5999999999999</v>
      </c>
      <c r="E676">
        <v>1233.5</v>
      </c>
      <c r="F676" s="61">
        <f t="shared" si="155"/>
        <v>1553.5</v>
      </c>
      <c r="G676" s="38">
        <f t="shared" si="156"/>
        <v>1421.1</v>
      </c>
      <c r="H676" s="47">
        <f t="shared" si="157"/>
        <v>9.3167264794877358</v>
      </c>
    </row>
    <row r="677" spans="1:9" x14ac:dyDescent="0.25">
      <c r="A677" s="8">
        <f t="shared" si="154"/>
        <v>43573</v>
      </c>
      <c r="B677">
        <v>416.8</v>
      </c>
      <c r="C677">
        <v>145.80000000000001</v>
      </c>
      <c r="D677">
        <v>1145.5999999999999</v>
      </c>
      <c r="E677">
        <v>1289</v>
      </c>
      <c r="F677" s="61">
        <f t="shared" si="155"/>
        <v>1562.3999999999999</v>
      </c>
      <c r="G677" s="38">
        <f t="shared" si="156"/>
        <v>1434.8</v>
      </c>
      <c r="H677" s="47">
        <f t="shared" si="157"/>
        <v>8.8932255366601645</v>
      </c>
    </row>
    <row r="678" spans="1:9" x14ac:dyDescent="0.25">
      <c r="A678" s="8">
        <f t="shared" si="154"/>
        <v>43580</v>
      </c>
      <c r="B678">
        <v>419.1</v>
      </c>
      <c r="C678">
        <v>195.9</v>
      </c>
      <c r="D678">
        <v>1158.9000000000001</v>
      </c>
      <c r="E678">
        <v>1289</v>
      </c>
      <c r="F678" s="61">
        <f t="shared" si="155"/>
        <v>1578</v>
      </c>
      <c r="G678" s="38">
        <f t="shared" si="156"/>
        <v>1484.9</v>
      </c>
      <c r="H678" s="47">
        <f t="shared" si="157"/>
        <v>6.2697824769344601</v>
      </c>
      <c r="I678">
        <v>34.1</v>
      </c>
    </row>
    <row r="679" spans="1:9" x14ac:dyDescent="0.25">
      <c r="A679" s="8">
        <f t="shared" si="154"/>
        <v>43587</v>
      </c>
      <c r="B679">
        <v>340.7</v>
      </c>
      <c r="C679">
        <v>195.5</v>
      </c>
      <c r="D679">
        <v>1243.5999999999999</v>
      </c>
      <c r="E679">
        <v>1289.4000000000001</v>
      </c>
      <c r="F679" s="61">
        <f>+B679+D679</f>
        <v>1584.3</v>
      </c>
      <c r="G679" s="38">
        <f t="shared" si="156"/>
        <v>1484.9</v>
      </c>
      <c r="H679" s="47">
        <f t="shared" si="157"/>
        <v>6.6940534716142475</v>
      </c>
      <c r="I679">
        <v>122.7</v>
      </c>
    </row>
    <row r="680" spans="1:9" x14ac:dyDescent="0.25">
      <c r="A680" s="8">
        <f t="shared" si="154"/>
        <v>43594</v>
      </c>
      <c r="B680">
        <v>164.9</v>
      </c>
      <c r="C680">
        <v>153</v>
      </c>
      <c r="D680">
        <v>1274.4000000000001</v>
      </c>
      <c r="E680">
        <v>1309.4000000000001</v>
      </c>
      <c r="F680" s="61">
        <f t="shared" si="155"/>
        <v>1439.3000000000002</v>
      </c>
      <c r="G680" s="38">
        <f t="shared" si="156"/>
        <v>1462.4</v>
      </c>
      <c r="H680" s="47">
        <f t="shared" si="157"/>
        <v>-1.5795951859956192</v>
      </c>
      <c r="I680">
        <v>216.5</v>
      </c>
    </row>
    <row r="681" spans="1:9" x14ac:dyDescent="0.25">
      <c r="A681" s="8">
        <f t="shared" si="154"/>
        <v>43601</v>
      </c>
      <c r="B681">
        <v>140.6</v>
      </c>
      <c r="C681">
        <v>144.9</v>
      </c>
      <c r="D681">
        <v>1301</v>
      </c>
      <c r="E681">
        <v>1392.7</v>
      </c>
      <c r="F681" s="61">
        <f t="shared" si="155"/>
        <v>1441.6</v>
      </c>
      <c r="G681" s="38">
        <f t="shared" si="156"/>
        <v>1537.6000000000001</v>
      </c>
      <c r="H681" s="47">
        <f t="shared" si="157"/>
        <v>-6.2434963579604759</v>
      </c>
      <c r="I681">
        <v>216.5</v>
      </c>
    </row>
    <row r="682" spans="1:9" x14ac:dyDescent="0.25">
      <c r="A682" s="8">
        <f t="shared" si="154"/>
        <v>43608</v>
      </c>
      <c r="B682">
        <v>140.6</v>
      </c>
      <c r="C682">
        <v>182</v>
      </c>
      <c r="D682">
        <v>1301</v>
      </c>
      <c r="E682">
        <v>1420.4</v>
      </c>
      <c r="F682" s="61">
        <f t="shared" si="155"/>
        <v>1441.6</v>
      </c>
      <c r="G682" s="38">
        <f t="shared" si="156"/>
        <v>1602.4</v>
      </c>
      <c r="H682" s="47">
        <f t="shared" si="157"/>
        <v>-10.034947578632059</v>
      </c>
      <c r="I682">
        <v>216.5</v>
      </c>
    </row>
    <row r="683" spans="1:9" x14ac:dyDescent="0.25">
      <c r="A683" s="8">
        <f t="shared" si="154"/>
        <v>43615</v>
      </c>
      <c r="B683">
        <v>84.5</v>
      </c>
      <c r="C683">
        <v>182.1</v>
      </c>
      <c r="D683">
        <v>1355.3</v>
      </c>
      <c r="E683">
        <v>1420.4</v>
      </c>
      <c r="F683" s="61">
        <f t="shared" si="155"/>
        <v>1439.8</v>
      </c>
      <c r="G683" s="38">
        <f t="shared" si="156"/>
        <v>1602.5</v>
      </c>
      <c r="H683" s="47">
        <f t="shared" si="157"/>
        <v>-10.152886115444627</v>
      </c>
      <c r="I683">
        <v>221.6</v>
      </c>
    </row>
    <row r="684" spans="1:9" x14ac:dyDescent="0.25">
      <c r="A684" s="8">
        <f t="shared" si="154"/>
        <v>43622</v>
      </c>
      <c r="B684">
        <v>269.10000000000002</v>
      </c>
      <c r="C684">
        <v>438.5</v>
      </c>
      <c r="D684">
        <v>37.700000000000003</v>
      </c>
      <c r="E684">
        <v>24.3</v>
      </c>
      <c r="F684" s="61">
        <f t="shared" si="155"/>
        <v>306.8</v>
      </c>
      <c r="G684" s="38">
        <f t="shared" si="156"/>
        <v>462.8</v>
      </c>
      <c r="H684" s="47">
        <f t="shared" si="157"/>
        <v>-33.707865168539328</v>
      </c>
    </row>
    <row r="685" spans="1:9" x14ac:dyDescent="0.25">
      <c r="A685" s="8">
        <f t="shared" si="154"/>
        <v>43629</v>
      </c>
      <c r="B685">
        <v>262.60000000000002</v>
      </c>
      <c r="C685">
        <v>386.8</v>
      </c>
      <c r="D685">
        <v>37.700000000000003</v>
      </c>
      <c r="E685">
        <v>80.400000000000006</v>
      </c>
      <c r="F685" s="61">
        <f t="shared" si="155"/>
        <v>300.3</v>
      </c>
      <c r="G685" s="38">
        <f t="shared" si="156"/>
        <v>467.20000000000005</v>
      </c>
      <c r="H685" s="47">
        <f t="shared" si="157"/>
        <v>-35.723458904109592</v>
      </c>
    </row>
    <row r="686" spans="1:9" x14ac:dyDescent="0.25">
      <c r="A686" s="8">
        <f t="shared" si="154"/>
        <v>43636</v>
      </c>
      <c r="B686">
        <v>263.60000000000002</v>
      </c>
      <c r="C686">
        <v>440</v>
      </c>
      <c r="D686">
        <v>37.9</v>
      </c>
      <c r="E686">
        <v>112</v>
      </c>
      <c r="F686" s="61">
        <f t="shared" si="155"/>
        <v>301.5</v>
      </c>
      <c r="G686" s="38">
        <f t="shared" si="156"/>
        <v>552</v>
      </c>
      <c r="H686" s="47">
        <f t="shared" si="157"/>
        <v>-45.380434782608688</v>
      </c>
    </row>
    <row r="687" spans="1:9" x14ac:dyDescent="0.25">
      <c r="A687" s="8">
        <f t="shared" si="154"/>
        <v>43643</v>
      </c>
      <c r="B687">
        <v>213.6</v>
      </c>
      <c r="C687">
        <v>405.9</v>
      </c>
      <c r="D687">
        <v>90.5</v>
      </c>
      <c r="E687">
        <v>175</v>
      </c>
      <c r="F687" s="61">
        <f t="shared" si="155"/>
        <v>304.10000000000002</v>
      </c>
      <c r="G687" s="38">
        <f t="shared" si="156"/>
        <v>580.9</v>
      </c>
      <c r="H687" s="47">
        <f t="shared" si="157"/>
        <v>-47.650197968669303</v>
      </c>
    </row>
    <row r="688" spans="1:9" x14ac:dyDescent="0.25">
      <c r="A688" s="8">
        <f t="shared" si="154"/>
        <v>43650</v>
      </c>
      <c r="B688">
        <v>187.2</v>
      </c>
      <c r="C688">
        <v>406.4</v>
      </c>
      <c r="D688">
        <v>120.4</v>
      </c>
      <c r="E688">
        <v>175.5</v>
      </c>
      <c r="F688" s="61">
        <f t="shared" si="155"/>
        <v>307.60000000000002</v>
      </c>
      <c r="G688" s="38">
        <f t="shared" si="156"/>
        <v>581.9</v>
      </c>
      <c r="H688" s="47">
        <f t="shared" si="157"/>
        <v>-47.138683622615559</v>
      </c>
    </row>
    <row r="689" spans="1:8" x14ac:dyDescent="0.25">
      <c r="A689" s="8">
        <f t="shared" si="154"/>
        <v>43657</v>
      </c>
      <c r="B689">
        <v>267.2</v>
      </c>
      <c r="C689">
        <v>355.3</v>
      </c>
      <c r="D689">
        <v>120.4</v>
      </c>
      <c r="E689">
        <v>231.6</v>
      </c>
      <c r="F689" s="61">
        <f t="shared" si="155"/>
        <v>387.6</v>
      </c>
      <c r="G689" s="38">
        <f t="shared" si="156"/>
        <v>586.9</v>
      </c>
      <c r="H689" s="47">
        <f t="shared" si="157"/>
        <v>-33.958084852615436</v>
      </c>
    </row>
    <row r="690" spans="1:8" x14ac:dyDescent="0.25">
      <c r="A690" s="8">
        <f t="shared" si="154"/>
        <v>43664</v>
      </c>
      <c r="B690">
        <v>290.3</v>
      </c>
      <c r="C690">
        <v>375.5</v>
      </c>
      <c r="D690">
        <v>120.4</v>
      </c>
      <c r="E690">
        <v>291.89999999999998</v>
      </c>
      <c r="F690" s="61">
        <f t="shared" si="155"/>
        <v>410.70000000000005</v>
      </c>
      <c r="G690" s="38">
        <f t="shared" si="156"/>
        <v>667.4</v>
      </c>
      <c r="H690" s="47">
        <f t="shared" si="157"/>
        <v>-38.462691039856146</v>
      </c>
    </row>
    <row r="691" spans="1:8" x14ac:dyDescent="0.25">
      <c r="A691" s="8">
        <f t="shared" si="154"/>
        <v>43671</v>
      </c>
      <c r="B691">
        <v>290.8</v>
      </c>
      <c r="C691">
        <v>375.5</v>
      </c>
      <c r="D691">
        <v>120.4</v>
      </c>
      <c r="E691">
        <v>291.89999999999998</v>
      </c>
      <c r="F691" s="61">
        <f t="shared" si="155"/>
        <v>411.20000000000005</v>
      </c>
      <c r="G691" s="38">
        <f t="shared" si="156"/>
        <v>667.4</v>
      </c>
      <c r="H691" s="47">
        <f t="shared" si="157"/>
        <v>-38.387773449205866</v>
      </c>
    </row>
    <row r="692" spans="1:8" x14ac:dyDescent="0.25">
      <c r="A692" s="8">
        <f t="shared" si="154"/>
        <v>43678</v>
      </c>
      <c r="B692">
        <v>239.8</v>
      </c>
      <c r="C692">
        <v>375.6</v>
      </c>
      <c r="D692">
        <v>175.6</v>
      </c>
      <c r="E692">
        <v>291.89999999999998</v>
      </c>
      <c r="F692" s="61">
        <f t="shared" si="155"/>
        <v>415.4</v>
      </c>
      <c r="G692" s="38">
        <f t="shared" si="156"/>
        <v>667.5</v>
      </c>
      <c r="H692" s="47">
        <f t="shared" si="157"/>
        <v>-37.767790262172284</v>
      </c>
    </row>
    <row r="693" spans="1:8" x14ac:dyDescent="0.25">
      <c r="A693" s="8">
        <f t="shared" si="154"/>
        <v>43685</v>
      </c>
      <c r="B693">
        <v>330.2</v>
      </c>
      <c r="C693">
        <v>324.89999999999998</v>
      </c>
      <c r="D693">
        <v>191.4</v>
      </c>
      <c r="E693">
        <v>347.1</v>
      </c>
      <c r="F693" s="61">
        <f t="shared" si="155"/>
        <v>521.6</v>
      </c>
      <c r="G693" s="38">
        <f t="shared" si="156"/>
        <v>672</v>
      </c>
      <c r="H693" s="47">
        <f t="shared" si="157"/>
        <v>-22.38095238095238</v>
      </c>
    </row>
    <row r="694" spans="1:8" x14ac:dyDescent="0.25">
      <c r="A694" s="8">
        <f t="shared" si="154"/>
        <v>43692</v>
      </c>
      <c r="B694">
        <v>298.60000000000002</v>
      </c>
      <c r="C694">
        <v>314.5</v>
      </c>
      <c r="D694">
        <v>226.2</v>
      </c>
      <c r="E694">
        <v>358.9</v>
      </c>
      <c r="F694" s="61">
        <f t="shared" ref="F694:F757" si="158">+B694+D694</f>
        <v>524.79999999999995</v>
      </c>
      <c r="G694" s="38">
        <f t="shared" ref="G694:G757" si="159">+C694+E694</f>
        <v>673.4</v>
      </c>
      <c r="H694" s="47">
        <f t="shared" ref="H694:H757" si="160">+(F694/G694-1)*100</f>
        <v>-22.067122067122071</v>
      </c>
    </row>
    <row r="695" spans="1:8" x14ac:dyDescent="0.25">
      <c r="A695" s="8">
        <f t="shared" si="154"/>
        <v>43699</v>
      </c>
      <c r="B695">
        <v>394.4</v>
      </c>
      <c r="C695">
        <v>273.10000000000002</v>
      </c>
      <c r="D695">
        <v>235.6</v>
      </c>
      <c r="E695">
        <v>403.8</v>
      </c>
      <c r="F695" s="61">
        <f t="shared" si="158"/>
        <v>630</v>
      </c>
      <c r="G695" s="38">
        <f t="shared" si="159"/>
        <v>676.90000000000009</v>
      </c>
      <c r="H695" s="47">
        <f t="shared" si="160"/>
        <v>-6.9286452947259658</v>
      </c>
    </row>
    <row r="696" spans="1:8" x14ac:dyDescent="0.25">
      <c r="A696" s="8">
        <f t="shared" si="154"/>
        <v>43706</v>
      </c>
      <c r="B696">
        <v>397.9</v>
      </c>
      <c r="C696">
        <v>362.8</v>
      </c>
      <c r="D696">
        <v>253.4</v>
      </c>
      <c r="E696">
        <v>438.1</v>
      </c>
      <c r="F696" s="61">
        <f t="shared" si="158"/>
        <v>651.29999999999995</v>
      </c>
      <c r="G696" s="38">
        <f t="shared" si="159"/>
        <v>800.90000000000009</v>
      </c>
      <c r="H696" s="47">
        <f t="shared" si="160"/>
        <v>-18.678986140591846</v>
      </c>
    </row>
    <row r="697" spans="1:8" x14ac:dyDescent="0.25">
      <c r="A697" s="8">
        <f t="shared" si="154"/>
        <v>43713</v>
      </c>
      <c r="B697">
        <v>423.3</v>
      </c>
      <c r="C697">
        <v>364.3</v>
      </c>
      <c r="D697">
        <v>281</v>
      </c>
      <c r="E697">
        <v>438.1</v>
      </c>
      <c r="F697" s="61">
        <f t="shared" si="158"/>
        <v>704.3</v>
      </c>
      <c r="G697" s="38">
        <f t="shared" si="159"/>
        <v>802.40000000000009</v>
      </c>
      <c r="H697" s="47">
        <f t="shared" si="160"/>
        <v>-12.225822532402809</v>
      </c>
    </row>
    <row r="698" spans="1:8" x14ac:dyDescent="0.25">
      <c r="A698" s="8">
        <f t="shared" si="154"/>
        <v>43720</v>
      </c>
      <c r="B698">
        <v>439.2</v>
      </c>
      <c r="C698">
        <v>412.9</v>
      </c>
      <c r="D698">
        <v>318.7</v>
      </c>
      <c r="E698">
        <v>438.1</v>
      </c>
      <c r="F698" s="61">
        <f t="shared" si="158"/>
        <v>757.9</v>
      </c>
      <c r="G698" s="38">
        <f t="shared" si="159"/>
        <v>851</v>
      </c>
      <c r="H698" s="47">
        <f t="shared" si="160"/>
        <v>-10.940070505287903</v>
      </c>
    </row>
    <row r="699" spans="1:8" x14ac:dyDescent="0.25">
      <c r="A699" s="8">
        <f t="shared" si="154"/>
        <v>43727</v>
      </c>
      <c r="B699">
        <v>386.6</v>
      </c>
      <c r="C699">
        <v>383.1</v>
      </c>
      <c r="D699">
        <v>358.3</v>
      </c>
      <c r="E699">
        <v>465.8</v>
      </c>
      <c r="F699" s="61">
        <f t="shared" si="158"/>
        <v>744.90000000000009</v>
      </c>
      <c r="G699" s="38">
        <f t="shared" si="159"/>
        <v>848.90000000000009</v>
      </c>
      <c r="H699" s="47">
        <f t="shared" si="160"/>
        <v>-12.251148545176104</v>
      </c>
    </row>
    <row r="700" spans="1:8" x14ac:dyDescent="0.25">
      <c r="A700" s="8">
        <f t="shared" si="154"/>
        <v>43734</v>
      </c>
      <c r="B700" s="26">
        <v>387</v>
      </c>
      <c r="C700">
        <v>382.6</v>
      </c>
      <c r="D700">
        <v>358.3</v>
      </c>
      <c r="E700">
        <v>466.8</v>
      </c>
      <c r="F700" s="61">
        <f t="shared" si="158"/>
        <v>745.3</v>
      </c>
      <c r="G700" s="38">
        <f t="shared" si="159"/>
        <v>849.40000000000009</v>
      </c>
      <c r="H700" s="47">
        <f t="shared" si="160"/>
        <v>-12.255709912879698</v>
      </c>
    </row>
    <row r="701" spans="1:8" x14ac:dyDescent="0.25">
      <c r="A701" s="8">
        <f t="shared" si="154"/>
        <v>43741</v>
      </c>
      <c r="B701">
        <v>439.2</v>
      </c>
      <c r="C701">
        <v>340.6</v>
      </c>
      <c r="D701">
        <v>386.1</v>
      </c>
      <c r="E701">
        <v>512.9</v>
      </c>
      <c r="F701" s="61">
        <f t="shared" si="158"/>
        <v>825.3</v>
      </c>
      <c r="G701" s="38">
        <f t="shared" si="159"/>
        <v>853.5</v>
      </c>
      <c r="H701" s="47">
        <f t="shared" si="160"/>
        <v>-3.3040421792618679</v>
      </c>
    </row>
    <row r="702" spans="1:8" x14ac:dyDescent="0.25">
      <c r="A702" s="8">
        <f t="shared" si="154"/>
        <v>43748</v>
      </c>
      <c r="B702">
        <v>439.2</v>
      </c>
      <c r="C702">
        <v>338.7</v>
      </c>
      <c r="D702">
        <v>386.1</v>
      </c>
      <c r="E702">
        <v>513.29999999999995</v>
      </c>
      <c r="F702" s="61">
        <f t="shared" si="158"/>
        <v>825.3</v>
      </c>
      <c r="G702" s="38">
        <f t="shared" si="159"/>
        <v>852</v>
      </c>
      <c r="H702" s="47">
        <f t="shared" si="160"/>
        <v>-3.1338028169014098</v>
      </c>
    </row>
    <row r="703" spans="1:8" x14ac:dyDescent="0.25">
      <c r="A703" s="8">
        <f t="shared" si="154"/>
        <v>43755</v>
      </c>
      <c r="B703">
        <v>414.8</v>
      </c>
      <c r="C703">
        <v>340.2</v>
      </c>
      <c r="D703">
        <v>412.9</v>
      </c>
      <c r="E703">
        <v>513.29999999999995</v>
      </c>
      <c r="F703" s="61">
        <f t="shared" si="158"/>
        <v>827.7</v>
      </c>
      <c r="G703" s="38">
        <f t="shared" si="159"/>
        <v>853.5</v>
      </c>
      <c r="H703" s="47">
        <f t="shared" si="160"/>
        <v>-3.0228471001757407</v>
      </c>
    </row>
    <row r="704" spans="1:8" x14ac:dyDescent="0.25">
      <c r="A704" s="8">
        <f t="shared" si="154"/>
        <v>43762</v>
      </c>
      <c r="B704">
        <v>388.5</v>
      </c>
      <c r="C704">
        <v>288.60000000000002</v>
      </c>
      <c r="D704">
        <v>441.5</v>
      </c>
      <c r="E704">
        <v>566.20000000000005</v>
      </c>
      <c r="F704" s="61">
        <f t="shared" si="158"/>
        <v>830</v>
      </c>
      <c r="G704" s="38">
        <f t="shared" si="159"/>
        <v>854.80000000000007</v>
      </c>
      <c r="H704" s="47">
        <f t="shared" si="160"/>
        <v>-2.9012634534394066</v>
      </c>
    </row>
    <row r="705" spans="1:10" x14ac:dyDescent="0.25">
      <c r="A705" s="8">
        <f t="shared" si="154"/>
        <v>43769</v>
      </c>
      <c r="B705">
        <v>359.5</v>
      </c>
      <c r="C705">
        <v>336.8</v>
      </c>
      <c r="D705">
        <v>505.2</v>
      </c>
      <c r="E705">
        <v>595.20000000000005</v>
      </c>
      <c r="F705" s="61">
        <f t="shared" si="158"/>
        <v>864.7</v>
      </c>
      <c r="G705" s="38">
        <f t="shared" si="159"/>
        <v>932</v>
      </c>
      <c r="H705" s="47">
        <f t="shared" si="160"/>
        <v>-7.2210300429184526</v>
      </c>
    </row>
    <row r="706" spans="1:10" x14ac:dyDescent="0.25">
      <c r="A706" s="8">
        <f t="shared" si="154"/>
        <v>43776</v>
      </c>
      <c r="B706">
        <v>359.5</v>
      </c>
      <c r="C706">
        <v>388.9</v>
      </c>
      <c r="D706">
        <v>505.2</v>
      </c>
      <c r="E706">
        <v>595.20000000000005</v>
      </c>
      <c r="F706" s="61">
        <f t="shared" si="158"/>
        <v>864.7</v>
      </c>
      <c r="G706" s="38">
        <f t="shared" si="159"/>
        <v>984.1</v>
      </c>
      <c r="H706" s="47">
        <f t="shared" si="160"/>
        <v>-12.132913321816885</v>
      </c>
    </row>
    <row r="707" spans="1:10" ht="15" x14ac:dyDescent="0.35">
      <c r="A707" s="8">
        <f t="shared" si="154"/>
        <v>43783</v>
      </c>
      <c r="B707" s="316">
        <v>359.5</v>
      </c>
      <c r="C707">
        <v>396.4</v>
      </c>
      <c r="D707">
        <v>505.2</v>
      </c>
      <c r="E707">
        <v>595.20000000000005</v>
      </c>
      <c r="F707" s="61">
        <f t="shared" si="158"/>
        <v>864.7</v>
      </c>
      <c r="G707" s="38">
        <f t="shared" si="159"/>
        <v>991.6</v>
      </c>
      <c r="H707" s="47">
        <f t="shared" si="160"/>
        <v>-12.797498991528844</v>
      </c>
    </row>
    <row r="708" spans="1:10" x14ac:dyDescent="0.25">
      <c r="A708" s="8">
        <f t="shared" si="154"/>
        <v>43790</v>
      </c>
      <c r="B708">
        <f>'1121'!B34</f>
        <v>341.7</v>
      </c>
      <c r="C708">
        <f>'1121'!C34</f>
        <v>340.9</v>
      </c>
      <c r="D708">
        <f>'1121'!D34</f>
        <v>525.1</v>
      </c>
      <c r="E708">
        <f>'1121'!E34</f>
        <v>670.8</v>
      </c>
      <c r="F708" s="61">
        <f t="shared" si="158"/>
        <v>866.8</v>
      </c>
      <c r="G708" s="38">
        <f t="shared" si="159"/>
        <v>1011.6999999999999</v>
      </c>
      <c r="H708" s="47">
        <f t="shared" si="160"/>
        <v>-14.322427597113762</v>
      </c>
    </row>
    <row r="709" spans="1:10" x14ac:dyDescent="0.25">
      <c r="A709" s="8">
        <f t="shared" si="154"/>
        <v>43797</v>
      </c>
      <c r="B709">
        <f>'1128'!B34</f>
        <v>292.39999999999998</v>
      </c>
      <c r="C709">
        <f>'1128'!C34</f>
        <v>410.7</v>
      </c>
      <c r="D709">
        <f>'1128'!D34</f>
        <v>579</v>
      </c>
      <c r="E709">
        <f>'1128'!E34</f>
        <v>688.7</v>
      </c>
      <c r="F709" s="61">
        <f t="shared" si="158"/>
        <v>871.4</v>
      </c>
      <c r="G709" s="38">
        <f t="shared" si="159"/>
        <v>1099.4000000000001</v>
      </c>
      <c r="H709" s="47">
        <f t="shared" si="160"/>
        <v>-20.73858468255413</v>
      </c>
    </row>
    <row r="710" spans="1:10" x14ac:dyDescent="0.25">
      <c r="A710" s="8">
        <f t="shared" si="154"/>
        <v>43804</v>
      </c>
      <c r="B710">
        <f>'1205'!B34</f>
        <v>312.8</v>
      </c>
      <c r="C710">
        <f>'1205'!C34</f>
        <v>378.5</v>
      </c>
      <c r="D710">
        <f>'1205'!D34</f>
        <v>608.9</v>
      </c>
      <c r="E710">
        <f>'1205'!E34</f>
        <v>725.8</v>
      </c>
      <c r="F710" s="61">
        <f t="shared" si="158"/>
        <v>921.7</v>
      </c>
      <c r="G710" s="38">
        <f t="shared" si="159"/>
        <v>1104.3</v>
      </c>
      <c r="H710" s="47">
        <f t="shared" si="160"/>
        <v>-16.535361767635603</v>
      </c>
    </row>
    <row r="711" spans="1:10" ht="15" x14ac:dyDescent="0.35">
      <c r="A711" s="8">
        <f t="shared" si="154"/>
        <v>43811</v>
      </c>
      <c r="B711">
        <f>'1212'!B34</f>
        <v>361.3</v>
      </c>
      <c r="C711">
        <f>'1212'!C34</f>
        <v>375.3</v>
      </c>
      <c r="D711">
        <f>'1212'!D34</f>
        <v>641.9</v>
      </c>
      <c r="E711">
        <f>'1212'!E34</f>
        <v>755</v>
      </c>
      <c r="F711" s="61">
        <f t="shared" si="158"/>
        <v>1003.2</v>
      </c>
      <c r="G711" s="38">
        <f t="shared" si="159"/>
        <v>1130.3</v>
      </c>
      <c r="H711" s="47">
        <f t="shared" si="160"/>
        <v>-11.244802264885422</v>
      </c>
      <c r="J711" s="316"/>
    </row>
    <row r="712" spans="1:10" x14ac:dyDescent="0.25">
      <c r="A712" s="8">
        <f t="shared" si="154"/>
        <v>43818</v>
      </c>
      <c r="B712">
        <f>'1219'!B34</f>
        <v>332.3</v>
      </c>
      <c r="C712">
        <f>'1219'!C34</f>
        <v>375.3</v>
      </c>
      <c r="D712">
        <f>'1219'!D34</f>
        <v>673.8</v>
      </c>
      <c r="E712">
        <f>'1219'!E34</f>
        <v>755</v>
      </c>
      <c r="F712" s="61">
        <f t="shared" si="158"/>
        <v>1006.0999999999999</v>
      </c>
      <c r="G712" s="38">
        <f t="shared" si="159"/>
        <v>1130.3</v>
      </c>
      <c r="H712" s="47">
        <f t="shared" si="160"/>
        <v>-10.988233212421484</v>
      </c>
    </row>
    <row r="713" spans="1:10" x14ac:dyDescent="0.25">
      <c r="A713" s="8">
        <f t="shared" si="154"/>
        <v>43825</v>
      </c>
      <c r="B713">
        <f>'1226'!B34</f>
        <v>282.3</v>
      </c>
      <c r="C713">
        <f>'1226'!C34</f>
        <v>322.8</v>
      </c>
      <c r="D713">
        <f>'1226'!D34</f>
        <v>728.8</v>
      </c>
      <c r="E713">
        <f>'1226'!E34</f>
        <v>810</v>
      </c>
      <c r="F713" s="61">
        <f t="shared" si="158"/>
        <v>1011.0999999999999</v>
      </c>
      <c r="G713" s="38">
        <f t="shared" si="159"/>
        <v>1132.8</v>
      </c>
      <c r="H713" s="47">
        <f t="shared" si="160"/>
        <v>-10.743290960451979</v>
      </c>
    </row>
    <row r="714" spans="1:10" x14ac:dyDescent="0.25">
      <c r="A714" s="8">
        <f t="shared" si="154"/>
        <v>43832</v>
      </c>
      <c r="B714">
        <f>'0102'!B34</f>
        <v>282.2</v>
      </c>
      <c r="C714">
        <f>'0102'!C34</f>
        <v>308.3</v>
      </c>
      <c r="D714">
        <f>'0102'!D34</f>
        <v>728.9</v>
      </c>
      <c r="E714">
        <f>'0102'!E34</f>
        <v>825.9</v>
      </c>
      <c r="F714" s="61">
        <f t="shared" si="158"/>
        <v>1011.0999999999999</v>
      </c>
      <c r="G714" s="38">
        <f t="shared" si="159"/>
        <v>1134.2</v>
      </c>
      <c r="H714" s="47">
        <f t="shared" si="160"/>
        <v>-10.853464997354978</v>
      </c>
    </row>
    <row r="715" spans="1:10" x14ac:dyDescent="0.25">
      <c r="A715" s="8">
        <f t="shared" si="154"/>
        <v>43839</v>
      </c>
      <c r="B715">
        <f>'0109'!B34</f>
        <v>242</v>
      </c>
      <c r="C715">
        <f>'0109'!C34</f>
        <v>308.3</v>
      </c>
      <c r="D715">
        <f>'0109'!D34</f>
        <v>810.2</v>
      </c>
      <c r="E715">
        <f>'0109'!E34</f>
        <v>825.9</v>
      </c>
      <c r="F715" s="61">
        <f t="shared" si="158"/>
        <v>1052.2</v>
      </c>
      <c r="G715" s="38">
        <f t="shared" si="159"/>
        <v>1134.2</v>
      </c>
      <c r="H715" s="47">
        <f t="shared" si="160"/>
        <v>-7.2297654734614696</v>
      </c>
    </row>
    <row r="716" spans="1:10" x14ac:dyDescent="0.25">
      <c r="A716" s="8">
        <f t="shared" si="154"/>
        <v>43846</v>
      </c>
      <c r="B716">
        <f>'0116'!B34</f>
        <v>312.7</v>
      </c>
      <c r="C716">
        <f>'0116'!C34</f>
        <v>308.3</v>
      </c>
      <c r="D716">
        <f>'0116'!D34</f>
        <v>810.8</v>
      </c>
      <c r="E716">
        <f>'0116'!E34</f>
        <v>825.9</v>
      </c>
      <c r="F716" s="61">
        <f t="shared" si="158"/>
        <v>1123.5</v>
      </c>
      <c r="G716" s="38">
        <f t="shared" si="159"/>
        <v>1134.2</v>
      </c>
      <c r="H716" s="47">
        <f t="shared" si="160"/>
        <v>-0.94339622641509413</v>
      </c>
    </row>
    <row r="717" spans="1:10" x14ac:dyDescent="0.25">
      <c r="A717" s="8">
        <f t="shared" si="154"/>
        <v>43853</v>
      </c>
      <c r="B717">
        <f>'0123'!B34</f>
        <v>312.39999999999998</v>
      </c>
      <c r="C717">
        <f>'0123'!C34</f>
        <v>308.3</v>
      </c>
      <c r="D717">
        <f>'0123'!D34</f>
        <v>811.1</v>
      </c>
      <c r="E717">
        <f>'0123'!E34</f>
        <v>825.9</v>
      </c>
      <c r="F717" s="61">
        <f t="shared" si="158"/>
        <v>1123.5</v>
      </c>
      <c r="G717" s="38">
        <f t="shared" si="159"/>
        <v>1134.2</v>
      </c>
      <c r="H717" s="47">
        <f t="shared" si="160"/>
        <v>-0.94339622641509413</v>
      </c>
    </row>
    <row r="718" spans="1:10" x14ac:dyDescent="0.25">
      <c r="A718" s="8">
        <f t="shared" ref="A718:A781" si="161">+A717+7</f>
        <v>43860</v>
      </c>
      <c r="B718">
        <f>'0130'!B34</f>
        <v>233.1</v>
      </c>
      <c r="C718">
        <f>'0130'!C34</f>
        <v>308.3</v>
      </c>
      <c r="D718">
        <f>'0130'!D34</f>
        <v>864.2</v>
      </c>
      <c r="E718">
        <f>'0130'!E34</f>
        <v>825.9</v>
      </c>
      <c r="F718" s="61">
        <f t="shared" si="158"/>
        <v>1097.3</v>
      </c>
      <c r="G718" s="38">
        <f t="shared" si="159"/>
        <v>1134.2</v>
      </c>
      <c r="H718" s="47">
        <f t="shared" si="160"/>
        <v>-3.2533944630576683</v>
      </c>
    </row>
    <row r="719" spans="1:10" x14ac:dyDescent="0.25">
      <c r="A719" s="8">
        <f t="shared" si="161"/>
        <v>43867</v>
      </c>
      <c r="B719">
        <f>'0206'!B34</f>
        <v>323.60000000000002</v>
      </c>
      <c r="C719">
        <f>'0206'!C34</f>
        <v>308.3</v>
      </c>
      <c r="D719">
        <f>'0206'!D34</f>
        <v>864.8</v>
      </c>
      <c r="E719">
        <f>'0206'!E34</f>
        <v>825.9</v>
      </c>
      <c r="F719" s="61">
        <f t="shared" si="158"/>
        <v>1188.4000000000001</v>
      </c>
      <c r="G719" s="38">
        <f t="shared" si="159"/>
        <v>1134.2</v>
      </c>
      <c r="H719" s="47">
        <f t="shared" si="160"/>
        <v>4.7786986422147848</v>
      </c>
    </row>
    <row r="720" spans="1:10" x14ac:dyDescent="0.25">
      <c r="A720" s="8">
        <f t="shared" si="161"/>
        <v>43874</v>
      </c>
      <c r="B720">
        <f>'0213'!B34</f>
        <v>323.89999999999998</v>
      </c>
      <c r="C720">
        <f>'0213'!C34</f>
        <v>306.8</v>
      </c>
      <c r="D720">
        <f>'0213'!D34</f>
        <v>864.8</v>
      </c>
      <c r="E720">
        <f>'0213'!E34</f>
        <v>981.2</v>
      </c>
      <c r="F720" s="61">
        <f t="shared" si="158"/>
        <v>1188.6999999999998</v>
      </c>
      <c r="G720" s="38">
        <f t="shared" si="159"/>
        <v>1288</v>
      </c>
      <c r="H720" s="47">
        <f t="shared" si="160"/>
        <v>-7.7096273291925588</v>
      </c>
    </row>
    <row r="721" spans="1:8" x14ac:dyDescent="0.25">
      <c r="A721" s="8">
        <f t="shared" si="161"/>
        <v>43881</v>
      </c>
      <c r="B721">
        <f>'0220'!B34</f>
        <v>324.39999999999998</v>
      </c>
      <c r="C721">
        <f>'0220'!C34</f>
        <v>334.1</v>
      </c>
      <c r="D721">
        <f>'0220'!D34</f>
        <v>864.9</v>
      </c>
      <c r="E721">
        <f>'0220'!E34</f>
        <v>1016.6</v>
      </c>
      <c r="F721" s="61">
        <f t="shared" si="158"/>
        <v>1189.3</v>
      </c>
      <c r="G721" s="38">
        <f t="shared" si="159"/>
        <v>1350.7</v>
      </c>
      <c r="H721" s="47">
        <f t="shared" si="160"/>
        <v>-11.949359591323027</v>
      </c>
    </row>
    <row r="722" spans="1:8" x14ac:dyDescent="0.25">
      <c r="A722" s="8">
        <f t="shared" si="161"/>
        <v>43888</v>
      </c>
      <c r="B722">
        <f>'0227'!B34</f>
        <v>344.2</v>
      </c>
      <c r="C722">
        <f>'0227'!C34</f>
        <v>461.2</v>
      </c>
      <c r="D722">
        <f>'0227'!D34</f>
        <v>930.9</v>
      </c>
      <c r="E722">
        <f>'0227'!E34</f>
        <v>1016.9</v>
      </c>
      <c r="F722" s="61">
        <f t="shared" si="158"/>
        <v>1275.0999999999999</v>
      </c>
      <c r="G722" s="38">
        <f t="shared" si="159"/>
        <v>1478.1</v>
      </c>
      <c r="H722" s="47">
        <f t="shared" si="160"/>
        <v>-13.733847506934582</v>
      </c>
    </row>
    <row r="723" spans="1:8" x14ac:dyDescent="0.25">
      <c r="A723" s="8">
        <f t="shared" si="161"/>
        <v>43895</v>
      </c>
      <c r="B723">
        <f>'0305'!B34</f>
        <v>406.6</v>
      </c>
      <c r="C723">
        <f>'0305'!C34</f>
        <v>461.2</v>
      </c>
      <c r="D723">
        <f>'0305'!D34</f>
        <v>1013.1</v>
      </c>
      <c r="E723">
        <f>'0305'!E34</f>
        <v>1016.9</v>
      </c>
      <c r="F723" s="61">
        <f t="shared" si="158"/>
        <v>1419.7</v>
      </c>
      <c r="G723" s="38">
        <f t="shared" si="159"/>
        <v>1478.1</v>
      </c>
      <c r="H723" s="47">
        <f t="shared" si="160"/>
        <v>-3.9510181990393023</v>
      </c>
    </row>
    <row r="724" spans="1:8" x14ac:dyDescent="0.25">
      <c r="A724" s="8">
        <f t="shared" si="161"/>
        <v>43902</v>
      </c>
      <c r="B724">
        <f>'0312'!B34</f>
        <v>408.6</v>
      </c>
      <c r="C724">
        <f>'0312'!C34</f>
        <v>485.7</v>
      </c>
      <c r="D724">
        <f>'0312'!D34</f>
        <v>1013.1</v>
      </c>
      <c r="E724">
        <f>'0312'!E34</f>
        <v>1067.9000000000001</v>
      </c>
      <c r="F724" s="61">
        <f t="shared" si="158"/>
        <v>1421.7</v>
      </c>
      <c r="G724" s="38">
        <f t="shared" si="159"/>
        <v>1553.6000000000001</v>
      </c>
      <c r="H724" s="47">
        <f t="shared" si="160"/>
        <v>-8.4899588053553128</v>
      </c>
    </row>
    <row r="725" spans="1:8" x14ac:dyDescent="0.25">
      <c r="A725" s="8">
        <f t="shared" si="161"/>
        <v>43909</v>
      </c>
      <c r="B725">
        <f>'0319'!B34</f>
        <v>528.20000000000005</v>
      </c>
      <c r="C725">
        <f>'0319'!C34</f>
        <v>485.7</v>
      </c>
      <c r="D725">
        <f>'0319'!D34</f>
        <v>1039.5999999999999</v>
      </c>
      <c r="E725">
        <f>'0319'!E34</f>
        <v>1067.9000000000001</v>
      </c>
      <c r="F725" s="61">
        <f t="shared" si="158"/>
        <v>1567.8</v>
      </c>
      <c r="G725" s="38">
        <f t="shared" si="159"/>
        <v>1553.6000000000001</v>
      </c>
      <c r="H725" s="47">
        <f t="shared" si="160"/>
        <v>0.91400617919670246</v>
      </c>
    </row>
    <row r="726" spans="1:8" x14ac:dyDescent="0.25">
      <c r="A726" s="8">
        <f t="shared" si="161"/>
        <v>43916</v>
      </c>
      <c r="B726">
        <f>'0326'!B34</f>
        <v>530.20000000000005</v>
      </c>
      <c r="C726">
        <f>'0326'!C34</f>
        <v>485.5</v>
      </c>
      <c r="D726">
        <f>'0326'!D34</f>
        <v>1039.5999999999999</v>
      </c>
      <c r="E726">
        <f>'0326'!E34</f>
        <v>1068.2</v>
      </c>
      <c r="F726" s="61">
        <f t="shared" si="158"/>
        <v>1569.8</v>
      </c>
      <c r="G726" s="38">
        <f t="shared" si="159"/>
        <v>1553.7</v>
      </c>
      <c r="H726" s="47">
        <f t="shared" si="160"/>
        <v>1.0362360816116301</v>
      </c>
    </row>
    <row r="727" spans="1:8" x14ac:dyDescent="0.25">
      <c r="A727" s="8">
        <f t="shared" si="161"/>
        <v>43923</v>
      </c>
      <c r="B727">
        <f>'0402'!B34</f>
        <v>529.9</v>
      </c>
      <c r="C727">
        <f>'0402'!C34</f>
        <v>478.8</v>
      </c>
      <c r="D727">
        <f>'0402'!D34</f>
        <v>1040.2</v>
      </c>
      <c r="E727">
        <f>'0402'!E34</f>
        <v>1068.4000000000001</v>
      </c>
      <c r="F727" s="61">
        <f t="shared" si="158"/>
        <v>1570.1</v>
      </c>
      <c r="G727" s="38">
        <f t="shared" si="159"/>
        <v>1547.2</v>
      </c>
      <c r="H727" s="47">
        <f t="shared" si="160"/>
        <v>1.4800930713547045</v>
      </c>
    </row>
    <row r="728" spans="1:8" x14ac:dyDescent="0.25">
      <c r="A728" s="8">
        <f t="shared" si="161"/>
        <v>43930</v>
      </c>
      <c r="B728">
        <f>'0409'!B34</f>
        <v>444.9</v>
      </c>
      <c r="C728">
        <f>'0409'!C34</f>
        <v>462.9</v>
      </c>
      <c r="D728">
        <f>'0409'!D34</f>
        <v>1106.2</v>
      </c>
      <c r="E728">
        <f>'0409'!E34</f>
        <v>1090.5999999999999</v>
      </c>
      <c r="F728" s="61">
        <f t="shared" si="158"/>
        <v>1551.1</v>
      </c>
      <c r="G728" s="38">
        <f t="shared" si="159"/>
        <v>1553.5</v>
      </c>
      <c r="H728" s="47">
        <f t="shared" si="160"/>
        <v>-0.15448986160283562</v>
      </c>
    </row>
    <row r="729" spans="1:8" x14ac:dyDescent="0.25">
      <c r="A729" s="8">
        <f t="shared" si="161"/>
        <v>43937</v>
      </c>
      <c r="B729">
        <f>'0416'!B34</f>
        <v>398.1</v>
      </c>
      <c r="C729">
        <f>'0416'!C34</f>
        <v>416.8</v>
      </c>
      <c r="D729">
        <f>'0416'!D34</f>
        <v>1157.5</v>
      </c>
      <c r="E729">
        <f>'0416'!E34</f>
        <v>1145.5999999999999</v>
      </c>
      <c r="F729" s="61">
        <f t="shared" si="158"/>
        <v>1555.6</v>
      </c>
      <c r="G729" s="38">
        <f t="shared" si="159"/>
        <v>1562.3999999999999</v>
      </c>
      <c r="H729" s="47">
        <f t="shared" si="160"/>
        <v>-0.43522785458268709</v>
      </c>
    </row>
    <row r="730" spans="1:8" x14ac:dyDescent="0.25">
      <c r="A730" s="8">
        <f t="shared" si="161"/>
        <v>43944</v>
      </c>
      <c r="B730">
        <f>'0423'!B34</f>
        <v>348.7</v>
      </c>
      <c r="C730">
        <f>'0423'!C34</f>
        <v>419.1</v>
      </c>
      <c r="D730">
        <f>'0423'!D34</f>
        <v>1216.0999999999999</v>
      </c>
      <c r="E730">
        <f>'0423'!E34</f>
        <v>1158.9000000000001</v>
      </c>
      <c r="F730" s="61">
        <f t="shared" si="158"/>
        <v>1564.8</v>
      </c>
      <c r="G730" s="38">
        <f t="shared" si="159"/>
        <v>1578</v>
      </c>
      <c r="H730" s="47">
        <f t="shared" si="160"/>
        <v>-0.8365019011406849</v>
      </c>
    </row>
    <row r="731" spans="1:8" x14ac:dyDescent="0.25">
      <c r="A731" s="8">
        <f t="shared" si="161"/>
        <v>43951</v>
      </c>
      <c r="F731" s="61">
        <f t="shared" si="158"/>
        <v>0</v>
      </c>
      <c r="G731" s="38">
        <f t="shared" si="159"/>
        <v>0</v>
      </c>
      <c r="H731" s="47" t="e">
        <f t="shared" si="160"/>
        <v>#DIV/0!</v>
      </c>
    </row>
    <row r="732" spans="1:8" x14ac:dyDescent="0.25">
      <c r="A732" s="8">
        <f t="shared" si="161"/>
        <v>43958</v>
      </c>
      <c r="F732" s="61">
        <f t="shared" si="158"/>
        <v>0</v>
      </c>
      <c r="G732" s="38">
        <f t="shared" si="159"/>
        <v>0</v>
      </c>
      <c r="H732" s="47" t="e">
        <f t="shared" si="160"/>
        <v>#DIV/0!</v>
      </c>
    </row>
    <row r="733" spans="1:8" x14ac:dyDescent="0.25">
      <c r="A733" s="8">
        <f t="shared" si="161"/>
        <v>43965</v>
      </c>
      <c r="F733" s="61">
        <f t="shared" si="158"/>
        <v>0</v>
      </c>
      <c r="G733" s="38">
        <f t="shared" si="159"/>
        <v>0</v>
      </c>
      <c r="H733" s="47" t="e">
        <f t="shared" si="160"/>
        <v>#DIV/0!</v>
      </c>
    </row>
    <row r="734" spans="1:8" x14ac:dyDescent="0.25">
      <c r="A734" s="8">
        <f t="shared" si="161"/>
        <v>43972</v>
      </c>
      <c r="F734" s="61">
        <f t="shared" si="158"/>
        <v>0</v>
      </c>
      <c r="G734" s="38">
        <f t="shared" si="159"/>
        <v>0</v>
      </c>
      <c r="H734" s="47" t="e">
        <f t="shared" si="160"/>
        <v>#DIV/0!</v>
      </c>
    </row>
    <row r="735" spans="1:8" x14ac:dyDescent="0.25">
      <c r="A735" s="8">
        <f t="shared" si="161"/>
        <v>43979</v>
      </c>
      <c r="F735" s="61">
        <f t="shared" si="158"/>
        <v>0</v>
      </c>
      <c r="G735" s="38">
        <f t="shared" si="159"/>
        <v>0</v>
      </c>
      <c r="H735" s="47" t="e">
        <f t="shared" si="160"/>
        <v>#DIV/0!</v>
      </c>
    </row>
    <row r="736" spans="1:8" x14ac:dyDescent="0.25">
      <c r="A736" s="8">
        <f t="shared" si="161"/>
        <v>43986</v>
      </c>
      <c r="F736" s="61">
        <f t="shared" si="158"/>
        <v>0</v>
      </c>
      <c r="G736" s="38">
        <f t="shared" si="159"/>
        <v>0</v>
      </c>
      <c r="H736" s="47" t="e">
        <f t="shared" si="160"/>
        <v>#DIV/0!</v>
      </c>
    </row>
    <row r="737" spans="1:8" x14ac:dyDescent="0.25">
      <c r="A737" s="8">
        <f t="shared" si="161"/>
        <v>43993</v>
      </c>
      <c r="F737" s="61">
        <f t="shared" si="158"/>
        <v>0</v>
      </c>
      <c r="G737" s="38">
        <f t="shared" si="159"/>
        <v>0</v>
      </c>
      <c r="H737" s="47" t="e">
        <f t="shared" si="160"/>
        <v>#DIV/0!</v>
      </c>
    </row>
    <row r="738" spans="1:8" x14ac:dyDescent="0.25">
      <c r="A738" s="8">
        <f t="shared" si="161"/>
        <v>44000</v>
      </c>
      <c r="F738" s="61">
        <f t="shared" si="158"/>
        <v>0</v>
      </c>
      <c r="G738" s="38">
        <f t="shared" si="159"/>
        <v>0</v>
      </c>
      <c r="H738" s="47" t="e">
        <f t="shared" si="160"/>
        <v>#DIV/0!</v>
      </c>
    </row>
    <row r="739" spans="1:8" x14ac:dyDescent="0.25">
      <c r="A739" s="8">
        <f t="shared" si="161"/>
        <v>44007</v>
      </c>
      <c r="F739" s="61">
        <f t="shared" si="158"/>
        <v>0</v>
      </c>
      <c r="G739" s="38">
        <f t="shared" si="159"/>
        <v>0</v>
      </c>
      <c r="H739" s="47" t="e">
        <f t="shared" si="160"/>
        <v>#DIV/0!</v>
      </c>
    </row>
    <row r="740" spans="1:8" x14ac:dyDescent="0.25">
      <c r="A740" s="8">
        <f t="shared" si="161"/>
        <v>44014</v>
      </c>
      <c r="F740" s="61">
        <f t="shared" si="158"/>
        <v>0</v>
      </c>
      <c r="G740" s="38">
        <f t="shared" si="159"/>
        <v>0</v>
      </c>
      <c r="H740" s="47" t="e">
        <f t="shared" si="160"/>
        <v>#DIV/0!</v>
      </c>
    </row>
    <row r="741" spans="1:8" x14ac:dyDescent="0.25">
      <c r="A741" s="8">
        <f t="shared" si="161"/>
        <v>44021</v>
      </c>
      <c r="F741" s="61">
        <f t="shared" si="158"/>
        <v>0</v>
      </c>
      <c r="G741" s="38">
        <f t="shared" si="159"/>
        <v>0</v>
      </c>
      <c r="H741" s="47" t="e">
        <f t="shared" si="160"/>
        <v>#DIV/0!</v>
      </c>
    </row>
    <row r="742" spans="1:8" x14ac:dyDescent="0.25">
      <c r="A742" s="8">
        <f t="shared" si="161"/>
        <v>44028</v>
      </c>
      <c r="F742" s="61">
        <f t="shared" si="158"/>
        <v>0</v>
      </c>
      <c r="G742" s="38">
        <f t="shared" si="159"/>
        <v>0</v>
      </c>
      <c r="H742" s="47" t="e">
        <f t="shared" si="160"/>
        <v>#DIV/0!</v>
      </c>
    </row>
    <row r="743" spans="1:8" x14ac:dyDescent="0.25">
      <c r="A743" s="8">
        <f t="shared" si="161"/>
        <v>44035</v>
      </c>
      <c r="F743" s="61">
        <f t="shared" si="158"/>
        <v>0</v>
      </c>
      <c r="G743" s="38">
        <f t="shared" si="159"/>
        <v>0</v>
      </c>
      <c r="H743" s="47" t="e">
        <f t="shared" si="160"/>
        <v>#DIV/0!</v>
      </c>
    </row>
    <row r="744" spans="1:8" x14ac:dyDescent="0.25">
      <c r="A744" s="8">
        <f t="shared" si="161"/>
        <v>44042</v>
      </c>
      <c r="F744" s="61">
        <f t="shared" si="158"/>
        <v>0</v>
      </c>
      <c r="G744" s="38">
        <f t="shared" si="159"/>
        <v>0</v>
      </c>
      <c r="H744" s="47" t="e">
        <f t="shared" si="160"/>
        <v>#DIV/0!</v>
      </c>
    </row>
    <row r="745" spans="1:8" x14ac:dyDescent="0.25">
      <c r="A745" s="8">
        <f t="shared" si="161"/>
        <v>44049</v>
      </c>
      <c r="F745" s="61">
        <f t="shared" si="158"/>
        <v>0</v>
      </c>
      <c r="G745" s="38">
        <f t="shared" si="159"/>
        <v>0</v>
      </c>
      <c r="H745" s="47" t="e">
        <f t="shared" si="160"/>
        <v>#DIV/0!</v>
      </c>
    </row>
    <row r="746" spans="1:8" x14ac:dyDescent="0.25">
      <c r="A746" s="8">
        <f t="shared" si="161"/>
        <v>44056</v>
      </c>
      <c r="F746" s="61">
        <f t="shared" si="158"/>
        <v>0</v>
      </c>
      <c r="G746" s="38">
        <f t="shared" si="159"/>
        <v>0</v>
      </c>
      <c r="H746" s="47" t="e">
        <f t="shared" si="160"/>
        <v>#DIV/0!</v>
      </c>
    </row>
    <row r="747" spans="1:8" x14ac:dyDescent="0.25">
      <c r="A747" s="8">
        <f t="shared" si="161"/>
        <v>44063</v>
      </c>
      <c r="F747" s="61">
        <f t="shared" si="158"/>
        <v>0</v>
      </c>
      <c r="G747" s="38">
        <f t="shared" si="159"/>
        <v>0</v>
      </c>
      <c r="H747" s="47" t="e">
        <f t="shared" si="160"/>
        <v>#DIV/0!</v>
      </c>
    </row>
    <row r="748" spans="1:8" x14ac:dyDescent="0.25">
      <c r="A748" s="8">
        <f t="shared" si="161"/>
        <v>44070</v>
      </c>
      <c r="F748" s="61">
        <f t="shared" si="158"/>
        <v>0</v>
      </c>
      <c r="G748" s="38">
        <f t="shared" si="159"/>
        <v>0</v>
      </c>
      <c r="H748" s="47" t="e">
        <f t="shared" si="160"/>
        <v>#DIV/0!</v>
      </c>
    </row>
    <row r="749" spans="1:8" x14ac:dyDescent="0.25">
      <c r="A749" s="8">
        <f t="shared" si="161"/>
        <v>44077</v>
      </c>
      <c r="F749" s="61">
        <f t="shared" si="158"/>
        <v>0</v>
      </c>
      <c r="G749" s="38">
        <f t="shared" si="159"/>
        <v>0</v>
      </c>
      <c r="H749" s="47" t="e">
        <f t="shared" si="160"/>
        <v>#DIV/0!</v>
      </c>
    </row>
    <row r="750" spans="1:8" x14ac:dyDescent="0.25">
      <c r="A750" s="8">
        <f t="shared" si="161"/>
        <v>44084</v>
      </c>
      <c r="F750" s="61">
        <f t="shared" si="158"/>
        <v>0</v>
      </c>
      <c r="G750" s="38">
        <f t="shared" si="159"/>
        <v>0</v>
      </c>
      <c r="H750" s="47" t="e">
        <f t="shared" si="160"/>
        <v>#DIV/0!</v>
      </c>
    </row>
    <row r="751" spans="1:8" x14ac:dyDescent="0.25">
      <c r="A751" s="8">
        <f t="shared" si="161"/>
        <v>44091</v>
      </c>
      <c r="F751" s="61">
        <f t="shared" si="158"/>
        <v>0</v>
      </c>
      <c r="G751" s="38">
        <f t="shared" si="159"/>
        <v>0</v>
      </c>
      <c r="H751" s="47" t="e">
        <f t="shared" si="160"/>
        <v>#DIV/0!</v>
      </c>
    </row>
    <row r="752" spans="1:8" x14ac:dyDescent="0.25">
      <c r="A752" s="8">
        <f t="shared" si="161"/>
        <v>44098</v>
      </c>
      <c r="F752" s="61">
        <f t="shared" si="158"/>
        <v>0</v>
      </c>
      <c r="G752" s="38">
        <f t="shared" si="159"/>
        <v>0</v>
      </c>
      <c r="H752" s="47" t="e">
        <f t="shared" si="160"/>
        <v>#DIV/0!</v>
      </c>
    </row>
    <row r="753" spans="1:8" x14ac:dyDescent="0.25">
      <c r="A753" s="8">
        <f t="shared" si="161"/>
        <v>44105</v>
      </c>
      <c r="F753" s="61">
        <f t="shared" si="158"/>
        <v>0</v>
      </c>
      <c r="G753" s="38">
        <f t="shared" si="159"/>
        <v>0</v>
      </c>
      <c r="H753" s="47" t="e">
        <f t="shared" si="160"/>
        <v>#DIV/0!</v>
      </c>
    </row>
    <row r="754" spans="1:8" x14ac:dyDescent="0.25">
      <c r="A754" s="8">
        <f t="shared" si="161"/>
        <v>44112</v>
      </c>
      <c r="F754" s="61">
        <f t="shared" si="158"/>
        <v>0</v>
      </c>
      <c r="G754" s="38">
        <f t="shared" si="159"/>
        <v>0</v>
      </c>
      <c r="H754" s="47" t="e">
        <f t="shared" si="160"/>
        <v>#DIV/0!</v>
      </c>
    </row>
    <row r="755" spans="1:8" x14ac:dyDescent="0.25">
      <c r="A755" s="8">
        <f t="shared" si="161"/>
        <v>44119</v>
      </c>
      <c r="F755" s="61">
        <f t="shared" si="158"/>
        <v>0</v>
      </c>
      <c r="G755" s="38">
        <f t="shared" si="159"/>
        <v>0</v>
      </c>
      <c r="H755" s="47" t="e">
        <f t="shared" si="160"/>
        <v>#DIV/0!</v>
      </c>
    </row>
    <row r="756" spans="1:8" x14ac:dyDescent="0.25">
      <c r="A756" s="8">
        <f t="shared" si="161"/>
        <v>44126</v>
      </c>
      <c r="F756" s="61">
        <f t="shared" si="158"/>
        <v>0</v>
      </c>
      <c r="G756" s="38">
        <f t="shared" si="159"/>
        <v>0</v>
      </c>
      <c r="H756" s="47" t="e">
        <f t="shared" si="160"/>
        <v>#DIV/0!</v>
      </c>
    </row>
    <row r="757" spans="1:8" x14ac:dyDescent="0.25">
      <c r="A757" s="8">
        <f t="shared" si="161"/>
        <v>44133</v>
      </c>
      <c r="F757" s="61">
        <f t="shared" si="158"/>
        <v>0</v>
      </c>
      <c r="G757" s="38">
        <f t="shared" si="159"/>
        <v>0</v>
      </c>
      <c r="H757" s="47" t="e">
        <f t="shared" si="160"/>
        <v>#DIV/0!</v>
      </c>
    </row>
    <row r="758" spans="1:8" x14ac:dyDescent="0.25">
      <c r="A758" s="8">
        <f t="shared" si="161"/>
        <v>44140</v>
      </c>
      <c r="F758" s="61">
        <f t="shared" ref="F758:F812" si="162">+B758+D758</f>
        <v>0</v>
      </c>
      <c r="G758" s="38">
        <f t="shared" ref="G758:G812" si="163">+C758+E758</f>
        <v>0</v>
      </c>
      <c r="H758" s="47" t="e">
        <f t="shared" ref="H758:H812" si="164">+(F758/G758-1)*100</f>
        <v>#DIV/0!</v>
      </c>
    </row>
    <row r="759" spans="1:8" x14ac:dyDescent="0.25">
      <c r="A759" s="8">
        <f t="shared" si="161"/>
        <v>44147</v>
      </c>
      <c r="F759" s="61">
        <f t="shared" si="162"/>
        <v>0</v>
      </c>
      <c r="G759" s="38">
        <f t="shared" si="163"/>
        <v>0</v>
      </c>
      <c r="H759" s="47" t="e">
        <f t="shared" si="164"/>
        <v>#DIV/0!</v>
      </c>
    </row>
    <row r="760" spans="1:8" x14ac:dyDescent="0.25">
      <c r="A760" s="8">
        <f t="shared" si="161"/>
        <v>44154</v>
      </c>
      <c r="F760" s="61">
        <f t="shared" si="162"/>
        <v>0</v>
      </c>
      <c r="G760" s="38">
        <f t="shared" si="163"/>
        <v>0</v>
      </c>
      <c r="H760" s="47" t="e">
        <f t="shared" si="164"/>
        <v>#DIV/0!</v>
      </c>
    </row>
    <row r="761" spans="1:8" x14ac:dyDescent="0.25">
      <c r="A761" s="8">
        <f t="shared" si="161"/>
        <v>44161</v>
      </c>
      <c r="F761" s="61">
        <f t="shared" si="162"/>
        <v>0</v>
      </c>
      <c r="G761" s="38">
        <f t="shared" si="163"/>
        <v>0</v>
      </c>
      <c r="H761" s="47" t="e">
        <f t="shared" si="164"/>
        <v>#DIV/0!</v>
      </c>
    </row>
    <row r="762" spans="1:8" x14ac:dyDescent="0.25">
      <c r="A762" s="8">
        <f t="shared" si="161"/>
        <v>44168</v>
      </c>
      <c r="F762" s="61">
        <f t="shared" si="162"/>
        <v>0</v>
      </c>
      <c r="G762" s="38">
        <f t="shared" si="163"/>
        <v>0</v>
      </c>
      <c r="H762" s="47" t="e">
        <f t="shared" si="164"/>
        <v>#DIV/0!</v>
      </c>
    </row>
    <row r="763" spans="1:8" x14ac:dyDescent="0.25">
      <c r="A763" s="8">
        <f t="shared" si="161"/>
        <v>44175</v>
      </c>
      <c r="F763" s="61">
        <f t="shared" si="162"/>
        <v>0</v>
      </c>
      <c r="G763" s="38">
        <f t="shared" si="163"/>
        <v>0</v>
      </c>
      <c r="H763" s="47" t="e">
        <f t="shared" si="164"/>
        <v>#DIV/0!</v>
      </c>
    </row>
    <row r="764" spans="1:8" x14ac:dyDescent="0.25">
      <c r="A764" s="8">
        <f t="shared" si="161"/>
        <v>44182</v>
      </c>
      <c r="F764" s="61">
        <f t="shared" si="162"/>
        <v>0</v>
      </c>
      <c r="G764" s="38">
        <f t="shared" si="163"/>
        <v>0</v>
      </c>
      <c r="H764" s="47" t="e">
        <f t="shared" si="164"/>
        <v>#DIV/0!</v>
      </c>
    </row>
    <row r="765" spans="1:8" x14ac:dyDescent="0.25">
      <c r="A765" s="8">
        <f t="shared" si="161"/>
        <v>44189</v>
      </c>
      <c r="F765" s="61">
        <f t="shared" si="162"/>
        <v>0</v>
      </c>
      <c r="G765" s="38">
        <f t="shared" si="163"/>
        <v>0</v>
      </c>
      <c r="H765" s="47" t="e">
        <f t="shared" si="164"/>
        <v>#DIV/0!</v>
      </c>
    </row>
    <row r="766" spans="1:8" x14ac:dyDescent="0.25">
      <c r="A766" s="8">
        <f t="shared" si="161"/>
        <v>44196</v>
      </c>
      <c r="F766" s="61">
        <f t="shared" si="162"/>
        <v>0</v>
      </c>
      <c r="G766" s="38">
        <f t="shared" si="163"/>
        <v>0</v>
      </c>
      <c r="H766" s="47" t="e">
        <f t="shared" si="164"/>
        <v>#DIV/0!</v>
      </c>
    </row>
    <row r="767" spans="1:8" x14ac:dyDescent="0.25">
      <c r="A767" s="8">
        <f t="shared" si="161"/>
        <v>44203</v>
      </c>
      <c r="F767" s="61">
        <f t="shared" si="162"/>
        <v>0</v>
      </c>
      <c r="G767" s="38">
        <f t="shared" si="163"/>
        <v>0</v>
      </c>
      <c r="H767" s="47" t="e">
        <f t="shared" si="164"/>
        <v>#DIV/0!</v>
      </c>
    </row>
    <row r="768" spans="1:8" x14ac:dyDescent="0.25">
      <c r="A768" s="8">
        <f t="shared" si="161"/>
        <v>44210</v>
      </c>
      <c r="F768" s="61">
        <f t="shared" si="162"/>
        <v>0</v>
      </c>
      <c r="G768" s="38">
        <f t="shared" si="163"/>
        <v>0</v>
      </c>
      <c r="H768" s="47" t="e">
        <f t="shared" si="164"/>
        <v>#DIV/0!</v>
      </c>
    </row>
    <row r="769" spans="1:8" x14ac:dyDescent="0.25">
      <c r="A769" s="8">
        <f t="shared" si="161"/>
        <v>44217</v>
      </c>
      <c r="F769" s="61">
        <f t="shared" si="162"/>
        <v>0</v>
      </c>
      <c r="G769" s="38">
        <f t="shared" si="163"/>
        <v>0</v>
      </c>
      <c r="H769" s="47" t="e">
        <f t="shared" si="164"/>
        <v>#DIV/0!</v>
      </c>
    </row>
    <row r="770" spans="1:8" x14ac:dyDescent="0.25">
      <c r="A770" s="8">
        <f t="shared" si="161"/>
        <v>44224</v>
      </c>
      <c r="F770" s="61">
        <f t="shared" si="162"/>
        <v>0</v>
      </c>
      <c r="G770" s="38">
        <f t="shared" si="163"/>
        <v>0</v>
      </c>
      <c r="H770" s="47" t="e">
        <f t="shared" si="164"/>
        <v>#DIV/0!</v>
      </c>
    </row>
    <row r="771" spans="1:8" x14ac:dyDescent="0.25">
      <c r="A771" s="8">
        <f t="shared" si="161"/>
        <v>44231</v>
      </c>
      <c r="F771" s="61">
        <f t="shared" si="162"/>
        <v>0</v>
      </c>
      <c r="G771" s="38">
        <f t="shared" si="163"/>
        <v>0</v>
      </c>
      <c r="H771" s="47" t="e">
        <f t="shared" si="164"/>
        <v>#DIV/0!</v>
      </c>
    </row>
    <row r="772" spans="1:8" x14ac:dyDescent="0.25">
      <c r="A772" s="8">
        <f t="shared" si="161"/>
        <v>44238</v>
      </c>
      <c r="F772" s="61">
        <f t="shared" si="162"/>
        <v>0</v>
      </c>
      <c r="G772" s="38">
        <f t="shared" si="163"/>
        <v>0</v>
      </c>
      <c r="H772" s="47" t="e">
        <f t="shared" si="164"/>
        <v>#DIV/0!</v>
      </c>
    </row>
    <row r="773" spans="1:8" x14ac:dyDescent="0.25">
      <c r="A773" s="8">
        <f t="shared" si="161"/>
        <v>44245</v>
      </c>
      <c r="F773" s="61">
        <f t="shared" si="162"/>
        <v>0</v>
      </c>
      <c r="G773" s="38">
        <f t="shared" si="163"/>
        <v>0</v>
      </c>
      <c r="H773" s="47" t="e">
        <f t="shared" si="164"/>
        <v>#DIV/0!</v>
      </c>
    </row>
    <row r="774" spans="1:8" x14ac:dyDescent="0.25">
      <c r="A774" s="8">
        <f t="shared" si="161"/>
        <v>44252</v>
      </c>
      <c r="F774" s="61">
        <f t="shared" si="162"/>
        <v>0</v>
      </c>
      <c r="G774" s="38">
        <f t="shared" si="163"/>
        <v>0</v>
      </c>
      <c r="H774" s="47" t="e">
        <f t="shared" si="164"/>
        <v>#DIV/0!</v>
      </c>
    </row>
    <row r="775" spans="1:8" x14ac:dyDescent="0.25">
      <c r="A775" s="8">
        <f t="shared" si="161"/>
        <v>44259</v>
      </c>
      <c r="F775" s="61">
        <f t="shared" si="162"/>
        <v>0</v>
      </c>
      <c r="G775" s="38">
        <f t="shared" si="163"/>
        <v>0</v>
      </c>
      <c r="H775" s="47" t="e">
        <f t="shared" si="164"/>
        <v>#DIV/0!</v>
      </c>
    </row>
    <row r="776" spans="1:8" x14ac:dyDescent="0.25">
      <c r="A776" s="8">
        <f t="shared" si="161"/>
        <v>44266</v>
      </c>
      <c r="F776" s="61">
        <f t="shared" si="162"/>
        <v>0</v>
      </c>
      <c r="G776" s="38">
        <f t="shared" si="163"/>
        <v>0</v>
      </c>
      <c r="H776" s="47" t="e">
        <f t="shared" si="164"/>
        <v>#DIV/0!</v>
      </c>
    </row>
    <row r="777" spans="1:8" x14ac:dyDescent="0.25">
      <c r="A777" s="8">
        <f t="shared" si="161"/>
        <v>44273</v>
      </c>
      <c r="F777" s="61">
        <f t="shared" si="162"/>
        <v>0</v>
      </c>
      <c r="G777" s="38">
        <f t="shared" si="163"/>
        <v>0</v>
      </c>
      <c r="H777" s="47" t="e">
        <f t="shared" si="164"/>
        <v>#DIV/0!</v>
      </c>
    </row>
    <row r="778" spans="1:8" x14ac:dyDescent="0.25">
      <c r="A778" s="8">
        <f t="shared" si="161"/>
        <v>44280</v>
      </c>
      <c r="F778" s="61">
        <f t="shared" si="162"/>
        <v>0</v>
      </c>
      <c r="G778" s="38">
        <f t="shared" si="163"/>
        <v>0</v>
      </c>
      <c r="H778" s="47" t="e">
        <f t="shared" si="164"/>
        <v>#DIV/0!</v>
      </c>
    </row>
    <row r="779" spans="1:8" x14ac:dyDescent="0.25">
      <c r="A779" s="8">
        <f t="shared" si="161"/>
        <v>44287</v>
      </c>
      <c r="F779" s="61">
        <f t="shared" si="162"/>
        <v>0</v>
      </c>
      <c r="G779" s="38">
        <f t="shared" si="163"/>
        <v>0</v>
      </c>
      <c r="H779" s="47" t="e">
        <f t="shared" si="164"/>
        <v>#DIV/0!</v>
      </c>
    </row>
    <row r="780" spans="1:8" x14ac:dyDescent="0.25">
      <c r="A780" s="8">
        <f t="shared" si="161"/>
        <v>44294</v>
      </c>
      <c r="F780" s="61">
        <f t="shared" si="162"/>
        <v>0</v>
      </c>
      <c r="G780" s="38">
        <f t="shared" si="163"/>
        <v>0</v>
      </c>
      <c r="H780" s="47" t="e">
        <f t="shared" si="164"/>
        <v>#DIV/0!</v>
      </c>
    </row>
    <row r="781" spans="1:8" x14ac:dyDescent="0.25">
      <c r="A781" s="8">
        <f t="shared" si="161"/>
        <v>44301</v>
      </c>
      <c r="F781" s="61">
        <f t="shared" si="162"/>
        <v>0</v>
      </c>
      <c r="G781" s="38">
        <f t="shared" si="163"/>
        <v>0</v>
      </c>
      <c r="H781" s="47" t="e">
        <f t="shared" si="164"/>
        <v>#DIV/0!</v>
      </c>
    </row>
    <row r="782" spans="1:8" x14ac:dyDescent="0.25">
      <c r="A782" s="8">
        <f t="shared" ref="A782:A812" si="165">+A781+7</f>
        <v>44308</v>
      </c>
      <c r="F782" s="61">
        <f t="shared" si="162"/>
        <v>0</v>
      </c>
      <c r="G782" s="38">
        <f t="shared" si="163"/>
        <v>0</v>
      </c>
      <c r="H782" s="47" t="e">
        <f t="shared" si="164"/>
        <v>#DIV/0!</v>
      </c>
    </row>
    <row r="783" spans="1:8" x14ac:dyDescent="0.25">
      <c r="A783" s="8">
        <f t="shared" si="165"/>
        <v>44315</v>
      </c>
      <c r="F783" s="61">
        <f t="shared" si="162"/>
        <v>0</v>
      </c>
      <c r="G783" s="38">
        <f t="shared" si="163"/>
        <v>0</v>
      </c>
      <c r="H783" s="47" t="e">
        <f t="shared" si="164"/>
        <v>#DIV/0!</v>
      </c>
    </row>
    <row r="784" spans="1:8" x14ac:dyDescent="0.25">
      <c r="A784" s="8">
        <f t="shared" si="165"/>
        <v>44322</v>
      </c>
      <c r="F784" s="61">
        <f t="shared" si="162"/>
        <v>0</v>
      </c>
      <c r="G784" s="38">
        <f t="shared" si="163"/>
        <v>0</v>
      </c>
      <c r="H784" s="47" t="e">
        <f t="shared" si="164"/>
        <v>#DIV/0!</v>
      </c>
    </row>
    <row r="785" spans="1:8" x14ac:dyDescent="0.25">
      <c r="A785" s="8">
        <f t="shared" si="165"/>
        <v>44329</v>
      </c>
      <c r="F785" s="61">
        <f t="shared" si="162"/>
        <v>0</v>
      </c>
      <c r="G785" s="38">
        <f t="shared" si="163"/>
        <v>0</v>
      </c>
      <c r="H785" s="47" t="e">
        <f t="shared" si="164"/>
        <v>#DIV/0!</v>
      </c>
    </row>
    <row r="786" spans="1:8" x14ac:dyDescent="0.25">
      <c r="A786" s="8">
        <f t="shared" si="165"/>
        <v>44336</v>
      </c>
      <c r="F786" s="61">
        <f t="shared" si="162"/>
        <v>0</v>
      </c>
      <c r="G786" s="38">
        <f t="shared" si="163"/>
        <v>0</v>
      </c>
      <c r="H786" s="47" t="e">
        <f t="shared" si="164"/>
        <v>#DIV/0!</v>
      </c>
    </row>
    <row r="787" spans="1:8" x14ac:dyDescent="0.25">
      <c r="A787" s="8">
        <f t="shared" si="165"/>
        <v>44343</v>
      </c>
      <c r="F787" s="61">
        <f t="shared" si="162"/>
        <v>0</v>
      </c>
      <c r="G787" s="38">
        <f t="shared" si="163"/>
        <v>0</v>
      </c>
      <c r="H787" s="47" t="e">
        <f t="shared" si="164"/>
        <v>#DIV/0!</v>
      </c>
    </row>
    <row r="788" spans="1:8" x14ac:dyDescent="0.25">
      <c r="A788" s="8">
        <f t="shared" si="165"/>
        <v>44350</v>
      </c>
      <c r="F788" s="61">
        <f t="shared" si="162"/>
        <v>0</v>
      </c>
      <c r="G788" s="38">
        <f t="shared" si="163"/>
        <v>0</v>
      </c>
      <c r="H788" s="47" t="e">
        <f t="shared" si="164"/>
        <v>#DIV/0!</v>
      </c>
    </row>
    <row r="789" spans="1:8" x14ac:dyDescent="0.25">
      <c r="A789" s="8">
        <f t="shared" si="165"/>
        <v>44357</v>
      </c>
      <c r="F789" s="61">
        <f t="shared" si="162"/>
        <v>0</v>
      </c>
      <c r="G789" s="38">
        <f t="shared" si="163"/>
        <v>0</v>
      </c>
      <c r="H789" s="47" t="e">
        <f t="shared" si="164"/>
        <v>#DIV/0!</v>
      </c>
    </row>
    <row r="790" spans="1:8" x14ac:dyDescent="0.25">
      <c r="A790" s="8">
        <f t="shared" si="165"/>
        <v>44364</v>
      </c>
      <c r="F790" s="61">
        <f t="shared" si="162"/>
        <v>0</v>
      </c>
      <c r="G790" s="38">
        <f t="shared" si="163"/>
        <v>0</v>
      </c>
      <c r="H790" s="47" t="e">
        <f t="shared" si="164"/>
        <v>#DIV/0!</v>
      </c>
    </row>
    <row r="791" spans="1:8" x14ac:dyDescent="0.25">
      <c r="A791" s="8">
        <f t="shared" si="165"/>
        <v>44371</v>
      </c>
      <c r="F791" s="61">
        <f t="shared" si="162"/>
        <v>0</v>
      </c>
      <c r="G791" s="38">
        <f t="shared" si="163"/>
        <v>0</v>
      </c>
      <c r="H791" s="47" t="e">
        <f t="shared" si="164"/>
        <v>#DIV/0!</v>
      </c>
    </row>
    <row r="792" spans="1:8" x14ac:dyDescent="0.25">
      <c r="A792" s="8">
        <f t="shared" si="165"/>
        <v>44378</v>
      </c>
      <c r="F792" s="61">
        <f t="shared" si="162"/>
        <v>0</v>
      </c>
      <c r="G792" s="38">
        <f t="shared" si="163"/>
        <v>0</v>
      </c>
      <c r="H792" s="47" t="e">
        <f t="shared" si="164"/>
        <v>#DIV/0!</v>
      </c>
    </row>
    <row r="793" spans="1:8" x14ac:dyDescent="0.25">
      <c r="A793" s="8">
        <f t="shared" si="165"/>
        <v>44385</v>
      </c>
      <c r="F793" s="61">
        <f t="shared" si="162"/>
        <v>0</v>
      </c>
      <c r="G793" s="38">
        <f t="shared" si="163"/>
        <v>0</v>
      </c>
      <c r="H793" s="47" t="e">
        <f t="shared" si="164"/>
        <v>#DIV/0!</v>
      </c>
    </row>
    <row r="794" spans="1:8" x14ac:dyDescent="0.25">
      <c r="A794" s="8">
        <f t="shared" si="165"/>
        <v>44392</v>
      </c>
      <c r="F794" s="61">
        <f t="shared" si="162"/>
        <v>0</v>
      </c>
      <c r="G794" s="38">
        <f t="shared" si="163"/>
        <v>0</v>
      </c>
      <c r="H794" s="47" t="e">
        <f t="shared" si="164"/>
        <v>#DIV/0!</v>
      </c>
    </row>
    <row r="795" spans="1:8" x14ac:dyDescent="0.25">
      <c r="A795" s="8">
        <f t="shared" si="165"/>
        <v>44399</v>
      </c>
      <c r="F795" s="61">
        <f t="shared" si="162"/>
        <v>0</v>
      </c>
      <c r="G795" s="38">
        <f t="shared" si="163"/>
        <v>0</v>
      </c>
      <c r="H795" s="47" t="e">
        <f t="shared" si="164"/>
        <v>#DIV/0!</v>
      </c>
    </row>
    <row r="796" spans="1:8" x14ac:dyDescent="0.25">
      <c r="A796" s="8">
        <f t="shared" si="165"/>
        <v>44406</v>
      </c>
      <c r="F796" s="61">
        <f t="shared" si="162"/>
        <v>0</v>
      </c>
      <c r="G796" s="38">
        <f t="shared" si="163"/>
        <v>0</v>
      </c>
      <c r="H796" s="47" t="e">
        <f t="shared" si="164"/>
        <v>#DIV/0!</v>
      </c>
    </row>
    <row r="797" spans="1:8" x14ac:dyDescent="0.25">
      <c r="A797" s="8">
        <f t="shared" si="165"/>
        <v>44413</v>
      </c>
      <c r="F797" s="61">
        <f t="shared" si="162"/>
        <v>0</v>
      </c>
      <c r="G797" s="38">
        <f t="shared" si="163"/>
        <v>0</v>
      </c>
      <c r="H797" s="47" t="e">
        <f t="shared" si="164"/>
        <v>#DIV/0!</v>
      </c>
    </row>
    <row r="798" spans="1:8" x14ac:dyDescent="0.25">
      <c r="A798" s="8">
        <f t="shared" si="165"/>
        <v>44420</v>
      </c>
      <c r="F798" s="61">
        <f t="shared" si="162"/>
        <v>0</v>
      </c>
      <c r="G798" s="38">
        <f t="shared" si="163"/>
        <v>0</v>
      </c>
      <c r="H798" s="47" t="e">
        <f t="shared" si="164"/>
        <v>#DIV/0!</v>
      </c>
    </row>
    <row r="799" spans="1:8" x14ac:dyDescent="0.25">
      <c r="A799" s="8">
        <f t="shared" si="165"/>
        <v>44427</v>
      </c>
      <c r="F799" s="61">
        <f t="shared" si="162"/>
        <v>0</v>
      </c>
      <c r="G799" s="38">
        <f t="shared" si="163"/>
        <v>0</v>
      </c>
      <c r="H799" s="47" t="e">
        <f t="shared" si="164"/>
        <v>#DIV/0!</v>
      </c>
    </row>
    <row r="800" spans="1:8" x14ac:dyDescent="0.25">
      <c r="A800" s="8">
        <f t="shared" si="165"/>
        <v>44434</v>
      </c>
      <c r="F800" s="61">
        <f t="shared" si="162"/>
        <v>0</v>
      </c>
      <c r="G800" s="38">
        <f t="shared" si="163"/>
        <v>0</v>
      </c>
      <c r="H800" s="47" t="e">
        <f t="shared" si="164"/>
        <v>#DIV/0!</v>
      </c>
    </row>
    <row r="801" spans="1:8" x14ac:dyDescent="0.25">
      <c r="A801" s="8">
        <f t="shared" si="165"/>
        <v>44441</v>
      </c>
      <c r="F801" s="61">
        <f t="shared" si="162"/>
        <v>0</v>
      </c>
      <c r="G801" s="38">
        <f t="shared" si="163"/>
        <v>0</v>
      </c>
      <c r="H801" s="47" t="e">
        <f t="shared" si="164"/>
        <v>#DIV/0!</v>
      </c>
    </row>
    <row r="802" spans="1:8" x14ac:dyDescent="0.25">
      <c r="A802" s="8">
        <f t="shared" si="165"/>
        <v>44448</v>
      </c>
      <c r="F802" s="61">
        <f t="shared" si="162"/>
        <v>0</v>
      </c>
      <c r="G802" s="38">
        <f t="shared" si="163"/>
        <v>0</v>
      </c>
      <c r="H802" s="47" t="e">
        <f t="shared" si="164"/>
        <v>#DIV/0!</v>
      </c>
    </row>
    <row r="803" spans="1:8" x14ac:dyDescent="0.25">
      <c r="A803" s="8">
        <f t="shared" si="165"/>
        <v>44455</v>
      </c>
      <c r="F803" s="61">
        <f t="shared" si="162"/>
        <v>0</v>
      </c>
      <c r="G803" s="38">
        <f t="shared" si="163"/>
        <v>0</v>
      </c>
      <c r="H803" s="47" t="e">
        <f t="shared" si="164"/>
        <v>#DIV/0!</v>
      </c>
    </row>
    <row r="804" spans="1:8" x14ac:dyDescent="0.25">
      <c r="A804" s="8">
        <f t="shared" si="165"/>
        <v>44462</v>
      </c>
      <c r="F804" s="61">
        <f t="shared" si="162"/>
        <v>0</v>
      </c>
      <c r="G804" s="38">
        <f t="shared" si="163"/>
        <v>0</v>
      </c>
      <c r="H804" s="47" t="e">
        <f t="shared" si="164"/>
        <v>#DIV/0!</v>
      </c>
    </row>
    <row r="805" spans="1:8" x14ac:dyDescent="0.25">
      <c r="A805" s="8">
        <f t="shared" si="165"/>
        <v>44469</v>
      </c>
      <c r="F805" s="61">
        <f t="shared" si="162"/>
        <v>0</v>
      </c>
      <c r="G805" s="38">
        <f t="shared" si="163"/>
        <v>0</v>
      </c>
      <c r="H805" s="47" t="e">
        <f t="shared" si="164"/>
        <v>#DIV/0!</v>
      </c>
    </row>
    <row r="806" spans="1:8" x14ac:dyDescent="0.25">
      <c r="A806" s="8">
        <f t="shared" si="165"/>
        <v>44476</v>
      </c>
      <c r="F806" s="61">
        <f t="shared" si="162"/>
        <v>0</v>
      </c>
      <c r="G806" s="38">
        <f t="shared" si="163"/>
        <v>0</v>
      </c>
      <c r="H806" s="47" t="e">
        <f t="shared" si="164"/>
        <v>#DIV/0!</v>
      </c>
    </row>
    <row r="807" spans="1:8" x14ac:dyDescent="0.25">
      <c r="A807" s="8">
        <f t="shared" si="165"/>
        <v>44483</v>
      </c>
      <c r="F807" s="61">
        <f t="shared" si="162"/>
        <v>0</v>
      </c>
      <c r="G807" s="38">
        <f t="shared" si="163"/>
        <v>0</v>
      </c>
      <c r="H807" s="47" t="e">
        <f t="shared" si="164"/>
        <v>#DIV/0!</v>
      </c>
    </row>
    <row r="808" spans="1:8" x14ac:dyDescent="0.25">
      <c r="A808" s="8">
        <f t="shared" si="165"/>
        <v>44490</v>
      </c>
      <c r="F808" s="61">
        <f t="shared" si="162"/>
        <v>0</v>
      </c>
      <c r="G808" s="38">
        <f t="shared" si="163"/>
        <v>0</v>
      </c>
      <c r="H808" s="47" t="e">
        <f t="shared" si="164"/>
        <v>#DIV/0!</v>
      </c>
    </row>
    <row r="809" spans="1:8" x14ac:dyDescent="0.25">
      <c r="A809" s="8">
        <f t="shared" si="165"/>
        <v>44497</v>
      </c>
      <c r="F809" s="61">
        <f t="shared" si="162"/>
        <v>0</v>
      </c>
      <c r="G809" s="38">
        <f t="shared" si="163"/>
        <v>0</v>
      </c>
      <c r="H809" s="47" t="e">
        <f t="shared" si="164"/>
        <v>#DIV/0!</v>
      </c>
    </row>
    <row r="810" spans="1:8" x14ac:dyDescent="0.25">
      <c r="A810" s="8">
        <f t="shared" si="165"/>
        <v>44504</v>
      </c>
      <c r="F810" s="61">
        <f t="shared" si="162"/>
        <v>0</v>
      </c>
      <c r="G810" s="38">
        <f t="shared" si="163"/>
        <v>0</v>
      </c>
      <c r="H810" s="47" t="e">
        <f t="shared" si="164"/>
        <v>#DIV/0!</v>
      </c>
    </row>
    <row r="811" spans="1:8" x14ac:dyDescent="0.25">
      <c r="A811" s="8">
        <f t="shared" si="165"/>
        <v>44511</v>
      </c>
      <c r="F811" s="61">
        <f t="shared" si="162"/>
        <v>0</v>
      </c>
      <c r="G811" s="38">
        <f t="shared" si="163"/>
        <v>0</v>
      </c>
      <c r="H811" s="47" t="e">
        <f t="shared" si="164"/>
        <v>#DIV/0!</v>
      </c>
    </row>
    <row r="812" spans="1:8" x14ac:dyDescent="0.25">
      <c r="A812" s="8">
        <f t="shared" si="165"/>
        <v>44518</v>
      </c>
      <c r="F812" s="61">
        <f t="shared" si="162"/>
        <v>0</v>
      </c>
      <c r="G812" s="38">
        <f t="shared" si="163"/>
        <v>0</v>
      </c>
      <c r="H812" s="47" t="e">
        <f t="shared" si="164"/>
        <v>#DIV/0!</v>
      </c>
    </row>
    <row r="65525" spans="1:8" x14ac:dyDescent="0.25">
      <c r="A65525" s="8"/>
      <c r="F65525" s="38"/>
      <c r="G65525" s="38"/>
      <c r="H65525" s="47"/>
    </row>
  </sheetData>
  <mergeCells count="2">
    <mergeCell ref="D1:E1"/>
    <mergeCell ref="F1:G1"/>
  </mergeCells>
  <phoneticPr fontId="7" type="noConversion"/>
  <pageMargins left="0.75" right="0.75" top="1" bottom="1" header="0.5" footer="0.5"/>
  <headerFooter alignWithMargins="0"/>
  <ignoredErrors>
    <ignoredError sqref="H625:H640 H641:H647 H657:H693" evalError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0">
    <tabColor indexed="43"/>
  </sheetPr>
  <dimension ref="A1:Z816"/>
  <sheetViews>
    <sheetView zoomScale="130" zoomScaleNormal="130" workbookViewId="0">
      <pane xSplit="1" ySplit="2" topLeftCell="B714" activePane="bottomRight" state="frozen"/>
      <selection pane="topRight" activeCell="B1" sqref="B1"/>
      <selection pane="bottomLeft" activeCell="A3" sqref="A3"/>
      <selection pane="bottomRight" activeCell="B730" sqref="B730:E730"/>
    </sheetView>
  </sheetViews>
  <sheetFormatPr defaultRowHeight="13.2" x14ac:dyDescent="0.25"/>
  <cols>
    <col min="1" max="1" width="18.109375" customWidth="1"/>
    <col min="2" max="2" width="10.6640625" customWidth="1"/>
    <col min="3" max="3" width="10.88671875" customWidth="1"/>
    <col min="5" max="5" width="10.33203125" customWidth="1"/>
    <col min="6" max="6" width="10.5546875" bestFit="1" customWidth="1"/>
    <col min="7" max="7" width="10.33203125" customWidth="1"/>
    <col min="12" max="12" width="9.88671875" customWidth="1"/>
  </cols>
  <sheetData>
    <row r="1" spans="1:19" ht="15.6" x14ac:dyDescent="0.3">
      <c r="A1" s="242" t="s">
        <v>25</v>
      </c>
      <c r="B1" s="194" t="s">
        <v>2</v>
      </c>
      <c r="C1" s="194"/>
      <c r="D1" s="339" t="s">
        <v>3</v>
      </c>
      <c r="E1" s="340"/>
      <c r="F1" s="339" t="s">
        <v>4</v>
      </c>
      <c r="G1" s="340"/>
      <c r="H1" s="203"/>
      <c r="I1" s="75" t="s">
        <v>333</v>
      </c>
      <c r="K1" s="341" t="s">
        <v>30</v>
      </c>
      <c r="L1" s="341"/>
      <c r="M1" s="341"/>
      <c r="N1" s="341"/>
      <c r="O1" s="341"/>
      <c r="P1" s="341"/>
      <c r="Q1" s="341"/>
      <c r="R1" s="341"/>
      <c r="S1" s="341"/>
    </row>
    <row r="2" spans="1:19" ht="15.6" x14ac:dyDescent="0.3">
      <c r="A2" s="242" t="s">
        <v>8</v>
      </c>
      <c r="B2" s="195" t="s">
        <v>26</v>
      </c>
      <c r="C2" s="195" t="s">
        <v>27</v>
      </c>
      <c r="D2" s="198" t="s">
        <v>26</v>
      </c>
      <c r="E2" s="199" t="s">
        <v>27</v>
      </c>
      <c r="F2" s="198" t="s">
        <v>187</v>
      </c>
      <c r="G2" s="199" t="s">
        <v>27</v>
      </c>
      <c r="H2" s="196" t="s">
        <v>5</v>
      </c>
      <c r="I2" s="207" t="s">
        <v>334</v>
      </c>
    </row>
    <row r="3" spans="1:19" x14ac:dyDescent="0.25">
      <c r="A3" s="8">
        <f>Japan!A3</f>
        <v>38855</v>
      </c>
      <c r="B3">
        <v>203.9</v>
      </c>
      <c r="C3">
        <v>154.4</v>
      </c>
      <c r="D3">
        <v>2957.1</v>
      </c>
      <c r="E3">
        <v>2434.4</v>
      </c>
      <c r="F3" s="9">
        <f>+B3+D3</f>
        <v>3161</v>
      </c>
      <c r="G3" s="10">
        <f>+C3+E3</f>
        <v>2588.8000000000002</v>
      </c>
      <c r="H3" s="19">
        <f>+(F3/G3-1)*100</f>
        <v>22.102904820766376</v>
      </c>
      <c r="I3">
        <v>91.5</v>
      </c>
    </row>
    <row r="4" spans="1:19" x14ac:dyDescent="0.25">
      <c r="A4" s="8">
        <f>Japan!A4</f>
        <v>38862</v>
      </c>
      <c r="B4">
        <v>134.19999999999999</v>
      </c>
      <c r="C4">
        <v>120.9</v>
      </c>
      <c r="D4">
        <v>3003.6</v>
      </c>
      <c r="E4">
        <v>2496.1999999999998</v>
      </c>
      <c r="F4" s="9">
        <f>+B4+D4</f>
        <v>3137.7999999999997</v>
      </c>
      <c r="G4" s="10">
        <f>+C4+E4</f>
        <v>2617.1</v>
      </c>
      <c r="H4" s="19">
        <f>+(F4/G4-1)*100</f>
        <v>19.896068167055137</v>
      </c>
      <c r="I4">
        <v>111.8</v>
      </c>
    </row>
    <row r="5" spans="1:19" x14ac:dyDescent="0.25">
      <c r="A5" s="8">
        <f>+A4+7</f>
        <v>38869</v>
      </c>
      <c r="B5">
        <v>215</v>
      </c>
      <c r="C5">
        <v>499.8</v>
      </c>
      <c r="D5">
        <v>29.7</v>
      </c>
      <c r="E5">
        <v>47.6</v>
      </c>
      <c r="F5">
        <f t="shared" ref="F5:G7" si="0">+B5+D5</f>
        <v>244.7</v>
      </c>
      <c r="G5">
        <f t="shared" si="0"/>
        <v>547.4</v>
      </c>
      <c r="H5" s="18">
        <f t="shared" ref="H5:H38" si="1">+(F5/G5-1)*100</f>
        <v>-55.297771282426012</v>
      </c>
    </row>
    <row r="6" spans="1:19" x14ac:dyDescent="0.25">
      <c r="A6" s="8">
        <f t="shared" ref="A6:A252" si="2">+A5+7</f>
        <v>38876</v>
      </c>
      <c r="B6">
        <v>203.3</v>
      </c>
      <c r="C6">
        <v>463.4</v>
      </c>
      <c r="D6">
        <v>59.3</v>
      </c>
      <c r="E6">
        <v>117</v>
      </c>
      <c r="F6">
        <f t="shared" si="0"/>
        <v>262.60000000000002</v>
      </c>
      <c r="G6">
        <f t="shared" si="0"/>
        <v>580.4</v>
      </c>
      <c r="H6" s="18">
        <f t="shared" si="1"/>
        <v>-54.755341144038596</v>
      </c>
    </row>
    <row r="7" spans="1:19" x14ac:dyDescent="0.25">
      <c r="A7" s="8">
        <f t="shared" si="2"/>
        <v>38883</v>
      </c>
      <c r="B7">
        <v>272.7</v>
      </c>
      <c r="C7">
        <v>482.6</v>
      </c>
      <c r="D7">
        <v>98</v>
      </c>
      <c r="E7">
        <v>118.7</v>
      </c>
      <c r="F7">
        <f t="shared" si="0"/>
        <v>370.7</v>
      </c>
      <c r="G7">
        <f t="shared" si="0"/>
        <v>601.30000000000007</v>
      </c>
      <c r="H7" s="18">
        <f t="shared" si="1"/>
        <v>-38.350241144187599</v>
      </c>
    </row>
    <row r="8" spans="1:19" x14ac:dyDescent="0.25">
      <c r="A8" s="8">
        <f t="shared" si="2"/>
        <v>38890</v>
      </c>
      <c r="B8">
        <v>248.7</v>
      </c>
      <c r="C8">
        <v>517</v>
      </c>
      <c r="D8">
        <v>147.30000000000001</v>
      </c>
      <c r="E8">
        <v>195.1</v>
      </c>
      <c r="F8">
        <f t="shared" ref="F8:G38" si="3">+B8+D8</f>
        <v>396</v>
      </c>
      <c r="G8">
        <f t="shared" si="3"/>
        <v>712.1</v>
      </c>
      <c r="H8" s="18">
        <f t="shared" si="1"/>
        <v>-44.389832888639233</v>
      </c>
    </row>
    <row r="9" spans="1:19" x14ac:dyDescent="0.25">
      <c r="A9" s="8">
        <f t="shared" si="2"/>
        <v>38897</v>
      </c>
      <c r="B9">
        <v>305.7</v>
      </c>
      <c r="C9">
        <v>539.79999999999995</v>
      </c>
      <c r="D9">
        <v>184.6</v>
      </c>
      <c r="E9">
        <v>244.3</v>
      </c>
      <c r="F9" s="38">
        <f t="shared" si="3"/>
        <v>490.29999999999995</v>
      </c>
      <c r="G9" s="38">
        <f t="shared" si="3"/>
        <v>784.09999999999991</v>
      </c>
      <c r="H9" s="47">
        <f t="shared" si="1"/>
        <v>-37.469710496110189</v>
      </c>
    </row>
    <row r="10" spans="1:19" x14ac:dyDescent="0.25">
      <c r="A10" s="8">
        <f t="shared" si="2"/>
        <v>38904</v>
      </c>
      <c r="B10">
        <v>297.7</v>
      </c>
      <c r="C10">
        <v>516.6</v>
      </c>
      <c r="D10">
        <v>206.4</v>
      </c>
      <c r="E10">
        <v>331.7</v>
      </c>
      <c r="F10" s="38">
        <f t="shared" si="3"/>
        <v>504.1</v>
      </c>
      <c r="G10" s="38">
        <f t="shared" si="3"/>
        <v>848.3</v>
      </c>
      <c r="H10" s="47">
        <f t="shared" si="1"/>
        <v>-40.575268183425671</v>
      </c>
    </row>
    <row r="11" spans="1:19" x14ac:dyDescent="0.25">
      <c r="A11" s="8">
        <f t="shared" si="2"/>
        <v>38911</v>
      </c>
      <c r="B11">
        <v>275.10000000000002</v>
      </c>
      <c r="C11">
        <v>563.70000000000005</v>
      </c>
      <c r="D11">
        <v>300.3</v>
      </c>
      <c r="E11">
        <v>400.5</v>
      </c>
      <c r="F11" s="38">
        <f t="shared" si="3"/>
        <v>575.40000000000009</v>
      </c>
      <c r="G11" s="38">
        <f t="shared" si="3"/>
        <v>964.2</v>
      </c>
      <c r="H11" s="47">
        <f t="shared" si="1"/>
        <v>-40.323584318606088</v>
      </c>
    </row>
    <row r="12" spans="1:19" x14ac:dyDescent="0.25">
      <c r="A12" s="8">
        <f t="shared" si="2"/>
        <v>38918</v>
      </c>
      <c r="B12">
        <v>250.1</v>
      </c>
      <c r="C12">
        <v>552</v>
      </c>
      <c r="D12">
        <v>330.2</v>
      </c>
      <c r="E12">
        <v>412.2</v>
      </c>
      <c r="F12" s="38">
        <f t="shared" si="3"/>
        <v>580.29999999999995</v>
      </c>
      <c r="G12" s="38">
        <f t="shared" si="3"/>
        <v>964.2</v>
      </c>
      <c r="H12" s="47">
        <f t="shared" si="1"/>
        <v>-39.815390997718325</v>
      </c>
    </row>
    <row r="13" spans="1:19" x14ac:dyDescent="0.25">
      <c r="A13" s="8">
        <f t="shared" si="2"/>
        <v>38925</v>
      </c>
      <c r="B13">
        <v>360.8</v>
      </c>
      <c r="C13">
        <v>724.4</v>
      </c>
      <c r="D13">
        <v>435</v>
      </c>
      <c r="E13">
        <v>532.70000000000005</v>
      </c>
      <c r="F13" s="38">
        <f t="shared" si="3"/>
        <v>795.8</v>
      </c>
      <c r="G13" s="38">
        <f t="shared" si="3"/>
        <v>1257.0999999999999</v>
      </c>
      <c r="H13" s="47">
        <f t="shared" si="1"/>
        <v>-36.695569167130692</v>
      </c>
    </row>
    <row r="14" spans="1:19" x14ac:dyDescent="0.25">
      <c r="A14" s="8">
        <f t="shared" si="2"/>
        <v>38932</v>
      </c>
      <c r="B14">
        <v>280</v>
      </c>
      <c r="C14">
        <v>642.29999999999995</v>
      </c>
      <c r="D14">
        <v>544.70000000000005</v>
      </c>
      <c r="E14">
        <v>696.6</v>
      </c>
      <c r="F14" s="38">
        <f t="shared" si="3"/>
        <v>824.7</v>
      </c>
      <c r="G14" s="38">
        <f t="shared" si="3"/>
        <v>1338.9</v>
      </c>
      <c r="H14" s="47">
        <f t="shared" si="1"/>
        <v>-38.404660542236172</v>
      </c>
    </row>
    <row r="15" spans="1:19" x14ac:dyDescent="0.25">
      <c r="A15" s="8">
        <f t="shared" si="2"/>
        <v>38939</v>
      </c>
      <c r="B15">
        <v>284.2</v>
      </c>
      <c r="C15">
        <v>594.79999999999995</v>
      </c>
      <c r="D15">
        <v>560.5</v>
      </c>
      <c r="E15">
        <v>810.6</v>
      </c>
      <c r="F15" s="38">
        <f t="shared" si="3"/>
        <v>844.7</v>
      </c>
      <c r="G15" s="38">
        <f t="shared" si="3"/>
        <v>1405.4</v>
      </c>
      <c r="H15" s="47">
        <f t="shared" si="1"/>
        <v>-39.896114985057643</v>
      </c>
    </row>
    <row r="16" spans="1:19" x14ac:dyDescent="0.25">
      <c r="A16" s="8">
        <f t="shared" si="2"/>
        <v>38946</v>
      </c>
      <c r="B16">
        <v>306.10000000000002</v>
      </c>
      <c r="C16">
        <v>671.9</v>
      </c>
      <c r="D16">
        <v>663</v>
      </c>
      <c r="E16">
        <v>879.1</v>
      </c>
      <c r="F16" s="38">
        <f t="shared" si="3"/>
        <v>969.1</v>
      </c>
      <c r="G16" s="38">
        <f t="shared" si="3"/>
        <v>1551</v>
      </c>
      <c r="H16" s="47">
        <f t="shared" si="1"/>
        <v>-37.517730496453893</v>
      </c>
    </row>
    <row r="17" spans="1:8" x14ac:dyDescent="0.25">
      <c r="A17" s="8">
        <f t="shared" si="2"/>
        <v>38953</v>
      </c>
      <c r="B17">
        <v>337.1</v>
      </c>
      <c r="C17">
        <v>666.1</v>
      </c>
      <c r="D17">
        <v>687</v>
      </c>
      <c r="E17">
        <v>908.9</v>
      </c>
      <c r="F17" s="38">
        <f t="shared" si="3"/>
        <v>1024.0999999999999</v>
      </c>
      <c r="G17" s="38">
        <f t="shared" si="3"/>
        <v>1575</v>
      </c>
      <c r="H17" s="47">
        <f t="shared" si="1"/>
        <v>-34.977777777777789</v>
      </c>
    </row>
    <row r="18" spans="1:8" x14ac:dyDescent="0.25">
      <c r="A18" s="8">
        <f t="shared" si="2"/>
        <v>38960</v>
      </c>
      <c r="B18">
        <v>261.7</v>
      </c>
      <c r="C18">
        <v>834.6</v>
      </c>
      <c r="D18">
        <v>794.3</v>
      </c>
      <c r="E18">
        <v>933.8</v>
      </c>
      <c r="F18" s="38">
        <f t="shared" si="3"/>
        <v>1056</v>
      </c>
      <c r="G18" s="38">
        <f t="shared" si="3"/>
        <v>1768.4</v>
      </c>
      <c r="H18" s="47">
        <f t="shared" si="1"/>
        <v>-40.285003392897536</v>
      </c>
    </row>
    <row r="19" spans="1:8" x14ac:dyDescent="0.25">
      <c r="A19" s="8">
        <f t="shared" si="2"/>
        <v>38967</v>
      </c>
      <c r="B19">
        <v>279.7</v>
      </c>
      <c r="C19">
        <v>834.8</v>
      </c>
      <c r="D19">
        <v>794.3</v>
      </c>
      <c r="E19">
        <v>1021.3</v>
      </c>
      <c r="F19" s="38">
        <f t="shared" si="3"/>
        <v>1074</v>
      </c>
      <c r="G19" s="38">
        <f t="shared" si="3"/>
        <v>1856.1</v>
      </c>
      <c r="H19" s="47">
        <f t="shared" si="1"/>
        <v>-42.136738322288672</v>
      </c>
    </row>
    <row r="20" spans="1:8" x14ac:dyDescent="0.25">
      <c r="A20" s="8">
        <f t="shared" si="2"/>
        <v>38974</v>
      </c>
      <c r="B20">
        <v>237.9</v>
      </c>
      <c r="C20">
        <v>806</v>
      </c>
      <c r="D20">
        <v>877.8</v>
      </c>
      <c r="E20">
        <v>1148.3</v>
      </c>
      <c r="F20" s="38">
        <f t="shared" si="3"/>
        <v>1115.7</v>
      </c>
      <c r="G20" s="38">
        <f t="shared" si="3"/>
        <v>1954.3</v>
      </c>
      <c r="H20" s="47">
        <f t="shared" si="1"/>
        <v>-42.910505040167834</v>
      </c>
    </row>
    <row r="21" spans="1:8" x14ac:dyDescent="0.25">
      <c r="A21" s="8">
        <f t="shared" si="2"/>
        <v>38981</v>
      </c>
      <c r="B21">
        <v>295.89999999999998</v>
      </c>
      <c r="C21">
        <v>757.2</v>
      </c>
      <c r="D21">
        <v>879.4</v>
      </c>
      <c r="E21">
        <v>1228.0999999999999</v>
      </c>
      <c r="F21" s="38">
        <f t="shared" si="3"/>
        <v>1175.3</v>
      </c>
      <c r="G21" s="38">
        <f t="shared" si="3"/>
        <v>1985.3</v>
      </c>
      <c r="H21" s="47">
        <f t="shared" si="1"/>
        <v>-40.799879111469295</v>
      </c>
    </row>
    <row r="22" spans="1:8" x14ac:dyDescent="0.25">
      <c r="A22" s="8">
        <f t="shared" si="2"/>
        <v>38988</v>
      </c>
      <c r="B22">
        <v>255.4</v>
      </c>
      <c r="C22">
        <v>719.7</v>
      </c>
      <c r="D22">
        <v>973.1</v>
      </c>
      <c r="E22">
        <v>1271.3</v>
      </c>
      <c r="F22" s="38">
        <f t="shared" si="3"/>
        <v>1228.5</v>
      </c>
      <c r="G22" s="38">
        <f t="shared" si="3"/>
        <v>1991</v>
      </c>
      <c r="H22" s="47">
        <f t="shared" si="1"/>
        <v>-38.29733802109493</v>
      </c>
    </row>
    <row r="23" spans="1:8" x14ac:dyDescent="0.25">
      <c r="A23" s="8">
        <f t="shared" si="2"/>
        <v>38995</v>
      </c>
      <c r="B23">
        <v>233.4</v>
      </c>
      <c r="C23">
        <v>705.7</v>
      </c>
      <c r="D23">
        <v>999.6</v>
      </c>
      <c r="E23">
        <v>1346.7</v>
      </c>
      <c r="F23" s="38">
        <f t="shared" si="3"/>
        <v>1233</v>
      </c>
      <c r="G23" s="38">
        <f t="shared" si="3"/>
        <v>2052.4</v>
      </c>
      <c r="H23" s="47">
        <f t="shared" si="1"/>
        <v>-39.923991424673552</v>
      </c>
    </row>
    <row r="24" spans="1:8" x14ac:dyDescent="0.25">
      <c r="A24" s="8">
        <f t="shared" si="2"/>
        <v>39002</v>
      </c>
      <c r="B24">
        <v>200</v>
      </c>
      <c r="C24">
        <v>669.3</v>
      </c>
      <c r="D24">
        <v>1057.0999999999999</v>
      </c>
      <c r="E24">
        <v>1435.8</v>
      </c>
      <c r="F24" s="38">
        <f t="shared" si="3"/>
        <v>1257.0999999999999</v>
      </c>
      <c r="G24" s="38">
        <f t="shared" si="3"/>
        <v>2105.1</v>
      </c>
      <c r="H24" s="47">
        <f t="shared" si="1"/>
        <v>-40.283121941950505</v>
      </c>
    </row>
    <row r="25" spans="1:8" x14ac:dyDescent="0.25">
      <c r="A25" s="8">
        <f t="shared" si="2"/>
        <v>39009</v>
      </c>
      <c r="B25">
        <v>321.39999999999998</v>
      </c>
      <c r="C25">
        <v>652.6</v>
      </c>
      <c r="D25">
        <v>1057.0999999999999</v>
      </c>
      <c r="E25">
        <v>1483.4</v>
      </c>
      <c r="F25" s="38">
        <f t="shared" si="3"/>
        <v>1378.5</v>
      </c>
      <c r="G25" s="38">
        <f t="shared" si="3"/>
        <v>2136</v>
      </c>
      <c r="H25" s="47">
        <f t="shared" si="1"/>
        <v>-35.463483146067418</v>
      </c>
    </row>
    <row r="26" spans="1:8" x14ac:dyDescent="0.25">
      <c r="A26" s="8">
        <f t="shared" si="2"/>
        <v>39016</v>
      </c>
      <c r="B26">
        <v>289.89999999999998</v>
      </c>
      <c r="C26">
        <v>627.5</v>
      </c>
      <c r="D26">
        <v>1088.5999999999999</v>
      </c>
      <c r="E26">
        <v>1578.7</v>
      </c>
      <c r="F26" s="38">
        <f t="shared" si="3"/>
        <v>1378.5</v>
      </c>
      <c r="G26" s="38">
        <f t="shared" si="3"/>
        <v>2206.1999999999998</v>
      </c>
      <c r="H26" s="47">
        <f t="shared" si="1"/>
        <v>-37.516997552352457</v>
      </c>
    </row>
    <row r="27" spans="1:8" x14ac:dyDescent="0.25">
      <c r="A27" s="8">
        <f t="shared" si="2"/>
        <v>39023</v>
      </c>
      <c r="B27">
        <v>297.39999999999998</v>
      </c>
      <c r="C27">
        <v>600</v>
      </c>
      <c r="D27">
        <v>1109.5999999999999</v>
      </c>
      <c r="E27">
        <v>1624.2</v>
      </c>
      <c r="F27" s="38">
        <f t="shared" si="3"/>
        <v>1407</v>
      </c>
      <c r="G27" s="38">
        <f t="shared" si="3"/>
        <v>2224.1999999999998</v>
      </c>
      <c r="H27" s="47">
        <f t="shared" si="1"/>
        <v>-36.741300242783915</v>
      </c>
    </row>
    <row r="28" spans="1:8" x14ac:dyDescent="0.25">
      <c r="A28" s="8">
        <f t="shared" si="2"/>
        <v>39030</v>
      </c>
      <c r="B28">
        <v>316.8</v>
      </c>
      <c r="C28">
        <v>644.79999999999995</v>
      </c>
      <c r="D28">
        <v>1169.4000000000001</v>
      </c>
      <c r="E28">
        <v>1654.3</v>
      </c>
      <c r="F28" s="38">
        <f t="shared" si="3"/>
        <v>1486.2</v>
      </c>
      <c r="G28" s="38">
        <f t="shared" si="3"/>
        <v>2299.1</v>
      </c>
      <c r="H28" s="47">
        <f t="shared" si="1"/>
        <v>-35.357313731460124</v>
      </c>
    </row>
    <row r="29" spans="1:8" x14ac:dyDescent="0.25">
      <c r="A29" s="8">
        <f t="shared" si="2"/>
        <v>39037</v>
      </c>
      <c r="B29">
        <v>289.8</v>
      </c>
      <c r="C29">
        <v>635.9</v>
      </c>
      <c r="D29">
        <v>1200</v>
      </c>
      <c r="E29">
        <v>1727.3</v>
      </c>
      <c r="F29" s="38">
        <f t="shared" si="3"/>
        <v>1489.8</v>
      </c>
      <c r="G29" s="38">
        <f t="shared" si="3"/>
        <v>2363.1999999999998</v>
      </c>
      <c r="H29" s="47">
        <f t="shared" si="1"/>
        <v>-36.958361543669596</v>
      </c>
    </row>
    <row r="30" spans="1:8" x14ac:dyDescent="0.25">
      <c r="A30" s="8">
        <f t="shared" si="2"/>
        <v>39044</v>
      </c>
      <c r="B30">
        <v>260.89999999999998</v>
      </c>
      <c r="C30">
        <v>605.9</v>
      </c>
      <c r="D30">
        <v>1224.3</v>
      </c>
      <c r="E30">
        <v>1758.5</v>
      </c>
      <c r="F30" s="38">
        <f t="shared" si="3"/>
        <v>1485.1999999999998</v>
      </c>
      <c r="G30" s="38">
        <f t="shared" si="3"/>
        <v>2364.4</v>
      </c>
      <c r="H30" s="47">
        <f t="shared" si="1"/>
        <v>-37.184909490779916</v>
      </c>
    </row>
    <row r="31" spans="1:8" x14ac:dyDescent="0.25">
      <c r="A31" s="8">
        <f t="shared" si="2"/>
        <v>39051</v>
      </c>
      <c r="B31">
        <v>232.8</v>
      </c>
      <c r="C31">
        <v>585.9</v>
      </c>
      <c r="D31">
        <v>1256.2</v>
      </c>
      <c r="E31">
        <v>1780.5</v>
      </c>
      <c r="F31" s="38">
        <f t="shared" si="3"/>
        <v>1489</v>
      </c>
      <c r="G31" s="38">
        <f t="shared" si="3"/>
        <v>2366.4</v>
      </c>
      <c r="H31" s="47">
        <f t="shared" si="1"/>
        <v>-37.077417173766058</v>
      </c>
    </row>
    <row r="32" spans="1:8" x14ac:dyDescent="0.25">
      <c r="A32" s="8">
        <f t="shared" si="2"/>
        <v>39058</v>
      </c>
      <c r="B32">
        <v>305.3</v>
      </c>
      <c r="C32">
        <v>584.79999999999995</v>
      </c>
      <c r="D32">
        <v>1274.2</v>
      </c>
      <c r="E32">
        <v>1806.7</v>
      </c>
      <c r="F32" s="38">
        <f t="shared" si="3"/>
        <v>1579.5</v>
      </c>
      <c r="G32" s="38">
        <f t="shared" si="3"/>
        <v>2391.5</v>
      </c>
      <c r="H32" s="47">
        <f t="shared" si="1"/>
        <v>-33.953585615722346</v>
      </c>
    </row>
    <row r="33" spans="1:8" x14ac:dyDescent="0.25">
      <c r="A33" s="8">
        <f t="shared" si="2"/>
        <v>39065</v>
      </c>
      <c r="B33">
        <v>280.3</v>
      </c>
      <c r="C33">
        <v>622.29999999999995</v>
      </c>
      <c r="D33">
        <v>1299.2</v>
      </c>
      <c r="E33">
        <v>1855.1</v>
      </c>
      <c r="F33" s="38">
        <f t="shared" si="3"/>
        <v>1579.5</v>
      </c>
      <c r="G33" s="38">
        <f t="shared" si="3"/>
        <v>2477.3999999999996</v>
      </c>
      <c r="H33" s="47">
        <f t="shared" si="1"/>
        <v>-36.243642528457244</v>
      </c>
    </row>
    <row r="34" spans="1:8" x14ac:dyDescent="0.25">
      <c r="A34" s="8">
        <f t="shared" si="2"/>
        <v>39072</v>
      </c>
      <c r="B34">
        <v>352.2</v>
      </c>
      <c r="C34">
        <v>644.20000000000005</v>
      </c>
      <c r="D34">
        <v>1299.2</v>
      </c>
      <c r="E34">
        <v>1902.4</v>
      </c>
      <c r="F34" s="38">
        <f t="shared" si="3"/>
        <v>1651.4</v>
      </c>
      <c r="G34" s="38">
        <f t="shared" si="3"/>
        <v>2546.6000000000004</v>
      </c>
      <c r="H34" s="47">
        <f t="shared" si="1"/>
        <v>-35.152752689861003</v>
      </c>
    </row>
    <row r="35" spans="1:8" x14ac:dyDescent="0.25">
      <c r="A35" s="8">
        <f t="shared" si="2"/>
        <v>39079</v>
      </c>
      <c r="B35">
        <v>352.2</v>
      </c>
      <c r="C35">
        <v>671.4</v>
      </c>
      <c r="D35">
        <v>1299.2</v>
      </c>
      <c r="E35">
        <v>1973.4</v>
      </c>
      <c r="F35" s="38">
        <f t="shared" si="3"/>
        <v>1651.4</v>
      </c>
      <c r="G35" s="38">
        <f t="shared" si="3"/>
        <v>2644.8</v>
      </c>
      <c r="H35" s="47">
        <f t="shared" si="1"/>
        <v>-37.560496067755601</v>
      </c>
    </row>
    <row r="36" spans="1:8" x14ac:dyDescent="0.25">
      <c r="A36" s="8">
        <f t="shared" si="2"/>
        <v>39086</v>
      </c>
      <c r="B36">
        <v>351.3</v>
      </c>
      <c r="C36">
        <v>659.4</v>
      </c>
      <c r="D36">
        <v>1338.1</v>
      </c>
      <c r="E36">
        <v>1985.4</v>
      </c>
      <c r="F36" s="38">
        <f t="shared" si="3"/>
        <v>1689.3999999999999</v>
      </c>
      <c r="G36" s="38">
        <f t="shared" si="3"/>
        <v>2644.8</v>
      </c>
      <c r="H36" s="47">
        <f t="shared" si="1"/>
        <v>-36.123714458560208</v>
      </c>
    </row>
    <row r="37" spans="1:8" x14ac:dyDescent="0.25">
      <c r="A37" s="8">
        <f t="shared" si="2"/>
        <v>39093</v>
      </c>
      <c r="B37">
        <v>401.1</v>
      </c>
      <c r="C37">
        <v>634.6</v>
      </c>
      <c r="D37">
        <v>1363.5</v>
      </c>
      <c r="E37">
        <v>2054.8000000000002</v>
      </c>
      <c r="F37" s="38">
        <f t="shared" si="3"/>
        <v>1764.6</v>
      </c>
      <c r="G37" s="38">
        <f t="shared" si="3"/>
        <v>2689.4</v>
      </c>
      <c r="H37" s="47">
        <f t="shared" si="1"/>
        <v>-34.386852085967135</v>
      </c>
    </row>
    <row r="38" spans="1:8" x14ac:dyDescent="0.25">
      <c r="A38" s="8">
        <f t="shared" si="2"/>
        <v>39100</v>
      </c>
      <c r="B38">
        <v>375.1</v>
      </c>
      <c r="C38">
        <v>572.5</v>
      </c>
      <c r="D38">
        <v>1425</v>
      </c>
      <c r="E38">
        <v>2066.9</v>
      </c>
      <c r="F38" s="38">
        <f t="shared" si="3"/>
        <v>1800.1</v>
      </c>
      <c r="G38" s="38">
        <f t="shared" si="3"/>
        <v>2639.4</v>
      </c>
      <c r="H38" s="47">
        <f t="shared" si="1"/>
        <v>-31.798893687959396</v>
      </c>
    </row>
    <row r="39" spans="1:8" x14ac:dyDescent="0.25">
      <c r="A39" s="8">
        <f t="shared" si="2"/>
        <v>39107</v>
      </c>
      <c r="B39">
        <v>491.2</v>
      </c>
      <c r="C39">
        <v>493</v>
      </c>
      <c r="D39">
        <v>1509.7</v>
      </c>
      <c r="E39">
        <v>2144.3000000000002</v>
      </c>
      <c r="F39" s="38">
        <f t="shared" ref="F39:G41" si="4">+B39+D39</f>
        <v>2000.9</v>
      </c>
      <c r="G39" s="38">
        <f t="shared" si="4"/>
        <v>2637.3</v>
      </c>
      <c r="H39" s="47">
        <f t="shared" ref="H39:H44" si="5">+(F39/G39-1)*100</f>
        <v>-24.130739771736241</v>
      </c>
    </row>
    <row r="40" spans="1:8" x14ac:dyDescent="0.25">
      <c r="A40" s="8">
        <f t="shared" si="2"/>
        <v>39114</v>
      </c>
      <c r="B40">
        <v>471</v>
      </c>
      <c r="C40">
        <v>464</v>
      </c>
      <c r="D40">
        <v>1550.9</v>
      </c>
      <c r="E40">
        <v>2215.5</v>
      </c>
      <c r="F40" s="38">
        <f t="shared" si="4"/>
        <v>2021.9</v>
      </c>
      <c r="G40" s="38">
        <f t="shared" si="4"/>
        <v>2679.5</v>
      </c>
      <c r="H40" s="47">
        <f t="shared" si="5"/>
        <v>-24.541892144056721</v>
      </c>
    </row>
    <row r="41" spans="1:8" x14ac:dyDescent="0.25">
      <c r="A41" s="8">
        <f t="shared" si="2"/>
        <v>39121</v>
      </c>
      <c r="B41">
        <v>439.5</v>
      </c>
      <c r="C41">
        <v>480.6</v>
      </c>
      <c r="D41">
        <v>1609</v>
      </c>
      <c r="E41">
        <v>2262.8000000000002</v>
      </c>
      <c r="F41" s="38">
        <f t="shared" si="4"/>
        <v>2048.5</v>
      </c>
      <c r="G41" s="38">
        <f t="shared" si="4"/>
        <v>2743.4</v>
      </c>
      <c r="H41" s="47">
        <f t="shared" si="5"/>
        <v>-25.32988262739666</v>
      </c>
    </row>
    <row r="42" spans="1:8" x14ac:dyDescent="0.25">
      <c r="A42" s="8">
        <f t="shared" si="2"/>
        <v>39128</v>
      </c>
      <c r="B42">
        <v>429.3</v>
      </c>
      <c r="C42">
        <v>503.1</v>
      </c>
      <c r="D42">
        <v>1649.5</v>
      </c>
      <c r="E42">
        <v>2286.5</v>
      </c>
      <c r="F42" s="38">
        <f t="shared" ref="F42:G44" si="6">+B42+D42</f>
        <v>2078.8000000000002</v>
      </c>
      <c r="G42" s="38">
        <f t="shared" si="6"/>
        <v>2789.6</v>
      </c>
      <c r="H42" s="47">
        <f t="shared" si="5"/>
        <v>-25.480355606538563</v>
      </c>
    </row>
    <row r="43" spans="1:8" x14ac:dyDescent="0.25">
      <c r="A43" s="8">
        <f t="shared" si="2"/>
        <v>39135</v>
      </c>
      <c r="B43">
        <v>439.2</v>
      </c>
      <c r="C43">
        <v>478.6</v>
      </c>
      <c r="D43">
        <v>1753.6</v>
      </c>
      <c r="E43">
        <v>2330.4</v>
      </c>
      <c r="F43" s="38">
        <f t="shared" si="6"/>
        <v>2192.7999999999997</v>
      </c>
      <c r="G43" s="38">
        <f t="shared" si="6"/>
        <v>2809</v>
      </c>
      <c r="H43" s="47">
        <f t="shared" si="5"/>
        <v>-21.936632253471</v>
      </c>
    </row>
    <row r="44" spans="1:8" x14ac:dyDescent="0.25">
      <c r="A44" s="8">
        <f t="shared" si="2"/>
        <v>39142</v>
      </c>
      <c r="B44">
        <v>421.3</v>
      </c>
      <c r="C44">
        <v>437.5</v>
      </c>
      <c r="D44">
        <v>1838.8</v>
      </c>
      <c r="E44">
        <v>2371.5</v>
      </c>
      <c r="F44" s="38">
        <f t="shared" si="6"/>
        <v>2260.1</v>
      </c>
      <c r="G44" s="38">
        <f t="shared" si="6"/>
        <v>2809</v>
      </c>
      <c r="H44" s="47">
        <f t="shared" si="5"/>
        <v>-19.540761836952658</v>
      </c>
    </row>
    <row r="45" spans="1:8" x14ac:dyDescent="0.25">
      <c r="A45" s="8">
        <f t="shared" si="2"/>
        <v>39149</v>
      </c>
      <c r="B45">
        <v>350.7</v>
      </c>
      <c r="C45">
        <v>335.9</v>
      </c>
      <c r="D45">
        <v>1955.9</v>
      </c>
      <c r="E45">
        <v>2475</v>
      </c>
      <c r="F45" s="38">
        <f t="shared" ref="F45:G47" si="7">+B45+D45</f>
        <v>2306.6</v>
      </c>
      <c r="G45" s="38">
        <f t="shared" si="7"/>
        <v>2810.9</v>
      </c>
      <c r="H45" s="47">
        <f t="shared" ref="H45:H50" si="8">+(F45/G45-1)*100</f>
        <v>-17.940873029990399</v>
      </c>
    </row>
    <row r="46" spans="1:8" x14ac:dyDescent="0.25">
      <c r="A46" s="8">
        <f t="shared" si="2"/>
        <v>39156</v>
      </c>
      <c r="B46">
        <v>374.7</v>
      </c>
      <c r="C46">
        <v>380.2</v>
      </c>
      <c r="D46">
        <v>2017.1</v>
      </c>
      <c r="E46">
        <v>2548</v>
      </c>
      <c r="F46" s="38">
        <f t="shared" si="7"/>
        <v>2391.7999999999997</v>
      </c>
      <c r="G46" s="38">
        <f t="shared" si="7"/>
        <v>2928.2</v>
      </c>
      <c r="H46" s="47">
        <f t="shared" si="8"/>
        <v>-18.318420872891206</v>
      </c>
    </row>
    <row r="47" spans="1:8" x14ac:dyDescent="0.25">
      <c r="A47" s="8">
        <f t="shared" si="2"/>
        <v>39163</v>
      </c>
      <c r="B47">
        <v>366.9</v>
      </c>
      <c r="C47">
        <v>376.6</v>
      </c>
      <c r="D47">
        <v>2039.5</v>
      </c>
      <c r="E47">
        <v>2554</v>
      </c>
      <c r="F47" s="38">
        <f t="shared" si="7"/>
        <v>2406.4</v>
      </c>
      <c r="G47" s="38">
        <f t="shared" si="7"/>
        <v>2930.6</v>
      </c>
      <c r="H47" s="47">
        <f t="shared" si="8"/>
        <v>-17.887122091039377</v>
      </c>
    </row>
    <row r="48" spans="1:8" x14ac:dyDescent="0.25">
      <c r="A48" s="8">
        <f t="shared" si="2"/>
        <v>39170</v>
      </c>
      <c r="B48">
        <v>311.7</v>
      </c>
      <c r="C48">
        <v>336.1</v>
      </c>
      <c r="D48">
        <v>2063.3000000000002</v>
      </c>
      <c r="E48">
        <v>2605</v>
      </c>
      <c r="F48" s="38">
        <f t="shared" ref="F48:G50" si="9">+B48+D48</f>
        <v>2375</v>
      </c>
      <c r="G48" s="38">
        <f t="shared" si="9"/>
        <v>2941.1</v>
      </c>
      <c r="H48" s="47">
        <f t="shared" si="8"/>
        <v>-19.247900445411581</v>
      </c>
    </row>
    <row r="49" spans="1:9" x14ac:dyDescent="0.25">
      <c r="A49" s="8">
        <f t="shared" si="2"/>
        <v>39177</v>
      </c>
      <c r="B49">
        <v>312.8</v>
      </c>
      <c r="C49">
        <v>306.89999999999998</v>
      </c>
      <c r="D49">
        <v>2113.1999999999998</v>
      </c>
      <c r="E49">
        <v>2708.5</v>
      </c>
      <c r="F49" s="38">
        <f t="shared" si="9"/>
        <v>2426</v>
      </c>
      <c r="G49" s="38">
        <f t="shared" si="9"/>
        <v>3015.4</v>
      </c>
      <c r="H49" s="47">
        <f t="shared" si="8"/>
        <v>-19.546328845260994</v>
      </c>
    </row>
    <row r="50" spans="1:9" x14ac:dyDescent="0.25">
      <c r="A50" s="8">
        <f t="shared" si="2"/>
        <v>39184</v>
      </c>
      <c r="B50">
        <v>261.7</v>
      </c>
      <c r="C50">
        <v>304.8</v>
      </c>
      <c r="D50">
        <v>2162.3000000000002</v>
      </c>
      <c r="E50">
        <v>2721.3</v>
      </c>
      <c r="F50" s="38">
        <f t="shared" si="9"/>
        <v>2424</v>
      </c>
      <c r="G50" s="38">
        <f t="shared" si="9"/>
        <v>3026.1000000000004</v>
      </c>
      <c r="H50" s="47">
        <f t="shared" si="8"/>
        <v>-19.896896996133652</v>
      </c>
    </row>
    <row r="51" spans="1:9" x14ac:dyDescent="0.25">
      <c r="A51" s="8">
        <f t="shared" si="2"/>
        <v>39191</v>
      </c>
      <c r="B51">
        <v>259.5</v>
      </c>
      <c r="C51">
        <v>291.39999999999998</v>
      </c>
      <c r="D51">
        <v>2162.3000000000002</v>
      </c>
      <c r="E51">
        <v>2764.8</v>
      </c>
      <c r="F51" s="38">
        <f t="shared" ref="F51:G53" si="10">+B51+D51</f>
        <v>2421.8000000000002</v>
      </c>
      <c r="G51" s="38">
        <f t="shared" si="10"/>
        <v>3056.2000000000003</v>
      </c>
      <c r="H51" s="47">
        <f t="shared" ref="H51:H57" si="11">+(F51/G51-1)*100</f>
        <v>-20.757803808651264</v>
      </c>
    </row>
    <row r="52" spans="1:9" x14ac:dyDescent="0.25">
      <c r="A52" s="8">
        <f t="shared" si="2"/>
        <v>39198</v>
      </c>
      <c r="B52">
        <v>232.3</v>
      </c>
      <c r="C52">
        <v>226</v>
      </c>
      <c r="D52">
        <v>2260.4</v>
      </c>
      <c r="E52">
        <v>2840.4</v>
      </c>
      <c r="F52" s="38">
        <f t="shared" si="10"/>
        <v>2492.7000000000003</v>
      </c>
      <c r="G52" s="38">
        <f t="shared" si="10"/>
        <v>3066.4</v>
      </c>
      <c r="H52" s="47">
        <f t="shared" si="11"/>
        <v>-18.709235585703098</v>
      </c>
    </row>
    <row r="53" spans="1:9" x14ac:dyDescent="0.25">
      <c r="A53" s="8">
        <f t="shared" si="2"/>
        <v>39205</v>
      </c>
      <c r="B53">
        <v>214.2</v>
      </c>
      <c r="C53">
        <v>246.9</v>
      </c>
      <c r="D53">
        <v>2293.4</v>
      </c>
      <c r="E53">
        <v>2864.5</v>
      </c>
      <c r="F53" s="38">
        <f t="shared" si="10"/>
        <v>2507.6</v>
      </c>
      <c r="G53" s="38">
        <f t="shared" si="10"/>
        <v>3111.4</v>
      </c>
      <c r="H53" s="47">
        <f t="shared" si="11"/>
        <v>-19.406055152021608</v>
      </c>
      <c r="I53">
        <v>114.5</v>
      </c>
    </row>
    <row r="54" spans="1:9" x14ac:dyDescent="0.25">
      <c r="A54" s="8">
        <f t="shared" si="2"/>
        <v>39212</v>
      </c>
      <c r="B54">
        <v>210.1</v>
      </c>
      <c r="C54">
        <v>261.8</v>
      </c>
      <c r="D54">
        <v>2311</v>
      </c>
      <c r="E54">
        <v>2915.6</v>
      </c>
      <c r="F54" s="38">
        <f t="shared" ref="F54:G56" si="12">+B54+D54</f>
        <v>2521.1</v>
      </c>
      <c r="G54" s="38">
        <f t="shared" si="12"/>
        <v>3177.4</v>
      </c>
      <c r="H54" s="47">
        <f t="shared" si="11"/>
        <v>-20.655252722351612</v>
      </c>
      <c r="I54">
        <v>114.5</v>
      </c>
    </row>
    <row r="55" spans="1:9" x14ac:dyDescent="0.25">
      <c r="A55" s="8">
        <f t="shared" si="2"/>
        <v>39219</v>
      </c>
      <c r="B55">
        <v>241.6</v>
      </c>
      <c r="C55">
        <v>203.9</v>
      </c>
      <c r="D55">
        <v>2362.5</v>
      </c>
      <c r="E55">
        <v>2957.1</v>
      </c>
      <c r="F55" s="38">
        <f t="shared" si="12"/>
        <v>2604.1</v>
      </c>
      <c r="G55" s="38">
        <f t="shared" si="12"/>
        <v>3161</v>
      </c>
      <c r="H55" s="47">
        <f t="shared" si="11"/>
        <v>-17.61784245491933</v>
      </c>
      <c r="I55">
        <v>144.5</v>
      </c>
    </row>
    <row r="56" spans="1:9" x14ac:dyDescent="0.25">
      <c r="A56" s="8">
        <f t="shared" si="2"/>
        <v>39226</v>
      </c>
      <c r="B56">
        <v>218.5</v>
      </c>
      <c r="C56">
        <v>134.19999999999999</v>
      </c>
      <c r="D56">
        <v>2387.8000000000002</v>
      </c>
      <c r="E56">
        <v>3003.6</v>
      </c>
      <c r="F56" s="38">
        <f t="shared" si="12"/>
        <v>2606.3000000000002</v>
      </c>
      <c r="G56" s="38">
        <f t="shared" si="12"/>
        <v>3137.7999999999997</v>
      </c>
      <c r="H56" s="47">
        <f t="shared" si="11"/>
        <v>-16.938619414876655</v>
      </c>
      <c r="I56">
        <v>144.5</v>
      </c>
    </row>
    <row r="57" spans="1:9" x14ac:dyDescent="0.25">
      <c r="A57" s="8">
        <f t="shared" si="2"/>
        <v>39233</v>
      </c>
      <c r="D57">
        <v>2441.1999999999998</v>
      </c>
      <c r="E57">
        <v>3035.6</v>
      </c>
      <c r="F57">
        <v>2441.1999999999998</v>
      </c>
      <c r="G57">
        <v>3035.6</v>
      </c>
      <c r="H57" s="47">
        <f t="shared" si="11"/>
        <v>-19.580972460139677</v>
      </c>
    </row>
    <row r="58" spans="1:9" x14ac:dyDescent="0.25">
      <c r="A58" s="8">
        <f t="shared" si="2"/>
        <v>39240</v>
      </c>
      <c r="B58">
        <v>423.7</v>
      </c>
      <c r="C58">
        <v>203.3</v>
      </c>
      <c r="D58">
        <v>25.5</v>
      </c>
      <c r="E58">
        <v>59.3</v>
      </c>
      <c r="F58" s="38">
        <f t="shared" ref="F58:G60" si="13">+B58+D58</f>
        <v>449.2</v>
      </c>
      <c r="G58" s="38">
        <f t="shared" si="13"/>
        <v>262.60000000000002</v>
      </c>
      <c r="H58" s="47">
        <f t="shared" ref="H58:H63" si="14">+(F58/G58-1)*100</f>
        <v>71.058644325971045</v>
      </c>
    </row>
    <row r="59" spans="1:9" x14ac:dyDescent="0.25">
      <c r="A59" s="8">
        <f t="shared" si="2"/>
        <v>39247</v>
      </c>
      <c r="B59">
        <v>410.7</v>
      </c>
      <c r="C59">
        <v>272.7</v>
      </c>
      <c r="D59">
        <v>104.4</v>
      </c>
      <c r="E59">
        <v>59.3</v>
      </c>
      <c r="F59" s="38">
        <f t="shared" si="13"/>
        <v>515.1</v>
      </c>
      <c r="G59" s="38">
        <f t="shared" si="13"/>
        <v>332</v>
      </c>
      <c r="H59" s="47">
        <f t="shared" si="14"/>
        <v>55.150602409638559</v>
      </c>
    </row>
    <row r="60" spans="1:9" x14ac:dyDescent="0.25">
      <c r="A60" s="8">
        <f t="shared" si="2"/>
        <v>39254</v>
      </c>
      <c r="B60">
        <v>410.8</v>
      </c>
      <c r="C60">
        <v>248.7</v>
      </c>
      <c r="D60">
        <v>104.4</v>
      </c>
      <c r="E60">
        <v>147.30000000000001</v>
      </c>
      <c r="F60" s="38">
        <f t="shared" si="13"/>
        <v>515.20000000000005</v>
      </c>
      <c r="G60" s="38">
        <f t="shared" si="13"/>
        <v>396</v>
      </c>
      <c r="H60" s="47">
        <f t="shared" si="14"/>
        <v>30.101010101010118</v>
      </c>
    </row>
    <row r="61" spans="1:9" x14ac:dyDescent="0.25">
      <c r="A61" s="8">
        <f t="shared" si="2"/>
        <v>39261</v>
      </c>
      <c r="B61">
        <v>375</v>
      </c>
      <c r="C61">
        <v>305.7</v>
      </c>
      <c r="D61">
        <v>165.7</v>
      </c>
      <c r="E61">
        <v>184.6</v>
      </c>
      <c r="F61" s="38">
        <f t="shared" ref="F61:G63" si="15">+B61+D61</f>
        <v>540.70000000000005</v>
      </c>
      <c r="G61" s="38">
        <f t="shared" si="15"/>
        <v>490.29999999999995</v>
      </c>
      <c r="H61" s="47">
        <f t="shared" si="14"/>
        <v>10.279420762798308</v>
      </c>
    </row>
    <row r="62" spans="1:9" x14ac:dyDescent="0.25">
      <c r="A62" s="8">
        <f t="shared" si="2"/>
        <v>39268</v>
      </c>
      <c r="B62">
        <v>400</v>
      </c>
      <c r="C62">
        <v>297.7</v>
      </c>
      <c r="D62">
        <v>192.3</v>
      </c>
      <c r="E62">
        <v>206.4</v>
      </c>
      <c r="F62" s="38">
        <f t="shared" si="15"/>
        <v>592.29999999999995</v>
      </c>
      <c r="G62" s="38">
        <f t="shared" si="15"/>
        <v>504.1</v>
      </c>
      <c r="H62" s="47">
        <f t="shared" si="14"/>
        <v>17.49652846657408</v>
      </c>
    </row>
    <row r="63" spans="1:9" x14ac:dyDescent="0.25">
      <c r="A63" s="8">
        <f t="shared" si="2"/>
        <v>39275</v>
      </c>
      <c r="B63">
        <v>474.4</v>
      </c>
      <c r="C63">
        <v>275.10000000000002</v>
      </c>
      <c r="D63">
        <v>257.89999999999998</v>
      </c>
      <c r="E63">
        <v>300.3</v>
      </c>
      <c r="F63" s="38">
        <f t="shared" si="15"/>
        <v>732.3</v>
      </c>
      <c r="G63" s="38">
        <f t="shared" si="15"/>
        <v>575.40000000000009</v>
      </c>
      <c r="H63" s="47">
        <f t="shared" si="14"/>
        <v>27.267987486965552</v>
      </c>
    </row>
    <row r="64" spans="1:9" x14ac:dyDescent="0.25">
      <c r="A64" s="8">
        <f t="shared" si="2"/>
        <v>39282</v>
      </c>
      <c r="B64">
        <v>434.1</v>
      </c>
      <c r="C64">
        <v>250.1</v>
      </c>
      <c r="D64">
        <v>359.9</v>
      </c>
      <c r="E64">
        <v>330.2</v>
      </c>
      <c r="F64" s="38">
        <f t="shared" ref="F64:G66" si="16">+B64+D64</f>
        <v>794</v>
      </c>
      <c r="G64" s="38">
        <f t="shared" si="16"/>
        <v>580.29999999999995</v>
      </c>
      <c r="H64" s="47">
        <f t="shared" ref="H64:H69" si="17">+(F64/G64-1)*100</f>
        <v>36.825779769084967</v>
      </c>
    </row>
    <row r="65" spans="1:9" x14ac:dyDescent="0.25">
      <c r="A65" s="8">
        <f t="shared" si="2"/>
        <v>39289</v>
      </c>
      <c r="B65">
        <v>462.6</v>
      </c>
      <c r="C65">
        <v>360.8</v>
      </c>
      <c r="D65">
        <v>378.9</v>
      </c>
      <c r="E65">
        <v>435</v>
      </c>
      <c r="F65" s="38">
        <f t="shared" si="16"/>
        <v>841.5</v>
      </c>
      <c r="G65" s="38">
        <f t="shared" si="16"/>
        <v>795.8</v>
      </c>
      <c r="H65" s="47">
        <f t="shared" si="17"/>
        <v>5.7426489067605058</v>
      </c>
    </row>
    <row r="66" spans="1:9" x14ac:dyDescent="0.25">
      <c r="A66" s="8">
        <f t="shared" si="2"/>
        <v>39296</v>
      </c>
      <c r="B66">
        <v>411.9</v>
      </c>
      <c r="C66">
        <v>280</v>
      </c>
      <c r="D66">
        <v>478.5</v>
      </c>
      <c r="E66">
        <v>544.70000000000005</v>
      </c>
      <c r="F66" s="38">
        <f t="shared" si="16"/>
        <v>890.4</v>
      </c>
      <c r="G66" s="38">
        <f t="shared" si="16"/>
        <v>824.7</v>
      </c>
      <c r="H66" s="47">
        <f t="shared" si="17"/>
        <v>7.9665332848308346</v>
      </c>
    </row>
    <row r="67" spans="1:9" x14ac:dyDescent="0.25">
      <c r="A67" s="8">
        <f t="shared" si="2"/>
        <v>39303</v>
      </c>
      <c r="B67">
        <v>470.6</v>
      </c>
      <c r="C67">
        <v>284.2</v>
      </c>
      <c r="D67">
        <v>550.4</v>
      </c>
      <c r="E67">
        <v>560.5</v>
      </c>
      <c r="F67" s="38">
        <f t="shared" ref="F67:G69" si="18">+B67+D67</f>
        <v>1021</v>
      </c>
      <c r="G67" s="38">
        <f t="shared" si="18"/>
        <v>844.7</v>
      </c>
      <c r="H67" s="47">
        <f t="shared" si="17"/>
        <v>20.871315259855571</v>
      </c>
    </row>
    <row r="68" spans="1:9" x14ac:dyDescent="0.25">
      <c r="A68" s="8">
        <f t="shared" si="2"/>
        <v>39310</v>
      </c>
      <c r="B68">
        <v>462.7</v>
      </c>
      <c r="C68">
        <v>306.10000000000002</v>
      </c>
      <c r="D68">
        <v>619.6</v>
      </c>
      <c r="E68">
        <v>663</v>
      </c>
      <c r="F68" s="38">
        <f t="shared" si="18"/>
        <v>1082.3</v>
      </c>
      <c r="G68" s="38">
        <f t="shared" si="18"/>
        <v>969.1</v>
      </c>
      <c r="H68" s="47">
        <f t="shared" si="17"/>
        <v>11.680941079351959</v>
      </c>
    </row>
    <row r="69" spans="1:9" x14ac:dyDescent="0.25">
      <c r="A69" s="8">
        <f t="shared" si="2"/>
        <v>39317</v>
      </c>
      <c r="B69">
        <v>408.8</v>
      </c>
      <c r="C69">
        <v>337.1</v>
      </c>
      <c r="D69">
        <v>742.8</v>
      </c>
      <c r="E69">
        <v>687</v>
      </c>
      <c r="F69" s="38">
        <f t="shared" si="18"/>
        <v>1151.5999999999999</v>
      </c>
      <c r="G69" s="38">
        <f t="shared" si="18"/>
        <v>1024.0999999999999</v>
      </c>
      <c r="H69" s="47">
        <f t="shared" si="17"/>
        <v>12.449956058978607</v>
      </c>
      <c r="I69">
        <v>6</v>
      </c>
    </row>
    <row r="70" spans="1:9" x14ac:dyDescent="0.25">
      <c r="A70" s="8">
        <f t="shared" si="2"/>
        <v>39324</v>
      </c>
      <c r="B70">
        <v>393.8</v>
      </c>
      <c r="C70">
        <v>261.7</v>
      </c>
      <c r="D70">
        <v>763.9</v>
      </c>
      <c r="E70">
        <v>794.3</v>
      </c>
      <c r="F70" s="38">
        <f t="shared" ref="F70:G72" si="19">+B70+D70</f>
        <v>1157.7</v>
      </c>
      <c r="G70" s="38">
        <f t="shared" si="19"/>
        <v>1056</v>
      </c>
      <c r="H70" s="47">
        <f t="shared" ref="H70:H75" si="20">+(F70/G70-1)*100</f>
        <v>9.6306818181818308</v>
      </c>
    </row>
    <row r="71" spans="1:9" x14ac:dyDescent="0.25">
      <c r="A71" s="63">
        <f t="shared" si="2"/>
        <v>39331</v>
      </c>
      <c r="B71">
        <v>444.5</v>
      </c>
      <c r="C71">
        <v>279.7</v>
      </c>
      <c r="D71">
        <v>835.3</v>
      </c>
      <c r="E71">
        <v>794.3</v>
      </c>
      <c r="F71" s="38">
        <f t="shared" si="19"/>
        <v>1279.8</v>
      </c>
      <c r="G71" s="38">
        <f t="shared" si="19"/>
        <v>1074</v>
      </c>
      <c r="H71" s="47">
        <f t="shared" si="20"/>
        <v>19.162011173184347</v>
      </c>
    </row>
    <row r="72" spans="1:9" x14ac:dyDescent="0.25">
      <c r="A72" s="8">
        <f t="shared" si="2"/>
        <v>39338</v>
      </c>
      <c r="B72">
        <v>619.6</v>
      </c>
      <c r="C72">
        <v>237.9</v>
      </c>
      <c r="D72">
        <v>842.6</v>
      </c>
      <c r="E72">
        <v>877.8</v>
      </c>
      <c r="F72" s="38">
        <f t="shared" si="19"/>
        <v>1462.2</v>
      </c>
      <c r="G72" s="38">
        <f t="shared" si="19"/>
        <v>1115.7</v>
      </c>
      <c r="H72" s="47">
        <f t="shared" si="20"/>
        <v>31.056735681634851</v>
      </c>
    </row>
    <row r="73" spans="1:9" x14ac:dyDescent="0.25">
      <c r="A73" s="8">
        <f t="shared" si="2"/>
        <v>39345</v>
      </c>
      <c r="B73">
        <v>584.5</v>
      </c>
      <c r="C73">
        <v>295.89999999999998</v>
      </c>
      <c r="D73">
        <v>939.5</v>
      </c>
      <c r="E73">
        <v>879.4</v>
      </c>
      <c r="F73" s="38">
        <f t="shared" ref="F73:G75" si="21">+B73+D73</f>
        <v>1524</v>
      </c>
      <c r="G73" s="38">
        <f t="shared" si="21"/>
        <v>1175.3</v>
      </c>
      <c r="H73" s="47">
        <f t="shared" si="20"/>
        <v>29.669020675572199</v>
      </c>
    </row>
    <row r="74" spans="1:9" x14ac:dyDescent="0.25">
      <c r="A74" s="8">
        <f t="shared" si="2"/>
        <v>39352</v>
      </c>
      <c r="B74">
        <v>636.70000000000005</v>
      </c>
      <c r="C74">
        <v>255.4</v>
      </c>
      <c r="D74">
        <v>997.3</v>
      </c>
      <c r="E74">
        <v>973.1</v>
      </c>
      <c r="F74" s="38">
        <f t="shared" si="21"/>
        <v>1634</v>
      </c>
      <c r="G74" s="38">
        <f t="shared" si="21"/>
        <v>1228.5</v>
      </c>
      <c r="H74" s="47">
        <f t="shared" si="20"/>
        <v>33.007733007733009</v>
      </c>
    </row>
    <row r="75" spans="1:9" x14ac:dyDescent="0.25">
      <c r="A75" s="8">
        <f t="shared" si="2"/>
        <v>39359</v>
      </c>
      <c r="B75">
        <v>579</v>
      </c>
      <c r="C75">
        <v>233.4</v>
      </c>
      <c r="D75">
        <v>1050.8</v>
      </c>
      <c r="E75">
        <v>999.6</v>
      </c>
      <c r="F75" s="38">
        <f t="shared" si="21"/>
        <v>1629.8</v>
      </c>
      <c r="G75" s="38">
        <f t="shared" si="21"/>
        <v>1233</v>
      </c>
      <c r="H75" s="47">
        <f t="shared" si="20"/>
        <v>32.181670721816701</v>
      </c>
    </row>
    <row r="76" spans="1:9" x14ac:dyDescent="0.25">
      <c r="A76" s="8">
        <f t="shared" si="2"/>
        <v>39366</v>
      </c>
      <c r="B76">
        <v>571</v>
      </c>
      <c r="C76">
        <v>200</v>
      </c>
      <c r="D76">
        <v>1068.5999999999999</v>
      </c>
      <c r="E76">
        <v>1057.0999999999999</v>
      </c>
      <c r="F76" s="38">
        <f t="shared" ref="F76:G78" si="22">+B76+D76</f>
        <v>1639.6</v>
      </c>
      <c r="G76" s="38">
        <f t="shared" si="22"/>
        <v>1257.0999999999999</v>
      </c>
      <c r="H76" s="47">
        <f t="shared" ref="H76:H81" si="23">+(F76/G76-1)*100</f>
        <v>30.427173653647287</v>
      </c>
    </row>
    <row r="77" spans="1:9" x14ac:dyDescent="0.25">
      <c r="A77" s="8">
        <f t="shared" si="2"/>
        <v>39373</v>
      </c>
      <c r="B77">
        <v>590.29999999999995</v>
      </c>
      <c r="C77">
        <v>321.39999999999998</v>
      </c>
      <c r="D77">
        <v>1149</v>
      </c>
      <c r="E77">
        <v>1057.0999999999999</v>
      </c>
      <c r="F77" s="38">
        <f t="shared" si="22"/>
        <v>1739.3</v>
      </c>
      <c r="G77" s="38">
        <f t="shared" si="22"/>
        <v>1378.5</v>
      </c>
      <c r="H77" s="47">
        <f t="shared" si="23"/>
        <v>26.173376858904597</v>
      </c>
    </row>
    <row r="78" spans="1:9" x14ac:dyDescent="0.25">
      <c r="A78" s="8">
        <f t="shared" si="2"/>
        <v>39380</v>
      </c>
      <c r="B78">
        <v>637.5</v>
      </c>
      <c r="C78">
        <v>289.89999999999998</v>
      </c>
      <c r="D78">
        <v>1186.7</v>
      </c>
      <c r="E78">
        <v>1088.5999999999999</v>
      </c>
      <c r="F78" s="38">
        <f t="shared" si="22"/>
        <v>1824.2</v>
      </c>
      <c r="G78" s="38">
        <f t="shared" si="22"/>
        <v>1378.5</v>
      </c>
      <c r="H78" s="47">
        <f t="shared" si="23"/>
        <v>32.332245194051509</v>
      </c>
    </row>
    <row r="79" spans="1:9" x14ac:dyDescent="0.25">
      <c r="A79" s="8">
        <f t="shared" si="2"/>
        <v>39387</v>
      </c>
      <c r="B79">
        <v>612.1</v>
      </c>
      <c r="C79">
        <v>297.39999999999998</v>
      </c>
      <c r="D79">
        <v>1212</v>
      </c>
      <c r="E79">
        <v>1109.5999999999999</v>
      </c>
      <c r="F79" s="38">
        <f t="shared" ref="F79:G81" si="24">+B79+D79</f>
        <v>1824.1</v>
      </c>
      <c r="G79" s="38">
        <f t="shared" si="24"/>
        <v>1407</v>
      </c>
      <c r="H79" s="47">
        <f t="shared" si="23"/>
        <v>29.644633972992175</v>
      </c>
    </row>
    <row r="80" spans="1:9" x14ac:dyDescent="0.25">
      <c r="A80" s="8">
        <f t="shared" si="2"/>
        <v>39394</v>
      </c>
      <c r="B80">
        <v>619.6</v>
      </c>
      <c r="C80">
        <v>316.8</v>
      </c>
      <c r="D80">
        <v>1233.0999999999999</v>
      </c>
      <c r="E80">
        <v>1169.4000000000001</v>
      </c>
      <c r="F80" s="38">
        <f t="shared" si="24"/>
        <v>1852.6999999999998</v>
      </c>
      <c r="G80" s="38">
        <f t="shared" si="24"/>
        <v>1486.2</v>
      </c>
      <c r="H80" s="47">
        <f t="shared" si="23"/>
        <v>24.660207239940778</v>
      </c>
      <c r="I80">
        <v>30</v>
      </c>
    </row>
    <row r="81" spans="1:8" x14ac:dyDescent="0.25">
      <c r="A81" s="8">
        <f t="shared" si="2"/>
        <v>39401</v>
      </c>
      <c r="B81">
        <v>544.6</v>
      </c>
      <c r="C81">
        <v>289.8</v>
      </c>
      <c r="D81">
        <v>1317.6</v>
      </c>
      <c r="E81">
        <v>1200</v>
      </c>
      <c r="F81" s="38">
        <f t="shared" si="24"/>
        <v>1862.1999999999998</v>
      </c>
      <c r="G81" s="38">
        <f t="shared" si="24"/>
        <v>1489.8</v>
      </c>
      <c r="H81" s="47">
        <f t="shared" si="23"/>
        <v>24.996643844811373</v>
      </c>
    </row>
    <row r="82" spans="1:8" x14ac:dyDescent="0.25">
      <c r="A82" s="8">
        <f t="shared" si="2"/>
        <v>39408</v>
      </c>
      <c r="B82">
        <v>535.6</v>
      </c>
      <c r="C82">
        <v>260.89999999999998</v>
      </c>
      <c r="D82">
        <v>1346.7</v>
      </c>
      <c r="E82">
        <v>1224.3</v>
      </c>
      <c r="F82" s="38">
        <f t="shared" ref="F82:G84" si="25">+B82+D82</f>
        <v>1882.3000000000002</v>
      </c>
      <c r="G82" s="38">
        <f t="shared" si="25"/>
        <v>1485.1999999999998</v>
      </c>
      <c r="H82" s="47">
        <f t="shared" ref="H82:H87" si="26">+(F82/G82-1)*100</f>
        <v>26.737139779154351</v>
      </c>
    </row>
    <row r="83" spans="1:8" x14ac:dyDescent="0.25">
      <c r="A83" s="8">
        <f t="shared" si="2"/>
        <v>39415</v>
      </c>
      <c r="B83">
        <v>544.4</v>
      </c>
      <c r="C83">
        <v>232.8</v>
      </c>
      <c r="D83">
        <v>1410.4</v>
      </c>
      <c r="E83">
        <v>1256.2</v>
      </c>
      <c r="F83" s="38">
        <f t="shared" si="25"/>
        <v>1954.8000000000002</v>
      </c>
      <c r="G83" s="38">
        <f t="shared" si="25"/>
        <v>1489</v>
      </c>
      <c r="H83" s="47">
        <f t="shared" si="26"/>
        <v>31.282740094022856</v>
      </c>
    </row>
    <row r="84" spans="1:8" x14ac:dyDescent="0.25">
      <c r="A84" s="8">
        <f t="shared" si="2"/>
        <v>39422</v>
      </c>
      <c r="B84">
        <v>450.9</v>
      </c>
      <c r="C84">
        <v>305.3</v>
      </c>
      <c r="D84">
        <v>1475</v>
      </c>
      <c r="E84">
        <v>1274.2</v>
      </c>
      <c r="F84" s="38">
        <f t="shared" si="25"/>
        <v>1925.9</v>
      </c>
      <c r="G84" s="38">
        <f t="shared" si="25"/>
        <v>1579.5</v>
      </c>
      <c r="H84" s="47">
        <f t="shared" si="26"/>
        <v>21.930990819879725</v>
      </c>
    </row>
    <row r="85" spans="1:8" x14ac:dyDescent="0.25">
      <c r="A85" s="8">
        <f t="shared" si="2"/>
        <v>39429</v>
      </c>
      <c r="B85">
        <v>476</v>
      </c>
      <c r="C85">
        <v>280.3</v>
      </c>
      <c r="D85">
        <v>1519.7</v>
      </c>
      <c r="E85">
        <v>1299.2</v>
      </c>
      <c r="F85" s="38">
        <f t="shared" ref="F85:G87" si="27">+B85+D85</f>
        <v>1995.7</v>
      </c>
      <c r="G85" s="38">
        <f t="shared" si="27"/>
        <v>1579.5</v>
      </c>
      <c r="H85" s="47">
        <f t="shared" si="26"/>
        <v>26.350110794555249</v>
      </c>
    </row>
    <row r="86" spans="1:8" x14ac:dyDescent="0.25">
      <c r="A86" s="8">
        <f t="shared" si="2"/>
        <v>39436</v>
      </c>
      <c r="B86">
        <v>461.1</v>
      </c>
      <c r="C86">
        <v>352.2</v>
      </c>
      <c r="D86">
        <v>1540.6</v>
      </c>
      <c r="E86">
        <v>1299.2</v>
      </c>
      <c r="F86" s="38">
        <f t="shared" si="27"/>
        <v>2001.6999999999998</v>
      </c>
      <c r="G86" s="38">
        <f t="shared" si="27"/>
        <v>1651.4</v>
      </c>
      <c r="H86" s="47">
        <f t="shared" si="26"/>
        <v>21.212304711154161</v>
      </c>
    </row>
    <row r="87" spans="1:8" x14ac:dyDescent="0.25">
      <c r="A87" s="8">
        <f t="shared" si="2"/>
        <v>39443</v>
      </c>
      <c r="B87">
        <v>510.1</v>
      </c>
      <c r="C87">
        <v>352.2</v>
      </c>
      <c r="D87">
        <v>1544.1</v>
      </c>
      <c r="E87">
        <v>1299.2</v>
      </c>
      <c r="F87" s="38">
        <f t="shared" si="27"/>
        <v>2054.1999999999998</v>
      </c>
      <c r="G87" s="38">
        <f t="shared" si="27"/>
        <v>1651.4</v>
      </c>
      <c r="H87" s="47">
        <f t="shared" si="26"/>
        <v>24.391425457187822</v>
      </c>
    </row>
    <row r="88" spans="1:8" x14ac:dyDescent="0.25">
      <c r="A88" s="8">
        <f t="shared" si="2"/>
        <v>39450</v>
      </c>
      <c r="B88">
        <v>495</v>
      </c>
      <c r="C88">
        <v>351.3</v>
      </c>
      <c r="D88">
        <v>1609.4</v>
      </c>
      <c r="E88">
        <v>1338.1</v>
      </c>
      <c r="F88" s="38">
        <f t="shared" ref="F88:G90" si="28">+B88+D88</f>
        <v>2104.4</v>
      </c>
      <c r="G88" s="38">
        <f t="shared" si="28"/>
        <v>1689.3999999999999</v>
      </c>
      <c r="H88" s="47">
        <f t="shared" ref="H88:H93" si="29">+(F88/G88-1)*100</f>
        <v>24.564934296199858</v>
      </c>
    </row>
    <row r="89" spans="1:8" x14ac:dyDescent="0.25">
      <c r="A89" s="8">
        <f t="shared" si="2"/>
        <v>39457</v>
      </c>
      <c r="B89">
        <v>420.5</v>
      </c>
      <c r="C89">
        <v>401.1</v>
      </c>
      <c r="D89">
        <v>1650.9</v>
      </c>
      <c r="E89">
        <v>1363.5</v>
      </c>
      <c r="F89" s="38">
        <f t="shared" si="28"/>
        <v>2071.4</v>
      </c>
      <c r="G89" s="38">
        <f t="shared" si="28"/>
        <v>1764.6</v>
      </c>
      <c r="H89" s="47">
        <f t="shared" si="29"/>
        <v>17.386376515924297</v>
      </c>
    </row>
    <row r="90" spans="1:8" x14ac:dyDescent="0.25">
      <c r="A90" s="8">
        <f t="shared" si="2"/>
        <v>39464</v>
      </c>
      <c r="B90">
        <v>417.9</v>
      </c>
      <c r="C90">
        <v>375.1</v>
      </c>
      <c r="D90">
        <v>1701</v>
      </c>
      <c r="E90">
        <v>1425</v>
      </c>
      <c r="F90" s="38">
        <f t="shared" si="28"/>
        <v>2118.9</v>
      </c>
      <c r="G90" s="38">
        <f t="shared" si="28"/>
        <v>1800.1</v>
      </c>
      <c r="H90" s="47">
        <f t="shared" si="29"/>
        <v>17.710127215154724</v>
      </c>
    </row>
    <row r="91" spans="1:8" x14ac:dyDescent="0.25">
      <c r="A91" s="8">
        <f t="shared" si="2"/>
        <v>39471</v>
      </c>
      <c r="B91">
        <v>444.8</v>
      </c>
      <c r="C91">
        <v>491.2</v>
      </c>
      <c r="D91">
        <v>1701</v>
      </c>
      <c r="E91">
        <v>1509.7</v>
      </c>
      <c r="F91" s="38">
        <f t="shared" ref="F91:G93" si="30">+B91+D91</f>
        <v>2145.8000000000002</v>
      </c>
      <c r="G91" s="38">
        <f t="shared" si="30"/>
        <v>2000.9</v>
      </c>
      <c r="H91" s="47">
        <f t="shared" si="29"/>
        <v>7.2417412164526018</v>
      </c>
    </row>
    <row r="92" spans="1:8" x14ac:dyDescent="0.25">
      <c r="A92" s="8">
        <f t="shared" si="2"/>
        <v>39478</v>
      </c>
      <c r="B92">
        <v>454.9</v>
      </c>
      <c r="C92">
        <v>471</v>
      </c>
      <c r="D92">
        <v>1730.9</v>
      </c>
      <c r="E92">
        <v>1550.9</v>
      </c>
      <c r="F92" s="38">
        <f t="shared" si="30"/>
        <v>2185.8000000000002</v>
      </c>
      <c r="G92" s="38">
        <f t="shared" si="30"/>
        <v>2021.9</v>
      </c>
      <c r="H92" s="47">
        <f t="shared" si="29"/>
        <v>8.1062367080468878</v>
      </c>
    </row>
    <row r="93" spans="1:8" x14ac:dyDescent="0.25">
      <c r="A93" s="8">
        <f t="shared" si="2"/>
        <v>39485</v>
      </c>
      <c r="B93">
        <v>440.7</v>
      </c>
      <c r="C93">
        <v>439.5</v>
      </c>
      <c r="D93">
        <v>1745.1</v>
      </c>
      <c r="E93">
        <v>1609</v>
      </c>
      <c r="F93" s="38">
        <f t="shared" si="30"/>
        <v>2185.7999999999997</v>
      </c>
      <c r="G93" s="38">
        <f t="shared" si="30"/>
        <v>2048.5</v>
      </c>
      <c r="H93" s="47">
        <f t="shared" si="29"/>
        <v>6.7024652184525024</v>
      </c>
    </row>
    <row r="94" spans="1:8" x14ac:dyDescent="0.25">
      <c r="A94" s="8">
        <f t="shared" si="2"/>
        <v>39492</v>
      </c>
      <c r="B94">
        <v>399.9</v>
      </c>
      <c r="C94">
        <v>429.3</v>
      </c>
      <c r="D94">
        <v>1847.7</v>
      </c>
      <c r="E94">
        <v>1649.5</v>
      </c>
      <c r="F94" s="38">
        <f t="shared" ref="F94:G96" si="31">+B94+D94</f>
        <v>2247.6</v>
      </c>
      <c r="G94" s="38">
        <f t="shared" si="31"/>
        <v>2078.8000000000002</v>
      </c>
      <c r="H94" s="47">
        <f t="shared" ref="H94:H99" si="32">+(F94/G94-1)*100</f>
        <v>8.120069270733099</v>
      </c>
    </row>
    <row r="95" spans="1:8" x14ac:dyDescent="0.25">
      <c r="A95" s="8">
        <f t="shared" si="2"/>
        <v>39499</v>
      </c>
      <c r="B95">
        <v>374.4</v>
      </c>
      <c r="C95">
        <v>439.2</v>
      </c>
      <c r="D95">
        <v>1873.2</v>
      </c>
      <c r="E95">
        <v>1753.6</v>
      </c>
      <c r="F95" s="38">
        <f t="shared" si="31"/>
        <v>2247.6</v>
      </c>
      <c r="G95" s="38">
        <f t="shared" si="31"/>
        <v>2192.7999999999997</v>
      </c>
      <c r="H95" s="47">
        <f t="shared" si="32"/>
        <v>2.4990879241152841</v>
      </c>
    </row>
    <row r="96" spans="1:8" x14ac:dyDescent="0.25">
      <c r="A96" s="8">
        <f t="shared" si="2"/>
        <v>39506</v>
      </c>
      <c r="B96">
        <v>304.10000000000002</v>
      </c>
      <c r="C96">
        <v>421.3</v>
      </c>
      <c r="D96">
        <v>1942.3</v>
      </c>
      <c r="E96">
        <v>1838.8</v>
      </c>
      <c r="F96" s="38">
        <f t="shared" si="31"/>
        <v>2246.4</v>
      </c>
      <c r="G96" s="38">
        <f t="shared" si="31"/>
        <v>2260.1</v>
      </c>
      <c r="H96" s="47">
        <f t="shared" si="32"/>
        <v>-0.60616786867836447</v>
      </c>
    </row>
    <row r="97" spans="1:9" x14ac:dyDescent="0.25">
      <c r="A97" s="8">
        <f t="shared" si="2"/>
        <v>39513</v>
      </c>
      <c r="B97">
        <v>244.1</v>
      </c>
      <c r="C97">
        <v>350.7</v>
      </c>
      <c r="D97">
        <v>2008.7</v>
      </c>
      <c r="E97">
        <v>1955.9</v>
      </c>
      <c r="F97" s="38">
        <f t="shared" ref="F97:G99" si="33">+B97+D97</f>
        <v>2252.8000000000002</v>
      </c>
      <c r="G97" s="38">
        <f t="shared" si="33"/>
        <v>2306.6</v>
      </c>
      <c r="H97" s="47">
        <f t="shared" si="32"/>
        <v>-2.3324373536807275</v>
      </c>
    </row>
    <row r="98" spans="1:9" x14ac:dyDescent="0.25">
      <c r="A98" s="8">
        <f t="shared" si="2"/>
        <v>39520</v>
      </c>
      <c r="B98">
        <v>221.6</v>
      </c>
      <c r="C98">
        <v>374.7</v>
      </c>
      <c r="D98">
        <v>2036.2</v>
      </c>
      <c r="E98">
        <v>2017.1</v>
      </c>
      <c r="F98" s="38">
        <f t="shared" si="33"/>
        <v>2257.8000000000002</v>
      </c>
      <c r="G98" s="38">
        <f t="shared" si="33"/>
        <v>2391.7999999999997</v>
      </c>
      <c r="H98" s="47">
        <f t="shared" si="32"/>
        <v>-5.6024751233380581</v>
      </c>
    </row>
    <row r="99" spans="1:9" x14ac:dyDescent="0.25">
      <c r="A99" s="8">
        <f t="shared" si="2"/>
        <v>39527</v>
      </c>
      <c r="B99">
        <v>320.60000000000002</v>
      </c>
      <c r="C99">
        <v>366.9</v>
      </c>
      <c r="D99">
        <v>2063.6999999999998</v>
      </c>
      <c r="E99">
        <v>2039.5</v>
      </c>
      <c r="F99" s="38">
        <f t="shared" si="33"/>
        <v>2384.2999999999997</v>
      </c>
      <c r="G99" s="38">
        <f t="shared" si="33"/>
        <v>2406.4</v>
      </c>
      <c r="H99" s="47">
        <f t="shared" si="32"/>
        <v>-0.91838430851065578</v>
      </c>
    </row>
    <row r="100" spans="1:9" x14ac:dyDescent="0.25">
      <c r="A100" s="8">
        <f t="shared" si="2"/>
        <v>39534</v>
      </c>
      <c r="B100">
        <v>332.6</v>
      </c>
      <c r="C100">
        <v>311.7</v>
      </c>
      <c r="D100">
        <v>2063.6999999999998</v>
      </c>
      <c r="E100">
        <v>2063.3000000000002</v>
      </c>
      <c r="F100" s="38">
        <f t="shared" ref="F100:G102" si="34">+B100+D100</f>
        <v>2396.2999999999997</v>
      </c>
      <c r="G100" s="38">
        <f t="shared" si="34"/>
        <v>2375</v>
      </c>
      <c r="H100" s="47">
        <f t="shared" ref="H100:H105" si="35">+(F100/G100-1)*100</f>
        <v>0.89684210526315145</v>
      </c>
    </row>
    <row r="101" spans="1:9" x14ac:dyDescent="0.25">
      <c r="A101" s="8">
        <f t="shared" si="2"/>
        <v>39541</v>
      </c>
      <c r="B101">
        <v>356.9</v>
      </c>
      <c r="C101">
        <v>312.8</v>
      </c>
      <c r="D101">
        <v>2114.6</v>
      </c>
      <c r="E101">
        <v>2113.1999999999998</v>
      </c>
      <c r="F101" s="38">
        <f t="shared" si="34"/>
        <v>2471.5</v>
      </c>
      <c r="G101" s="38">
        <f t="shared" si="34"/>
        <v>2426</v>
      </c>
      <c r="H101" s="47">
        <f t="shared" si="35"/>
        <v>1.8755152514426943</v>
      </c>
    </row>
    <row r="102" spans="1:9" x14ac:dyDescent="0.25">
      <c r="A102" s="8">
        <f t="shared" si="2"/>
        <v>39548</v>
      </c>
      <c r="B102">
        <v>328.3</v>
      </c>
      <c r="C102">
        <v>261.7</v>
      </c>
      <c r="D102">
        <v>2154</v>
      </c>
      <c r="E102">
        <v>2162.3000000000002</v>
      </c>
      <c r="F102" s="38">
        <f t="shared" si="34"/>
        <v>2482.3000000000002</v>
      </c>
      <c r="G102" s="38">
        <f t="shared" si="34"/>
        <v>2424</v>
      </c>
      <c r="H102" s="47">
        <f t="shared" si="35"/>
        <v>2.4051155115511591</v>
      </c>
    </row>
    <row r="103" spans="1:9" x14ac:dyDescent="0.25">
      <c r="A103" s="8">
        <f t="shared" si="2"/>
        <v>39555</v>
      </c>
      <c r="B103">
        <v>372.7</v>
      </c>
      <c r="C103">
        <v>259.5</v>
      </c>
      <c r="D103">
        <v>2220.5</v>
      </c>
      <c r="E103">
        <v>2162.3000000000002</v>
      </c>
      <c r="F103" s="38">
        <f t="shared" ref="F103:G105" si="36">+B103+D103</f>
        <v>2593.1999999999998</v>
      </c>
      <c r="G103" s="38">
        <f t="shared" si="36"/>
        <v>2421.8000000000002</v>
      </c>
      <c r="H103" s="47">
        <f t="shared" si="35"/>
        <v>7.0773804608142532</v>
      </c>
    </row>
    <row r="104" spans="1:9" x14ac:dyDescent="0.25">
      <c r="A104" s="8">
        <f t="shared" si="2"/>
        <v>39562</v>
      </c>
      <c r="B104">
        <v>342.7</v>
      </c>
      <c r="C104">
        <v>232.3</v>
      </c>
      <c r="D104">
        <v>2274.8000000000002</v>
      </c>
      <c r="E104">
        <v>2260.4</v>
      </c>
      <c r="F104" s="38">
        <f t="shared" si="36"/>
        <v>2617.5</v>
      </c>
      <c r="G104" s="38">
        <f t="shared" si="36"/>
        <v>2492.7000000000003</v>
      </c>
      <c r="H104" s="47">
        <f t="shared" si="35"/>
        <v>5.0066193284390215</v>
      </c>
    </row>
    <row r="105" spans="1:9" x14ac:dyDescent="0.25">
      <c r="A105" s="8">
        <f t="shared" si="2"/>
        <v>39569</v>
      </c>
      <c r="B105">
        <v>298.3</v>
      </c>
      <c r="C105">
        <v>214.2</v>
      </c>
      <c r="D105">
        <v>2350.9</v>
      </c>
      <c r="E105">
        <v>2293.4</v>
      </c>
      <c r="F105" s="38">
        <f t="shared" si="36"/>
        <v>2649.2000000000003</v>
      </c>
      <c r="G105" s="38">
        <f t="shared" si="36"/>
        <v>2507.6</v>
      </c>
      <c r="H105" s="47">
        <f t="shared" si="35"/>
        <v>5.6468336257776475</v>
      </c>
      <c r="I105">
        <v>70.5</v>
      </c>
    </row>
    <row r="106" spans="1:9" x14ac:dyDescent="0.25">
      <c r="A106" s="8">
        <f t="shared" si="2"/>
        <v>39576</v>
      </c>
      <c r="B106">
        <v>268.7</v>
      </c>
      <c r="C106">
        <v>210.1</v>
      </c>
      <c r="D106">
        <v>2382.6999999999998</v>
      </c>
      <c r="E106">
        <v>2311</v>
      </c>
      <c r="F106" s="38">
        <f t="shared" ref="F106:G108" si="37">+B106+D106</f>
        <v>2651.3999999999996</v>
      </c>
      <c r="G106" s="38">
        <f t="shared" si="37"/>
        <v>2521.1</v>
      </c>
      <c r="H106" s="47">
        <f t="shared" ref="H106:H111" si="38">+(F106/G106-1)*100</f>
        <v>5.1683788822339372</v>
      </c>
      <c r="I106">
        <v>154.5</v>
      </c>
    </row>
    <row r="107" spans="1:9" x14ac:dyDescent="0.25">
      <c r="A107" s="8">
        <f t="shared" si="2"/>
        <v>39583</v>
      </c>
      <c r="B107">
        <v>225.6</v>
      </c>
      <c r="C107">
        <v>241.6</v>
      </c>
      <c r="D107">
        <v>2462.6999999999998</v>
      </c>
      <c r="E107">
        <v>2362.5</v>
      </c>
      <c r="F107" s="38">
        <f t="shared" si="37"/>
        <v>2688.2999999999997</v>
      </c>
      <c r="G107" s="38">
        <f t="shared" si="37"/>
        <v>2604.1</v>
      </c>
      <c r="H107" s="47">
        <f t="shared" si="38"/>
        <v>3.2333627740870119</v>
      </c>
      <c r="I107">
        <v>214.5</v>
      </c>
    </row>
    <row r="108" spans="1:9" x14ac:dyDescent="0.25">
      <c r="A108" s="8">
        <f t="shared" si="2"/>
        <v>39590</v>
      </c>
      <c r="B108">
        <v>225.6</v>
      </c>
      <c r="C108">
        <v>218.5</v>
      </c>
      <c r="D108">
        <v>2488.4</v>
      </c>
      <c r="E108">
        <v>2387.8000000000002</v>
      </c>
      <c r="F108" s="38">
        <f t="shared" si="37"/>
        <v>2714</v>
      </c>
      <c r="G108" s="38">
        <f t="shared" si="37"/>
        <v>2606.3000000000002</v>
      </c>
      <c r="H108" s="47">
        <f t="shared" si="38"/>
        <v>4.1322948240801072</v>
      </c>
      <c r="I108">
        <v>239.5</v>
      </c>
    </row>
    <row r="109" spans="1:9" x14ac:dyDescent="0.25">
      <c r="A109" s="8">
        <f t="shared" si="2"/>
        <v>39597</v>
      </c>
      <c r="B109">
        <v>163.30000000000001</v>
      </c>
      <c r="C109">
        <v>152.6</v>
      </c>
      <c r="D109">
        <v>2577.5</v>
      </c>
      <c r="E109">
        <v>2441.1999999999998</v>
      </c>
      <c r="F109" s="38">
        <f t="shared" ref="F109:G111" si="39">+B109+D109</f>
        <v>2740.8</v>
      </c>
      <c r="G109" s="38">
        <f t="shared" si="39"/>
        <v>2593.7999999999997</v>
      </c>
      <c r="H109" s="47">
        <f t="shared" si="38"/>
        <v>5.6673606291927081</v>
      </c>
      <c r="I109">
        <v>278.3</v>
      </c>
    </row>
    <row r="110" spans="1:9" x14ac:dyDescent="0.25">
      <c r="A110" s="8">
        <f t="shared" si="2"/>
        <v>39604</v>
      </c>
      <c r="B110">
        <v>472.4</v>
      </c>
      <c r="C110">
        <v>423.7</v>
      </c>
      <c r="D110">
        <v>4.3</v>
      </c>
      <c r="E110">
        <v>25.5</v>
      </c>
      <c r="F110" s="38">
        <f t="shared" si="39"/>
        <v>476.7</v>
      </c>
      <c r="G110" s="38">
        <f t="shared" si="39"/>
        <v>449.2</v>
      </c>
      <c r="H110" s="47">
        <f t="shared" si="38"/>
        <v>6.1219946571682948</v>
      </c>
    </row>
    <row r="111" spans="1:9" x14ac:dyDescent="0.25">
      <c r="A111" s="8">
        <f t="shared" si="2"/>
        <v>39611</v>
      </c>
      <c r="B111">
        <v>472.4</v>
      </c>
      <c r="C111">
        <v>423.7</v>
      </c>
      <c r="D111">
        <v>4.3</v>
      </c>
      <c r="E111">
        <v>25.5</v>
      </c>
      <c r="F111" s="38">
        <f t="shared" si="39"/>
        <v>476.7</v>
      </c>
      <c r="G111" s="38">
        <f t="shared" si="39"/>
        <v>449.2</v>
      </c>
      <c r="H111" s="47">
        <f t="shared" si="38"/>
        <v>6.1219946571682948</v>
      </c>
    </row>
    <row r="112" spans="1:9" x14ac:dyDescent="0.25">
      <c r="A112" s="8">
        <f t="shared" si="2"/>
        <v>39618</v>
      </c>
      <c r="B112">
        <v>548.4</v>
      </c>
      <c r="C112">
        <v>410.8</v>
      </c>
      <c r="D112">
        <v>106.7</v>
      </c>
      <c r="E112">
        <v>104.4</v>
      </c>
      <c r="F112" s="38">
        <f t="shared" ref="F112:G114" si="40">+B112+D112</f>
        <v>655.1</v>
      </c>
      <c r="G112" s="38">
        <f t="shared" si="40"/>
        <v>515.20000000000005</v>
      </c>
      <c r="H112" s="47">
        <f t="shared" ref="H112:H117" si="41">+(F112/G112-1)*100</f>
        <v>27.154503105590045</v>
      </c>
    </row>
    <row r="113" spans="1:8" x14ac:dyDescent="0.25">
      <c r="A113" s="8">
        <f t="shared" si="2"/>
        <v>39625</v>
      </c>
      <c r="B113">
        <v>550</v>
      </c>
      <c r="C113">
        <v>375</v>
      </c>
      <c r="D113">
        <v>191.3</v>
      </c>
      <c r="E113">
        <v>161.69999999999999</v>
      </c>
      <c r="F113" s="38">
        <f t="shared" si="40"/>
        <v>741.3</v>
      </c>
      <c r="G113" s="38">
        <f t="shared" si="40"/>
        <v>536.70000000000005</v>
      </c>
      <c r="H113" s="47">
        <f t="shared" si="41"/>
        <v>38.121855785354917</v>
      </c>
    </row>
    <row r="114" spans="1:8" x14ac:dyDescent="0.25">
      <c r="A114" s="8">
        <f t="shared" si="2"/>
        <v>39632</v>
      </c>
      <c r="B114">
        <v>627.1</v>
      </c>
      <c r="C114">
        <v>400</v>
      </c>
      <c r="D114">
        <v>214.2</v>
      </c>
      <c r="E114">
        <v>188.3</v>
      </c>
      <c r="F114" s="38">
        <f t="shared" si="40"/>
        <v>841.3</v>
      </c>
      <c r="G114" s="38">
        <f t="shared" si="40"/>
        <v>588.29999999999995</v>
      </c>
      <c r="H114" s="47">
        <f t="shared" si="41"/>
        <v>43.00526942036376</v>
      </c>
    </row>
    <row r="115" spans="1:8" x14ac:dyDescent="0.25">
      <c r="A115" s="8">
        <f t="shared" si="2"/>
        <v>39639</v>
      </c>
      <c r="B115">
        <v>737.8</v>
      </c>
      <c r="C115">
        <v>474.4</v>
      </c>
      <c r="D115">
        <v>285.5</v>
      </c>
      <c r="E115">
        <v>258.10000000000002</v>
      </c>
      <c r="F115" s="38">
        <f t="shared" ref="F115:G117" si="42">+B115+D115</f>
        <v>1023.3</v>
      </c>
      <c r="G115" s="38">
        <f t="shared" si="42"/>
        <v>732.5</v>
      </c>
      <c r="H115" s="47">
        <f t="shared" si="41"/>
        <v>39.699658703071663</v>
      </c>
    </row>
    <row r="116" spans="1:8" x14ac:dyDescent="0.25">
      <c r="A116" s="8">
        <f t="shared" si="2"/>
        <v>39646</v>
      </c>
      <c r="B116">
        <v>714.7</v>
      </c>
      <c r="C116">
        <v>434.1</v>
      </c>
      <c r="D116">
        <v>320.39999999999998</v>
      </c>
      <c r="E116">
        <v>360.1</v>
      </c>
      <c r="F116" s="38">
        <f t="shared" si="42"/>
        <v>1035.0999999999999</v>
      </c>
      <c r="G116" s="38">
        <f t="shared" si="42"/>
        <v>794.2</v>
      </c>
      <c r="H116" s="47">
        <f t="shared" si="41"/>
        <v>30.332409972299157</v>
      </c>
    </row>
    <row r="117" spans="1:8" x14ac:dyDescent="0.25">
      <c r="A117" s="8">
        <f t="shared" si="2"/>
        <v>39653</v>
      </c>
      <c r="B117">
        <v>694.6</v>
      </c>
      <c r="C117">
        <v>462.6</v>
      </c>
      <c r="D117">
        <v>446.3</v>
      </c>
      <c r="E117">
        <v>379.1</v>
      </c>
      <c r="F117" s="38">
        <f t="shared" si="42"/>
        <v>1140.9000000000001</v>
      </c>
      <c r="G117" s="38">
        <f t="shared" si="42"/>
        <v>841.7</v>
      </c>
      <c r="H117" s="47">
        <f t="shared" si="41"/>
        <v>35.547107045265534</v>
      </c>
    </row>
    <row r="118" spans="1:8" x14ac:dyDescent="0.25">
      <c r="A118" s="8">
        <f t="shared" si="2"/>
        <v>39660</v>
      </c>
      <c r="B118">
        <v>783.4</v>
      </c>
      <c r="C118">
        <v>411.9</v>
      </c>
      <c r="D118">
        <v>490</v>
      </c>
      <c r="E118">
        <v>478.7</v>
      </c>
      <c r="F118" s="38">
        <f t="shared" ref="F118:G120" si="43">+B118+D118</f>
        <v>1273.4000000000001</v>
      </c>
      <c r="G118" s="38">
        <f t="shared" si="43"/>
        <v>890.59999999999991</v>
      </c>
      <c r="H118" s="47">
        <f t="shared" ref="H118:H123" si="44">+(F118/G118-1)*100</f>
        <v>42.982259151134095</v>
      </c>
    </row>
    <row r="119" spans="1:8" x14ac:dyDescent="0.25">
      <c r="A119" s="8">
        <f t="shared" si="2"/>
        <v>39667</v>
      </c>
      <c r="B119">
        <v>783.8</v>
      </c>
      <c r="C119">
        <v>470.6</v>
      </c>
      <c r="D119">
        <v>577.79999999999995</v>
      </c>
      <c r="E119">
        <v>550.6</v>
      </c>
      <c r="F119" s="38">
        <f t="shared" si="43"/>
        <v>1361.6</v>
      </c>
      <c r="G119" s="38">
        <f t="shared" si="43"/>
        <v>1021.2</v>
      </c>
      <c r="H119" s="47">
        <f t="shared" si="44"/>
        <v>33.333333333333329</v>
      </c>
    </row>
    <row r="120" spans="1:8" x14ac:dyDescent="0.25">
      <c r="A120" s="8">
        <f t="shared" si="2"/>
        <v>39674</v>
      </c>
      <c r="B120">
        <v>684.1</v>
      </c>
      <c r="C120">
        <v>462.7</v>
      </c>
      <c r="D120">
        <v>683.5</v>
      </c>
      <c r="E120">
        <v>619.6</v>
      </c>
      <c r="F120" s="38">
        <f t="shared" si="43"/>
        <v>1367.6</v>
      </c>
      <c r="G120" s="38">
        <f t="shared" si="43"/>
        <v>1082.3</v>
      </c>
      <c r="H120" s="47">
        <f t="shared" si="44"/>
        <v>26.360528504111613</v>
      </c>
    </row>
    <row r="121" spans="1:8" x14ac:dyDescent="0.25">
      <c r="A121" s="8">
        <f t="shared" si="2"/>
        <v>39681</v>
      </c>
      <c r="B121">
        <v>682.2</v>
      </c>
      <c r="C121">
        <v>408.8</v>
      </c>
      <c r="D121">
        <v>741.3</v>
      </c>
      <c r="E121">
        <v>742.8</v>
      </c>
      <c r="F121" s="38">
        <f t="shared" ref="F121:G123" si="45">+B121+D121</f>
        <v>1423.5</v>
      </c>
      <c r="G121" s="38">
        <f t="shared" si="45"/>
        <v>1151.5999999999999</v>
      </c>
      <c r="H121" s="47">
        <f t="shared" si="44"/>
        <v>23.610628690517554</v>
      </c>
    </row>
    <row r="122" spans="1:8" x14ac:dyDescent="0.25">
      <c r="A122" s="8">
        <f t="shared" si="2"/>
        <v>39688</v>
      </c>
      <c r="B122">
        <v>634</v>
      </c>
      <c r="C122">
        <v>393.8</v>
      </c>
      <c r="D122">
        <v>826.4</v>
      </c>
      <c r="E122">
        <v>763.9</v>
      </c>
      <c r="F122" s="38">
        <f t="shared" si="45"/>
        <v>1460.4</v>
      </c>
      <c r="G122" s="38">
        <f t="shared" si="45"/>
        <v>1157.7</v>
      </c>
      <c r="H122" s="47">
        <f t="shared" si="44"/>
        <v>26.146670121793214</v>
      </c>
    </row>
    <row r="123" spans="1:8" x14ac:dyDescent="0.25">
      <c r="A123" s="8">
        <f t="shared" si="2"/>
        <v>39695</v>
      </c>
      <c r="B123">
        <v>607.70000000000005</v>
      </c>
      <c r="C123">
        <v>444.5</v>
      </c>
      <c r="D123">
        <v>874.1</v>
      </c>
      <c r="E123">
        <v>835.3</v>
      </c>
      <c r="F123" s="38">
        <f t="shared" si="45"/>
        <v>1481.8000000000002</v>
      </c>
      <c r="G123" s="38">
        <f t="shared" si="45"/>
        <v>1279.8</v>
      </c>
      <c r="H123" s="47">
        <f t="shared" si="44"/>
        <v>15.78371620565715</v>
      </c>
    </row>
    <row r="124" spans="1:8" x14ac:dyDescent="0.25">
      <c r="A124" s="8">
        <f t="shared" si="2"/>
        <v>39702</v>
      </c>
      <c r="B124">
        <v>724.9</v>
      </c>
      <c r="C124">
        <v>619.6</v>
      </c>
      <c r="D124">
        <v>874.1</v>
      </c>
      <c r="E124">
        <v>842.6</v>
      </c>
      <c r="F124" s="38">
        <f t="shared" ref="F124:G126" si="46">+B124+D124</f>
        <v>1599</v>
      </c>
      <c r="G124" s="38">
        <f t="shared" si="46"/>
        <v>1462.2</v>
      </c>
      <c r="H124" s="47">
        <f t="shared" ref="H124:H129" si="47">+(F124/G124-1)*100</f>
        <v>9.3557652851867132</v>
      </c>
    </row>
    <row r="125" spans="1:8" x14ac:dyDescent="0.25">
      <c r="A125" s="8">
        <f t="shared" si="2"/>
        <v>39709</v>
      </c>
      <c r="B125">
        <v>723.9</v>
      </c>
      <c r="C125">
        <v>584.5</v>
      </c>
      <c r="D125">
        <v>899</v>
      </c>
      <c r="E125">
        <v>939.5</v>
      </c>
      <c r="F125" s="38">
        <f t="shared" si="46"/>
        <v>1622.9</v>
      </c>
      <c r="G125" s="38">
        <f t="shared" si="46"/>
        <v>1524</v>
      </c>
      <c r="H125" s="47">
        <f t="shared" si="47"/>
        <v>6.4895013123359657</v>
      </c>
    </row>
    <row r="126" spans="1:8" x14ac:dyDescent="0.25">
      <c r="A126" s="8">
        <f t="shared" si="2"/>
        <v>39716</v>
      </c>
      <c r="B126">
        <v>831.3</v>
      </c>
      <c r="C126">
        <v>636.70000000000005</v>
      </c>
      <c r="D126">
        <v>944.1</v>
      </c>
      <c r="E126">
        <v>997.3</v>
      </c>
      <c r="F126" s="38">
        <f t="shared" si="46"/>
        <v>1775.4</v>
      </c>
      <c r="G126" s="38">
        <f t="shared" si="46"/>
        <v>1634</v>
      </c>
      <c r="H126" s="47">
        <f t="shared" si="47"/>
        <v>8.6536107711138399</v>
      </c>
    </row>
    <row r="127" spans="1:8" x14ac:dyDescent="0.25">
      <c r="A127" s="8">
        <f t="shared" si="2"/>
        <v>39723</v>
      </c>
      <c r="B127">
        <v>800.1</v>
      </c>
      <c r="C127">
        <v>579</v>
      </c>
      <c r="D127">
        <v>1024.8</v>
      </c>
      <c r="E127">
        <v>1050.8</v>
      </c>
      <c r="F127" s="38">
        <f t="shared" ref="F127:G129" si="48">+B127+D127</f>
        <v>1824.9</v>
      </c>
      <c r="G127" s="38">
        <f t="shared" si="48"/>
        <v>1629.8</v>
      </c>
      <c r="H127" s="47">
        <f t="shared" si="47"/>
        <v>11.970793962449399</v>
      </c>
    </row>
    <row r="128" spans="1:8" x14ac:dyDescent="0.25">
      <c r="A128" s="8">
        <f t="shared" si="2"/>
        <v>39730</v>
      </c>
      <c r="B128">
        <v>792</v>
      </c>
      <c r="C128">
        <v>571</v>
      </c>
      <c r="D128">
        <v>1084.7</v>
      </c>
      <c r="E128">
        <v>1068.5999999999999</v>
      </c>
      <c r="F128" s="38">
        <f t="shared" si="48"/>
        <v>1876.7</v>
      </c>
      <c r="G128" s="38">
        <f t="shared" si="48"/>
        <v>1639.6</v>
      </c>
      <c r="H128" s="47">
        <f t="shared" si="47"/>
        <v>14.460844108319115</v>
      </c>
    </row>
    <row r="129" spans="1:8" x14ac:dyDescent="0.25">
      <c r="A129" s="8">
        <f t="shared" si="2"/>
        <v>39737</v>
      </c>
      <c r="B129">
        <v>813.5</v>
      </c>
      <c r="C129">
        <v>590.29999999999995</v>
      </c>
      <c r="D129">
        <v>1112.4000000000001</v>
      </c>
      <c r="E129">
        <v>1149</v>
      </c>
      <c r="F129" s="38">
        <f t="shared" si="48"/>
        <v>1925.9</v>
      </c>
      <c r="G129" s="38">
        <f t="shared" si="48"/>
        <v>1739.3</v>
      </c>
      <c r="H129" s="47">
        <f t="shared" si="47"/>
        <v>10.728453975737384</v>
      </c>
    </row>
    <row r="130" spans="1:8" x14ac:dyDescent="0.25">
      <c r="A130" s="8">
        <f t="shared" si="2"/>
        <v>39744</v>
      </c>
      <c r="B130">
        <v>800.8</v>
      </c>
      <c r="C130">
        <v>637.5</v>
      </c>
      <c r="D130">
        <v>1162.2</v>
      </c>
      <c r="E130">
        <v>1186.7</v>
      </c>
      <c r="F130" s="38">
        <f t="shared" ref="F130:G132" si="49">+B130+D130</f>
        <v>1963</v>
      </c>
      <c r="G130" s="38">
        <f t="shared" si="49"/>
        <v>1824.2</v>
      </c>
      <c r="H130" s="47">
        <f t="shared" ref="H130:H135" si="50">+(F130/G130-1)*100</f>
        <v>7.6088148229360719</v>
      </c>
    </row>
    <row r="131" spans="1:8" x14ac:dyDescent="0.25">
      <c r="A131" s="8">
        <f t="shared" si="2"/>
        <v>39751</v>
      </c>
      <c r="B131">
        <v>795</v>
      </c>
      <c r="C131">
        <v>612.1</v>
      </c>
      <c r="D131">
        <v>1229.8</v>
      </c>
      <c r="E131">
        <v>1212</v>
      </c>
      <c r="F131" s="38">
        <f t="shared" si="49"/>
        <v>2024.8</v>
      </c>
      <c r="G131" s="38">
        <f t="shared" si="49"/>
        <v>1824.1</v>
      </c>
      <c r="H131" s="47">
        <f t="shared" si="50"/>
        <v>11.00268625623595</v>
      </c>
    </row>
    <row r="132" spans="1:8" x14ac:dyDescent="0.25">
      <c r="A132" s="8">
        <f t="shared" si="2"/>
        <v>39758</v>
      </c>
      <c r="B132">
        <v>764.2</v>
      </c>
      <c r="C132">
        <v>619.6</v>
      </c>
      <c r="D132">
        <v>1340.5</v>
      </c>
      <c r="E132">
        <v>1233.0999999999999</v>
      </c>
      <c r="F132" s="38">
        <f t="shared" si="49"/>
        <v>2104.6999999999998</v>
      </c>
      <c r="G132" s="38">
        <f t="shared" si="49"/>
        <v>1852.6999999999998</v>
      </c>
      <c r="H132" s="47">
        <f t="shared" si="50"/>
        <v>13.601770389161771</v>
      </c>
    </row>
    <row r="133" spans="1:8" x14ac:dyDescent="0.25">
      <c r="A133" s="8">
        <f t="shared" si="2"/>
        <v>39765</v>
      </c>
      <c r="B133">
        <v>738.3</v>
      </c>
      <c r="C133">
        <v>544.6</v>
      </c>
      <c r="D133">
        <v>1414.4</v>
      </c>
      <c r="E133">
        <v>1317.6</v>
      </c>
      <c r="F133" s="38">
        <f t="shared" ref="F133:G135" si="51">+B133+D133</f>
        <v>2152.6999999999998</v>
      </c>
      <c r="G133" s="38">
        <f t="shared" si="51"/>
        <v>1862.1999999999998</v>
      </c>
      <c r="H133" s="47">
        <f t="shared" si="50"/>
        <v>15.59982816024057</v>
      </c>
    </row>
    <row r="134" spans="1:8" x14ac:dyDescent="0.25">
      <c r="A134" s="8">
        <f t="shared" si="2"/>
        <v>39772</v>
      </c>
      <c r="B134">
        <v>832.1</v>
      </c>
      <c r="C134">
        <v>535.6</v>
      </c>
      <c r="D134">
        <v>1451.6</v>
      </c>
      <c r="E134">
        <v>1346.7</v>
      </c>
      <c r="F134" s="38">
        <f t="shared" si="51"/>
        <v>2283.6999999999998</v>
      </c>
      <c r="G134" s="38">
        <f t="shared" si="51"/>
        <v>1882.3000000000002</v>
      </c>
      <c r="H134" s="47">
        <f t="shared" si="50"/>
        <v>21.32497476491524</v>
      </c>
    </row>
    <row r="135" spans="1:8" x14ac:dyDescent="0.25">
      <c r="A135" s="8">
        <f t="shared" si="2"/>
        <v>39779</v>
      </c>
      <c r="B135">
        <v>770</v>
      </c>
      <c r="C135">
        <v>544.4</v>
      </c>
      <c r="D135">
        <v>1543.4</v>
      </c>
      <c r="E135">
        <v>1410.4</v>
      </c>
      <c r="F135" s="38">
        <f t="shared" si="51"/>
        <v>2313.4</v>
      </c>
      <c r="G135" s="38">
        <f t="shared" si="51"/>
        <v>1954.8000000000002</v>
      </c>
      <c r="H135" s="47">
        <f t="shared" si="50"/>
        <v>18.344587681604253</v>
      </c>
    </row>
    <row r="136" spans="1:8" x14ac:dyDescent="0.25">
      <c r="A136" s="8">
        <f t="shared" si="2"/>
        <v>39786</v>
      </c>
      <c r="B136">
        <v>740</v>
      </c>
      <c r="C136">
        <v>450.9</v>
      </c>
      <c r="D136">
        <v>1576.4</v>
      </c>
      <c r="E136">
        <v>1475</v>
      </c>
      <c r="F136" s="38">
        <f t="shared" ref="F136:G138" si="52">+B136+D136</f>
        <v>2316.4</v>
      </c>
      <c r="G136" s="38">
        <f t="shared" si="52"/>
        <v>1925.9</v>
      </c>
      <c r="H136" s="47">
        <f t="shared" ref="H136:H141" si="53">+(F136/G136-1)*100</f>
        <v>20.276234487771958</v>
      </c>
    </row>
    <row r="137" spans="1:8" x14ac:dyDescent="0.25">
      <c r="A137" s="8">
        <f t="shared" si="2"/>
        <v>39793</v>
      </c>
      <c r="B137">
        <v>700.1</v>
      </c>
      <c r="C137">
        <v>476</v>
      </c>
      <c r="D137">
        <v>1606.3</v>
      </c>
      <c r="E137">
        <v>1519.7</v>
      </c>
      <c r="F137" s="38">
        <f t="shared" si="52"/>
        <v>2306.4</v>
      </c>
      <c r="G137" s="38">
        <f t="shared" si="52"/>
        <v>1995.7</v>
      </c>
      <c r="H137" s="47">
        <f t="shared" si="53"/>
        <v>15.568472215262808</v>
      </c>
    </row>
    <row r="138" spans="1:8" x14ac:dyDescent="0.25">
      <c r="A138" s="8">
        <f t="shared" si="2"/>
        <v>39800</v>
      </c>
      <c r="B138">
        <v>700.1</v>
      </c>
      <c r="C138">
        <v>461.1</v>
      </c>
      <c r="D138">
        <v>1606.3</v>
      </c>
      <c r="E138">
        <v>1540.6</v>
      </c>
      <c r="F138" s="38">
        <f t="shared" si="52"/>
        <v>2306.4</v>
      </c>
      <c r="G138" s="38">
        <f t="shared" si="52"/>
        <v>2001.6999999999998</v>
      </c>
      <c r="H138" s="47">
        <f t="shared" si="53"/>
        <v>15.222061247939255</v>
      </c>
    </row>
    <row r="139" spans="1:8" x14ac:dyDescent="0.25">
      <c r="A139" s="8">
        <f t="shared" si="2"/>
        <v>39807</v>
      </c>
      <c r="B139">
        <v>662.6</v>
      </c>
      <c r="C139">
        <v>510.1</v>
      </c>
      <c r="D139">
        <v>1638.4</v>
      </c>
      <c r="E139">
        <v>1544.1</v>
      </c>
      <c r="F139" s="38">
        <f t="shared" ref="F139:G141" si="54">+B139+D139</f>
        <v>2301</v>
      </c>
      <c r="G139" s="38">
        <f t="shared" si="54"/>
        <v>2054.1999999999998</v>
      </c>
      <c r="H139" s="47">
        <f t="shared" si="53"/>
        <v>12.014409502482737</v>
      </c>
    </row>
    <row r="140" spans="1:8" x14ac:dyDescent="0.25">
      <c r="A140" s="8">
        <f t="shared" si="2"/>
        <v>39814</v>
      </c>
      <c r="B140">
        <v>638.6</v>
      </c>
      <c r="C140">
        <v>495</v>
      </c>
      <c r="D140">
        <v>1663.4</v>
      </c>
      <c r="E140">
        <v>1609.4</v>
      </c>
      <c r="F140" s="38">
        <f t="shared" si="54"/>
        <v>2302</v>
      </c>
      <c r="G140" s="38">
        <f t="shared" si="54"/>
        <v>2104.4</v>
      </c>
      <c r="H140" s="47">
        <f t="shared" si="53"/>
        <v>9.3898498384337614</v>
      </c>
    </row>
    <row r="141" spans="1:8" x14ac:dyDescent="0.25">
      <c r="A141" s="8">
        <f t="shared" si="2"/>
        <v>39821</v>
      </c>
      <c r="B141">
        <v>638.6</v>
      </c>
      <c r="C141">
        <v>420.5</v>
      </c>
      <c r="D141">
        <v>1663.4</v>
      </c>
      <c r="E141">
        <v>1650.9</v>
      </c>
      <c r="F141" s="38">
        <f t="shared" si="54"/>
        <v>2302</v>
      </c>
      <c r="G141" s="38">
        <f t="shared" si="54"/>
        <v>2071.4</v>
      </c>
      <c r="H141" s="47">
        <f t="shared" si="53"/>
        <v>11.132567345756495</v>
      </c>
    </row>
    <row r="142" spans="1:8" x14ac:dyDescent="0.25">
      <c r="A142" s="8">
        <f t="shared" si="2"/>
        <v>39828</v>
      </c>
      <c r="B142">
        <v>702.5</v>
      </c>
      <c r="C142">
        <v>417.9</v>
      </c>
      <c r="D142">
        <v>1680</v>
      </c>
      <c r="E142">
        <v>1701</v>
      </c>
      <c r="F142" s="38">
        <f t="shared" ref="F142:G144" si="55">+B142+D142</f>
        <v>2382.5</v>
      </c>
      <c r="G142" s="38">
        <f t="shared" si="55"/>
        <v>2118.9</v>
      </c>
      <c r="H142" s="47">
        <f t="shared" ref="H142:H147" si="56">+(F142/G142-1)*100</f>
        <v>12.440417197602516</v>
      </c>
    </row>
    <row r="143" spans="1:8" x14ac:dyDescent="0.25">
      <c r="A143" s="8">
        <f t="shared" si="2"/>
        <v>39835</v>
      </c>
      <c r="B143">
        <v>380.9</v>
      </c>
      <c r="C143">
        <v>444.8</v>
      </c>
      <c r="D143">
        <v>1725.6</v>
      </c>
      <c r="E143">
        <v>1701</v>
      </c>
      <c r="F143" s="38">
        <f t="shared" si="55"/>
        <v>2106.5</v>
      </c>
      <c r="G143" s="38">
        <f t="shared" si="55"/>
        <v>2145.8000000000002</v>
      </c>
      <c r="H143" s="47">
        <f t="shared" si="56"/>
        <v>-1.8314847609283369</v>
      </c>
    </row>
    <row r="144" spans="1:8" x14ac:dyDescent="0.25">
      <c r="A144" s="8">
        <f t="shared" si="2"/>
        <v>39842</v>
      </c>
      <c r="B144">
        <v>350.8</v>
      </c>
      <c r="C144">
        <v>454.9</v>
      </c>
      <c r="D144">
        <v>1786.6</v>
      </c>
      <c r="E144">
        <v>1730.9</v>
      </c>
      <c r="F144" s="38">
        <f t="shared" si="55"/>
        <v>2137.4</v>
      </c>
      <c r="G144" s="38">
        <f t="shared" si="55"/>
        <v>2185.8000000000002</v>
      </c>
      <c r="H144" s="47">
        <f t="shared" si="56"/>
        <v>-2.2142922499771345</v>
      </c>
    </row>
    <row r="145" spans="1:9" x14ac:dyDescent="0.25">
      <c r="A145" s="8">
        <f t="shared" si="2"/>
        <v>39849</v>
      </c>
      <c r="B145">
        <v>347.3</v>
      </c>
      <c r="C145">
        <v>440.7</v>
      </c>
      <c r="D145">
        <v>1869.2</v>
      </c>
      <c r="E145">
        <v>1745.1</v>
      </c>
      <c r="F145" s="38">
        <f t="shared" ref="F145:G147" si="57">+B145+D145</f>
        <v>2216.5</v>
      </c>
      <c r="G145" s="38">
        <f t="shared" si="57"/>
        <v>2185.7999999999997</v>
      </c>
      <c r="H145" s="47">
        <f t="shared" si="56"/>
        <v>1.4045200841797278</v>
      </c>
    </row>
    <row r="146" spans="1:9" x14ac:dyDescent="0.25">
      <c r="A146" s="8">
        <f t="shared" si="2"/>
        <v>39856</v>
      </c>
      <c r="B146">
        <v>339.8</v>
      </c>
      <c r="C146">
        <v>399.9</v>
      </c>
      <c r="D146">
        <v>1901.9</v>
      </c>
      <c r="E146">
        <v>1847.7</v>
      </c>
      <c r="F146" s="38">
        <f t="shared" si="57"/>
        <v>2241.7000000000003</v>
      </c>
      <c r="G146" s="38">
        <f t="shared" si="57"/>
        <v>2247.6</v>
      </c>
      <c r="H146" s="47">
        <f t="shared" si="56"/>
        <v>-0.26250222459510697</v>
      </c>
    </row>
    <row r="147" spans="1:9" x14ac:dyDescent="0.25">
      <c r="A147" s="8">
        <f t="shared" si="2"/>
        <v>39863</v>
      </c>
      <c r="B147">
        <v>403.8</v>
      </c>
      <c r="C147">
        <v>374.4</v>
      </c>
      <c r="D147">
        <v>1923.9</v>
      </c>
      <c r="E147">
        <v>1873.2</v>
      </c>
      <c r="F147" s="38">
        <f t="shared" si="57"/>
        <v>2327.7000000000003</v>
      </c>
      <c r="G147" s="38">
        <f t="shared" si="57"/>
        <v>2247.6</v>
      </c>
      <c r="H147" s="47">
        <f t="shared" si="56"/>
        <v>3.5638013881473807</v>
      </c>
    </row>
    <row r="148" spans="1:9" x14ac:dyDescent="0.25">
      <c r="A148" s="8">
        <f t="shared" si="2"/>
        <v>39870</v>
      </c>
      <c r="B148">
        <v>367.3</v>
      </c>
      <c r="C148">
        <v>304.10000000000002</v>
      </c>
      <c r="D148">
        <v>1961.2</v>
      </c>
      <c r="E148">
        <v>1942.3</v>
      </c>
      <c r="F148" s="38">
        <f t="shared" ref="F148:G150" si="58">+B148+D148</f>
        <v>2328.5</v>
      </c>
      <c r="G148" s="38">
        <f t="shared" si="58"/>
        <v>2246.4</v>
      </c>
      <c r="H148" s="47">
        <f t="shared" ref="H148:H153" si="59">+(F148/G148-1)*100</f>
        <v>3.6547364672364635</v>
      </c>
    </row>
    <row r="149" spans="1:9" x14ac:dyDescent="0.25">
      <c r="A149" s="8">
        <f t="shared" si="2"/>
        <v>39877</v>
      </c>
      <c r="B149">
        <v>402.1</v>
      </c>
      <c r="C149">
        <v>244.1</v>
      </c>
      <c r="D149">
        <v>2014.3</v>
      </c>
      <c r="E149">
        <v>2008.7</v>
      </c>
      <c r="F149" s="38">
        <f t="shared" si="58"/>
        <v>2416.4</v>
      </c>
      <c r="G149" s="38">
        <f t="shared" si="58"/>
        <v>2252.8000000000002</v>
      </c>
      <c r="H149" s="47">
        <f t="shared" si="59"/>
        <v>7.2620738636363535</v>
      </c>
    </row>
    <row r="150" spans="1:9" x14ac:dyDescent="0.25">
      <c r="A150" s="8">
        <f t="shared" si="2"/>
        <v>39884</v>
      </c>
      <c r="B150">
        <v>341.9</v>
      </c>
      <c r="C150">
        <v>221.6</v>
      </c>
      <c r="D150">
        <v>2085.8000000000002</v>
      </c>
      <c r="E150">
        <v>2036.2</v>
      </c>
      <c r="F150" s="38">
        <f t="shared" si="58"/>
        <v>2427.7000000000003</v>
      </c>
      <c r="G150" s="38">
        <f t="shared" si="58"/>
        <v>2257.8000000000002</v>
      </c>
      <c r="H150" s="47">
        <f t="shared" si="59"/>
        <v>7.5250243599964683</v>
      </c>
    </row>
    <row r="151" spans="1:9" x14ac:dyDescent="0.25">
      <c r="A151" s="8">
        <f t="shared" si="2"/>
        <v>39891</v>
      </c>
      <c r="B151">
        <v>320.60000000000002</v>
      </c>
      <c r="C151">
        <v>320.60000000000002</v>
      </c>
      <c r="D151">
        <v>2142.8000000000002</v>
      </c>
      <c r="E151">
        <v>2063.6999999999998</v>
      </c>
      <c r="F151" s="38">
        <f t="shared" ref="F151:G155" si="60">+B151+D151</f>
        <v>2463.4</v>
      </c>
      <c r="G151" s="38">
        <f t="shared" si="60"/>
        <v>2384.2999999999997</v>
      </c>
      <c r="H151" s="47">
        <f t="shared" si="59"/>
        <v>3.3175355450237198</v>
      </c>
    </row>
    <row r="152" spans="1:9" x14ac:dyDescent="0.25">
      <c r="A152" s="8">
        <f t="shared" si="2"/>
        <v>39898</v>
      </c>
      <c r="B152">
        <v>246.4</v>
      </c>
      <c r="C152">
        <v>332.6</v>
      </c>
      <c r="D152">
        <v>2226.4</v>
      </c>
      <c r="E152">
        <v>2063.6999999999998</v>
      </c>
      <c r="F152" s="38">
        <f t="shared" si="60"/>
        <v>2472.8000000000002</v>
      </c>
      <c r="G152" s="38">
        <f t="shared" si="60"/>
        <v>2396.2999999999997</v>
      </c>
      <c r="H152" s="47">
        <f t="shared" si="59"/>
        <v>3.1924216500438307</v>
      </c>
    </row>
    <row r="153" spans="1:9" x14ac:dyDescent="0.25">
      <c r="A153" s="8">
        <f t="shared" si="2"/>
        <v>39905</v>
      </c>
      <c r="B153">
        <v>305.2</v>
      </c>
      <c r="C153">
        <v>356.9</v>
      </c>
      <c r="D153">
        <v>2259.6</v>
      </c>
      <c r="E153">
        <v>2114.6</v>
      </c>
      <c r="F153" s="38">
        <f t="shared" si="60"/>
        <v>2564.7999999999997</v>
      </c>
      <c r="G153" s="38">
        <f t="shared" si="60"/>
        <v>2471.5</v>
      </c>
      <c r="H153" s="47">
        <f t="shared" si="59"/>
        <v>3.7750354036010458</v>
      </c>
    </row>
    <row r="154" spans="1:9" x14ac:dyDescent="0.25">
      <c r="A154" s="8">
        <f t="shared" si="2"/>
        <v>39912</v>
      </c>
      <c r="B154">
        <v>228.5</v>
      </c>
      <c r="C154">
        <v>328.3</v>
      </c>
      <c r="D154">
        <v>2361.6</v>
      </c>
      <c r="E154">
        <v>2154</v>
      </c>
      <c r="F154" s="38">
        <f t="shared" si="60"/>
        <v>2590.1</v>
      </c>
      <c r="G154" s="38">
        <f t="shared" si="60"/>
        <v>2482.3000000000002</v>
      </c>
      <c r="H154" s="47">
        <f t="shared" ref="H154:H159" si="61">+(F154/G154-1)*100</f>
        <v>4.3427466462554687</v>
      </c>
    </row>
    <row r="155" spans="1:9" x14ac:dyDescent="0.25">
      <c r="A155" s="8">
        <f t="shared" si="2"/>
        <v>39919</v>
      </c>
      <c r="B155">
        <v>318.5</v>
      </c>
      <c r="C155">
        <v>372.7</v>
      </c>
      <c r="D155">
        <v>2361.6</v>
      </c>
      <c r="E155">
        <v>2220.5</v>
      </c>
      <c r="F155" s="38">
        <f t="shared" si="60"/>
        <v>2680.1</v>
      </c>
      <c r="G155" s="38">
        <f t="shared" si="60"/>
        <v>2593.1999999999998</v>
      </c>
      <c r="H155" s="47">
        <f t="shared" si="61"/>
        <v>3.3510720345519163</v>
      </c>
    </row>
    <row r="156" spans="1:9" x14ac:dyDescent="0.25">
      <c r="A156" s="8">
        <f t="shared" si="2"/>
        <v>39926</v>
      </c>
      <c r="B156">
        <v>293.39999999999998</v>
      </c>
      <c r="C156">
        <v>342.7</v>
      </c>
      <c r="D156">
        <v>2386.8000000000002</v>
      </c>
      <c r="E156">
        <v>2274.8000000000002</v>
      </c>
      <c r="F156" s="38">
        <f t="shared" ref="F156:F187" si="62">+B156+D156</f>
        <v>2680.2000000000003</v>
      </c>
      <c r="G156" s="38">
        <f t="shared" ref="G156:G187" si="63">+C156+E156</f>
        <v>2617.5</v>
      </c>
      <c r="H156" s="47">
        <f t="shared" si="61"/>
        <v>2.3954154727793719</v>
      </c>
    </row>
    <row r="157" spans="1:9" x14ac:dyDescent="0.25">
      <c r="A157" s="8">
        <f t="shared" si="2"/>
        <v>39933</v>
      </c>
      <c r="B157">
        <v>246.4</v>
      </c>
      <c r="C157">
        <v>298.3</v>
      </c>
      <c r="D157">
        <v>2433.6999999999998</v>
      </c>
      <c r="E157">
        <v>2350.9</v>
      </c>
      <c r="F157" s="38">
        <f t="shared" si="62"/>
        <v>2680.1</v>
      </c>
      <c r="G157" s="38">
        <f t="shared" si="63"/>
        <v>2649.2000000000003</v>
      </c>
      <c r="H157" s="47">
        <f t="shared" si="61"/>
        <v>1.1663898535406725</v>
      </c>
      <c r="I157">
        <v>12</v>
      </c>
    </row>
    <row r="158" spans="1:9" x14ac:dyDescent="0.25">
      <c r="A158" s="8">
        <f t="shared" si="2"/>
        <v>39940</v>
      </c>
      <c r="B158">
        <v>230.8</v>
      </c>
      <c r="C158">
        <v>268.7</v>
      </c>
      <c r="D158">
        <v>2474.4</v>
      </c>
      <c r="E158">
        <v>2382.6999999999998</v>
      </c>
      <c r="F158" s="38">
        <f t="shared" si="62"/>
        <v>2705.2000000000003</v>
      </c>
      <c r="G158" s="38">
        <f t="shared" si="63"/>
        <v>2651.3999999999996</v>
      </c>
      <c r="H158" s="47">
        <f t="shared" si="61"/>
        <v>2.029116693067845</v>
      </c>
      <c r="I158">
        <v>12</v>
      </c>
    </row>
    <row r="159" spans="1:9" x14ac:dyDescent="0.25">
      <c r="A159" s="8">
        <f t="shared" si="2"/>
        <v>39947</v>
      </c>
      <c r="B159">
        <v>287</v>
      </c>
      <c r="C159">
        <v>225.6</v>
      </c>
      <c r="D159">
        <v>2474.4</v>
      </c>
      <c r="E159">
        <v>2462.6999999999998</v>
      </c>
      <c r="F159" s="38">
        <f t="shared" si="62"/>
        <v>2761.4</v>
      </c>
      <c r="G159" s="38">
        <f t="shared" si="63"/>
        <v>2688.2999999999997</v>
      </c>
      <c r="H159" s="47">
        <f t="shared" si="61"/>
        <v>2.7191905665290506</v>
      </c>
      <c r="I159">
        <v>37</v>
      </c>
    </row>
    <row r="160" spans="1:9" x14ac:dyDescent="0.25">
      <c r="A160" s="8">
        <f t="shared" si="2"/>
        <v>39954</v>
      </c>
      <c r="B160">
        <v>179.5</v>
      </c>
      <c r="C160">
        <v>225.6</v>
      </c>
      <c r="D160">
        <v>2599.1</v>
      </c>
      <c r="E160">
        <v>2488.4</v>
      </c>
      <c r="F160" s="38">
        <f t="shared" si="62"/>
        <v>2778.6</v>
      </c>
      <c r="G160" s="38">
        <f t="shared" si="63"/>
        <v>2714</v>
      </c>
      <c r="H160" s="47">
        <f t="shared" ref="H160:H191" si="64">+(F160/G160-1)*100</f>
        <v>2.3802505526897555</v>
      </c>
      <c r="I160">
        <v>122</v>
      </c>
    </row>
    <row r="161" spans="1:9" x14ac:dyDescent="0.25">
      <c r="A161" s="8">
        <f t="shared" si="2"/>
        <v>39961</v>
      </c>
      <c r="B161">
        <v>164.9</v>
      </c>
      <c r="C161">
        <v>163.30000000000001</v>
      </c>
      <c r="D161">
        <v>2624.6</v>
      </c>
      <c r="E161">
        <v>2577.5</v>
      </c>
      <c r="F161" s="38">
        <f t="shared" si="62"/>
        <v>2789.5</v>
      </c>
      <c r="G161" s="38">
        <f t="shared" si="63"/>
        <v>2740.8</v>
      </c>
      <c r="H161" s="47">
        <f t="shared" si="64"/>
        <v>1.7768534734384112</v>
      </c>
      <c r="I161">
        <v>122</v>
      </c>
    </row>
    <row r="162" spans="1:9" x14ac:dyDescent="0.25">
      <c r="A162" s="88">
        <f t="shared" si="2"/>
        <v>39968</v>
      </c>
      <c r="B162">
        <v>272.60000000000002</v>
      </c>
      <c r="C162">
        <v>472.4</v>
      </c>
      <c r="D162">
        <v>49.9</v>
      </c>
      <c r="E162">
        <v>4.3</v>
      </c>
      <c r="F162" s="38">
        <f t="shared" si="62"/>
        <v>322.5</v>
      </c>
      <c r="G162" s="38">
        <f t="shared" si="63"/>
        <v>476.7</v>
      </c>
      <c r="H162" s="47">
        <f t="shared" si="64"/>
        <v>-32.347388294524862</v>
      </c>
    </row>
    <row r="163" spans="1:9" x14ac:dyDescent="0.25">
      <c r="A163" s="8">
        <f t="shared" si="2"/>
        <v>39975</v>
      </c>
      <c r="B163">
        <v>273.3</v>
      </c>
      <c r="C163">
        <v>575.9</v>
      </c>
      <c r="D163">
        <v>95.2</v>
      </c>
      <c r="E163">
        <v>37.9</v>
      </c>
      <c r="F163" s="38">
        <f t="shared" si="62"/>
        <v>368.5</v>
      </c>
      <c r="G163" s="38">
        <f t="shared" si="63"/>
        <v>613.79999999999995</v>
      </c>
      <c r="H163" s="47">
        <f t="shared" si="64"/>
        <v>-39.964157706093182</v>
      </c>
    </row>
    <row r="164" spans="1:9" x14ac:dyDescent="0.25">
      <c r="A164" s="8">
        <f t="shared" si="2"/>
        <v>39982</v>
      </c>
      <c r="B164">
        <v>313.8</v>
      </c>
      <c r="C164">
        <v>548.4</v>
      </c>
      <c r="D164">
        <v>182.4</v>
      </c>
      <c r="E164">
        <v>106.7</v>
      </c>
      <c r="F164" s="38">
        <f t="shared" si="62"/>
        <v>496.20000000000005</v>
      </c>
      <c r="G164" s="38">
        <f t="shared" si="63"/>
        <v>655.1</v>
      </c>
      <c r="H164" s="47">
        <f t="shared" si="64"/>
        <v>-24.255838803236141</v>
      </c>
    </row>
    <row r="165" spans="1:9" x14ac:dyDescent="0.25">
      <c r="A165" s="8">
        <f t="shared" si="2"/>
        <v>39989</v>
      </c>
      <c r="B165">
        <v>315.89999999999998</v>
      </c>
      <c r="C165">
        <v>550</v>
      </c>
      <c r="D165">
        <v>221.4</v>
      </c>
      <c r="E165">
        <v>191.3</v>
      </c>
      <c r="F165" s="38">
        <f t="shared" si="62"/>
        <v>537.29999999999995</v>
      </c>
      <c r="G165" s="38">
        <f t="shared" si="63"/>
        <v>741.3</v>
      </c>
      <c r="H165" s="47">
        <f t="shared" si="64"/>
        <v>-27.519222986645087</v>
      </c>
    </row>
    <row r="166" spans="1:9" x14ac:dyDescent="0.25">
      <c r="A166" s="8">
        <f t="shared" si="2"/>
        <v>39996</v>
      </c>
      <c r="B166">
        <v>300.5</v>
      </c>
      <c r="C166">
        <v>627.1</v>
      </c>
      <c r="D166">
        <v>288.60000000000002</v>
      </c>
      <c r="E166">
        <v>214.2</v>
      </c>
      <c r="F166" s="38">
        <f t="shared" si="62"/>
        <v>589.1</v>
      </c>
      <c r="G166" s="38">
        <f t="shared" si="63"/>
        <v>841.3</v>
      </c>
      <c r="H166" s="47">
        <f t="shared" si="64"/>
        <v>-29.97741590395815</v>
      </c>
    </row>
    <row r="167" spans="1:9" x14ac:dyDescent="0.25">
      <c r="A167" s="8">
        <f t="shared" si="2"/>
        <v>40003</v>
      </c>
      <c r="B167">
        <v>497.3</v>
      </c>
      <c r="C167">
        <v>737.8</v>
      </c>
      <c r="D167">
        <v>335.4</v>
      </c>
      <c r="E167">
        <v>285.5</v>
      </c>
      <c r="F167" s="38">
        <f t="shared" si="62"/>
        <v>832.7</v>
      </c>
      <c r="G167" s="38">
        <f t="shared" si="63"/>
        <v>1023.3</v>
      </c>
      <c r="H167" s="47">
        <f t="shared" si="64"/>
        <v>-18.626013876673497</v>
      </c>
    </row>
    <row r="168" spans="1:9" x14ac:dyDescent="0.25">
      <c r="A168" s="8">
        <f t="shared" si="2"/>
        <v>40010</v>
      </c>
      <c r="B168">
        <v>488.4</v>
      </c>
      <c r="C168">
        <v>714.7</v>
      </c>
      <c r="D168">
        <v>422</v>
      </c>
      <c r="E168">
        <v>320.39999999999998</v>
      </c>
      <c r="F168" s="38">
        <f t="shared" si="62"/>
        <v>910.4</v>
      </c>
      <c r="G168" s="38">
        <f t="shared" si="63"/>
        <v>1035.0999999999999</v>
      </c>
      <c r="H168" s="47">
        <f t="shared" si="64"/>
        <v>-12.047145203361985</v>
      </c>
    </row>
    <row r="169" spans="1:9" x14ac:dyDescent="0.25">
      <c r="A169" s="8">
        <f t="shared" si="2"/>
        <v>40017</v>
      </c>
      <c r="B169">
        <v>429.8</v>
      </c>
      <c r="C169">
        <v>694.6</v>
      </c>
      <c r="D169">
        <v>485.8</v>
      </c>
      <c r="E169">
        <v>446.3</v>
      </c>
      <c r="F169" s="38">
        <f t="shared" si="62"/>
        <v>915.6</v>
      </c>
      <c r="G169" s="38">
        <f t="shared" si="63"/>
        <v>1140.9000000000001</v>
      </c>
      <c r="H169" s="47">
        <f t="shared" si="64"/>
        <v>-19.747567709702874</v>
      </c>
    </row>
    <row r="170" spans="1:9" x14ac:dyDescent="0.25">
      <c r="A170" s="8">
        <f t="shared" si="2"/>
        <v>40024</v>
      </c>
      <c r="B170">
        <v>461</v>
      </c>
      <c r="C170">
        <v>783.4</v>
      </c>
      <c r="D170">
        <v>557.1</v>
      </c>
      <c r="E170">
        <v>490</v>
      </c>
      <c r="F170" s="38">
        <f t="shared" si="62"/>
        <v>1018.1</v>
      </c>
      <c r="G170" s="38">
        <f t="shared" si="63"/>
        <v>1273.4000000000001</v>
      </c>
      <c r="H170" s="47">
        <f t="shared" si="64"/>
        <v>-20.04868855033768</v>
      </c>
    </row>
    <row r="171" spans="1:9" x14ac:dyDescent="0.25">
      <c r="A171" s="8">
        <f t="shared" si="2"/>
        <v>40031</v>
      </c>
      <c r="B171">
        <v>473</v>
      </c>
      <c r="C171">
        <v>783.8</v>
      </c>
      <c r="D171">
        <v>612.6</v>
      </c>
      <c r="E171">
        <v>577.79999999999995</v>
      </c>
      <c r="F171" s="38">
        <f t="shared" si="62"/>
        <v>1085.5999999999999</v>
      </c>
      <c r="G171" s="38">
        <f t="shared" si="63"/>
        <v>1361.6</v>
      </c>
      <c r="H171" s="47">
        <f t="shared" si="64"/>
        <v>-20.270270270270274</v>
      </c>
    </row>
    <row r="172" spans="1:9" x14ac:dyDescent="0.25">
      <c r="A172" s="8">
        <f t="shared" si="2"/>
        <v>40038</v>
      </c>
      <c r="B172">
        <v>428.9</v>
      </c>
      <c r="C172">
        <v>684.1</v>
      </c>
      <c r="D172">
        <v>656.7</v>
      </c>
      <c r="E172">
        <v>683.5</v>
      </c>
      <c r="F172" s="38">
        <f t="shared" si="62"/>
        <v>1085.5999999999999</v>
      </c>
      <c r="G172" s="38">
        <f t="shared" si="63"/>
        <v>1367.6</v>
      </c>
      <c r="H172" s="47">
        <f t="shared" si="64"/>
        <v>-20.620064346300094</v>
      </c>
    </row>
    <row r="173" spans="1:9" x14ac:dyDescent="0.25">
      <c r="A173" s="8">
        <f t="shared" si="2"/>
        <v>40045</v>
      </c>
      <c r="B173">
        <v>549.4</v>
      </c>
      <c r="C173">
        <v>682.2</v>
      </c>
      <c r="D173">
        <v>758.7</v>
      </c>
      <c r="E173">
        <v>741.3</v>
      </c>
      <c r="F173" s="38">
        <f t="shared" si="62"/>
        <v>1308.0999999999999</v>
      </c>
      <c r="G173" s="38">
        <f t="shared" si="63"/>
        <v>1423.5</v>
      </c>
      <c r="H173" s="47">
        <f t="shared" si="64"/>
        <v>-8.1067790656831775</v>
      </c>
    </row>
    <row r="174" spans="1:9" x14ac:dyDescent="0.25">
      <c r="A174" s="8">
        <f t="shared" si="2"/>
        <v>40052</v>
      </c>
      <c r="B174">
        <v>507.2</v>
      </c>
      <c r="C174">
        <v>634</v>
      </c>
      <c r="D174">
        <v>819.8</v>
      </c>
      <c r="E174">
        <v>826.4</v>
      </c>
      <c r="F174" s="38">
        <f t="shared" si="62"/>
        <v>1327</v>
      </c>
      <c r="G174" s="38">
        <f t="shared" si="63"/>
        <v>1460.4</v>
      </c>
      <c r="H174" s="47">
        <f t="shared" si="64"/>
        <v>-9.1344837030950536</v>
      </c>
    </row>
    <row r="175" spans="1:9" x14ac:dyDescent="0.25">
      <c r="A175" s="8">
        <f t="shared" si="2"/>
        <v>40059</v>
      </c>
      <c r="B175">
        <v>463</v>
      </c>
      <c r="C175">
        <v>607.70000000000005</v>
      </c>
      <c r="D175">
        <v>905.6</v>
      </c>
      <c r="E175">
        <v>874.1</v>
      </c>
      <c r="F175" s="38">
        <f t="shared" si="62"/>
        <v>1368.6</v>
      </c>
      <c r="G175" s="38">
        <f t="shared" si="63"/>
        <v>1481.8000000000002</v>
      </c>
      <c r="H175" s="47">
        <f t="shared" si="64"/>
        <v>-7.6393575381293211</v>
      </c>
    </row>
    <row r="176" spans="1:9" x14ac:dyDescent="0.25">
      <c r="A176" s="8">
        <f t="shared" si="2"/>
        <v>40066</v>
      </c>
      <c r="B176">
        <v>461.5</v>
      </c>
      <c r="C176">
        <v>724.9</v>
      </c>
      <c r="D176">
        <v>939.5</v>
      </c>
      <c r="E176">
        <v>874.1</v>
      </c>
      <c r="F176" s="38">
        <f t="shared" si="62"/>
        <v>1401</v>
      </c>
      <c r="G176" s="38">
        <f t="shared" si="63"/>
        <v>1599</v>
      </c>
      <c r="H176" s="47">
        <f t="shared" si="64"/>
        <v>-12.382739212007509</v>
      </c>
    </row>
    <row r="177" spans="1:8" x14ac:dyDescent="0.25">
      <c r="A177" s="8">
        <f t="shared" si="2"/>
        <v>40073</v>
      </c>
      <c r="B177">
        <v>489</v>
      </c>
      <c r="C177">
        <v>723.9</v>
      </c>
      <c r="D177">
        <v>986.2</v>
      </c>
      <c r="E177">
        <v>899</v>
      </c>
      <c r="F177" s="38">
        <f t="shared" si="62"/>
        <v>1475.2</v>
      </c>
      <c r="G177" s="38">
        <f t="shared" si="63"/>
        <v>1622.9</v>
      </c>
      <c r="H177" s="47">
        <f t="shared" si="64"/>
        <v>-9.100992051266255</v>
      </c>
    </row>
    <row r="178" spans="1:8" x14ac:dyDescent="0.25">
      <c r="A178" s="8">
        <f t="shared" si="2"/>
        <v>40080</v>
      </c>
      <c r="B178">
        <v>506.4</v>
      </c>
      <c r="C178">
        <v>831.3</v>
      </c>
      <c r="D178">
        <v>1031.9000000000001</v>
      </c>
      <c r="E178">
        <v>944.1</v>
      </c>
      <c r="F178" s="38">
        <f t="shared" si="62"/>
        <v>1538.3000000000002</v>
      </c>
      <c r="G178" s="38">
        <f t="shared" si="63"/>
        <v>1775.4</v>
      </c>
      <c r="H178" s="47">
        <f t="shared" si="64"/>
        <v>-13.35473696068491</v>
      </c>
    </row>
    <row r="179" spans="1:8" x14ac:dyDescent="0.25">
      <c r="A179" s="8">
        <f t="shared" si="2"/>
        <v>40087</v>
      </c>
      <c r="B179">
        <v>559.70000000000005</v>
      </c>
      <c r="C179">
        <v>800.1</v>
      </c>
      <c r="D179">
        <v>1137.7</v>
      </c>
      <c r="E179">
        <v>1024.8</v>
      </c>
      <c r="F179" s="38">
        <f t="shared" si="62"/>
        <v>1697.4</v>
      </c>
      <c r="G179" s="38">
        <f t="shared" si="63"/>
        <v>1824.9</v>
      </c>
      <c r="H179" s="47">
        <f t="shared" si="64"/>
        <v>-6.9866842018740716</v>
      </c>
    </row>
    <row r="180" spans="1:8" x14ac:dyDescent="0.25">
      <c r="A180" s="8">
        <f t="shared" si="2"/>
        <v>40094</v>
      </c>
      <c r="B180">
        <v>494.8</v>
      </c>
      <c r="C180">
        <v>792</v>
      </c>
      <c r="D180">
        <v>1241.2</v>
      </c>
      <c r="E180">
        <v>1084.7</v>
      </c>
      <c r="F180" s="38">
        <f t="shared" si="62"/>
        <v>1736</v>
      </c>
      <c r="G180" s="38">
        <f t="shared" si="63"/>
        <v>1876.7</v>
      </c>
      <c r="H180" s="47">
        <f t="shared" si="64"/>
        <v>-7.4972025363670314</v>
      </c>
    </row>
    <row r="181" spans="1:8" x14ac:dyDescent="0.25">
      <c r="A181" s="8">
        <f t="shared" si="2"/>
        <v>40101</v>
      </c>
      <c r="B181">
        <v>433.3</v>
      </c>
      <c r="C181">
        <v>813.5</v>
      </c>
      <c r="D181">
        <v>1276.7</v>
      </c>
      <c r="E181">
        <v>1112.4000000000001</v>
      </c>
      <c r="F181" s="38">
        <f t="shared" si="62"/>
        <v>1710</v>
      </c>
      <c r="G181" s="38">
        <f t="shared" si="63"/>
        <v>1925.9</v>
      </c>
      <c r="H181" s="47">
        <f t="shared" si="64"/>
        <v>-11.21034321615868</v>
      </c>
    </row>
    <row r="182" spans="1:8" x14ac:dyDescent="0.25">
      <c r="A182" s="8">
        <f t="shared" si="2"/>
        <v>40108</v>
      </c>
      <c r="B182">
        <v>405.9</v>
      </c>
      <c r="C182">
        <v>800.8</v>
      </c>
      <c r="D182">
        <v>1348</v>
      </c>
      <c r="E182">
        <v>1162.2</v>
      </c>
      <c r="F182" s="38">
        <f t="shared" si="62"/>
        <v>1753.9</v>
      </c>
      <c r="G182" s="38">
        <f t="shared" si="63"/>
        <v>1963</v>
      </c>
      <c r="H182" s="47">
        <f t="shared" si="64"/>
        <v>-10.652063168619453</v>
      </c>
    </row>
    <row r="183" spans="1:8" x14ac:dyDescent="0.25">
      <c r="A183" s="8">
        <f t="shared" si="2"/>
        <v>40115</v>
      </c>
      <c r="B183">
        <v>430.9</v>
      </c>
      <c r="C183">
        <v>795</v>
      </c>
      <c r="D183">
        <v>1354.1</v>
      </c>
      <c r="E183">
        <v>1229.8</v>
      </c>
      <c r="F183" s="38">
        <f t="shared" si="62"/>
        <v>1785</v>
      </c>
      <c r="G183" s="38">
        <f t="shared" si="63"/>
        <v>2024.8</v>
      </c>
      <c r="H183" s="47">
        <f t="shared" si="64"/>
        <v>-11.843145001975497</v>
      </c>
    </row>
    <row r="184" spans="1:8" x14ac:dyDescent="0.25">
      <c r="A184" s="8">
        <f t="shared" si="2"/>
        <v>40122</v>
      </c>
      <c r="B184">
        <v>442.3</v>
      </c>
      <c r="C184">
        <v>738.3</v>
      </c>
      <c r="D184">
        <v>1396.9</v>
      </c>
      <c r="E184">
        <v>1414.4</v>
      </c>
      <c r="F184" s="38">
        <f t="shared" si="62"/>
        <v>1839.2</v>
      </c>
      <c r="G184" s="38">
        <f t="shared" si="63"/>
        <v>2152.6999999999998</v>
      </c>
      <c r="H184" s="47">
        <f t="shared" si="64"/>
        <v>-14.563106796116498</v>
      </c>
    </row>
    <row r="185" spans="1:8" x14ac:dyDescent="0.25">
      <c r="A185" s="8">
        <f t="shared" si="2"/>
        <v>40129</v>
      </c>
      <c r="B185">
        <v>418.5</v>
      </c>
      <c r="C185">
        <v>738.3</v>
      </c>
      <c r="D185">
        <v>1504.2</v>
      </c>
      <c r="E185">
        <v>1414.4</v>
      </c>
      <c r="F185" s="38">
        <f t="shared" si="62"/>
        <v>1922.7</v>
      </c>
      <c r="G185" s="38">
        <f t="shared" si="63"/>
        <v>2152.6999999999998</v>
      </c>
      <c r="H185" s="47">
        <f t="shared" si="64"/>
        <v>-10.684256979606999</v>
      </c>
    </row>
    <row r="186" spans="1:8" x14ac:dyDescent="0.25">
      <c r="A186" s="8">
        <f t="shared" si="2"/>
        <v>40136</v>
      </c>
      <c r="B186">
        <v>393.2</v>
      </c>
      <c r="C186">
        <v>832.1</v>
      </c>
      <c r="D186">
        <v>1563.2</v>
      </c>
      <c r="E186">
        <v>1451.6</v>
      </c>
      <c r="F186" s="38">
        <f t="shared" si="62"/>
        <v>1956.4</v>
      </c>
      <c r="G186" s="38">
        <f t="shared" si="63"/>
        <v>2283.6999999999998</v>
      </c>
      <c r="H186" s="47">
        <f t="shared" si="64"/>
        <v>-14.332005079476273</v>
      </c>
    </row>
    <row r="187" spans="1:8" x14ac:dyDescent="0.25">
      <c r="A187" s="8">
        <f t="shared" si="2"/>
        <v>40143</v>
      </c>
      <c r="B187">
        <v>418</v>
      </c>
      <c r="C187">
        <v>770</v>
      </c>
      <c r="D187">
        <v>1594.3</v>
      </c>
      <c r="E187">
        <v>1543.4</v>
      </c>
      <c r="F187" s="38">
        <f t="shared" si="62"/>
        <v>2012.3</v>
      </c>
      <c r="G187" s="38">
        <f t="shared" si="63"/>
        <v>2313.4</v>
      </c>
      <c r="H187" s="47">
        <f t="shared" si="64"/>
        <v>-13.015475058355674</v>
      </c>
    </row>
    <row r="188" spans="1:8" x14ac:dyDescent="0.25">
      <c r="A188" s="8">
        <f t="shared" si="2"/>
        <v>40150</v>
      </c>
      <c r="B188">
        <v>462.4</v>
      </c>
      <c r="C188">
        <v>740</v>
      </c>
      <c r="D188">
        <v>1648.3</v>
      </c>
      <c r="E188">
        <v>1576.4</v>
      </c>
      <c r="F188" s="38">
        <f t="shared" ref="F188:F219" si="65">+B188+D188</f>
        <v>2110.6999999999998</v>
      </c>
      <c r="G188" s="38">
        <f t="shared" ref="G188:G219" si="66">+C188+E188</f>
        <v>2316.4</v>
      </c>
      <c r="H188" s="47">
        <f t="shared" si="64"/>
        <v>-8.8801588672077436</v>
      </c>
    </row>
    <row r="189" spans="1:8" x14ac:dyDescent="0.25">
      <c r="A189" s="8">
        <f t="shared" si="2"/>
        <v>40157</v>
      </c>
      <c r="B189">
        <v>512.4</v>
      </c>
      <c r="C189">
        <v>700.1</v>
      </c>
      <c r="D189">
        <v>1664.3</v>
      </c>
      <c r="E189">
        <v>1606.3</v>
      </c>
      <c r="F189" s="38">
        <f t="shared" si="65"/>
        <v>2176.6999999999998</v>
      </c>
      <c r="G189" s="38">
        <f t="shared" si="66"/>
        <v>2306.4</v>
      </c>
      <c r="H189" s="47">
        <f t="shared" si="64"/>
        <v>-5.6234824835241231</v>
      </c>
    </row>
    <row r="190" spans="1:8" x14ac:dyDescent="0.25">
      <c r="A190" s="8">
        <f t="shared" si="2"/>
        <v>40164</v>
      </c>
      <c r="B190">
        <v>449.2</v>
      </c>
      <c r="C190">
        <v>700.1</v>
      </c>
      <c r="D190">
        <v>1755.4</v>
      </c>
      <c r="E190">
        <v>1606.3</v>
      </c>
      <c r="F190" s="38">
        <f t="shared" si="65"/>
        <v>2204.6</v>
      </c>
      <c r="G190" s="38">
        <f t="shared" si="66"/>
        <v>2306.4</v>
      </c>
      <c r="H190" s="47">
        <f t="shared" si="64"/>
        <v>-4.4138050641692743</v>
      </c>
    </row>
    <row r="191" spans="1:8" x14ac:dyDescent="0.25">
      <c r="A191" s="8">
        <f t="shared" si="2"/>
        <v>40171</v>
      </c>
      <c r="B191">
        <v>449.2</v>
      </c>
      <c r="C191">
        <v>662.6</v>
      </c>
      <c r="D191">
        <v>1755.4</v>
      </c>
      <c r="E191">
        <v>1638.4</v>
      </c>
      <c r="F191" s="38">
        <f t="shared" si="65"/>
        <v>2204.6</v>
      </c>
      <c r="G191" s="38">
        <f t="shared" si="66"/>
        <v>2301</v>
      </c>
      <c r="H191" s="47">
        <f t="shared" si="64"/>
        <v>-4.18948283355064</v>
      </c>
    </row>
    <row r="192" spans="1:8" x14ac:dyDescent="0.25">
      <c r="A192" s="8">
        <f t="shared" si="2"/>
        <v>40178</v>
      </c>
      <c r="B192">
        <v>381.9</v>
      </c>
      <c r="C192">
        <v>638.6</v>
      </c>
      <c r="D192">
        <v>1857.6</v>
      </c>
      <c r="E192">
        <v>1663.4</v>
      </c>
      <c r="F192" s="38">
        <f t="shared" si="65"/>
        <v>2239.5</v>
      </c>
      <c r="G192" s="38">
        <f t="shared" si="66"/>
        <v>2302</v>
      </c>
      <c r="H192" s="47">
        <f t="shared" ref="H192:H223" si="67">+(F192/G192-1)*100</f>
        <v>-2.7150304083405685</v>
      </c>
    </row>
    <row r="193" spans="1:9" x14ac:dyDescent="0.25">
      <c r="A193" s="8">
        <f t="shared" si="2"/>
        <v>40185</v>
      </c>
      <c r="B193">
        <v>440.9</v>
      </c>
      <c r="C193">
        <v>638.6</v>
      </c>
      <c r="D193">
        <v>1889.3</v>
      </c>
      <c r="E193">
        <v>1663.4</v>
      </c>
      <c r="F193" s="38">
        <f t="shared" si="65"/>
        <v>2330.1999999999998</v>
      </c>
      <c r="G193" s="38">
        <f t="shared" si="66"/>
        <v>2302</v>
      </c>
      <c r="H193" s="47">
        <f t="shared" si="67"/>
        <v>1.2250217202432578</v>
      </c>
    </row>
    <row r="194" spans="1:9" x14ac:dyDescent="0.25">
      <c r="A194" s="8">
        <f t="shared" si="2"/>
        <v>40192</v>
      </c>
      <c r="B194">
        <v>510.8</v>
      </c>
      <c r="C194">
        <v>702.5</v>
      </c>
      <c r="D194">
        <v>1926.5</v>
      </c>
      <c r="E194">
        <v>1680</v>
      </c>
      <c r="F194" s="38">
        <f t="shared" si="65"/>
        <v>2437.3000000000002</v>
      </c>
      <c r="G194" s="38">
        <f t="shared" si="66"/>
        <v>2382.5</v>
      </c>
      <c r="H194" s="47">
        <f t="shared" si="67"/>
        <v>2.3001049317943334</v>
      </c>
    </row>
    <row r="195" spans="1:9" x14ac:dyDescent="0.25">
      <c r="A195" s="8">
        <f t="shared" si="2"/>
        <v>40199</v>
      </c>
      <c r="B195">
        <v>573.5</v>
      </c>
      <c r="C195">
        <v>380.9</v>
      </c>
      <c r="D195">
        <v>1976.7</v>
      </c>
      <c r="E195">
        <v>1725.6</v>
      </c>
      <c r="F195" s="38">
        <f t="shared" si="65"/>
        <v>2550.1999999999998</v>
      </c>
      <c r="G195" s="38">
        <f t="shared" si="66"/>
        <v>2106.5</v>
      </c>
      <c r="H195" s="47">
        <f t="shared" si="67"/>
        <v>21.063375267030615</v>
      </c>
    </row>
    <row r="196" spans="1:9" x14ac:dyDescent="0.25">
      <c r="A196" s="8">
        <f t="shared" si="2"/>
        <v>40206</v>
      </c>
      <c r="B196">
        <v>540.5</v>
      </c>
      <c r="C196">
        <v>350.8</v>
      </c>
      <c r="D196">
        <v>2028.5</v>
      </c>
      <c r="E196">
        <v>1786.6</v>
      </c>
      <c r="F196" s="38">
        <f t="shared" si="65"/>
        <v>2569</v>
      </c>
      <c r="G196" s="38">
        <f t="shared" si="66"/>
        <v>2137.4</v>
      </c>
      <c r="H196" s="47">
        <f t="shared" si="67"/>
        <v>20.192757555909036</v>
      </c>
      <c r="I196">
        <v>12</v>
      </c>
    </row>
    <row r="197" spans="1:9" x14ac:dyDescent="0.25">
      <c r="A197" s="8">
        <f t="shared" si="2"/>
        <v>40213</v>
      </c>
      <c r="B197">
        <v>535.70000000000005</v>
      </c>
      <c r="C197">
        <v>347.3</v>
      </c>
      <c r="D197">
        <v>2096.4</v>
      </c>
      <c r="E197">
        <v>1869.2</v>
      </c>
      <c r="F197" s="38">
        <f t="shared" si="65"/>
        <v>2632.1000000000004</v>
      </c>
      <c r="G197" s="38">
        <f t="shared" si="66"/>
        <v>2216.5</v>
      </c>
      <c r="H197" s="47">
        <f t="shared" si="67"/>
        <v>18.750281976088434</v>
      </c>
      <c r="I197">
        <v>12</v>
      </c>
    </row>
    <row r="198" spans="1:9" x14ac:dyDescent="0.25">
      <c r="A198" s="8">
        <f t="shared" si="2"/>
        <v>40220</v>
      </c>
      <c r="B198">
        <v>610.20000000000005</v>
      </c>
      <c r="C198">
        <v>339.8</v>
      </c>
      <c r="D198">
        <v>2184.9</v>
      </c>
      <c r="E198">
        <v>1901.9</v>
      </c>
      <c r="F198" s="38">
        <f t="shared" si="65"/>
        <v>2795.1000000000004</v>
      </c>
      <c r="G198" s="38">
        <f t="shared" si="66"/>
        <v>2241.7000000000003</v>
      </c>
      <c r="H198" s="47">
        <f t="shared" si="67"/>
        <v>24.686621760271233</v>
      </c>
      <c r="I198">
        <v>12</v>
      </c>
    </row>
    <row r="199" spans="1:9" x14ac:dyDescent="0.25">
      <c r="A199" s="8">
        <f t="shared" si="2"/>
        <v>40227</v>
      </c>
      <c r="B199">
        <v>704</v>
      </c>
      <c r="C199">
        <v>403.8</v>
      </c>
      <c r="D199">
        <v>2297.4</v>
      </c>
      <c r="E199">
        <v>1923.9</v>
      </c>
      <c r="F199" s="38">
        <f t="shared" si="65"/>
        <v>3001.4</v>
      </c>
      <c r="G199" s="38">
        <f t="shared" si="66"/>
        <v>2327.7000000000003</v>
      </c>
      <c r="H199" s="47">
        <f t="shared" si="67"/>
        <v>28.942733170082047</v>
      </c>
      <c r="I199">
        <v>12</v>
      </c>
    </row>
    <row r="200" spans="1:9" x14ac:dyDescent="0.25">
      <c r="A200" s="8">
        <f t="shared" si="2"/>
        <v>40234</v>
      </c>
      <c r="B200">
        <v>684.2</v>
      </c>
      <c r="C200">
        <v>367.3</v>
      </c>
      <c r="D200">
        <v>2338</v>
      </c>
      <c r="E200">
        <v>1961.2</v>
      </c>
      <c r="F200" s="38">
        <f t="shared" si="65"/>
        <v>3022.2</v>
      </c>
      <c r="G200" s="38">
        <f t="shared" si="66"/>
        <v>2328.5</v>
      </c>
      <c r="H200" s="47">
        <f t="shared" si="67"/>
        <v>29.791711402190234</v>
      </c>
      <c r="I200">
        <v>12</v>
      </c>
    </row>
    <row r="201" spans="1:9" x14ac:dyDescent="0.25">
      <c r="A201" s="8">
        <f t="shared" si="2"/>
        <v>40241</v>
      </c>
      <c r="B201">
        <v>763.3</v>
      </c>
      <c r="C201">
        <v>402.1</v>
      </c>
      <c r="D201">
        <v>2389.8000000000002</v>
      </c>
      <c r="E201">
        <v>2014.3</v>
      </c>
      <c r="F201" s="38">
        <f t="shared" si="65"/>
        <v>3153.1000000000004</v>
      </c>
      <c r="G201" s="38">
        <f t="shared" si="66"/>
        <v>2416.4</v>
      </c>
      <c r="H201" s="47">
        <f t="shared" si="67"/>
        <v>30.487502069193862</v>
      </c>
      <c r="I201">
        <v>12</v>
      </c>
    </row>
    <row r="202" spans="1:9" x14ac:dyDescent="0.25">
      <c r="A202" s="8">
        <f t="shared" si="2"/>
        <v>40248</v>
      </c>
      <c r="B202">
        <v>664.7</v>
      </c>
      <c r="C202">
        <v>341.9</v>
      </c>
      <c r="D202">
        <v>2487.6999999999998</v>
      </c>
      <c r="E202">
        <v>2085.8000000000002</v>
      </c>
      <c r="F202" s="38">
        <f t="shared" si="65"/>
        <v>3152.3999999999996</v>
      </c>
      <c r="G202" s="38">
        <f t="shared" si="66"/>
        <v>2427.7000000000003</v>
      </c>
      <c r="H202" s="47">
        <f t="shared" si="67"/>
        <v>29.851299583968327</v>
      </c>
      <c r="I202">
        <v>82</v>
      </c>
    </row>
    <row r="203" spans="1:9" x14ac:dyDescent="0.25">
      <c r="A203" s="8">
        <f t="shared" si="2"/>
        <v>40255</v>
      </c>
      <c r="B203">
        <v>694.7</v>
      </c>
      <c r="C203">
        <v>320.60000000000002</v>
      </c>
      <c r="D203">
        <v>2553.4</v>
      </c>
      <c r="E203">
        <v>2142.8000000000002</v>
      </c>
      <c r="F203" s="38">
        <f t="shared" si="65"/>
        <v>3248.1000000000004</v>
      </c>
      <c r="G203" s="38">
        <f t="shared" si="66"/>
        <v>2463.4</v>
      </c>
      <c r="H203" s="47">
        <f t="shared" si="67"/>
        <v>31.854347649590011</v>
      </c>
      <c r="I203">
        <v>82</v>
      </c>
    </row>
    <row r="204" spans="1:9" x14ac:dyDescent="0.25">
      <c r="A204" s="8">
        <f t="shared" si="2"/>
        <v>40262</v>
      </c>
      <c r="B204">
        <v>634.79999999999995</v>
      </c>
      <c r="C204">
        <v>246.4</v>
      </c>
      <c r="D204">
        <v>2646.2</v>
      </c>
      <c r="E204">
        <v>2226.4</v>
      </c>
      <c r="F204" s="38">
        <f t="shared" si="65"/>
        <v>3281</v>
      </c>
      <c r="G204" s="38">
        <f t="shared" si="66"/>
        <v>2472.8000000000002</v>
      </c>
      <c r="H204" s="47">
        <f t="shared" si="67"/>
        <v>32.683597541248787</v>
      </c>
      <c r="I204">
        <v>106</v>
      </c>
    </row>
    <row r="205" spans="1:9" x14ac:dyDescent="0.25">
      <c r="A205" s="8">
        <f t="shared" si="2"/>
        <v>40269</v>
      </c>
      <c r="B205">
        <v>561</v>
      </c>
      <c r="C205">
        <v>305.2</v>
      </c>
      <c r="D205">
        <v>2725.7</v>
      </c>
      <c r="E205">
        <v>2259.6</v>
      </c>
      <c r="F205" s="38">
        <f t="shared" si="65"/>
        <v>3286.7</v>
      </c>
      <c r="G205" s="38">
        <f t="shared" si="66"/>
        <v>2564.7999999999997</v>
      </c>
      <c r="H205" s="47">
        <f t="shared" si="67"/>
        <v>28.146444167186523</v>
      </c>
      <c r="I205">
        <v>316</v>
      </c>
    </row>
    <row r="206" spans="1:9" x14ac:dyDescent="0.25">
      <c r="A206" s="8">
        <f t="shared" si="2"/>
        <v>40276</v>
      </c>
      <c r="B206">
        <v>527.29999999999995</v>
      </c>
      <c r="C206">
        <v>228.5</v>
      </c>
      <c r="D206">
        <v>2791</v>
      </c>
      <c r="E206">
        <v>2361.6</v>
      </c>
      <c r="F206" s="38">
        <f t="shared" si="65"/>
        <v>3318.3</v>
      </c>
      <c r="G206" s="38">
        <f t="shared" si="66"/>
        <v>2590.1</v>
      </c>
      <c r="H206" s="47">
        <f t="shared" si="67"/>
        <v>28.114744604455446</v>
      </c>
      <c r="I206">
        <v>316</v>
      </c>
    </row>
    <row r="207" spans="1:9" x14ac:dyDescent="0.25">
      <c r="A207" s="8">
        <f t="shared" si="2"/>
        <v>40283</v>
      </c>
      <c r="B207">
        <v>541.29999999999995</v>
      </c>
      <c r="C207">
        <v>318.5</v>
      </c>
      <c r="D207">
        <v>2815.5</v>
      </c>
      <c r="E207">
        <v>2361.6</v>
      </c>
      <c r="F207" s="38">
        <f t="shared" si="65"/>
        <v>3356.8</v>
      </c>
      <c r="G207" s="38">
        <f t="shared" si="66"/>
        <v>2680.1</v>
      </c>
      <c r="H207" s="47">
        <f t="shared" si="67"/>
        <v>25.24905787097498</v>
      </c>
      <c r="I207">
        <v>316</v>
      </c>
    </row>
    <row r="208" spans="1:9" x14ac:dyDescent="0.25">
      <c r="A208" s="8">
        <f t="shared" si="2"/>
        <v>40290</v>
      </c>
      <c r="B208">
        <v>559.6</v>
      </c>
      <c r="C208">
        <v>293.39999999999998</v>
      </c>
      <c r="D208">
        <v>2844.8</v>
      </c>
      <c r="E208">
        <v>2386.8000000000002</v>
      </c>
      <c r="F208" s="38">
        <f t="shared" si="65"/>
        <v>3404.4</v>
      </c>
      <c r="G208" s="38">
        <f t="shared" si="66"/>
        <v>2680.2000000000003</v>
      </c>
      <c r="H208" s="47">
        <f t="shared" si="67"/>
        <v>27.020371614058636</v>
      </c>
      <c r="I208">
        <v>341</v>
      </c>
    </row>
    <row r="209" spans="1:9" x14ac:dyDescent="0.25">
      <c r="A209" s="8">
        <f t="shared" si="2"/>
        <v>40297</v>
      </c>
      <c r="B209">
        <v>442.7</v>
      </c>
      <c r="C209">
        <v>246.4</v>
      </c>
      <c r="D209">
        <v>2960.1</v>
      </c>
      <c r="E209">
        <v>2433.6999999999998</v>
      </c>
      <c r="F209" s="38">
        <f t="shared" si="65"/>
        <v>3402.7999999999997</v>
      </c>
      <c r="G209" s="38">
        <f t="shared" si="66"/>
        <v>2680.1</v>
      </c>
      <c r="H209" s="47">
        <f t="shared" si="67"/>
        <v>26.965411738367973</v>
      </c>
      <c r="I209">
        <v>391</v>
      </c>
    </row>
    <row r="210" spans="1:9" x14ac:dyDescent="0.25">
      <c r="A210" s="8">
        <f t="shared" si="2"/>
        <v>40304</v>
      </c>
      <c r="B210">
        <v>432.9</v>
      </c>
      <c r="C210">
        <v>230.8</v>
      </c>
      <c r="D210">
        <v>3018.6</v>
      </c>
      <c r="E210">
        <v>2474.4</v>
      </c>
      <c r="F210" s="38">
        <f t="shared" si="65"/>
        <v>3451.5</v>
      </c>
      <c r="G210" s="38">
        <f t="shared" si="66"/>
        <v>2705.2000000000003</v>
      </c>
      <c r="H210" s="47">
        <f t="shared" si="67"/>
        <v>27.587609049238495</v>
      </c>
      <c r="I210">
        <v>391</v>
      </c>
    </row>
    <row r="211" spans="1:9" x14ac:dyDescent="0.25">
      <c r="A211" s="8">
        <f t="shared" si="2"/>
        <v>40311</v>
      </c>
      <c r="B211">
        <v>391.9</v>
      </c>
      <c r="C211">
        <v>287</v>
      </c>
      <c r="D211">
        <v>3059.6</v>
      </c>
      <c r="E211">
        <v>2474.4</v>
      </c>
      <c r="F211" s="38">
        <f t="shared" si="65"/>
        <v>3451.5</v>
      </c>
      <c r="G211" s="38">
        <f t="shared" si="66"/>
        <v>2761.4</v>
      </c>
      <c r="H211" s="47">
        <f t="shared" si="67"/>
        <v>24.990946621279054</v>
      </c>
      <c r="I211">
        <v>391</v>
      </c>
    </row>
    <row r="212" spans="1:9" x14ac:dyDescent="0.25">
      <c r="A212" s="8">
        <f t="shared" si="2"/>
        <v>40318</v>
      </c>
      <c r="B212">
        <v>376.1</v>
      </c>
      <c r="C212">
        <v>179.5</v>
      </c>
      <c r="D212">
        <v>3130.4</v>
      </c>
      <c r="E212">
        <v>2599.1</v>
      </c>
      <c r="F212" s="38">
        <f t="shared" si="65"/>
        <v>3506.5</v>
      </c>
      <c r="G212" s="38">
        <f t="shared" si="66"/>
        <v>2778.6</v>
      </c>
      <c r="H212" s="47">
        <f t="shared" si="67"/>
        <v>26.196645792845331</v>
      </c>
      <c r="I212">
        <v>416</v>
      </c>
    </row>
    <row r="213" spans="1:9" x14ac:dyDescent="0.25">
      <c r="A213" s="8">
        <f t="shared" si="2"/>
        <v>40325</v>
      </c>
      <c r="B213">
        <v>309.3</v>
      </c>
      <c r="C213">
        <v>164.9</v>
      </c>
      <c r="D213">
        <v>3192.1</v>
      </c>
      <c r="E213">
        <v>2624.6</v>
      </c>
      <c r="F213" s="38">
        <f t="shared" si="65"/>
        <v>3501.4</v>
      </c>
      <c r="G213" s="38">
        <f t="shared" si="66"/>
        <v>2789.5</v>
      </c>
      <c r="H213" s="47">
        <f t="shared" si="67"/>
        <v>25.520702634880799</v>
      </c>
    </row>
    <row r="214" spans="1:9" x14ac:dyDescent="0.25">
      <c r="A214" s="8">
        <f t="shared" si="2"/>
        <v>40332</v>
      </c>
      <c r="B214">
        <v>661.5</v>
      </c>
      <c r="C214">
        <v>272.60000000000002</v>
      </c>
      <c r="D214">
        <v>60.4</v>
      </c>
      <c r="E214">
        <v>49.9</v>
      </c>
      <c r="F214" s="38">
        <f t="shared" si="65"/>
        <v>721.9</v>
      </c>
      <c r="G214" s="38">
        <f t="shared" si="66"/>
        <v>322.5</v>
      </c>
      <c r="H214" s="47">
        <f t="shared" si="67"/>
        <v>123.84496124031008</v>
      </c>
    </row>
    <row r="215" spans="1:9" x14ac:dyDescent="0.25">
      <c r="A215" s="8">
        <f t="shared" si="2"/>
        <v>40339</v>
      </c>
      <c r="B215">
        <v>687.9</v>
      </c>
      <c r="C215">
        <v>273.3</v>
      </c>
      <c r="D215">
        <v>127.9</v>
      </c>
      <c r="E215">
        <v>95.2</v>
      </c>
      <c r="F215" s="38">
        <f t="shared" si="65"/>
        <v>815.8</v>
      </c>
      <c r="G215" s="38">
        <f t="shared" si="66"/>
        <v>368.5</v>
      </c>
      <c r="H215" s="47">
        <f t="shared" si="67"/>
        <v>121.38398914518316</v>
      </c>
    </row>
    <row r="216" spans="1:9" x14ac:dyDescent="0.25">
      <c r="A216" s="8">
        <f t="shared" si="2"/>
        <v>40346</v>
      </c>
      <c r="B216">
        <v>735.4</v>
      </c>
      <c r="C216">
        <v>313.8</v>
      </c>
      <c r="D216">
        <v>127.9</v>
      </c>
      <c r="E216">
        <v>182.4</v>
      </c>
      <c r="F216" s="38">
        <f t="shared" si="65"/>
        <v>863.3</v>
      </c>
      <c r="G216" s="38">
        <f t="shared" si="66"/>
        <v>496.20000000000005</v>
      </c>
      <c r="H216" s="47">
        <f t="shared" si="67"/>
        <v>73.982265215638819</v>
      </c>
    </row>
    <row r="217" spans="1:9" x14ac:dyDescent="0.25">
      <c r="A217" s="8">
        <f t="shared" si="2"/>
        <v>40353</v>
      </c>
      <c r="B217">
        <v>710.7</v>
      </c>
      <c r="C217">
        <v>315.89999999999998</v>
      </c>
      <c r="D217">
        <v>164.6</v>
      </c>
      <c r="E217">
        <v>221.4</v>
      </c>
      <c r="F217" s="38">
        <f t="shared" si="65"/>
        <v>875.30000000000007</v>
      </c>
      <c r="G217" s="38">
        <f t="shared" si="66"/>
        <v>537.29999999999995</v>
      </c>
      <c r="H217" s="47">
        <f t="shared" si="67"/>
        <v>62.907128233761433</v>
      </c>
    </row>
    <row r="218" spans="1:9" x14ac:dyDescent="0.25">
      <c r="A218" s="8">
        <f t="shared" si="2"/>
        <v>40360</v>
      </c>
      <c r="B218">
        <v>623.70000000000005</v>
      </c>
      <c r="C218">
        <v>300.5</v>
      </c>
      <c r="D218">
        <v>291.89999999999998</v>
      </c>
      <c r="E218">
        <v>288.60000000000002</v>
      </c>
      <c r="F218" s="38">
        <f t="shared" si="65"/>
        <v>915.6</v>
      </c>
      <c r="G218" s="38">
        <f t="shared" si="66"/>
        <v>589.1</v>
      </c>
      <c r="H218" s="47">
        <f t="shared" si="67"/>
        <v>55.423527414700381</v>
      </c>
    </row>
    <row r="219" spans="1:9" x14ac:dyDescent="0.25">
      <c r="A219" s="8">
        <f t="shared" si="2"/>
        <v>40367</v>
      </c>
      <c r="B219">
        <v>658.7</v>
      </c>
      <c r="C219">
        <v>497.3</v>
      </c>
      <c r="D219">
        <v>351.1</v>
      </c>
      <c r="E219">
        <v>335.4</v>
      </c>
      <c r="F219" s="38">
        <f t="shared" si="65"/>
        <v>1009.8000000000001</v>
      </c>
      <c r="G219" s="38">
        <f t="shared" si="66"/>
        <v>832.7</v>
      </c>
      <c r="H219" s="47">
        <f t="shared" si="67"/>
        <v>21.268163804491415</v>
      </c>
    </row>
    <row r="220" spans="1:9" x14ac:dyDescent="0.25">
      <c r="A220" s="8">
        <f t="shared" si="2"/>
        <v>40374</v>
      </c>
      <c r="B220">
        <v>596.70000000000005</v>
      </c>
      <c r="C220">
        <v>488.4</v>
      </c>
      <c r="D220">
        <v>461.1</v>
      </c>
      <c r="E220">
        <v>422</v>
      </c>
      <c r="F220" s="38">
        <f t="shared" ref="F220:F251" si="68">+B220+D220</f>
        <v>1057.8000000000002</v>
      </c>
      <c r="G220" s="38">
        <f t="shared" ref="G220:G251" si="69">+C220+E220</f>
        <v>910.4</v>
      </c>
      <c r="H220" s="47">
        <f t="shared" si="67"/>
        <v>16.190685413005301</v>
      </c>
    </row>
    <row r="221" spans="1:9" x14ac:dyDescent="0.25">
      <c r="A221" s="8">
        <f t="shared" si="2"/>
        <v>40381</v>
      </c>
      <c r="B221">
        <v>640.6</v>
      </c>
      <c r="C221">
        <v>429.8</v>
      </c>
      <c r="D221">
        <v>539.20000000000005</v>
      </c>
      <c r="E221">
        <v>485.8</v>
      </c>
      <c r="F221" s="38">
        <f t="shared" si="68"/>
        <v>1179.8000000000002</v>
      </c>
      <c r="G221" s="38">
        <f t="shared" si="69"/>
        <v>915.6</v>
      </c>
      <c r="H221" s="47">
        <f t="shared" si="67"/>
        <v>28.855395369156845</v>
      </c>
    </row>
    <row r="222" spans="1:9" x14ac:dyDescent="0.25">
      <c r="A222" s="8">
        <f t="shared" si="2"/>
        <v>40388</v>
      </c>
      <c r="B222">
        <v>567.4</v>
      </c>
      <c r="C222">
        <v>461</v>
      </c>
      <c r="D222">
        <v>628.4</v>
      </c>
      <c r="E222">
        <v>557.1</v>
      </c>
      <c r="F222" s="38">
        <f t="shared" si="68"/>
        <v>1195.8</v>
      </c>
      <c r="G222" s="38">
        <f t="shared" si="69"/>
        <v>1018.1</v>
      </c>
      <c r="H222" s="47">
        <f t="shared" si="67"/>
        <v>17.454081131519494</v>
      </c>
    </row>
    <row r="223" spans="1:9" x14ac:dyDescent="0.25">
      <c r="A223" s="8">
        <f t="shared" si="2"/>
        <v>40395</v>
      </c>
      <c r="B223">
        <v>644.9</v>
      </c>
      <c r="C223">
        <v>473</v>
      </c>
      <c r="D223">
        <v>636.20000000000005</v>
      </c>
      <c r="E223">
        <v>612.6</v>
      </c>
      <c r="F223" s="38">
        <f t="shared" si="68"/>
        <v>1281.0999999999999</v>
      </c>
      <c r="G223" s="38">
        <f t="shared" si="69"/>
        <v>1085.5999999999999</v>
      </c>
      <c r="H223" s="47">
        <f t="shared" si="67"/>
        <v>18.008474576271194</v>
      </c>
    </row>
    <row r="224" spans="1:9" x14ac:dyDescent="0.25">
      <c r="A224" s="8">
        <f t="shared" si="2"/>
        <v>40402</v>
      </c>
      <c r="B224">
        <v>605.79999999999995</v>
      </c>
      <c r="C224">
        <v>428.9</v>
      </c>
      <c r="D224">
        <v>689.1</v>
      </c>
      <c r="E224">
        <v>656.7</v>
      </c>
      <c r="F224" s="38">
        <f t="shared" si="68"/>
        <v>1294.9000000000001</v>
      </c>
      <c r="G224" s="38">
        <f t="shared" si="69"/>
        <v>1085.5999999999999</v>
      </c>
      <c r="H224" s="47">
        <f t="shared" ref="H224:H255" si="70">+(F224/G224-1)*100</f>
        <v>19.279661016949177</v>
      </c>
    </row>
    <row r="225" spans="1:8" x14ac:dyDescent="0.25">
      <c r="A225" s="8">
        <f t="shared" si="2"/>
        <v>40409</v>
      </c>
      <c r="B225">
        <v>539.70000000000005</v>
      </c>
      <c r="C225">
        <v>549.4</v>
      </c>
      <c r="D225">
        <v>779.9</v>
      </c>
      <c r="E225">
        <v>758.7</v>
      </c>
      <c r="F225" s="38">
        <f t="shared" si="68"/>
        <v>1319.6</v>
      </c>
      <c r="G225" s="38">
        <f t="shared" si="69"/>
        <v>1308.0999999999999</v>
      </c>
      <c r="H225" s="47">
        <f t="shared" si="70"/>
        <v>0.87913768060545738</v>
      </c>
    </row>
    <row r="226" spans="1:8" x14ac:dyDescent="0.25">
      <c r="A226" s="8">
        <f t="shared" si="2"/>
        <v>40416</v>
      </c>
      <c r="B226">
        <v>607.9</v>
      </c>
      <c r="C226">
        <v>507.2</v>
      </c>
      <c r="D226">
        <v>883.4</v>
      </c>
      <c r="E226">
        <v>819.8</v>
      </c>
      <c r="F226" s="38">
        <f t="shared" si="68"/>
        <v>1491.3</v>
      </c>
      <c r="G226" s="38">
        <f t="shared" si="69"/>
        <v>1327</v>
      </c>
      <c r="H226" s="47">
        <f t="shared" si="70"/>
        <v>12.381311228334591</v>
      </c>
    </row>
    <row r="227" spans="1:8" x14ac:dyDescent="0.25">
      <c r="A227" s="8">
        <f t="shared" si="2"/>
        <v>40423</v>
      </c>
      <c r="B227">
        <v>570.9</v>
      </c>
      <c r="C227">
        <v>463</v>
      </c>
      <c r="D227">
        <v>935.7</v>
      </c>
      <c r="E227">
        <v>905.6</v>
      </c>
      <c r="F227" s="38">
        <f t="shared" si="68"/>
        <v>1506.6</v>
      </c>
      <c r="G227" s="38">
        <f t="shared" si="69"/>
        <v>1368.6</v>
      </c>
      <c r="H227" s="47">
        <f t="shared" si="70"/>
        <v>10.083296799649277</v>
      </c>
    </row>
    <row r="228" spans="1:8" x14ac:dyDescent="0.25">
      <c r="A228" s="8">
        <f t="shared" si="2"/>
        <v>40430</v>
      </c>
      <c r="B228">
        <v>512</v>
      </c>
      <c r="C228">
        <v>461.5</v>
      </c>
      <c r="D228">
        <v>999.4</v>
      </c>
      <c r="E228">
        <v>939.5</v>
      </c>
      <c r="F228" s="38">
        <f t="shared" si="68"/>
        <v>1511.4</v>
      </c>
      <c r="G228" s="38">
        <f t="shared" si="69"/>
        <v>1401</v>
      </c>
      <c r="H228" s="47">
        <f t="shared" si="70"/>
        <v>7.8800856531049401</v>
      </c>
    </row>
    <row r="229" spans="1:8" x14ac:dyDescent="0.25">
      <c r="A229" s="8">
        <f t="shared" si="2"/>
        <v>40437</v>
      </c>
      <c r="B229">
        <v>485.8</v>
      </c>
      <c r="C229">
        <v>489</v>
      </c>
      <c r="D229">
        <v>1112.5999999999999</v>
      </c>
      <c r="E229">
        <v>986.2</v>
      </c>
      <c r="F229" s="38">
        <f t="shared" si="68"/>
        <v>1598.3999999999999</v>
      </c>
      <c r="G229" s="38">
        <f t="shared" si="69"/>
        <v>1475.2</v>
      </c>
      <c r="H229" s="47">
        <f t="shared" si="70"/>
        <v>8.3514099783080109</v>
      </c>
    </row>
    <row r="230" spans="1:8" x14ac:dyDescent="0.25">
      <c r="A230" s="8">
        <f t="shared" si="2"/>
        <v>40444</v>
      </c>
      <c r="B230">
        <v>449.3</v>
      </c>
      <c r="C230">
        <v>506.4</v>
      </c>
      <c r="D230">
        <v>1130</v>
      </c>
      <c r="E230">
        <v>1031.9000000000001</v>
      </c>
      <c r="F230" s="38">
        <f t="shared" si="68"/>
        <v>1579.3</v>
      </c>
      <c r="G230" s="38">
        <f t="shared" si="69"/>
        <v>1538.3000000000002</v>
      </c>
      <c r="H230" s="47">
        <f t="shared" si="70"/>
        <v>2.6652798543846945</v>
      </c>
    </row>
    <row r="231" spans="1:8" x14ac:dyDescent="0.25">
      <c r="A231" s="8">
        <f t="shared" si="2"/>
        <v>40451</v>
      </c>
      <c r="B231">
        <v>451.1</v>
      </c>
      <c r="C231">
        <v>559.70000000000005</v>
      </c>
      <c r="D231">
        <v>1241.7</v>
      </c>
      <c r="E231">
        <v>1137.7</v>
      </c>
      <c r="F231" s="38">
        <f t="shared" si="68"/>
        <v>1692.8000000000002</v>
      </c>
      <c r="G231" s="38">
        <f t="shared" si="69"/>
        <v>1697.4</v>
      </c>
      <c r="H231" s="47">
        <f t="shared" si="70"/>
        <v>-0.27100271002709064</v>
      </c>
    </row>
    <row r="232" spans="1:8" x14ac:dyDescent="0.25">
      <c r="A232" s="8">
        <f t="shared" si="2"/>
        <v>40458</v>
      </c>
      <c r="B232">
        <v>397.7</v>
      </c>
      <c r="C232">
        <v>494.8</v>
      </c>
      <c r="D232">
        <v>1319.4</v>
      </c>
      <c r="E232">
        <v>1241.2</v>
      </c>
      <c r="F232" s="38">
        <f t="shared" si="68"/>
        <v>1717.1000000000001</v>
      </c>
      <c r="G232" s="38">
        <f t="shared" si="69"/>
        <v>1736</v>
      </c>
      <c r="H232" s="47">
        <f t="shared" si="70"/>
        <v>-1.0887096774193417</v>
      </c>
    </row>
    <row r="233" spans="1:8" x14ac:dyDescent="0.25">
      <c r="A233" s="8">
        <f t="shared" si="2"/>
        <v>40465</v>
      </c>
      <c r="B233">
        <v>489.2</v>
      </c>
      <c r="C233">
        <v>433.3</v>
      </c>
      <c r="D233">
        <v>1365.2</v>
      </c>
      <c r="E233">
        <v>1276.7</v>
      </c>
      <c r="F233" s="38">
        <f t="shared" si="68"/>
        <v>1854.4</v>
      </c>
      <c r="G233" s="38">
        <f t="shared" si="69"/>
        <v>1710</v>
      </c>
      <c r="H233" s="47">
        <f t="shared" si="70"/>
        <v>8.4444444444444535</v>
      </c>
    </row>
    <row r="234" spans="1:8" x14ac:dyDescent="0.25">
      <c r="A234" s="8">
        <f t="shared" si="2"/>
        <v>40472</v>
      </c>
      <c r="B234">
        <v>464.2</v>
      </c>
      <c r="C234">
        <v>405.9</v>
      </c>
      <c r="D234">
        <v>1412.5</v>
      </c>
      <c r="E234">
        <v>1348</v>
      </c>
      <c r="F234" s="38">
        <f t="shared" si="68"/>
        <v>1876.7</v>
      </c>
      <c r="G234" s="38">
        <f t="shared" si="69"/>
        <v>1753.9</v>
      </c>
      <c r="H234" s="47">
        <f t="shared" si="70"/>
        <v>7.0015394264211217</v>
      </c>
    </row>
    <row r="235" spans="1:8" x14ac:dyDescent="0.25">
      <c r="A235" s="8">
        <f t="shared" si="2"/>
        <v>40479</v>
      </c>
      <c r="B235">
        <v>443.2</v>
      </c>
      <c r="C235">
        <v>430.9</v>
      </c>
      <c r="D235">
        <v>1480.5</v>
      </c>
      <c r="E235">
        <v>1354.1</v>
      </c>
      <c r="F235" s="38">
        <f t="shared" si="68"/>
        <v>1923.7</v>
      </c>
      <c r="G235" s="38">
        <f t="shared" si="69"/>
        <v>1785</v>
      </c>
      <c r="H235" s="47">
        <f t="shared" si="70"/>
        <v>7.7703081232493032</v>
      </c>
    </row>
    <row r="236" spans="1:8" x14ac:dyDescent="0.25">
      <c r="A236" s="8">
        <f t="shared" si="2"/>
        <v>40486</v>
      </c>
      <c r="B236">
        <v>424.7</v>
      </c>
      <c r="C236">
        <v>442.3</v>
      </c>
      <c r="D236">
        <v>1507</v>
      </c>
      <c r="E236">
        <v>1396.9</v>
      </c>
      <c r="F236" s="38">
        <f t="shared" si="68"/>
        <v>1931.7</v>
      </c>
      <c r="G236" s="38">
        <f t="shared" si="69"/>
        <v>1839.2</v>
      </c>
      <c r="H236" s="47">
        <f t="shared" si="70"/>
        <v>5.029360591561538</v>
      </c>
    </row>
    <row r="237" spans="1:8" x14ac:dyDescent="0.25">
      <c r="A237" s="8">
        <f t="shared" si="2"/>
        <v>40493</v>
      </c>
      <c r="B237">
        <v>394.6</v>
      </c>
      <c r="C237">
        <v>418.5</v>
      </c>
      <c r="D237">
        <v>1622.9</v>
      </c>
      <c r="E237">
        <v>1504.2</v>
      </c>
      <c r="F237" s="38">
        <f t="shared" si="68"/>
        <v>2017.5</v>
      </c>
      <c r="G237" s="38">
        <f t="shared" si="69"/>
        <v>1922.7</v>
      </c>
      <c r="H237" s="47">
        <f t="shared" si="70"/>
        <v>4.9305663910126363</v>
      </c>
    </row>
    <row r="238" spans="1:8" x14ac:dyDescent="0.25">
      <c r="A238" s="8">
        <f t="shared" si="2"/>
        <v>40500</v>
      </c>
      <c r="B238">
        <v>410.6</v>
      </c>
      <c r="C238">
        <v>393.2</v>
      </c>
      <c r="D238">
        <v>1657.3</v>
      </c>
      <c r="E238">
        <v>1563.2</v>
      </c>
      <c r="F238" s="38">
        <f t="shared" si="68"/>
        <v>2067.9</v>
      </c>
      <c r="G238" s="38">
        <f t="shared" si="69"/>
        <v>1956.4</v>
      </c>
      <c r="H238" s="47">
        <f t="shared" si="70"/>
        <v>5.6992435084849635</v>
      </c>
    </row>
    <row r="239" spans="1:8" x14ac:dyDescent="0.25">
      <c r="A239" s="8">
        <f t="shared" si="2"/>
        <v>40507</v>
      </c>
      <c r="B239">
        <v>360.6</v>
      </c>
      <c r="C239">
        <v>418</v>
      </c>
      <c r="D239">
        <v>1705.7</v>
      </c>
      <c r="E239">
        <v>1594.3</v>
      </c>
      <c r="F239" s="38">
        <f t="shared" si="68"/>
        <v>2066.3000000000002</v>
      </c>
      <c r="G239" s="38">
        <f t="shared" si="69"/>
        <v>2012.3</v>
      </c>
      <c r="H239" s="47">
        <f t="shared" si="70"/>
        <v>2.6834964965462449</v>
      </c>
    </row>
    <row r="240" spans="1:8" x14ac:dyDescent="0.25">
      <c r="A240" s="8">
        <f t="shared" si="2"/>
        <v>40514</v>
      </c>
      <c r="B240">
        <v>374</v>
      </c>
      <c r="C240">
        <v>462.4</v>
      </c>
      <c r="D240">
        <v>1805.5</v>
      </c>
      <c r="E240">
        <v>1648.3</v>
      </c>
      <c r="F240" s="38">
        <f t="shared" si="68"/>
        <v>2179.5</v>
      </c>
      <c r="G240" s="38">
        <f t="shared" si="69"/>
        <v>2110.6999999999998</v>
      </c>
      <c r="H240" s="47">
        <f t="shared" si="70"/>
        <v>3.2595821291514726</v>
      </c>
    </row>
    <row r="241" spans="1:9" x14ac:dyDescent="0.25">
      <c r="A241" s="8">
        <f t="shared" si="2"/>
        <v>40521</v>
      </c>
      <c r="B241">
        <v>389.1</v>
      </c>
      <c r="C241">
        <v>512.4</v>
      </c>
      <c r="D241">
        <v>1830.4</v>
      </c>
      <c r="E241">
        <v>1664.3</v>
      </c>
      <c r="F241" s="38">
        <f t="shared" si="68"/>
        <v>2219.5</v>
      </c>
      <c r="G241" s="38">
        <f t="shared" si="69"/>
        <v>2176.6999999999998</v>
      </c>
      <c r="H241" s="47">
        <f t="shared" si="70"/>
        <v>1.9662792300271237</v>
      </c>
    </row>
    <row r="242" spans="1:9" x14ac:dyDescent="0.25">
      <c r="A242" s="8">
        <f t="shared" si="2"/>
        <v>40528</v>
      </c>
      <c r="B242">
        <v>354.1</v>
      </c>
      <c r="C242">
        <v>449.2</v>
      </c>
      <c r="D242">
        <v>1864.4</v>
      </c>
      <c r="E242">
        <v>1755.4</v>
      </c>
      <c r="F242" s="38">
        <f t="shared" si="68"/>
        <v>2218.5</v>
      </c>
      <c r="G242" s="38">
        <f t="shared" si="69"/>
        <v>2204.6</v>
      </c>
      <c r="H242" s="47">
        <f t="shared" si="70"/>
        <v>0.63049986392089696</v>
      </c>
    </row>
    <row r="243" spans="1:9" x14ac:dyDescent="0.25">
      <c r="A243" s="8">
        <f t="shared" si="2"/>
        <v>40535</v>
      </c>
      <c r="B243">
        <v>385.4</v>
      </c>
      <c r="C243">
        <v>449.2</v>
      </c>
      <c r="D243">
        <v>1930.2</v>
      </c>
      <c r="E243">
        <v>1755.4</v>
      </c>
      <c r="F243" s="38">
        <f t="shared" si="68"/>
        <v>2315.6</v>
      </c>
      <c r="G243" s="38">
        <f t="shared" si="69"/>
        <v>2204.6</v>
      </c>
      <c r="H243" s="47">
        <f t="shared" si="70"/>
        <v>5.0349269708790612</v>
      </c>
    </row>
    <row r="244" spans="1:9" x14ac:dyDescent="0.25">
      <c r="A244" s="8">
        <f t="shared" si="2"/>
        <v>40542</v>
      </c>
      <c r="B244">
        <v>380.5</v>
      </c>
      <c r="C244">
        <v>381.9</v>
      </c>
      <c r="D244">
        <v>2006</v>
      </c>
      <c r="E244">
        <v>1857.6</v>
      </c>
      <c r="F244" s="38">
        <f t="shared" si="68"/>
        <v>2386.5</v>
      </c>
      <c r="G244" s="38">
        <f t="shared" si="69"/>
        <v>2239.5</v>
      </c>
      <c r="H244" s="47">
        <f t="shared" si="70"/>
        <v>6.5639651707970481</v>
      </c>
    </row>
    <row r="245" spans="1:9" x14ac:dyDescent="0.25">
      <c r="A245" s="8">
        <f t="shared" si="2"/>
        <v>40549</v>
      </c>
      <c r="B245">
        <v>380.5</v>
      </c>
      <c r="C245">
        <v>440.9</v>
      </c>
      <c r="D245">
        <v>2006</v>
      </c>
      <c r="E245">
        <v>1889.3</v>
      </c>
      <c r="F245" s="38">
        <f t="shared" si="68"/>
        <v>2386.5</v>
      </c>
      <c r="G245" s="38">
        <f t="shared" si="69"/>
        <v>2330.1999999999998</v>
      </c>
      <c r="H245" s="47">
        <f t="shared" si="70"/>
        <v>2.4161016221783571</v>
      </c>
    </row>
    <row r="246" spans="1:9" x14ac:dyDescent="0.25">
      <c r="A246" s="8">
        <f t="shared" si="2"/>
        <v>40556</v>
      </c>
      <c r="B246">
        <v>418</v>
      </c>
      <c r="C246">
        <v>510.8</v>
      </c>
      <c r="D246">
        <v>2077.3000000000002</v>
      </c>
      <c r="E246">
        <v>1926.5</v>
      </c>
      <c r="F246" s="38">
        <f t="shared" si="68"/>
        <v>2495.3000000000002</v>
      </c>
      <c r="G246" s="38">
        <f t="shared" si="69"/>
        <v>2437.3000000000002</v>
      </c>
      <c r="H246" s="47">
        <f t="shared" si="70"/>
        <v>2.379682435481878</v>
      </c>
    </row>
    <row r="247" spans="1:9" x14ac:dyDescent="0.25">
      <c r="A247" s="8">
        <f t="shared" si="2"/>
        <v>40563</v>
      </c>
      <c r="B247">
        <v>436.6</v>
      </c>
      <c r="C247">
        <v>573.5</v>
      </c>
      <c r="D247">
        <v>2119.1999999999998</v>
      </c>
      <c r="E247">
        <v>1976.7</v>
      </c>
      <c r="F247" s="38">
        <f t="shared" si="68"/>
        <v>2555.7999999999997</v>
      </c>
      <c r="G247" s="38">
        <f t="shared" si="69"/>
        <v>2550.1999999999998</v>
      </c>
      <c r="H247" s="47">
        <f t="shared" si="70"/>
        <v>0.21959062034349053</v>
      </c>
    </row>
    <row r="248" spans="1:9" x14ac:dyDescent="0.25">
      <c r="A248" s="8">
        <f t="shared" si="2"/>
        <v>40570</v>
      </c>
      <c r="B248">
        <v>432.3</v>
      </c>
      <c r="C248">
        <v>540.5</v>
      </c>
      <c r="D248">
        <v>2143.1</v>
      </c>
      <c r="E248">
        <v>2028.5</v>
      </c>
      <c r="F248" s="38">
        <f t="shared" si="68"/>
        <v>2575.4</v>
      </c>
      <c r="G248" s="38">
        <f t="shared" si="69"/>
        <v>2569</v>
      </c>
      <c r="H248" s="47">
        <f t="shared" si="70"/>
        <v>0.24912417282989541</v>
      </c>
    </row>
    <row r="249" spans="1:9" x14ac:dyDescent="0.25">
      <c r="A249" s="8">
        <f t="shared" si="2"/>
        <v>40577</v>
      </c>
      <c r="B249">
        <v>329.3</v>
      </c>
      <c r="C249">
        <v>535.70000000000005</v>
      </c>
      <c r="D249">
        <v>2336.3000000000002</v>
      </c>
      <c r="E249">
        <v>2096.4</v>
      </c>
      <c r="F249" s="38">
        <f t="shared" si="68"/>
        <v>2665.6000000000004</v>
      </c>
      <c r="G249" s="38">
        <f t="shared" si="69"/>
        <v>2632.1000000000004</v>
      </c>
      <c r="H249" s="47">
        <f t="shared" si="70"/>
        <v>1.2727479958968058</v>
      </c>
    </row>
    <row r="250" spans="1:9" x14ac:dyDescent="0.25">
      <c r="A250" s="8">
        <f t="shared" si="2"/>
        <v>40584</v>
      </c>
      <c r="B250">
        <v>378.2</v>
      </c>
      <c r="C250">
        <v>610.20000000000005</v>
      </c>
      <c r="D250">
        <v>2408.1999999999998</v>
      </c>
      <c r="E250">
        <v>2184.9</v>
      </c>
      <c r="F250" s="38">
        <f t="shared" si="68"/>
        <v>2786.3999999999996</v>
      </c>
      <c r="G250" s="38">
        <f t="shared" si="69"/>
        <v>2795.1000000000004</v>
      </c>
      <c r="H250" s="47">
        <f t="shared" si="70"/>
        <v>-0.3112589889449624</v>
      </c>
    </row>
    <row r="251" spans="1:9" x14ac:dyDescent="0.25">
      <c r="A251" s="8">
        <f t="shared" si="2"/>
        <v>40591</v>
      </c>
      <c r="B251">
        <v>383.1</v>
      </c>
      <c r="C251">
        <v>704</v>
      </c>
      <c r="D251">
        <v>2458.4</v>
      </c>
      <c r="E251">
        <v>2297.4</v>
      </c>
      <c r="F251" s="38">
        <f t="shared" si="68"/>
        <v>2841.5</v>
      </c>
      <c r="G251" s="38">
        <f t="shared" si="69"/>
        <v>3001.4</v>
      </c>
      <c r="H251" s="47">
        <f t="shared" si="70"/>
        <v>-5.327513826880792</v>
      </c>
    </row>
    <row r="252" spans="1:9" x14ac:dyDescent="0.25">
      <c r="A252" s="8">
        <f t="shared" si="2"/>
        <v>40598</v>
      </c>
      <c r="B252">
        <v>472.9</v>
      </c>
      <c r="C252">
        <v>684.2</v>
      </c>
      <c r="D252">
        <v>2502.5</v>
      </c>
      <c r="E252">
        <v>2338</v>
      </c>
      <c r="F252" s="38">
        <f t="shared" ref="F252:F265" si="71">+B252+D252</f>
        <v>2975.4</v>
      </c>
      <c r="G252" s="38">
        <f t="shared" ref="G252:G265" si="72">+C252+E252</f>
        <v>3022.2</v>
      </c>
      <c r="H252" s="47">
        <f t="shared" si="70"/>
        <v>-1.5485407980941002</v>
      </c>
    </row>
    <row r="253" spans="1:9" x14ac:dyDescent="0.25">
      <c r="A253" s="8">
        <f t="shared" ref="A253:A316" si="73">+A252+7</f>
        <v>40605</v>
      </c>
      <c r="B253">
        <v>428.9</v>
      </c>
      <c r="C253">
        <v>763.3</v>
      </c>
      <c r="D253">
        <v>2558.5</v>
      </c>
      <c r="E253">
        <v>2389.8000000000002</v>
      </c>
      <c r="F253" s="38">
        <f t="shared" si="71"/>
        <v>2987.4</v>
      </c>
      <c r="G253" s="38">
        <f t="shared" si="72"/>
        <v>3153.1000000000004</v>
      </c>
      <c r="H253" s="47">
        <f t="shared" si="70"/>
        <v>-5.2551457295994535</v>
      </c>
    </row>
    <row r="254" spans="1:9" x14ac:dyDescent="0.25">
      <c r="A254" s="8">
        <f t="shared" si="73"/>
        <v>40612</v>
      </c>
      <c r="B254">
        <v>416</v>
      </c>
      <c r="C254">
        <v>664.7</v>
      </c>
      <c r="D254">
        <v>2605.8000000000002</v>
      </c>
      <c r="E254">
        <v>2487.6999999999998</v>
      </c>
      <c r="F254" s="38">
        <f t="shared" si="71"/>
        <v>3021.8</v>
      </c>
      <c r="G254" s="38">
        <f t="shared" si="72"/>
        <v>3152.3999999999996</v>
      </c>
      <c r="H254" s="47">
        <f t="shared" si="70"/>
        <v>-4.1428752696358151</v>
      </c>
    </row>
    <row r="255" spans="1:9" x14ac:dyDescent="0.25">
      <c r="A255" s="8">
        <f t="shared" si="73"/>
        <v>40619</v>
      </c>
      <c r="B255">
        <v>423.9</v>
      </c>
      <c r="C255">
        <v>694.7</v>
      </c>
      <c r="D255">
        <v>2748</v>
      </c>
      <c r="E255">
        <v>2553.4</v>
      </c>
      <c r="F255" s="38">
        <f t="shared" si="71"/>
        <v>3171.9</v>
      </c>
      <c r="G255" s="38">
        <f t="shared" si="72"/>
        <v>3248.1000000000004</v>
      </c>
      <c r="H255" s="47">
        <f t="shared" si="70"/>
        <v>-2.3459868846402609</v>
      </c>
      <c r="I255">
        <v>165</v>
      </c>
    </row>
    <row r="256" spans="1:9" x14ac:dyDescent="0.25">
      <c r="A256" s="8">
        <f t="shared" si="73"/>
        <v>40626</v>
      </c>
      <c r="B256">
        <v>515</v>
      </c>
      <c r="C256">
        <v>634.79999999999995</v>
      </c>
      <c r="D256">
        <v>2843.2</v>
      </c>
      <c r="E256">
        <v>2646.2</v>
      </c>
      <c r="F256" s="38">
        <f t="shared" si="71"/>
        <v>3358.2</v>
      </c>
      <c r="G256" s="38">
        <f t="shared" si="72"/>
        <v>3281</v>
      </c>
      <c r="H256" s="47">
        <f t="shared" ref="H256:H265" si="74">+(F256/G256-1)*100</f>
        <v>2.3529411764705799</v>
      </c>
      <c r="I256">
        <v>165</v>
      </c>
    </row>
    <row r="257" spans="1:9" x14ac:dyDescent="0.25">
      <c r="A257" s="8">
        <f t="shared" si="73"/>
        <v>40633</v>
      </c>
      <c r="B257">
        <v>542.29999999999995</v>
      </c>
      <c r="C257">
        <v>561</v>
      </c>
      <c r="D257">
        <v>2923.8</v>
      </c>
      <c r="E257">
        <v>2725.7</v>
      </c>
      <c r="F257" s="38">
        <f t="shared" si="71"/>
        <v>3466.1000000000004</v>
      </c>
      <c r="G257" s="38">
        <f t="shared" si="72"/>
        <v>3286.7</v>
      </c>
      <c r="H257" s="47">
        <f t="shared" si="74"/>
        <v>5.4583624912526441</v>
      </c>
      <c r="I257">
        <v>165</v>
      </c>
    </row>
    <row r="258" spans="1:9" x14ac:dyDescent="0.25">
      <c r="A258" s="8">
        <f t="shared" si="73"/>
        <v>40640</v>
      </c>
      <c r="B258">
        <v>460.4</v>
      </c>
      <c r="C258">
        <v>527.29999999999995</v>
      </c>
      <c r="D258">
        <v>3056.5</v>
      </c>
      <c r="E258">
        <v>2791</v>
      </c>
      <c r="F258" s="38">
        <f t="shared" si="71"/>
        <v>3516.9</v>
      </c>
      <c r="G258" s="38">
        <f t="shared" si="72"/>
        <v>3318.3</v>
      </c>
      <c r="H258" s="47">
        <f t="shared" si="74"/>
        <v>5.9849923153421969</v>
      </c>
      <c r="I258">
        <v>165</v>
      </c>
    </row>
    <row r="259" spans="1:9" x14ac:dyDescent="0.25">
      <c r="A259" s="8">
        <f t="shared" si="73"/>
        <v>40647</v>
      </c>
      <c r="B259">
        <v>400.3</v>
      </c>
      <c r="C259">
        <v>541.29999999999995</v>
      </c>
      <c r="D259">
        <v>3189.4</v>
      </c>
      <c r="E259">
        <v>2815.5</v>
      </c>
      <c r="F259" s="38">
        <f t="shared" si="71"/>
        <v>3589.7000000000003</v>
      </c>
      <c r="G259" s="38">
        <f t="shared" si="72"/>
        <v>3356.8</v>
      </c>
      <c r="H259" s="47">
        <f t="shared" si="74"/>
        <v>6.9381553860819789</v>
      </c>
      <c r="I259">
        <v>165</v>
      </c>
    </row>
    <row r="260" spans="1:9" x14ac:dyDescent="0.25">
      <c r="A260" s="8">
        <f t="shared" si="73"/>
        <v>40654</v>
      </c>
      <c r="B260">
        <v>420.3</v>
      </c>
      <c r="C260">
        <v>559.6</v>
      </c>
      <c r="D260">
        <v>3210.4</v>
      </c>
      <c r="E260">
        <v>2844.8</v>
      </c>
      <c r="F260" s="38">
        <f t="shared" si="71"/>
        <v>3630.7000000000003</v>
      </c>
      <c r="G260" s="38">
        <f t="shared" si="72"/>
        <v>3404.4</v>
      </c>
      <c r="H260" s="47">
        <f t="shared" si="74"/>
        <v>6.6472799906003965</v>
      </c>
      <c r="I260">
        <v>165</v>
      </c>
    </row>
    <row r="261" spans="1:9" x14ac:dyDescent="0.25">
      <c r="A261" s="8">
        <f t="shared" si="73"/>
        <v>40661</v>
      </c>
      <c r="B261">
        <v>380.3</v>
      </c>
      <c r="C261">
        <v>442.7</v>
      </c>
      <c r="D261">
        <v>3254.4</v>
      </c>
      <c r="E261">
        <v>2960.1</v>
      </c>
      <c r="F261" s="38">
        <f t="shared" si="71"/>
        <v>3634.7000000000003</v>
      </c>
      <c r="G261" s="38">
        <f t="shared" si="72"/>
        <v>3402.7999999999997</v>
      </c>
      <c r="H261" s="47">
        <f t="shared" si="74"/>
        <v>6.814975902198217</v>
      </c>
      <c r="I261">
        <v>165</v>
      </c>
    </row>
    <row r="262" spans="1:9" x14ac:dyDescent="0.25">
      <c r="A262" s="8">
        <f t="shared" si="73"/>
        <v>40668</v>
      </c>
      <c r="B262">
        <v>323.2</v>
      </c>
      <c r="C262">
        <v>432.9</v>
      </c>
      <c r="D262">
        <v>3358.5</v>
      </c>
      <c r="E262">
        <v>3018.6</v>
      </c>
      <c r="F262" s="38">
        <f t="shared" si="71"/>
        <v>3681.7</v>
      </c>
      <c r="G262" s="38">
        <f t="shared" si="72"/>
        <v>3451.5</v>
      </c>
      <c r="H262" s="47">
        <f t="shared" si="74"/>
        <v>6.6695639576995536</v>
      </c>
      <c r="I262">
        <v>240</v>
      </c>
    </row>
    <row r="263" spans="1:9" x14ac:dyDescent="0.25">
      <c r="A263" s="8">
        <f t="shared" si="73"/>
        <v>40675</v>
      </c>
      <c r="B263">
        <v>385.8</v>
      </c>
      <c r="C263">
        <v>391.9</v>
      </c>
      <c r="D263">
        <v>3435.9</v>
      </c>
      <c r="E263">
        <v>3059.6</v>
      </c>
      <c r="F263" s="38">
        <f t="shared" si="71"/>
        <v>3821.7000000000003</v>
      </c>
      <c r="G263" s="38">
        <f t="shared" si="72"/>
        <v>3451.5</v>
      </c>
      <c r="H263" s="47">
        <f t="shared" si="74"/>
        <v>10.725771403737516</v>
      </c>
      <c r="I263">
        <v>240</v>
      </c>
    </row>
    <row r="264" spans="1:9" x14ac:dyDescent="0.25">
      <c r="A264" s="8">
        <f t="shared" si="73"/>
        <v>40682</v>
      </c>
      <c r="B264">
        <v>299.8</v>
      </c>
      <c r="C264">
        <v>376.1</v>
      </c>
      <c r="D264">
        <v>3515.2</v>
      </c>
      <c r="E264">
        <v>3130.4</v>
      </c>
      <c r="F264" s="38">
        <f t="shared" si="71"/>
        <v>3815</v>
      </c>
      <c r="G264" s="38">
        <f t="shared" si="72"/>
        <v>3506.5</v>
      </c>
      <c r="H264" s="47">
        <f t="shared" si="74"/>
        <v>8.7979466704691376</v>
      </c>
      <c r="I264">
        <v>320</v>
      </c>
    </row>
    <row r="265" spans="1:9" x14ac:dyDescent="0.25">
      <c r="A265" s="8">
        <f t="shared" si="73"/>
        <v>40689</v>
      </c>
      <c r="B265">
        <v>222.9</v>
      </c>
      <c r="C265">
        <v>309.3</v>
      </c>
      <c r="D265">
        <v>3645.3</v>
      </c>
      <c r="E265">
        <v>3192.1</v>
      </c>
      <c r="F265" s="38">
        <f t="shared" si="71"/>
        <v>3868.2000000000003</v>
      </c>
      <c r="G265" s="38">
        <f t="shared" si="72"/>
        <v>3501.4</v>
      </c>
      <c r="H265" s="47">
        <f t="shared" si="74"/>
        <v>10.475809676129554</v>
      </c>
      <c r="I265">
        <v>338</v>
      </c>
    </row>
    <row r="266" spans="1:9" x14ac:dyDescent="0.25">
      <c r="A266" s="8">
        <f t="shared" si="73"/>
        <v>40696</v>
      </c>
      <c r="B266">
        <v>592.5</v>
      </c>
      <c r="C266">
        <v>661.5</v>
      </c>
      <c r="D266">
        <v>27.9</v>
      </c>
      <c r="E266">
        <v>60.4</v>
      </c>
      <c r="F266" s="38">
        <f t="shared" ref="F266:F274" si="75">+B266+D266</f>
        <v>620.4</v>
      </c>
      <c r="G266" s="38">
        <f t="shared" ref="G266:G274" si="76">+C266+E266</f>
        <v>721.9</v>
      </c>
      <c r="H266" s="47">
        <f t="shared" ref="H266:H274" si="77">+(F266/G266-1)*100</f>
        <v>-14.060119130073423</v>
      </c>
    </row>
    <row r="267" spans="1:9" x14ac:dyDescent="0.25">
      <c r="A267" s="8">
        <f t="shared" si="73"/>
        <v>40703</v>
      </c>
      <c r="B267">
        <v>590.29999999999995</v>
      </c>
      <c r="C267">
        <v>687.9</v>
      </c>
      <c r="D267">
        <v>104.2</v>
      </c>
      <c r="E267">
        <v>127.9</v>
      </c>
      <c r="F267" s="38">
        <f t="shared" si="75"/>
        <v>694.5</v>
      </c>
      <c r="G267" s="38">
        <f t="shared" si="76"/>
        <v>815.8</v>
      </c>
      <c r="H267" s="47">
        <f t="shared" si="77"/>
        <v>-14.868840402059325</v>
      </c>
    </row>
    <row r="268" spans="1:9" x14ac:dyDescent="0.25">
      <c r="A268" s="8">
        <f t="shared" si="73"/>
        <v>40710</v>
      </c>
      <c r="B268">
        <v>618.1</v>
      </c>
      <c r="C268">
        <v>735.4</v>
      </c>
      <c r="D268">
        <v>203.7</v>
      </c>
      <c r="E268">
        <v>127.9</v>
      </c>
      <c r="F268" s="38">
        <f t="shared" si="75"/>
        <v>821.8</v>
      </c>
      <c r="G268" s="38">
        <f t="shared" si="76"/>
        <v>863.3</v>
      </c>
      <c r="H268" s="47">
        <f t="shared" si="77"/>
        <v>-4.8071354106336113</v>
      </c>
    </row>
    <row r="269" spans="1:9" x14ac:dyDescent="0.25">
      <c r="A269" s="8">
        <f t="shared" si="73"/>
        <v>40717</v>
      </c>
      <c r="B269">
        <v>591</v>
      </c>
      <c r="C269">
        <v>710.7</v>
      </c>
      <c r="D269">
        <v>279</v>
      </c>
      <c r="E269">
        <v>164.6</v>
      </c>
      <c r="F269" s="38">
        <f t="shared" si="75"/>
        <v>870</v>
      </c>
      <c r="G269" s="38">
        <f t="shared" si="76"/>
        <v>875.30000000000007</v>
      </c>
      <c r="H269" s="47">
        <f t="shared" si="77"/>
        <v>-0.60550668342282954</v>
      </c>
    </row>
    <row r="270" spans="1:9" x14ac:dyDescent="0.25">
      <c r="A270" s="8">
        <f t="shared" si="73"/>
        <v>40724</v>
      </c>
      <c r="B270">
        <v>546.5</v>
      </c>
      <c r="C270">
        <v>623.70000000000005</v>
      </c>
      <c r="D270">
        <v>388.3</v>
      </c>
      <c r="E270">
        <v>291.89999999999998</v>
      </c>
      <c r="F270" s="38">
        <f t="shared" si="75"/>
        <v>934.8</v>
      </c>
      <c r="G270" s="38">
        <f t="shared" si="76"/>
        <v>915.6</v>
      </c>
      <c r="H270" s="47">
        <f t="shared" si="77"/>
        <v>2.0969855832241091</v>
      </c>
    </row>
    <row r="271" spans="1:9" x14ac:dyDescent="0.25">
      <c r="A271" s="8">
        <f t="shared" si="73"/>
        <v>40731</v>
      </c>
      <c r="B271">
        <v>596.9</v>
      </c>
      <c r="C271">
        <v>658.7</v>
      </c>
      <c r="D271">
        <v>439.5</v>
      </c>
      <c r="E271">
        <v>351.1</v>
      </c>
      <c r="F271" s="38">
        <f t="shared" si="75"/>
        <v>1036.4000000000001</v>
      </c>
      <c r="G271" s="38">
        <f t="shared" si="76"/>
        <v>1009.8000000000001</v>
      </c>
      <c r="H271" s="47">
        <f t="shared" si="77"/>
        <v>2.6341849871261758</v>
      </c>
    </row>
    <row r="272" spans="1:9" x14ac:dyDescent="0.25">
      <c r="A272" s="8">
        <f t="shared" si="73"/>
        <v>40738</v>
      </c>
      <c r="B272">
        <v>486.4</v>
      </c>
      <c r="C272">
        <v>596.70000000000005</v>
      </c>
      <c r="D272">
        <v>584.5</v>
      </c>
      <c r="E272">
        <v>461.1</v>
      </c>
      <c r="F272" s="38">
        <f t="shared" si="75"/>
        <v>1070.9000000000001</v>
      </c>
      <c r="G272" s="38">
        <f t="shared" si="76"/>
        <v>1057.8000000000002</v>
      </c>
      <c r="H272" s="47">
        <f t="shared" si="77"/>
        <v>1.2384193609377814</v>
      </c>
    </row>
    <row r="273" spans="1:10" x14ac:dyDescent="0.25">
      <c r="A273" s="8">
        <f t="shared" si="73"/>
        <v>40745</v>
      </c>
      <c r="B273">
        <v>495.2</v>
      </c>
      <c r="C273">
        <v>640.6</v>
      </c>
      <c r="D273">
        <v>610.70000000000005</v>
      </c>
      <c r="E273">
        <v>539.20000000000005</v>
      </c>
      <c r="F273" s="38">
        <f t="shared" si="75"/>
        <v>1105.9000000000001</v>
      </c>
      <c r="G273" s="38">
        <f t="shared" si="76"/>
        <v>1179.8000000000002</v>
      </c>
      <c r="H273" s="47">
        <f t="shared" si="77"/>
        <v>-6.2637735209357555</v>
      </c>
    </row>
    <row r="274" spans="1:10" x14ac:dyDescent="0.25">
      <c r="A274" s="8">
        <f t="shared" si="73"/>
        <v>40752</v>
      </c>
      <c r="B274">
        <v>516.1</v>
      </c>
      <c r="C274">
        <v>567.4</v>
      </c>
      <c r="D274">
        <v>649.6</v>
      </c>
      <c r="E274">
        <v>628.4</v>
      </c>
      <c r="F274" s="38">
        <f t="shared" si="75"/>
        <v>1165.7</v>
      </c>
      <c r="G274" s="38">
        <f t="shared" si="76"/>
        <v>1195.8</v>
      </c>
      <c r="H274" s="47">
        <f t="shared" si="77"/>
        <v>-2.5171433350058448</v>
      </c>
    </row>
    <row r="275" spans="1:10" x14ac:dyDescent="0.25">
      <c r="A275" s="8">
        <f t="shared" si="73"/>
        <v>40759</v>
      </c>
      <c r="B275">
        <v>387.6</v>
      </c>
      <c r="C275">
        <v>644.9</v>
      </c>
      <c r="D275">
        <v>835.3</v>
      </c>
      <c r="E275">
        <v>636.20000000000005</v>
      </c>
      <c r="F275" s="38">
        <f t="shared" ref="F275:F303" si="78">+B275+D275</f>
        <v>1222.9000000000001</v>
      </c>
      <c r="G275" s="38">
        <f t="shared" ref="G275:G303" si="79">+C275+E275</f>
        <v>1281.0999999999999</v>
      </c>
      <c r="H275" s="47">
        <f t="shared" ref="H275:H303" si="80">+(F275/G275-1)*100</f>
        <v>-4.5429708843962135</v>
      </c>
    </row>
    <row r="276" spans="1:10" x14ac:dyDescent="0.25">
      <c r="A276" s="8">
        <f t="shared" si="73"/>
        <v>40766</v>
      </c>
      <c r="B276">
        <v>397.6</v>
      </c>
      <c r="C276">
        <v>605.79999999999995</v>
      </c>
      <c r="D276">
        <v>888.7</v>
      </c>
      <c r="E276">
        <v>689.1</v>
      </c>
      <c r="F276" s="38">
        <f t="shared" si="78"/>
        <v>1286.3000000000002</v>
      </c>
      <c r="G276" s="38">
        <f t="shared" si="79"/>
        <v>1294.9000000000001</v>
      </c>
      <c r="H276" s="47">
        <f t="shared" si="80"/>
        <v>-0.66414394933971277</v>
      </c>
    </row>
    <row r="277" spans="1:10" x14ac:dyDescent="0.25">
      <c r="A277" s="8">
        <f t="shared" si="73"/>
        <v>40773</v>
      </c>
      <c r="B277">
        <v>379.2</v>
      </c>
      <c r="C277">
        <v>539.70000000000005</v>
      </c>
      <c r="D277">
        <v>925.1</v>
      </c>
      <c r="E277">
        <v>779.9</v>
      </c>
      <c r="F277" s="38">
        <f t="shared" si="78"/>
        <v>1304.3</v>
      </c>
      <c r="G277" s="38">
        <f t="shared" si="79"/>
        <v>1319.6</v>
      </c>
      <c r="H277" s="47">
        <f t="shared" si="80"/>
        <v>-1.1594422552288486</v>
      </c>
    </row>
    <row r="278" spans="1:10" x14ac:dyDescent="0.25">
      <c r="A278" s="8">
        <f t="shared" si="73"/>
        <v>40780</v>
      </c>
      <c r="B278">
        <v>350.1</v>
      </c>
      <c r="C278">
        <v>607.9</v>
      </c>
      <c r="D278">
        <v>987.2</v>
      </c>
      <c r="E278">
        <v>883.4</v>
      </c>
      <c r="F278" s="38">
        <f t="shared" si="78"/>
        <v>1337.3000000000002</v>
      </c>
      <c r="G278" s="38">
        <f t="shared" si="79"/>
        <v>1491.3</v>
      </c>
      <c r="H278" s="47">
        <f t="shared" si="80"/>
        <v>-10.326560718835898</v>
      </c>
    </row>
    <row r="279" spans="1:10" x14ac:dyDescent="0.25">
      <c r="A279" s="8">
        <f t="shared" si="73"/>
        <v>40787</v>
      </c>
      <c r="B279">
        <v>368.3</v>
      </c>
      <c r="C279">
        <v>570.9</v>
      </c>
      <c r="D279">
        <v>1015.6</v>
      </c>
      <c r="E279">
        <v>935.7</v>
      </c>
      <c r="F279" s="38">
        <f t="shared" si="78"/>
        <v>1383.9</v>
      </c>
      <c r="G279" s="38">
        <f t="shared" si="79"/>
        <v>1506.6</v>
      </c>
      <c r="H279" s="47">
        <f t="shared" si="80"/>
        <v>-8.1441656710473769</v>
      </c>
    </row>
    <row r="280" spans="1:10" x14ac:dyDescent="0.25">
      <c r="A280" s="8">
        <f t="shared" si="73"/>
        <v>40794</v>
      </c>
      <c r="B280">
        <v>332.6</v>
      </c>
      <c r="C280">
        <v>512</v>
      </c>
      <c r="D280">
        <v>1078.4000000000001</v>
      </c>
      <c r="E280">
        <v>999.4</v>
      </c>
      <c r="F280" s="38">
        <f t="shared" si="78"/>
        <v>1411</v>
      </c>
      <c r="G280" s="38">
        <f t="shared" si="79"/>
        <v>1511.4</v>
      </c>
      <c r="H280" s="47">
        <f t="shared" si="80"/>
        <v>-6.6428476908826362</v>
      </c>
    </row>
    <row r="281" spans="1:10" x14ac:dyDescent="0.25">
      <c r="A281" s="8">
        <f t="shared" si="73"/>
        <v>40801</v>
      </c>
      <c r="B281">
        <v>403.7</v>
      </c>
      <c r="C281">
        <v>485.8</v>
      </c>
      <c r="D281">
        <v>1215.8</v>
      </c>
      <c r="E281">
        <v>1112.5999999999999</v>
      </c>
      <c r="F281" s="38">
        <f t="shared" si="78"/>
        <v>1619.5</v>
      </c>
      <c r="G281" s="38">
        <f t="shared" si="79"/>
        <v>1598.3999999999999</v>
      </c>
      <c r="H281" s="47">
        <f t="shared" si="80"/>
        <v>1.3200700700700896</v>
      </c>
    </row>
    <row r="282" spans="1:10" x14ac:dyDescent="0.25">
      <c r="A282" s="8">
        <f t="shared" si="73"/>
        <v>40808</v>
      </c>
      <c r="B282">
        <v>462.7</v>
      </c>
      <c r="C282">
        <v>449.3</v>
      </c>
      <c r="D282">
        <v>1239.3</v>
      </c>
      <c r="E282">
        <v>1130</v>
      </c>
      <c r="F282" s="38">
        <f t="shared" si="78"/>
        <v>1702</v>
      </c>
      <c r="G282" s="38">
        <f t="shared" si="79"/>
        <v>1579.3</v>
      </c>
      <c r="H282" s="47">
        <f t="shared" si="80"/>
        <v>7.7692648641803252</v>
      </c>
      <c r="I282" s="103"/>
      <c r="J282" s="103"/>
    </row>
    <row r="283" spans="1:10" x14ac:dyDescent="0.25">
      <c r="A283" s="8">
        <f t="shared" si="73"/>
        <v>40815</v>
      </c>
      <c r="B283">
        <v>371.5</v>
      </c>
      <c r="C283">
        <v>451.1</v>
      </c>
      <c r="D283">
        <v>1291.5</v>
      </c>
      <c r="E283">
        <v>1241.7</v>
      </c>
      <c r="F283" s="38">
        <f t="shared" si="78"/>
        <v>1663</v>
      </c>
      <c r="G283" s="38">
        <f t="shared" si="79"/>
        <v>1692.8000000000002</v>
      </c>
      <c r="H283" s="47">
        <f t="shared" si="80"/>
        <v>-1.7603969754253379</v>
      </c>
    </row>
    <row r="284" spans="1:10" x14ac:dyDescent="0.25">
      <c r="A284" s="8">
        <f t="shared" si="73"/>
        <v>40822</v>
      </c>
      <c r="B284">
        <v>365.4</v>
      </c>
      <c r="C284">
        <v>397.7</v>
      </c>
      <c r="D284">
        <v>1344.8</v>
      </c>
      <c r="E284">
        <v>1319.4</v>
      </c>
      <c r="F284" s="38">
        <f t="shared" si="78"/>
        <v>1710.1999999999998</v>
      </c>
      <c r="G284" s="38">
        <f t="shared" si="79"/>
        <v>1717.1000000000001</v>
      </c>
      <c r="H284" s="47">
        <f t="shared" si="80"/>
        <v>-0.40184031215423355</v>
      </c>
    </row>
    <row r="285" spans="1:10" x14ac:dyDescent="0.25">
      <c r="A285" s="8">
        <f t="shared" si="73"/>
        <v>40829</v>
      </c>
      <c r="B285" s="26">
        <v>343</v>
      </c>
      <c r="C285" s="26">
        <v>489.2</v>
      </c>
      <c r="D285" s="26">
        <v>1373.1</v>
      </c>
      <c r="E285" s="26">
        <v>1365.2</v>
      </c>
      <c r="F285" s="38">
        <f t="shared" si="78"/>
        <v>1716.1</v>
      </c>
      <c r="G285" s="38">
        <f t="shared" si="79"/>
        <v>1854.4</v>
      </c>
      <c r="H285" s="47">
        <f t="shared" si="80"/>
        <v>-7.4579378774805916</v>
      </c>
      <c r="I285" s="103"/>
    </row>
    <row r="286" spans="1:10" x14ac:dyDescent="0.25">
      <c r="A286" s="8">
        <f t="shared" si="73"/>
        <v>40836</v>
      </c>
      <c r="B286">
        <v>344.9</v>
      </c>
      <c r="C286">
        <v>464.2</v>
      </c>
      <c r="D286">
        <v>1381.3</v>
      </c>
      <c r="E286">
        <v>1412.5</v>
      </c>
      <c r="F286" s="38">
        <f t="shared" si="78"/>
        <v>1726.1999999999998</v>
      </c>
      <c r="G286" s="38">
        <f t="shared" si="79"/>
        <v>1876.7</v>
      </c>
      <c r="H286" s="47">
        <f t="shared" si="80"/>
        <v>-8.0193957478552846</v>
      </c>
    </row>
    <row r="287" spans="1:10" x14ac:dyDescent="0.25">
      <c r="A287" s="8">
        <f t="shared" si="73"/>
        <v>40843</v>
      </c>
      <c r="B287">
        <v>374.5</v>
      </c>
      <c r="C287">
        <v>443.2</v>
      </c>
      <c r="D287">
        <v>1456.8</v>
      </c>
      <c r="E287">
        <v>1480.5</v>
      </c>
      <c r="F287" s="38">
        <f t="shared" si="78"/>
        <v>1831.3</v>
      </c>
      <c r="G287" s="38">
        <f t="shared" si="79"/>
        <v>1923.7</v>
      </c>
      <c r="H287" s="47">
        <f t="shared" si="80"/>
        <v>-4.803243749025321</v>
      </c>
    </row>
    <row r="288" spans="1:10" x14ac:dyDescent="0.25">
      <c r="A288" s="8">
        <f t="shared" si="73"/>
        <v>40850</v>
      </c>
      <c r="B288" s="26">
        <v>352</v>
      </c>
      <c r="C288">
        <v>424.7</v>
      </c>
      <c r="D288">
        <v>1531.1</v>
      </c>
      <c r="E288">
        <v>1507</v>
      </c>
      <c r="F288" s="38">
        <f t="shared" si="78"/>
        <v>1883.1</v>
      </c>
      <c r="G288" s="38">
        <f t="shared" si="79"/>
        <v>1931.7</v>
      </c>
      <c r="H288" s="47">
        <f t="shared" si="80"/>
        <v>-2.5159186209038786</v>
      </c>
    </row>
    <row r="289" spans="1:8" x14ac:dyDescent="0.25">
      <c r="A289" s="8">
        <f t="shared" si="73"/>
        <v>40857</v>
      </c>
      <c r="B289">
        <v>358.3</v>
      </c>
      <c r="C289">
        <v>394.6</v>
      </c>
      <c r="D289">
        <v>1588.5</v>
      </c>
      <c r="E289">
        <v>1622.9</v>
      </c>
      <c r="F289" s="38">
        <f t="shared" si="78"/>
        <v>1946.8</v>
      </c>
      <c r="G289" s="38">
        <f t="shared" si="79"/>
        <v>2017.5</v>
      </c>
      <c r="H289" s="47">
        <f t="shared" si="80"/>
        <v>-3.5043370508054505</v>
      </c>
    </row>
    <row r="290" spans="1:8" x14ac:dyDescent="0.25">
      <c r="A290" s="8">
        <f t="shared" si="73"/>
        <v>40864</v>
      </c>
      <c r="B290">
        <v>359.4</v>
      </c>
      <c r="C290">
        <v>410.6</v>
      </c>
      <c r="D290">
        <v>1612.4</v>
      </c>
      <c r="E290">
        <v>1657.3</v>
      </c>
      <c r="F290" s="38">
        <f t="shared" si="78"/>
        <v>1971.8000000000002</v>
      </c>
      <c r="G290" s="38">
        <f t="shared" si="79"/>
        <v>2067.9</v>
      </c>
      <c r="H290" s="47">
        <f t="shared" si="80"/>
        <v>-4.6472266550606882</v>
      </c>
    </row>
    <row r="291" spans="1:8" x14ac:dyDescent="0.25">
      <c r="A291" s="8">
        <f t="shared" si="73"/>
        <v>40871</v>
      </c>
      <c r="B291">
        <v>354.8</v>
      </c>
      <c r="C291">
        <v>360.6</v>
      </c>
      <c r="D291">
        <v>1686.8</v>
      </c>
      <c r="E291">
        <v>1750.7</v>
      </c>
      <c r="F291" s="38">
        <f t="shared" si="78"/>
        <v>2041.6</v>
      </c>
      <c r="G291" s="38">
        <f t="shared" si="79"/>
        <v>2111.3000000000002</v>
      </c>
      <c r="H291" s="47">
        <f t="shared" si="80"/>
        <v>-3.3012835693648546</v>
      </c>
    </row>
    <row r="292" spans="1:8" x14ac:dyDescent="0.25">
      <c r="A292" s="8">
        <f t="shared" si="73"/>
        <v>40878</v>
      </c>
      <c r="B292">
        <v>428.5</v>
      </c>
      <c r="C292" s="26">
        <v>374</v>
      </c>
      <c r="D292">
        <v>1711.1</v>
      </c>
      <c r="E292">
        <v>1805.5</v>
      </c>
      <c r="F292" s="38">
        <f t="shared" si="78"/>
        <v>2139.6</v>
      </c>
      <c r="G292" s="38">
        <f t="shared" si="79"/>
        <v>2179.5</v>
      </c>
      <c r="H292" s="47">
        <f t="shared" si="80"/>
        <v>-1.8306951135581562</v>
      </c>
    </row>
    <row r="293" spans="1:8" x14ac:dyDescent="0.25">
      <c r="A293" s="8">
        <f t="shared" si="73"/>
        <v>40885</v>
      </c>
      <c r="B293">
        <v>363.3</v>
      </c>
      <c r="C293">
        <v>389.1</v>
      </c>
      <c r="D293">
        <v>1789.3</v>
      </c>
      <c r="E293">
        <v>1830.5</v>
      </c>
      <c r="F293" s="38">
        <f t="shared" si="78"/>
        <v>2152.6</v>
      </c>
      <c r="G293" s="38">
        <f t="shared" si="79"/>
        <v>2219.6</v>
      </c>
      <c r="H293" s="47">
        <f t="shared" si="80"/>
        <v>-3.0185619030455912</v>
      </c>
    </row>
    <row r="294" spans="1:8" x14ac:dyDescent="0.25">
      <c r="A294" s="8">
        <f t="shared" si="73"/>
        <v>40892</v>
      </c>
      <c r="B294">
        <v>389.3</v>
      </c>
      <c r="C294">
        <v>354.1</v>
      </c>
      <c r="D294">
        <v>1815.9</v>
      </c>
      <c r="E294">
        <v>1864.5</v>
      </c>
      <c r="F294" s="38">
        <f t="shared" si="78"/>
        <v>2205.2000000000003</v>
      </c>
      <c r="G294" s="38">
        <f t="shared" si="79"/>
        <v>2218.6</v>
      </c>
      <c r="H294" s="47">
        <f t="shared" si="80"/>
        <v>-0.60398449472638394</v>
      </c>
    </row>
    <row r="295" spans="1:8" x14ac:dyDescent="0.25">
      <c r="A295" s="8">
        <f t="shared" si="73"/>
        <v>40899</v>
      </c>
      <c r="B295">
        <v>430.5</v>
      </c>
      <c r="C295">
        <v>385.4</v>
      </c>
      <c r="D295">
        <v>1917.4</v>
      </c>
      <c r="E295">
        <v>1930.2</v>
      </c>
      <c r="F295" s="38">
        <f t="shared" si="78"/>
        <v>2347.9</v>
      </c>
      <c r="G295" s="38">
        <f t="shared" si="79"/>
        <v>2315.6</v>
      </c>
      <c r="H295" s="47">
        <f t="shared" si="80"/>
        <v>1.3948868543790072</v>
      </c>
    </row>
    <row r="296" spans="1:8" x14ac:dyDescent="0.25">
      <c r="A296" s="8">
        <f t="shared" si="73"/>
        <v>40906</v>
      </c>
      <c r="B296">
        <v>387.1</v>
      </c>
      <c r="C296">
        <v>380.6</v>
      </c>
      <c r="D296">
        <v>1972.3</v>
      </c>
      <c r="E296">
        <v>2006</v>
      </c>
      <c r="F296" s="38">
        <f t="shared" si="78"/>
        <v>2359.4</v>
      </c>
      <c r="G296" s="38">
        <f t="shared" si="79"/>
        <v>2386.6</v>
      </c>
      <c r="H296" s="47">
        <f t="shared" si="80"/>
        <v>-1.1396966395709307</v>
      </c>
    </row>
    <row r="297" spans="1:8" x14ac:dyDescent="0.25">
      <c r="A297" s="8">
        <f t="shared" si="73"/>
        <v>40913</v>
      </c>
      <c r="B297">
        <v>358.6</v>
      </c>
      <c r="C297">
        <v>380.6</v>
      </c>
      <c r="D297">
        <v>2011.8</v>
      </c>
      <c r="E297">
        <v>2006</v>
      </c>
      <c r="F297" s="38">
        <f t="shared" si="78"/>
        <v>2370.4</v>
      </c>
      <c r="G297" s="38">
        <f t="shared" si="79"/>
        <v>2386.6</v>
      </c>
      <c r="H297" s="47">
        <f t="shared" si="80"/>
        <v>-0.67878991033267777</v>
      </c>
    </row>
    <row r="298" spans="1:8" x14ac:dyDescent="0.25">
      <c r="A298" s="8">
        <f t="shared" si="73"/>
        <v>40920</v>
      </c>
      <c r="B298">
        <v>382</v>
      </c>
      <c r="C298">
        <v>418</v>
      </c>
      <c r="D298">
        <v>2084.5</v>
      </c>
      <c r="E298">
        <v>2077.3000000000002</v>
      </c>
      <c r="F298" s="38">
        <f t="shared" si="78"/>
        <v>2466.5</v>
      </c>
      <c r="G298" s="38">
        <f t="shared" si="79"/>
        <v>2495.3000000000002</v>
      </c>
      <c r="H298" s="47">
        <f t="shared" si="80"/>
        <v>-1.1541698392978916</v>
      </c>
    </row>
    <row r="299" spans="1:8" x14ac:dyDescent="0.25">
      <c r="A299" s="8">
        <f t="shared" si="73"/>
        <v>40927</v>
      </c>
      <c r="B299">
        <v>376.3</v>
      </c>
      <c r="C299">
        <v>436.7</v>
      </c>
      <c r="D299">
        <v>2127.9</v>
      </c>
      <c r="E299">
        <v>2119.1999999999998</v>
      </c>
      <c r="F299" s="38">
        <f t="shared" si="78"/>
        <v>2504.2000000000003</v>
      </c>
      <c r="G299" s="38">
        <f t="shared" si="79"/>
        <v>2555.8999999999996</v>
      </c>
      <c r="H299" s="47">
        <f t="shared" si="80"/>
        <v>-2.022770843929711</v>
      </c>
    </row>
    <row r="300" spans="1:8" x14ac:dyDescent="0.25">
      <c r="A300" s="8">
        <f t="shared" si="73"/>
        <v>40934</v>
      </c>
      <c r="B300">
        <v>384.8</v>
      </c>
      <c r="C300">
        <v>432.3</v>
      </c>
      <c r="D300">
        <v>2225.1</v>
      </c>
      <c r="E300">
        <v>2143.1</v>
      </c>
      <c r="F300" s="38">
        <f t="shared" si="78"/>
        <v>2609.9</v>
      </c>
      <c r="G300" s="38">
        <f t="shared" si="79"/>
        <v>2575.4</v>
      </c>
      <c r="H300" s="47">
        <f t="shared" si="80"/>
        <v>1.3395977323910957</v>
      </c>
    </row>
    <row r="301" spans="1:8" x14ac:dyDescent="0.25">
      <c r="A301" s="8">
        <f t="shared" si="73"/>
        <v>40941</v>
      </c>
      <c r="B301">
        <v>370.8</v>
      </c>
      <c r="C301">
        <v>329.3</v>
      </c>
      <c r="D301">
        <v>2239.5</v>
      </c>
      <c r="E301">
        <v>2336.3000000000002</v>
      </c>
      <c r="F301" s="38">
        <f t="shared" si="78"/>
        <v>2610.3000000000002</v>
      </c>
      <c r="G301" s="38">
        <f t="shared" si="79"/>
        <v>2665.6000000000004</v>
      </c>
      <c r="H301" s="47">
        <f t="shared" si="80"/>
        <v>-2.0745798319327768</v>
      </c>
    </row>
    <row r="302" spans="1:8" x14ac:dyDescent="0.25">
      <c r="A302" s="8">
        <f t="shared" si="73"/>
        <v>40948</v>
      </c>
      <c r="B302">
        <v>341.7</v>
      </c>
      <c r="C302">
        <v>378.2</v>
      </c>
      <c r="D302">
        <v>2278.1</v>
      </c>
      <c r="E302">
        <v>2408.1999999999998</v>
      </c>
      <c r="F302" s="38">
        <f t="shared" si="78"/>
        <v>2619.7999999999997</v>
      </c>
      <c r="G302" s="38">
        <f t="shared" si="79"/>
        <v>2786.3999999999996</v>
      </c>
      <c r="H302" s="47">
        <f t="shared" si="80"/>
        <v>-5.9790410565604297</v>
      </c>
    </row>
    <row r="303" spans="1:8" x14ac:dyDescent="0.25">
      <c r="A303" s="8">
        <f t="shared" si="73"/>
        <v>40955</v>
      </c>
      <c r="B303">
        <v>310.2</v>
      </c>
      <c r="C303">
        <v>383.1</v>
      </c>
      <c r="D303">
        <v>2373.1</v>
      </c>
      <c r="E303">
        <v>2458.4</v>
      </c>
      <c r="F303" s="38">
        <f t="shared" si="78"/>
        <v>2683.2999999999997</v>
      </c>
      <c r="G303" s="38">
        <f t="shared" si="79"/>
        <v>2841.5</v>
      </c>
      <c r="H303" s="47">
        <f t="shared" si="80"/>
        <v>-5.5674819637515522</v>
      </c>
    </row>
    <row r="304" spans="1:8" x14ac:dyDescent="0.25">
      <c r="A304" s="8">
        <f t="shared" si="73"/>
        <v>40962</v>
      </c>
      <c r="B304">
        <v>296</v>
      </c>
      <c r="C304">
        <v>472.9</v>
      </c>
      <c r="D304">
        <v>2420.3000000000002</v>
      </c>
      <c r="E304">
        <v>2502.5</v>
      </c>
      <c r="F304" s="38">
        <f t="shared" ref="F304:F335" si="81">+B304+D304</f>
        <v>2716.3</v>
      </c>
      <c r="G304" s="38">
        <f t="shared" ref="G304:G335" si="82">+C304+E304</f>
        <v>2975.4</v>
      </c>
      <c r="H304" s="47">
        <f t="shared" ref="H304:H335" si="83">+(F304/G304-1)*100</f>
        <v>-8.7080728641527152</v>
      </c>
    </row>
    <row r="305" spans="1:9" x14ac:dyDescent="0.25">
      <c r="A305" s="8">
        <f t="shared" si="73"/>
        <v>40969</v>
      </c>
      <c r="B305">
        <v>348</v>
      </c>
      <c r="C305">
        <v>428.9</v>
      </c>
      <c r="D305">
        <v>2420.3000000000002</v>
      </c>
      <c r="E305">
        <v>2558.5</v>
      </c>
      <c r="F305" s="38">
        <f t="shared" si="81"/>
        <v>2768.3</v>
      </c>
      <c r="G305" s="38">
        <f t="shared" si="82"/>
        <v>2987.4</v>
      </c>
      <c r="H305" s="47">
        <f t="shared" si="83"/>
        <v>-7.3341367075048458</v>
      </c>
    </row>
    <row r="306" spans="1:9" x14ac:dyDescent="0.25">
      <c r="A306" s="8">
        <f t="shared" si="73"/>
        <v>40976</v>
      </c>
      <c r="B306">
        <v>271.5</v>
      </c>
      <c r="C306">
        <v>416</v>
      </c>
      <c r="D306">
        <v>2543</v>
      </c>
      <c r="E306">
        <v>2605.8000000000002</v>
      </c>
      <c r="F306" s="38">
        <f t="shared" si="81"/>
        <v>2814.5</v>
      </c>
      <c r="G306" s="38">
        <f t="shared" si="82"/>
        <v>3021.8</v>
      </c>
      <c r="H306" s="47">
        <f t="shared" si="83"/>
        <v>-6.8601495797206979</v>
      </c>
    </row>
    <row r="307" spans="1:9" x14ac:dyDescent="0.25">
      <c r="A307" s="8">
        <f t="shared" si="73"/>
        <v>40983</v>
      </c>
      <c r="B307">
        <v>316.39999999999998</v>
      </c>
      <c r="C307">
        <v>423.9</v>
      </c>
      <c r="D307">
        <v>2609.4</v>
      </c>
      <c r="E307">
        <v>2748</v>
      </c>
      <c r="F307" s="38">
        <f t="shared" si="81"/>
        <v>2925.8</v>
      </c>
      <c r="G307" s="38">
        <f t="shared" si="82"/>
        <v>3171.9</v>
      </c>
      <c r="H307" s="47">
        <f t="shared" si="83"/>
        <v>-7.7587565812289094</v>
      </c>
    </row>
    <row r="308" spans="1:9" x14ac:dyDescent="0.25">
      <c r="A308" s="8">
        <f t="shared" si="73"/>
        <v>40990</v>
      </c>
      <c r="B308">
        <v>319.89999999999998</v>
      </c>
      <c r="C308">
        <v>515</v>
      </c>
      <c r="D308">
        <v>2670.7</v>
      </c>
      <c r="E308">
        <v>2843.2</v>
      </c>
      <c r="F308" s="38">
        <f t="shared" si="81"/>
        <v>2990.6</v>
      </c>
      <c r="G308" s="38">
        <f t="shared" si="82"/>
        <v>3358.2</v>
      </c>
      <c r="H308" s="47">
        <f t="shared" si="83"/>
        <v>-10.94634030135191</v>
      </c>
    </row>
    <row r="309" spans="1:9" x14ac:dyDescent="0.25">
      <c r="A309" s="8">
        <f t="shared" si="73"/>
        <v>40997</v>
      </c>
      <c r="B309">
        <v>263.3</v>
      </c>
      <c r="C309">
        <v>542.29999999999995</v>
      </c>
      <c r="D309">
        <v>2786.4</v>
      </c>
      <c r="E309">
        <v>2923.8</v>
      </c>
      <c r="F309" s="38">
        <f t="shared" si="81"/>
        <v>3049.7000000000003</v>
      </c>
      <c r="G309" s="38">
        <f t="shared" si="82"/>
        <v>3466.1000000000004</v>
      </c>
      <c r="H309" s="47">
        <f t="shared" si="83"/>
        <v>-12.013502207091541</v>
      </c>
    </row>
    <row r="310" spans="1:9" x14ac:dyDescent="0.25">
      <c r="A310" s="8">
        <f t="shared" si="73"/>
        <v>41004</v>
      </c>
      <c r="B310">
        <v>264.7</v>
      </c>
      <c r="C310">
        <v>460.4</v>
      </c>
      <c r="D310">
        <v>2832.5</v>
      </c>
      <c r="E310">
        <v>3056.5</v>
      </c>
      <c r="F310" s="38">
        <f t="shared" si="81"/>
        <v>3097.2</v>
      </c>
      <c r="G310" s="38">
        <f t="shared" si="82"/>
        <v>3516.9</v>
      </c>
      <c r="H310" s="47">
        <f t="shared" si="83"/>
        <v>-11.933805339930059</v>
      </c>
    </row>
    <row r="311" spans="1:9" x14ac:dyDescent="0.25">
      <c r="A311" s="8">
        <f t="shared" si="73"/>
        <v>41011</v>
      </c>
      <c r="B311">
        <v>266</v>
      </c>
      <c r="C311">
        <v>400.3</v>
      </c>
      <c r="D311">
        <v>2868.8</v>
      </c>
      <c r="E311">
        <v>3189.4</v>
      </c>
      <c r="F311" s="38">
        <f t="shared" si="81"/>
        <v>3134.8</v>
      </c>
      <c r="G311" s="38">
        <f t="shared" si="82"/>
        <v>3589.7000000000003</v>
      </c>
      <c r="H311" s="47">
        <f t="shared" si="83"/>
        <v>-12.672368164470571</v>
      </c>
    </row>
    <row r="312" spans="1:9" x14ac:dyDescent="0.25">
      <c r="A312" s="8">
        <f t="shared" si="73"/>
        <v>41018</v>
      </c>
      <c r="B312">
        <v>297.5</v>
      </c>
      <c r="C312">
        <v>420.3</v>
      </c>
      <c r="D312">
        <v>2868.8</v>
      </c>
      <c r="E312">
        <v>3210.4</v>
      </c>
      <c r="F312" s="38">
        <f t="shared" si="81"/>
        <v>3166.3</v>
      </c>
      <c r="G312" s="38">
        <f t="shared" si="82"/>
        <v>3630.7000000000003</v>
      </c>
      <c r="H312" s="47">
        <f t="shared" si="83"/>
        <v>-12.7909218607982</v>
      </c>
    </row>
    <row r="313" spans="1:9" x14ac:dyDescent="0.25">
      <c r="A313" s="8">
        <f t="shared" si="73"/>
        <v>41025</v>
      </c>
      <c r="B313">
        <v>194.5</v>
      </c>
      <c r="C313">
        <v>380.3</v>
      </c>
      <c r="D313">
        <v>3013.6</v>
      </c>
      <c r="E313">
        <v>3254.4</v>
      </c>
      <c r="F313" s="38">
        <f t="shared" si="81"/>
        <v>3208.1</v>
      </c>
      <c r="G313" s="38">
        <f t="shared" si="82"/>
        <v>3634.7000000000003</v>
      </c>
      <c r="H313" s="47">
        <f t="shared" si="83"/>
        <v>-11.736869617850177</v>
      </c>
    </row>
    <row r="314" spans="1:9" x14ac:dyDescent="0.25">
      <c r="A314" s="8">
        <f t="shared" si="73"/>
        <v>41032</v>
      </c>
      <c r="B314">
        <v>194.5</v>
      </c>
      <c r="C314">
        <v>323.2</v>
      </c>
      <c r="D314">
        <v>3040.6</v>
      </c>
      <c r="E314">
        <v>3358.5</v>
      </c>
      <c r="F314" s="38">
        <f t="shared" si="81"/>
        <v>3235.1</v>
      </c>
      <c r="G314" s="38">
        <f t="shared" si="82"/>
        <v>3681.7</v>
      </c>
      <c r="H314" s="47">
        <f t="shared" si="83"/>
        <v>-12.130265909769944</v>
      </c>
      <c r="I314">
        <v>112</v>
      </c>
    </row>
    <row r="315" spans="1:9" x14ac:dyDescent="0.25">
      <c r="A315" s="8">
        <f t="shared" si="73"/>
        <v>41039</v>
      </c>
      <c r="B315">
        <v>190.2</v>
      </c>
      <c r="C315">
        <v>385.8</v>
      </c>
      <c r="D315">
        <v>3114.9</v>
      </c>
      <c r="E315">
        <v>3435.9</v>
      </c>
      <c r="F315" s="38">
        <f t="shared" si="81"/>
        <v>3305.1</v>
      </c>
      <c r="G315" s="38">
        <f t="shared" si="82"/>
        <v>3821.7000000000003</v>
      </c>
      <c r="H315" s="47">
        <f t="shared" si="83"/>
        <v>-13.517544548237703</v>
      </c>
      <c r="I315">
        <v>139.5</v>
      </c>
    </row>
    <row r="316" spans="1:9" x14ac:dyDescent="0.25">
      <c r="A316" s="8">
        <f t="shared" si="73"/>
        <v>41046</v>
      </c>
      <c r="B316">
        <v>178.8</v>
      </c>
      <c r="C316">
        <v>299.8</v>
      </c>
      <c r="D316">
        <v>3168.7</v>
      </c>
      <c r="E316">
        <v>3515.2</v>
      </c>
      <c r="F316" s="38">
        <f t="shared" si="81"/>
        <v>3347.5</v>
      </c>
      <c r="G316" s="38">
        <f t="shared" si="82"/>
        <v>3815</v>
      </c>
      <c r="H316" s="47">
        <f t="shared" si="83"/>
        <v>-12.254259501965926</v>
      </c>
      <c r="I316">
        <v>139.5</v>
      </c>
    </row>
    <row r="317" spans="1:9" x14ac:dyDescent="0.25">
      <c r="A317" s="8">
        <f t="shared" ref="A317:A380" si="84">+A316+7</f>
        <v>41053</v>
      </c>
      <c r="B317">
        <v>178.8</v>
      </c>
      <c r="C317">
        <v>222.9</v>
      </c>
      <c r="D317">
        <v>3168.7</v>
      </c>
      <c r="E317">
        <v>3645.3</v>
      </c>
      <c r="F317" s="38">
        <f t="shared" si="81"/>
        <v>3347.5</v>
      </c>
      <c r="G317" s="38">
        <f t="shared" si="82"/>
        <v>3868.2000000000003</v>
      </c>
      <c r="H317" s="47">
        <f t="shared" si="83"/>
        <v>-13.46104131120418</v>
      </c>
      <c r="I317">
        <v>139.5</v>
      </c>
    </row>
    <row r="318" spans="1:9" x14ac:dyDescent="0.25">
      <c r="A318" s="8">
        <f t="shared" si="84"/>
        <v>41060</v>
      </c>
      <c r="B318">
        <v>104.4</v>
      </c>
      <c r="C318">
        <v>218.9</v>
      </c>
      <c r="D318">
        <v>3248</v>
      </c>
      <c r="E318">
        <v>3645.3</v>
      </c>
      <c r="F318" s="38">
        <f t="shared" si="81"/>
        <v>3352.4</v>
      </c>
      <c r="G318" s="38">
        <f t="shared" si="82"/>
        <v>3864.2000000000003</v>
      </c>
      <c r="H318" s="47">
        <f t="shared" si="83"/>
        <v>-13.244656073702188</v>
      </c>
      <c r="I318">
        <v>270.89999999999998</v>
      </c>
    </row>
    <row r="319" spans="1:9" x14ac:dyDescent="0.25">
      <c r="A319" s="8">
        <f t="shared" si="84"/>
        <v>41067</v>
      </c>
      <c r="B319">
        <v>259.39999999999998</v>
      </c>
      <c r="C319">
        <v>590.29999999999995</v>
      </c>
      <c r="D319">
        <v>114.9</v>
      </c>
      <c r="E319">
        <v>104.2</v>
      </c>
      <c r="F319" s="38">
        <f t="shared" si="81"/>
        <v>374.29999999999995</v>
      </c>
      <c r="G319" s="38">
        <f t="shared" si="82"/>
        <v>694.5</v>
      </c>
      <c r="H319" s="47">
        <f t="shared" si="83"/>
        <v>-46.105111591072721</v>
      </c>
    </row>
    <row r="320" spans="1:9" x14ac:dyDescent="0.25">
      <c r="A320" s="8">
        <f t="shared" si="84"/>
        <v>41074</v>
      </c>
      <c r="B320">
        <v>319.89999999999998</v>
      </c>
      <c r="C320">
        <v>618.1</v>
      </c>
      <c r="D320">
        <v>114.9</v>
      </c>
      <c r="E320">
        <v>203.7</v>
      </c>
      <c r="F320" s="38">
        <f t="shared" si="81"/>
        <v>434.79999999999995</v>
      </c>
      <c r="G320" s="38">
        <f t="shared" si="82"/>
        <v>821.8</v>
      </c>
      <c r="H320" s="47">
        <f t="shared" si="83"/>
        <v>-47.09174981747384</v>
      </c>
    </row>
    <row r="321" spans="1:9" x14ac:dyDescent="0.25">
      <c r="A321" s="8">
        <f t="shared" si="84"/>
        <v>41081</v>
      </c>
      <c r="B321">
        <v>314.39999999999998</v>
      </c>
      <c r="C321">
        <v>591</v>
      </c>
      <c r="D321">
        <v>205.5</v>
      </c>
      <c r="E321">
        <v>279</v>
      </c>
      <c r="F321" s="38">
        <f t="shared" si="81"/>
        <v>519.9</v>
      </c>
      <c r="G321" s="38">
        <f t="shared" si="82"/>
        <v>870</v>
      </c>
      <c r="H321" s="47">
        <f t="shared" si="83"/>
        <v>-40.241379310344826</v>
      </c>
    </row>
    <row r="322" spans="1:9" x14ac:dyDescent="0.25">
      <c r="A322" s="8">
        <f t="shared" si="84"/>
        <v>41088</v>
      </c>
      <c r="B322">
        <v>280.5</v>
      </c>
      <c r="C322">
        <v>546.5</v>
      </c>
      <c r="D322">
        <v>284.39999999999998</v>
      </c>
      <c r="E322">
        <v>388.3</v>
      </c>
      <c r="F322" s="38">
        <f t="shared" si="81"/>
        <v>564.9</v>
      </c>
      <c r="G322" s="38">
        <f t="shared" si="82"/>
        <v>934.8</v>
      </c>
      <c r="H322" s="47">
        <f t="shared" si="83"/>
        <v>-39.569961489088577</v>
      </c>
    </row>
    <row r="323" spans="1:9" x14ac:dyDescent="0.25">
      <c r="A323" s="8">
        <f t="shared" si="84"/>
        <v>41095</v>
      </c>
      <c r="B323">
        <v>281.8</v>
      </c>
      <c r="C323">
        <v>596.9</v>
      </c>
      <c r="D323">
        <v>307.7</v>
      </c>
      <c r="E323">
        <v>439.5</v>
      </c>
      <c r="F323" s="38">
        <f t="shared" si="81"/>
        <v>589.5</v>
      </c>
      <c r="G323" s="38">
        <f t="shared" si="82"/>
        <v>1036.4000000000001</v>
      </c>
      <c r="H323" s="47">
        <f t="shared" si="83"/>
        <v>-43.120416827479744</v>
      </c>
    </row>
    <row r="324" spans="1:9" x14ac:dyDescent="0.25">
      <c r="A324" s="8">
        <f t="shared" si="84"/>
        <v>41102</v>
      </c>
      <c r="B324">
        <v>339.3</v>
      </c>
      <c r="C324">
        <v>486.4</v>
      </c>
      <c r="D324">
        <v>359.7</v>
      </c>
      <c r="E324">
        <v>584.5</v>
      </c>
      <c r="F324" s="38">
        <f t="shared" si="81"/>
        <v>699</v>
      </c>
      <c r="G324" s="38">
        <f t="shared" si="82"/>
        <v>1070.9000000000001</v>
      </c>
      <c r="H324" s="47">
        <f t="shared" si="83"/>
        <v>-34.727799047530119</v>
      </c>
    </row>
    <row r="325" spans="1:9" x14ac:dyDescent="0.25">
      <c r="A325" s="8">
        <f t="shared" si="84"/>
        <v>41109</v>
      </c>
      <c r="B325">
        <v>353.8</v>
      </c>
      <c r="C325">
        <v>495.2</v>
      </c>
      <c r="D325">
        <v>402.2</v>
      </c>
      <c r="E325">
        <v>610.70000000000005</v>
      </c>
      <c r="F325" s="38">
        <f t="shared" si="81"/>
        <v>756</v>
      </c>
      <c r="G325" s="38">
        <f t="shared" si="82"/>
        <v>1105.9000000000001</v>
      </c>
      <c r="H325" s="47">
        <f t="shared" si="83"/>
        <v>-31.639388733158526</v>
      </c>
    </row>
    <row r="326" spans="1:9" x14ac:dyDescent="0.25">
      <c r="A326" s="8">
        <f t="shared" si="84"/>
        <v>41116</v>
      </c>
      <c r="B326">
        <v>288.10000000000002</v>
      </c>
      <c r="C326">
        <v>516.1</v>
      </c>
      <c r="D326">
        <v>490.5</v>
      </c>
      <c r="E326">
        <v>649.6</v>
      </c>
      <c r="F326" s="38">
        <f t="shared" si="81"/>
        <v>778.6</v>
      </c>
      <c r="G326" s="38">
        <f t="shared" si="82"/>
        <v>1165.7</v>
      </c>
      <c r="H326" s="47">
        <f t="shared" si="83"/>
        <v>-33.20751479797547</v>
      </c>
    </row>
    <row r="327" spans="1:9" x14ac:dyDescent="0.25">
      <c r="A327" s="8">
        <f t="shared" si="84"/>
        <v>41123</v>
      </c>
      <c r="B327">
        <v>247</v>
      </c>
      <c r="C327">
        <v>387.6</v>
      </c>
      <c r="D327">
        <v>648</v>
      </c>
      <c r="E327">
        <v>835.3</v>
      </c>
      <c r="F327" s="38">
        <f t="shared" si="81"/>
        <v>895</v>
      </c>
      <c r="G327" s="38">
        <f t="shared" si="82"/>
        <v>1222.9000000000001</v>
      </c>
      <c r="H327" s="47">
        <f t="shared" si="83"/>
        <v>-26.813312617548458</v>
      </c>
    </row>
    <row r="328" spans="1:9" x14ac:dyDescent="0.25">
      <c r="A328" s="8">
        <f t="shared" si="84"/>
        <v>41130</v>
      </c>
      <c r="B328">
        <v>241.5</v>
      </c>
      <c r="C328">
        <v>397.6</v>
      </c>
      <c r="D328">
        <v>716.1</v>
      </c>
      <c r="E328">
        <v>888.7</v>
      </c>
      <c r="F328" s="38">
        <f t="shared" si="81"/>
        <v>957.6</v>
      </c>
      <c r="G328" s="38">
        <f t="shared" si="82"/>
        <v>1286.3000000000002</v>
      </c>
      <c r="H328" s="47">
        <f t="shared" si="83"/>
        <v>-25.553914327917294</v>
      </c>
    </row>
    <row r="329" spans="1:9" x14ac:dyDescent="0.25">
      <c r="A329" s="8">
        <f t="shared" si="84"/>
        <v>41137</v>
      </c>
      <c r="B329">
        <v>263.89999999999998</v>
      </c>
      <c r="C329">
        <v>379.2</v>
      </c>
      <c r="D329">
        <v>765.6</v>
      </c>
      <c r="E329">
        <v>925.1</v>
      </c>
      <c r="F329" s="38">
        <f t="shared" si="81"/>
        <v>1029.5</v>
      </c>
      <c r="G329" s="38">
        <f t="shared" si="82"/>
        <v>1304.3</v>
      </c>
      <c r="H329" s="47">
        <f t="shared" si="83"/>
        <v>-21.068772521659128</v>
      </c>
    </row>
    <row r="330" spans="1:9" x14ac:dyDescent="0.25">
      <c r="A330" s="8">
        <f t="shared" si="84"/>
        <v>41144</v>
      </c>
      <c r="B330">
        <v>335.8</v>
      </c>
      <c r="C330">
        <v>350.1</v>
      </c>
      <c r="D330">
        <v>818.3</v>
      </c>
      <c r="E330">
        <v>987.2</v>
      </c>
      <c r="F330" s="38">
        <f t="shared" si="81"/>
        <v>1154.0999999999999</v>
      </c>
      <c r="G330" s="38">
        <f t="shared" si="82"/>
        <v>1337.3000000000002</v>
      </c>
      <c r="H330" s="47">
        <f t="shared" si="83"/>
        <v>-13.699244746878058</v>
      </c>
    </row>
    <row r="331" spans="1:9" x14ac:dyDescent="0.25">
      <c r="A331" s="8">
        <f t="shared" si="84"/>
        <v>41151</v>
      </c>
      <c r="B331">
        <v>594.4</v>
      </c>
      <c r="C331">
        <v>368.3</v>
      </c>
      <c r="D331">
        <v>818.3</v>
      </c>
      <c r="E331">
        <v>1015.6</v>
      </c>
      <c r="F331" s="38">
        <f t="shared" si="81"/>
        <v>1412.6999999999998</v>
      </c>
      <c r="G331" s="38">
        <f t="shared" si="82"/>
        <v>1383.9</v>
      </c>
      <c r="H331" s="47">
        <f t="shared" si="83"/>
        <v>2.0810752221981144</v>
      </c>
      <c r="I331">
        <v>12</v>
      </c>
    </row>
    <row r="332" spans="1:9" x14ac:dyDescent="0.25">
      <c r="A332" s="8">
        <f t="shared" si="84"/>
        <v>41158</v>
      </c>
      <c r="B332">
        <v>527.9</v>
      </c>
      <c r="C332">
        <v>368.3</v>
      </c>
      <c r="D332">
        <v>900.8</v>
      </c>
      <c r="E332">
        <v>1015.6</v>
      </c>
      <c r="F332" s="38">
        <f t="shared" si="81"/>
        <v>1428.6999999999998</v>
      </c>
      <c r="G332" s="38">
        <f t="shared" si="82"/>
        <v>1383.9</v>
      </c>
      <c r="H332" s="47">
        <f t="shared" si="83"/>
        <v>3.2372281234193112</v>
      </c>
      <c r="I332">
        <v>12</v>
      </c>
    </row>
    <row r="333" spans="1:9" x14ac:dyDescent="0.25">
      <c r="A333" s="8">
        <f t="shared" si="84"/>
        <v>41165</v>
      </c>
      <c r="B333">
        <v>458.5</v>
      </c>
      <c r="C333">
        <v>403.7</v>
      </c>
      <c r="D333">
        <v>1006.1</v>
      </c>
      <c r="E333">
        <v>1215.8</v>
      </c>
      <c r="F333" s="38">
        <f t="shared" si="81"/>
        <v>1464.6</v>
      </c>
      <c r="G333" s="38">
        <f t="shared" si="82"/>
        <v>1619.5</v>
      </c>
      <c r="H333" s="47">
        <f t="shared" si="83"/>
        <v>-9.5646804569311623</v>
      </c>
      <c r="I333">
        <v>12</v>
      </c>
    </row>
    <row r="334" spans="1:9" x14ac:dyDescent="0.25">
      <c r="A334" s="8">
        <f t="shared" si="84"/>
        <v>41172</v>
      </c>
      <c r="B334">
        <v>455.5</v>
      </c>
      <c r="C334">
        <v>462.7</v>
      </c>
      <c r="D334">
        <v>1067.0999999999999</v>
      </c>
      <c r="E334">
        <v>1239.3</v>
      </c>
      <c r="F334" s="38">
        <f t="shared" si="81"/>
        <v>1522.6</v>
      </c>
      <c r="G334" s="38">
        <f t="shared" si="82"/>
        <v>1702</v>
      </c>
      <c r="H334" s="47">
        <f t="shared" si="83"/>
        <v>-10.540540540540544</v>
      </c>
    </row>
    <row r="335" spans="1:9" x14ac:dyDescent="0.25">
      <c r="A335" s="8">
        <f t="shared" si="84"/>
        <v>41179</v>
      </c>
      <c r="B335">
        <v>458.8</v>
      </c>
      <c r="C335">
        <v>371.5</v>
      </c>
      <c r="D335">
        <v>1118.8</v>
      </c>
      <c r="E335">
        <v>1291.5</v>
      </c>
      <c r="F335" s="38">
        <f t="shared" si="81"/>
        <v>1577.6</v>
      </c>
      <c r="G335" s="38">
        <f t="shared" si="82"/>
        <v>1663</v>
      </c>
      <c r="H335" s="47">
        <f t="shared" si="83"/>
        <v>-5.1352976548406541</v>
      </c>
      <c r="I335">
        <v>12</v>
      </c>
    </row>
    <row r="336" spans="1:9" x14ac:dyDescent="0.25">
      <c r="A336" s="8">
        <f t="shared" si="84"/>
        <v>41186</v>
      </c>
      <c r="B336">
        <v>408.8</v>
      </c>
      <c r="C336">
        <v>365.4</v>
      </c>
      <c r="D336">
        <v>1201</v>
      </c>
      <c r="E336">
        <v>1344.8</v>
      </c>
      <c r="F336" s="38">
        <f t="shared" ref="F336:F367" si="85">+B336+D336</f>
        <v>1609.8</v>
      </c>
      <c r="G336" s="38">
        <f t="shared" ref="G336:G367" si="86">+C336+E336</f>
        <v>1710.1999999999998</v>
      </c>
      <c r="H336" s="47">
        <f t="shared" ref="H336:H367" si="87">+(F336/G336-1)*100</f>
        <v>-5.8706584025260078</v>
      </c>
      <c r="I336">
        <v>12</v>
      </c>
    </row>
    <row r="337" spans="1:9" x14ac:dyDescent="0.25">
      <c r="A337" s="8">
        <f t="shared" si="84"/>
        <v>41193</v>
      </c>
      <c r="B337">
        <v>464.3</v>
      </c>
      <c r="C337">
        <v>343</v>
      </c>
      <c r="D337">
        <v>1201</v>
      </c>
      <c r="E337">
        <v>1373.1</v>
      </c>
      <c r="F337" s="38">
        <f t="shared" si="85"/>
        <v>1665.3</v>
      </c>
      <c r="G337" s="38">
        <f t="shared" si="86"/>
        <v>1716.1</v>
      </c>
      <c r="H337" s="47">
        <f t="shared" si="87"/>
        <v>-2.9602004545189686</v>
      </c>
      <c r="I337">
        <v>12</v>
      </c>
    </row>
    <row r="338" spans="1:9" x14ac:dyDescent="0.25">
      <c r="A338" s="8">
        <f t="shared" si="84"/>
        <v>41200</v>
      </c>
      <c r="B338">
        <v>397.7</v>
      </c>
      <c r="C338">
        <v>344.9</v>
      </c>
      <c r="D338">
        <v>1276.0999999999999</v>
      </c>
      <c r="E338">
        <v>1381.3</v>
      </c>
      <c r="F338" s="38">
        <f t="shared" si="85"/>
        <v>1673.8</v>
      </c>
      <c r="G338" s="38">
        <f t="shared" si="86"/>
        <v>1726.1999999999998</v>
      </c>
      <c r="H338" s="47">
        <f t="shared" si="87"/>
        <v>-3.0355694589271121</v>
      </c>
      <c r="I338">
        <v>12</v>
      </c>
    </row>
    <row r="339" spans="1:9" x14ac:dyDescent="0.25">
      <c r="A339" s="8">
        <f t="shared" si="84"/>
        <v>41207</v>
      </c>
      <c r="B339">
        <v>456.5</v>
      </c>
      <c r="C339">
        <v>374.5</v>
      </c>
      <c r="D339">
        <v>1306.4000000000001</v>
      </c>
      <c r="E339">
        <v>1456.8</v>
      </c>
      <c r="F339" s="38">
        <f t="shared" si="85"/>
        <v>1762.9</v>
      </c>
      <c r="G339" s="38">
        <f t="shared" si="86"/>
        <v>1831.3</v>
      </c>
      <c r="H339" s="47">
        <f t="shared" si="87"/>
        <v>-3.7350516026866121</v>
      </c>
      <c r="I339">
        <v>12</v>
      </c>
    </row>
    <row r="340" spans="1:9" x14ac:dyDescent="0.25">
      <c r="A340" s="8">
        <f t="shared" si="84"/>
        <v>41214</v>
      </c>
      <c r="B340">
        <v>410.5</v>
      </c>
      <c r="C340">
        <v>352</v>
      </c>
      <c r="D340">
        <v>1359.4</v>
      </c>
      <c r="E340">
        <v>1531.1</v>
      </c>
      <c r="F340" s="38">
        <f t="shared" si="85"/>
        <v>1769.9</v>
      </c>
      <c r="G340" s="38">
        <f t="shared" si="86"/>
        <v>1883.1</v>
      </c>
      <c r="H340" s="47">
        <f t="shared" si="87"/>
        <v>-6.0113642398173184</v>
      </c>
      <c r="I340">
        <v>12</v>
      </c>
    </row>
    <row r="341" spans="1:9" x14ac:dyDescent="0.25">
      <c r="A341" s="8">
        <f t="shared" si="84"/>
        <v>41221</v>
      </c>
      <c r="B341">
        <v>433.4</v>
      </c>
      <c r="C341">
        <v>358.3</v>
      </c>
      <c r="D341">
        <v>1417.5</v>
      </c>
      <c r="E341">
        <v>1588.5</v>
      </c>
      <c r="F341" s="38">
        <f t="shared" si="85"/>
        <v>1850.9</v>
      </c>
      <c r="G341" s="38">
        <f t="shared" si="86"/>
        <v>1946.8</v>
      </c>
      <c r="H341" s="47">
        <f t="shared" si="87"/>
        <v>-4.926032463529884</v>
      </c>
      <c r="I341">
        <v>12</v>
      </c>
    </row>
    <row r="342" spans="1:9" x14ac:dyDescent="0.25">
      <c r="A342" s="8">
        <f t="shared" si="84"/>
        <v>41228</v>
      </c>
      <c r="B342">
        <v>423.4</v>
      </c>
      <c r="C342">
        <v>359.4</v>
      </c>
      <c r="D342">
        <v>1443.8</v>
      </c>
      <c r="E342">
        <v>1612.4</v>
      </c>
      <c r="F342" s="38">
        <f t="shared" si="85"/>
        <v>1867.1999999999998</v>
      </c>
      <c r="G342" s="38">
        <f t="shared" si="86"/>
        <v>1971.8000000000002</v>
      </c>
      <c r="H342" s="47">
        <f t="shared" si="87"/>
        <v>-5.3047976468201803</v>
      </c>
      <c r="I342">
        <v>12</v>
      </c>
    </row>
    <row r="343" spans="1:9" x14ac:dyDescent="0.25">
      <c r="A343" s="8">
        <f t="shared" si="84"/>
        <v>41235</v>
      </c>
      <c r="B343">
        <v>424.4</v>
      </c>
      <c r="C343">
        <v>354.8</v>
      </c>
      <c r="D343">
        <v>1443.8</v>
      </c>
      <c r="E343">
        <v>1686.8</v>
      </c>
      <c r="F343" s="38">
        <f t="shared" si="85"/>
        <v>1868.1999999999998</v>
      </c>
      <c r="G343" s="38">
        <f t="shared" si="86"/>
        <v>2041.6</v>
      </c>
      <c r="H343" s="47">
        <f t="shared" si="87"/>
        <v>-8.4933385579937344</v>
      </c>
      <c r="I343">
        <v>12</v>
      </c>
    </row>
    <row r="344" spans="1:9" x14ac:dyDescent="0.25">
      <c r="A344" s="8">
        <f t="shared" si="84"/>
        <v>41242</v>
      </c>
      <c r="B344">
        <v>453.4</v>
      </c>
      <c r="C344">
        <v>428.5</v>
      </c>
      <c r="D344">
        <v>1443.8</v>
      </c>
      <c r="E344">
        <v>1711.1</v>
      </c>
      <c r="F344" s="38">
        <f t="shared" si="85"/>
        <v>1897.1999999999998</v>
      </c>
      <c r="G344" s="38">
        <f t="shared" si="86"/>
        <v>2139.6</v>
      </c>
      <c r="H344" s="47">
        <f t="shared" si="87"/>
        <v>-11.32922041503085</v>
      </c>
      <c r="I344">
        <v>12</v>
      </c>
    </row>
    <row r="345" spans="1:9" x14ac:dyDescent="0.25">
      <c r="A345" s="8">
        <f t="shared" si="84"/>
        <v>41249</v>
      </c>
      <c r="B345">
        <v>365</v>
      </c>
      <c r="C345">
        <v>363.3</v>
      </c>
      <c r="D345">
        <v>1531.2</v>
      </c>
      <c r="E345">
        <v>1789.3</v>
      </c>
      <c r="F345" s="38">
        <f t="shared" si="85"/>
        <v>1896.2</v>
      </c>
      <c r="G345" s="38">
        <f t="shared" si="86"/>
        <v>2152.6</v>
      </c>
      <c r="H345" s="47">
        <f t="shared" si="87"/>
        <v>-11.911177181083332</v>
      </c>
      <c r="I345">
        <v>12</v>
      </c>
    </row>
    <row r="346" spans="1:9" x14ac:dyDescent="0.25">
      <c r="A346" s="8">
        <f t="shared" si="84"/>
        <v>41256</v>
      </c>
      <c r="B346">
        <v>460.2</v>
      </c>
      <c r="C346">
        <v>389.3</v>
      </c>
      <c r="D346">
        <v>1579.1</v>
      </c>
      <c r="E346">
        <v>1815.9</v>
      </c>
      <c r="F346" s="38">
        <f t="shared" si="85"/>
        <v>2039.3</v>
      </c>
      <c r="G346" s="38">
        <f t="shared" si="86"/>
        <v>2205.2000000000003</v>
      </c>
      <c r="H346" s="47">
        <f t="shared" si="87"/>
        <v>-7.5231271539996536</v>
      </c>
      <c r="I346">
        <v>12</v>
      </c>
    </row>
    <row r="347" spans="1:9" x14ac:dyDescent="0.25">
      <c r="A347" s="8">
        <f t="shared" si="84"/>
        <v>41263</v>
      </c>
      <c r="B347">
        <v>559.70000000000005</v>
      </c>
      <c r="C347">
        <v>430.5</v>
      </c>
      <c r="D347">
        <v>1606.3</v>
      </c>
      <c r="E347">
        <v>1917.4</v>
      </c>
      <c r="F347" s="38">
        <f t="shared" si="85"/>
        <v>2166</v>
      </c>
      <c r="G347" s="38">
        <f t="shared" si="86"/>
        <v>2347.9</v>
      </c>
      <c r="H347" s="47">
        <f t="shared" si="87"/>
        <v>-7.7473486945781378</v>
      </c>
      <c r="I347">
        <v>12</v>
      </c>
    </row>
    <row r="348" spans="1:9" x14ac:dyDescent="0.25">
      <c r="A348" s="8">
        <f t="shared" si="84"/>
        <v>41270</v>
      </c>
      <c r="B348">
        <v>559.70000000000005</v>
      </c>
      <c r="C348">
        <v>387.1</v>
      </c>
      <c r="D348">
        <v>1606.3</v>
      </c>
      <c r="E348">
        <v>1972.3</v>
      </c>
      <c r="F348" s="38">
        <f t="shared" si="85"/>
        <v>2166</v>
      </c>
      <c r="G348" s="38">
        <f t="shared" si="86"/>
        <v>2359.4</v>
      </c>
      <c r="H348" s="47">
        <f t="shared" si="87"/>
        <v>-8.1969992370941824</v>
      </c>
      <c r="I348">
        <v>12</v>
      </c>
    </row>
    <row r="349" spans="1:9" x14ac:dyDescent="0.25">
      <c r="A349" s="8">
        <f t="shared" si="84"/>
        <v>41277</v>
      </c>
      <c r="B349">
        <v>523.6</v>
      </c>
      <c r="C349">
        <v>358.6</v>
      </c>
      <c r="D349">
        <v>1673.2</v>
      </c>
      <c r="E349">
        <v>2011.8</v>
      </c>
      <c r="F349" s="38">
        <f t="shared" si="85"/>
        <v>2196.8000000000002</v>
      </c>
      <c r="G349" s="38">
        <f t="shared" si="86"/>
        <v>2370.4</v>
      </c>
      <c r="H349" s="47">
        <f t="shared" si="87"/>
        <v>-7.3236584542693217</v>
      </c>
      <c r="I349">
        <v>12</v>
      </c>
    </row>
    <row r="350" spans="1:9" x14ac:dyDescent="0.25">
      <c r="A350" s="8">
        <f t="shared" si="84"/>
        <v>41284</v>
      </c>
      <c r="B350">
        <v>523.6</v>
      </c>
      <c r="C350">
        <v>382</v>
      </c>
      <c r="D350">
        <v>1673.2</v>
      </c>
      <c r="E350">
        <v>2084.5</v>
      </c>
      <c r="F350" s="38">
        <f t="shared" si="85"/>
        <v>2196.8000000000002</v>
      </c>
      <c r="G350" s="38">
        <f t="shared" si="86"/>
        <v>2466.5</v>
      </c>
      <c r="H350" s="47">
        <f t="shared" si="87"/>
        <v>-10.934522602878561</v>
      </c>
      <c r="I350">
        <v>12</v>
      </c>
    </row>
    <row r="351" spans="1:9" x14ac:dyDescent="0.25">
      <c r="A351" s="8">
        <f t="shared" si="84"/>
        <v>41291</v>
      </c>
      <c r="B351">
        <v>598.6</v>
      </c>
      <c r="C351">
        <v>376.3</v>
      </c>
      <c r="D351">
        <v>1698.2</v>
      </c>
      <c r="E351">
        <v>2127.9</v>
      </c>
      <c r="F351" s="38">
        <f t="shared" si="85"/>
        <v>2296.8000000000002</v>
      </c>
      <c r="G351" s="38">
        <f t="shared" si="86"/>
        <v>2504.2000000000003</v>
      </c>
      <c r="H351" s="47">
        <f t="shared" si="87"/>
        <v>-8.2820860953597979</v>
      </c>
      <c r="I351">
        <v>12</v>
      </c>
    </row>
    <row r="352" spans="1:9" x14ac:dyDescent="0.25">
      <c r="A352" s="8">
        <f t="shared" si="84"/>
        <v>41298</v>
      </c>
      <c r="B352">
        <v>560.9</v>
      </c>
      <c r="C352">
        <v>384.8</v>
      </c>
      <c r="D352">
        <v>1788.9</v>
      </c>
      <c r="E352">
        <v>2225.1</v>
      </c>
      <c r="F352" s="38">
        <f t="shared" si="85"/>
        <v>2349.8000000000002</v>
      </c>
      <c r="G352" s="38">
        <f t="shared" si="86"/>
        <v>2609.9</v>
      </c>
      <c r="H352" s="47">
        <f t="shared" si="87"/>
        <v>-9.9658990765929651</v>
      </c>
      <c r="I352">
        <v>92</v>
      </c>
    </row>
    <row r="353" spans="1:9" x14ac:dyDescent="0.25">
      <c r="A353" s="8">
        <f t="shared" si="84"/>
        <v>41305</v>
      </c>
      <c r="B353">
        <v>530.9</v>
      </c>
      <c r="C353">
        <v>370.8</v>
      </c>
      <c r="D353">
        <v>1818.9</v>
      </c>
      <c r="E353">
        <v>2239.5</v>
      </c>
      <c r="F353" s="38">
        <f t="shared" si="85"/>
        <v>2349.8000000000002</v>
      </c>
      <c r="G353" s="38">
        <f t="shared" si="86"/>
        <v>2610.3000000000002</v>
      </c>
      <c r="H353" s="47">
        <f t="shared" si="87"/>
        <v>-9.9796958204037889</v>
      </c>
      <c r="I353">
        <v>92</v>
      </c>
    </row>
    <row r="354" spans="1:9" x14ac:dyDescent="0.25">
      <c r="A354" s="8">
        <f t="shared" si="84"/>
        <v>41312</v>
      </c>
      <c r="B354">
        <v>541.6</v>
      </c>
      <c r="C354">
        <v>341.7</v>
      </c>
      <c r="D354">
        <v>1902.2</v>
      </c>
      <c r="E354">
        <v>2278.1</v>
      </c>
      <c r="F354" s="38">
        <f t="shared" si="85"/>
        <v>2443.8000000000002</v>
      </c>
      <c r="G354" s="38">
        <f t="shared" si="86"/>
        <v>2619.7999999999997</v>
      </c>
      <c r="H354" s="47">
        <f t="shared" si="87"/>
        <v>-6.718070081685612</v>
      </c>
      <c r="I354">
        <v>92</v>
      </c>
    </row>
    <row r="355" spans="1:9" x14ac:dyDescent="0.25">
      <c r="A355" s="8">
        <f t="shared" si="84"/>
        <v>41319</v>
      </c>
      <c r="B355">
        <v>547.6</v>
      </c>
      <c r="C355">
        <v>310.2</v>
      </c>
      <c r="D355">
        <v>1940.1</v>
      </c>
      <c r="E355">
        <v>2373.1</v>
      </c>
      <c r="F355" s="38">
        <f t="shared" si="85"/>
        <v>2487.6999999999998</v>
      </c>
      <c r="G355" s="38">
        <f t="shared" si="86"/>
        <v>2683.2999999999997</v>
      </c>
      <c r="H355" s="47">
        <f t="shared" si="87"/>
        <v>-7.289531546975736</v>
      </c>
      <c r="I355">
        <v>92</v>
      </c>
    </row>
    <row r="356" spans="1:9" x14ac:dyDescent="0.25">
      <c r="A356" s="8">
        <f t="shared" si="84"/>
        <v>41326</v>
      </c>
      <c r="B356">
        <v>499</v>
      </c>
      <c r="C356">
        <v>296</v>
      </c>
      <c r="D356">
        <v>1990.6</v>
      </c>
      <c r="E356">
        <v>2420.3000000000002</v>
      </c>
      <c r="F356" s="38">
        <f t="shared" si="85"/>
        <v>2489.6</v>
      </c>
      <c r="G356" s="38">
        <f t="shared" si="86"/>
        <v>2716.3</v>
      </c>
      <c r="H356" s="47">
        <f t="shared" si="87"/>
        <v>-8.3459117181460147</v>
      </c>
      <c r="I356">
        <v>92</v>
      </c>
    </row>
    <row r="357" spans="1:9" x14ac:dyDescent="0.25">
      <c r="A357" s="8">
        <f t="shared" si="84"/>
        <v>41333</v>
      </c>
      <c r="B357">
        <v>502</v>
      </c>
      <c r="C357">
        <v>348</v>
      </c>
      <c r="D357">
        <v>2072.1</v>
      </c>
      <c r="E357">
        <v>2420.3000000000002</v>
      </c>
      <c r="F357" s="38">
        <f t="shared" si="85"/>
        <v>2574.1</v>
      </c>
      <c r="G357" s="38">
        <f t="shared" si="86"/>
        <v>2768.3</v>
      </c>
      <c r="H357" s="47">
        <f t="shared" si="87"/>
        <v>-7.0151356428132861</v>
      </c>
      <c r="I357">
        <v>92</v>
      </c>
    </row>
    <row r="358" spans="1:9" x14ac:dyDescent="0.25">
      <c r="A358" s="8">
        <f t="shared" si="84"/>
        <v>41340</v>
      </c>
      <c r="B358">
        <v>479.9</v>
      </c>
      <c r="C358">
        <v>271.5</v>
      </c>
      <c r="D358">
        <v>2189.1</v>
      </c>
      <c r="E358">
        <v>2543</v>
      </c>
      <c r="F358" s="38">
        <f t="shared" si="85"/>
        <v>2669</v>
      </c>
      <c r="G358" s="38">
        <f t="shared" si="86"/>
        <v>2814.5</v>
      </c>
      <c r="H358" s="47">
        <f t="shared" si="87"/>
        <v>-5.1696571327056295</v>
      </c>
      <c r="I358">
        <v>92</v>
      </c>
    </row>
    <row r="359" spans="1:9" x14ac:dyDescent="0.25">
      <c r="A359" s="8">
        <f t="shared" si="84"/>
        <v>41347</v>
      </c>
      <c r="B359">
        <v>461</v>
      </c>
      <c r="C359">
        <v>316.39999999999998</v>
      </c>
      <c r="D359">
        <v>2301</v>
      </c>
      <c r="E359">
        <v>2609.4</v>
      </c>
      <c r="F359" s="38">
        <f t="shared" si="85"/>
        <v>2762</v>
      </c>
      <c r="G359" s="38">
        <f t="shared" si="86"/>
        <v>2925.8</v>
      </c>
      <c r="H359" s="47">
        <f t="shared" si="87"/>
        <v>-5.5984687948595351</v>
      </c>
      <c r="I359">
        <v>92</v>
      </c>
    </row>
    <row r="360" spans="1:9" x14ac:dyDescent="0.25">
      <c r="A360" s="8">
        <f t="shared" si="84"/>
        <v>41354</v>
      </c>
      <c r="B360">
        <v>461</v>
      </c>
      <c r="C360">
        <v>319.89999999999998</v>
      </c>
      <c r="D360">
        <v>2301</v>
      </c>
      <c r="E360">
        <v>2670.7</v>
      </c>
      <c r="F360" s="38">
        <f t="shared" si="85"/>
        <v>2762</v>
      </c>
      <c r="G360" s="38">
        <f t="shared" si="86"/>
        <v>2990.6</v>
      </c>
      <c r="H360" s="47">
        <f t="shared" si="87"/>
        <v>-7.6439510466127185</v>
      </c>
      <c r="I360">
        <v>92</v>
      </c>
    </row>
    <row r="361" spans="1:9" x14ac:dyDescent="0.25">
      <c r="A361" s="8">
        <f t="shared" si="84"/>
        <v>41361</v>
      </c>
      <c r="B361">
        <v>441</v>
      </c>
      <c r="C361">
        <v>263.3</v>
      </c>
      <c r="D361">
        <v>2325.1999999999998</v>
      </c>
      <c r="E361">
        <v>2786.4</v>
      </c>
      <c r="F361" s="38">
        <f t="shared" si="85"/>
        <v>2766.2</v>
      </c>
      <c r="G361" s="38">
        <f t="shared" si="86"/>
        <v>3049.7000000000003</v>
      </c>
      <c r="H361" s="47">
        <f t="shared" si="87"/>
        <v>-9.2959963275076376</v>
      </c>
      <c r="I361">
        <v>132</v>
      </c>
    </row>
    <row r="362" spans="1:9" x14ac:dyDescent="0.25">
      <c r="A362" s="8">
        <f t="shared" si="84"/>
        <v>41368</v>
      </c>
      <c r="B362">
        <v>382.6</v>
      </c>
      <c r="C362">
        <v>264.7</v>
      </c>
      <c r="D362">
        <v>2474.1</v>
      </c>
      <c r="E362">
        <v>2832.5</v>
      </c>
      <c r="F362" s="38">
        <f t="shared" si="85"/>
        <v>2856.7</v>
      </c>
      <c r="G362" s="38">
        <f t="shared" si="86"/>
        <v>3097.2</v>
      </c>
      <c r="H362" s="47">
        <f t="shared" si="87"/>
        <v>-7.7650781350897535</v>
      </c>
      <c r="I362">
        <v>132</v>
      </c>
    </row>
    <row r="363" spans="1:9" x14ac:dyDescent="0.25">
      <c r="A363" s="8">
        <f t="shared" si="84"/>
        <v>41375</v>
      </c>
      <c r="B363">
        <v>346.4</v>
      </c>
      <c r="C363">
        <v>266</v>
      </c>
      <c r="D363">
        <v>2583.8000000000002</v>
      </c>
      <c r="E363">
        <v>2868.8</v>
      </c>
      <c r="F363" s="38">
        <f t="shared" si="85"/>
        <v>2930.2000000000003</v>
      </c>
      <c r="G363" s="38">
        <f t="shared" si="86"/>
        <v>3134.8</v>
      </c>
      <c r="H363" s="47">
        <f t="shared" si="87"/>
        <v>-6.5267321679214003</v>
      </c>
      <c r="I363">
        <v>132</v>
      </c>
    </row>
    <row r="364" spans="1:9" x14ac:dyDescent="0.25">
      <c r="A364" s="8">
        <f t="shared" si="84"/>
        <v>41382</v>
      </c>
      <c r="B364">
        <v>318.89999999999998</v>
      </c>
      <c r="C364">
        <v>297.5</v>
      </c>
      <c r="D364">
        <v>2583.8000000000002</v>
      </c>
      <c r="E364">
        <v>2868.8</v>
      </c>
      <c r="F364" s="38">
        <f t="shared" si="85"/>
        <v>2902.7000000000003</v>
      </c>
      <c r="G364" s="38">
        <f t="shared" si="86"/>
        <v>3166.3</v>
      </c>
      <c r="H364" s="47">
        <f t="shared" si="87"/>
        <v>-8.3251744938887651</v>
      </c>
      <c r="I364">
        <v>132</v>
      </c>
    </row>
    <row r="365" spans="1:9" x14ac:dyDescent="0.25">
      <c r="A365" s="8">
        <f t="shared" si="84"/>
        <v>41389</v>
      </c>
      <c r="B365">
        <v>288.89999999999998</v>
      </c>
      <c r="C365">
        <v>194.5</v>
      </c>
      <c r="D365">
        <v>2659.9</v>
      </c>
      <c r="E365">
        <v>3013.6</v>
      </c>
      <c r="F365" s="38">
        <f t="shared" si="85"/>
        <v>2948.8</v>
      </c>
      <c r="G365" s="38">
        <f t="shared" si="86"/>
        <v>3208.1</v>
      </c>
      <c r="H365" s="47">
        <f t="shared" si="87"/>
        <v>-8.0826657523144441</v>
      </c>
      <c r="I365">
        <v>156</v>
      </c>
    </row>
    <row r="366" spans="1:9" x14ac:dyDescent="0.25">
      <c r="A366" s="8">
        <f t="shared" si="84"/>
        <v>41396</v>
      </c>
      <c r="B366">
        <v>293.39999999999998</v>
      </c>
      <c r="C366">
        <v>194.5</v>
      </c>
      <c r="D366">
        <v>2659.9</v>
      </c>
      <c r="E366">
        <v>3040.6</v>
      </c>
      <c r="F366" s="38">
        <f t="shared" si="85"/>
        <v>2953.3</v>
      </c>
      <c r="G366" s="38">
        <f t="shared" si="86"/>
        <v>3235.1</v>
      </c>
      <c r="H366" s="47">
        <f t="shared" si="87"/>
        <v>-8.7107044604494366</v>
      </c>
      <c r="I366">
        <v>156</v>
      </c>
    </row>
    <row r="367" spans="1:9" x14ac:dyDescent="0.25">
      <c r="A367" s="8">
        <f t="shared" si="84"/>
        <v>41403</v>
      </c>
      <c r="B367">
        <v>278.2</v>
      </c>
      <c r="C367">
        <v>190.2</v>
      </c>
      <c r="D367">
        <v>2704.5</v>
      </c>
      <c r="E367">
        <v>3114.9</v>
      </c>
      <c r="F367" s="38">
        <f t="shared" si="85"/>
        <v>2982.7</v>
      </c>
      <c r="G367" s="38">
        <f t="shared" si="86"/>
        <v>3305.1</v>
      </c>
      <c r="H367" s="47">
        <f t="shared" si="87"/>
        <v>-9.7546216453360035</v>
      </c>
      <c r="I367">
        <v>156</v>
      </c>
    </row>
    <row r="368" spans="1:9" x14ac:dyDescent="0.25">
      <c r="A368" s="8">
        <f t="shared" si="84"/>
        <v>41410</v>
      </c>
      <c r="B368">
        <v>243.3</v>
      </c>
      <c r="C368">
        <v>178.8</v>
      </c>
      <c r="D368">
        <v>2844.8</v>
      </c>
      <c r="E368">
        <v>3168.7</v>
      </c>
      <c r="F368" s="38">
        <f t="shared" ref="F368:F373" si="88">+B368+D368</f>
        <v>3088.1000000000004</v>
      </c>
      <c r="G368" s="38">
        <f t="shared" ref="G368:G373" si="89">+C368+E368</f>
        <v>3347.5</v>
      </c>
      <c r="H368" s="47">
        <f t="shared" ref="H368:H373" si="90">+(F368/G368-1)*100</f>
        <v>-7.7490664675130549</v>
      </c>
      <c r="I368">
        <v>156</v>
      </c>
    </row>
    <row r="369" spans="1:26" x14ac:dyDescent="0.25">
      <c r="A369" s="8">
        <f t="shared" si="84"/>
        <v>41417</v>
      </c>
      <c r="B369">
        <v>238.2</v>
      </c>
      <c r="C369">
        <v>178.8</v>
      </c>
      <c r="D369">
        <v>2928.2</v>
      </c>
      <c r="E369">
        <v>3168.7</v>
      </c>
      <c r="F369" s="38">
        <f t="shared" si="88"/>
        <v>3166.3999999999996</v>
      </c>
      <c r="G369" s="38">
        <f t="shared" si="89"/>
        <v>3347.5</v>
      </c>
      <c r="H369" s="47">
        <f t="shared" si="90"/>
        <v>-5.4100074682599031</v>
      </c>
      <c r="I369">
        <v>194.8</v>
      </c>
    </row>
    <row r="370" spans="1:26" x14ac:dyDescent="0.25">
      <c r="A370" s="8">
        <f t="shared" si="84"/>
        <v>41424</v>
      </c>
      <c r="B370">
        <v>198.2</v>
      </c>
      <c r="C370">
        <v>104.4</v>
      </c>
      <c r="D370">
        <v>2971.6</v>
      </c>
      <c r="E370">
        <v>3248</v>
      </c>
      <c r="F370" s="38">
        <f t="shared" si="88"/>
        <v>3169.7999999999997</v>
      </c>
      <c r="G370" s="38">
        <f t="shared" si="89"/>
        <v>3352.4</v>
      </c>
      <c r="H370" s="47">
        <f t="shared" si="90"/>
        <v>-5.4468440520224366</v>
      </c>
      <c r="I370">
        <v>198.3</v>
      </c>
    </row>
    <row r="371" spans="1:26" x14ac:dyDescent="0.25">
      <c r="A371" s="8">
        <f t="shared" si="84"/>
        <v>41431</v>
      </c>
      <c r="B371">
        <v>308.89999999999998</v>
      </c>
      <c r="C371">
        <v>259.39999999999998</v>
      </c>
      <c r="D371">
        <v>57.8</v>
      </c>
      <c r="E371">
        <v>114.9</v>
      </c>
      <c r="F371" s="38">
        <f t="shared" si="88"/>
        <v>366.7</v>
      </c>
      <c r="G371" s="38">
        <f t="shared" si="89"/>
        <v>374.29999999999995</v>
      </c>
      <c r="H371" s="47">
        <f t="shared" si="90"/>
        <v>-2.0304568527918732</v>
      </c>
      <c r="I371">
        <v>198.3</v>
      </c>
    </row>
    <row r="372" spans="1:26" x14ac:dyDescent="0.25">
      <c r="A372" s="8">
        <f t="shared" si="84"/>
        <v>41438</v>
      </c>
      <c r="B372">
        <v>336.4</v>
      </c>
      <c r="C372">
        <v>319.89999999999998</v>
      </c>
      <c r="D372">
        <v>57.8</v>
      </c>
      <c r="E372">
        <v>114.9</v>
      </c>
      <c r="F372" s="38">
        <f t="shared" si="88"/>
        <v>394.2</v>
      </c>
      <c r="G372" s="38">
        <f t="shared" si="89"/>
        <v>434.79999999999995</v>
      </c>
      <c r="H372" s="47">
        <f t="shared" si="90"/>
        <v>-9.3376264949401993</v>
      </c>
      <c r="I372">
        <v>114.9</v>
      </c>
    </row>
    <row r="373" spans="1:26" x14ac:dyDescent="0.25">
      <c r="A373" s="8">
        <f t="shared" si="84"/>
        <v>41445</v>
      </c>
      <c r="B373">
        <v>314.5</v>
      </c>
      <c r="C373">
        <v>314.39999999999998</v>
      </c>
      <c r="D373">
        <v>162</v>
      </c>
      <c r="E373">
        <v>205.5</v>
      </c>
      <c r="F373" s="38">
        <f t="shared" si="88"/>
        <v>476.5</v>
      </c>
      <c r="G373" s="38">
        <f t="shared" si="89"/>
        <v>519.9</v>
      </c>
      <c r="H373" s="47">
        <f t="shared" si="90"/>
        <v>-8.3477591844585479</v>
      </c>
    </row>
    <row r="374" spans="1:26" x14ac:dyDescent="0.25">
      <c r="A374" s="8">
        <f t="shared" si="84"/>
        <v>41452</v>
      </c>
      <c r="B374">
        <v>394.2</v>
      </c>
      <c r="C374">
        <v>280.5</v>
      </c>
      <c r="D374">
        <v>182.2</v>
      </c>
      <c r="E374">
        <v>284.39999999999998</v>
      </c>
      <c r="F374" s="38">
        <f t="shared" ref="F374:G377" si="91">+B374+D374</f>
        <v>576.4</v>
      </c>
      <c r="G374" s="38">
        <f t="shared" si="91"/>
        <v>564.9</v>
      </c>
      <c r="H374" s="47">
        <f t="shared" ref="H374:H379" si="92">+(F374/G374-1)*100</f>
        <v>2.0357585413347534</v>
      </c>
    </row>
    <row r="375" spans="1:26" x14ac:dyDescent="0.25">
      <c r="A375" s="8">
        <f t="shared" si="84"/>
        <v>41459</v>
      </c>
      <c r="B375">
        <v>415.2</v>
      </c>
      <c r="C375">
        <v>281.8</v>
      </c>
      <c r="D375">
        <v>206.6</v>
      </c>
      <c r="E375">
        <v>307.7</v>
      </c>
      <c r="F375" s="38">
        <f t="shared" si="91"/>
        <v>621.79999999999995</v>
      </c>
      <c r="G375" s="38">
        <f t="shared" si="91"/>
        <v>589.5</v>
      </c>
      <c r="H375" s="47">
        <f t="shared" si="92"/>
        <v>5.4792196776929591</v>
      </c>
    </row>
    <row r="376" spans="1:26" x14ac:dyDescent="0.25">
      <c r="A376" s="8">
        <f t="shared" si="84"/>
        <v>41466</v>
      </c>
      <c r="B376">
        <v>439.2</v>
      </c>
      <c r="C376">
        <v>339.3</v>
      </c>
      <c r="D376">
        <v>212</v>
      </c>
      <c r="E376">
        <v>359.7</v>
      </c>
      <c r="F376" s="38">
        <f t="shared" si="91"/>
        <v>651.20000000000005</v>
      </c>
      <c r="G376" s="38">
        <f t="shared" si="91"/>
        <v>699</v>
      </c>
      <c r="H376" s="47">
        <f t="shared" si="92"/>
        <v>-6.8383404864091446</v>
      </c>
    </row>
    <row r="377" spans="1:26" x14ac:dyDescent="0.25">
      <c r="A377" s="8">
        <f t="shared" si="84"/>
        <v>41473</v>
      </c>
      <c r="B377">
        <v>431.7</v>
      </c>
      <c r="C377">
        <v>353.8</v>
      </c>
      <c r="D377">
        <v>341.8</v>
      </c>
      <c r="E377">
        <v>402.2</v>
      </c>
      <c r="F377" s="38">
        <f t="shared" si="91"/>
        <v>773.5</v>
      </c>
      <c r="G377" s="38">
        <f t="shared" si="91"/>
        <v>756</v>
      </c>
      <c r="H377" s="47">
        <f t="shared" si="92"/>
        <v>2.314814814814814</v>
      </c>
    </row>
    <row r="378" spans="1:26" x14ac:dyDescent="0.25">
      <c r="A378" s="8">
        <f t="shared" si="84"/>
        <v>41480</v>
      </c>
      <c r="B378">
        <v>431.2</v>
      </c>
      <c r="C378">
        <v>288.10000000000002</v>
      </c>
      <c r="D378">
        <v>437.3</v>
      </c>
      <c r="E378">
        <v>490.5</v>
      </c>
      <c r="F378" s="38">
        <f t="shared" ref="F378:F388" si="93">+B378+D378</f>
        <v>868.5</v>
      </c>
      <c r="G378" s="38">
        <f t="shared" ref="G378:G388" si="94">+C378+E378</f>
        <v>778.6</v>
      </c>
      <c r="H378" s="47">
        <f t="shared" si="92"/>
        <v>11.546365270999237</v>
      </c>
    </row>
    <row r="379" spans="1:26" x14ac:dyDescent="0.25">
      <c r="A379" s="8">
        <f t="shared" si="84"/>
        <v>41487</v>
      </c>
      <c r="B379">
        <v>400.6</v>
      </c>
      <c r="C379">
        <v>247</v>
      </c>
      <c r="D379">
        <v>494.2</v>
      </c>
      <c r="E379">
        <v>648</v>
      </c>
      <c r="F379" s="38">
        <f t="shared" si="93"/>
        <v>894.8</v>
      </c>
      <c r="G379" s="38">
        <f t="shared" si="94"/>
        <v>895</v>
      </c>
      <c r="H379" s="47">
        <f t="shared" si="92"/>
        <v>-2.2346368715087106E-2</v>
      </c>
    </row>
    <row r="380" spans="1:26" x14ac:dyDescent="0.25">
      <c r="A380" s="8">
        <f t="shared" si="84"/>
        <v>41494</v>
      </c>
      <c r="B380">
        <v>429.8</v>
      </c>
      <c r="C380">
        <v>241.5</v>
      </c>
      <c r="D380">
        <v>528.20000000000005</v>
      </c>
      <c r="E380">
        <v>716.1</v>
      </c>
      <c r="F380" s="38">
        <f t="shared" si="93"/>
        <v>958</v>
      </c>
      <c r="G380" s="38">
        <f t="shared" si="94"/>
        <v>957.6</v>
      </c>
      <c r="H380" s="47">
        <f t="shared" ref="H380:H388" si="95">+(F380/G380-1)*100</f>
        <v>4.1771094402665021E-2</v>
      </c>
    </row>
    <row r="381" spans="1:26" x14ac:dyDescent="0.25">
      <c r="A381" s="8">
        <f t="shared" ref="A381:A444" si="96">+A380+7</f>
        <v>41501</v>
      </c>
      <c r="B381">
        <v>336.6</v>
      </c>
      <c r="C381">
        <v>263.89999999999998</v>
      </c>
      <c r="D381">
        <v>661.2</v>
      </c>
      <c r="E381">
        <v>765.6</v>
      </c>
      <c r="F381" s="38">
        <f t="shared" si="93"/>
        <v>997.80000000000007</v>
      </c>
      <c r="G381" s="38">
        <f t="shared" si="94"/>
        <v>1029.5</v>
      </c>
      <c r="H381" s="47">
        <f t="shared" si="95"/>
        <v>-3.0791646430305852</v>
      </c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</row>
    <row r="382" spans="1:26" ht="15" x14ac:dyDescent="0.25">
      <c r="A382" s="8">
        <f t="shared" si="96"/>
        <v>41508</v>
      </c>
      <c r="B382">
        <v>265.2</v>
      </c>
      <c r="C382">
        <v>335.8</v>
      </c>
      <c r="D382">
        <v>769</v>
      </c>
      <c r="E382">
        <v>818.3</v>
      </c>
      <c r="F382" s="38">
        <f t="shared" si="93"/>
        <v>1034.2</v>
      </c>
      <c r="G382" s="38">
        <f t="shared" si="94"/>
        <v>1154.0999999999999</v>
      </c>
      <c r="H382" s="47">
        <f t="shared" si="95"/>
        <v>-10.389047742829904</v>
      </c>
      <c r="N382" s="145"/>
      <c r="O382" s="144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</row>
    <row r="383" spans="1:26" ht="15" x14ac:dyDescent="0.25">
      <c r="A383" s="8">
        <f t="shared" si="96"/>
        <v>41515</v>
      </c>
      <c r="B383">
        <v>232.2</v>
      </c>
      <c r="C383">
        <v>594.4</v>
      </c>
      <c r="D383">
        <v>802</v>
      </c>
      <c r="E383">
        <v>818.3</v>
      </c>
      <c r="F383" s="38">
        <f t="shared" si="93"/>
        <v>1034.2</v>
      </c>
      <c r="G383" s="38">
        <f t="shared" si="94"/>
        <v>1412.6999999999998</v>
      </c>
      <c r="H383" s="47">
        <f t="shared" si="95"/>
        <v>-26.792666525093779</v>
      </c>
      <c r="N383" s="145"/>
      <c r="O383" s="144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</row>
    <row r="384" spans="1:26" ht="15" x14ac:dyDescent="0.25">
      <c r="A384" s="8">
        <f t="shared" si="96"/>
        <v>41522</v>
      </c>
      <c r="B384">
        <v>329.7</v>
      </c>
      <c r="C384">
        <v>527.9</v>
      </c>
      <c r="D384">
        <v>802</v>
      </c>
      <c r="E384">
        <v>900.8</v>
      </c>
      <c r="F384" s="38">
        <f t="shared" si="93"/>
        <v>1131.7</v>
      </c>
      <c r="G384" s="38">
        <f t="shared" si="94"/>
        <v>1428.6999999999998</v>
      </c>
      <c r="H384" s="47">
        <f t="shared" si="95"/>
        <v>-20.788129068383832</v>
      </c>
      <c r="N384" s="145"/>
      <c r="O384" s="144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</row>
    <row r="385" spans="1:26" ht="15" x14ac:dyDescent="0.25">
      <c r="A385" s="8">
        <f t="shared" si="96"/>
        <v>41529</v>
      </c>
      <c r="B385">
        <v>392.9</v>
      </c>
      <c r="C385">
        <v>458.5</v>
      </c>
      <c r="D385">
        <v>898</v>
      </c>
      <c r="E385">
        <v>1006.1</v>
      </c>
      <c r="F385" s="38">
        <f t="shared" si="93"/>
        <v>1290.9000000000001</v>
      </c>
      <c r="G385" s="38">
        <f t="shared" si="94"/>
        <v>1464.6</v>
      </c>
      <c r="H385" s="47">
        <f t="shared" si="95"/>
        <v>-11.859893486276107</v>
      </c>
      <c r="N385" s="145"/>
      <c r="O385" s="144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</row>
    <row r="386" spans="1:26" x14ac:dyDescent="0.25">
      <c r="A386" s="8">
        <f t="shared" si="96"/>
        <v>41536</v>
      </c>
      <c r="B386">
        <v>328.4</v>
      </c>
      <c r="C386">
        <v>455.5</v>
      </c>
      <c r="D386">
        <v>996.2</v>
      </c>
      <c r="E386">
        <v>1067.0999999999999</v>
      </c>
      <c r="F386" s="38">
        <f t="shared" si="93"/>
        <v>1324.6</v>
      </c>
      <c r="G386" s="38">
        <f t="shared" si="94"/>
        <v>1522.6</v>
      </c>
      <c r="H386" s="47">
        <f t="shared" si="95"/>
        <v>-13.004071982135823</v>
      </c>
      <c r="N386" s="145"/>
      <c r="O386" s="146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</row>
    <row r="387" spans="1:26" x14ac:dyDescent="0.25">
      <c r="A387" s="8">
        <f t="shared" si="96"/>
        <v>41543</v>
      </c>
      <c r="B387">
        <v>310.60000000000002</v>
      </c>
      <c r="C387">
        <v>458.8</v>
      </c>
      <c r="D387">
        <v>1033.9000000000001</v>
      </c>
      <c r="E387">
        <v>1118.8</v>
      </c>
      <c r="F387" s="38">
        <f t="shared" si="93"/>
        <v>1344.5</v>
      </c>
      <c r="G387" s="38">
        <f t="shared" si="94"/>
        <v>1577.6</v>
      </c>
      <c r="H387" s="47">
        <f t="shared" si="95"/>
        <v>-14.775608519269767</v>
      </c>
      <c r="N387" s="145"/>
      <c r="O387" s="146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</row>
    <row r="388" spans="1:26" ht="15" x14ac:dyDescent="0.25">
      <c r="A388" s="8">
        <f t="shared" si="96"/>
        <v>41550</v>
      </c>
      <c r="B388">
        <v>402.1</v>
      </c>
      <c r="C388">
        <v>408.8</v>
      </c>
      <c r="D388">
        <v>1043.9000000000001</v>
      </c>
      <c r="E388">
        <v>1201</v>
      </c>
      <c r="F388" s="38">
        <f t="shared" si="93"/>
        <v>1446</v>
      </c>
      <c r="G388" s="38">
        <f t="shared" si="94"/>
        <v>1609.8</v>
      </c>
      <c r="H388" s="144">
        <f t="shared" si="95"/>
        <v>-10.17517704062616</v>
      </c>
      <c r="I388" s="145"/>
      <c r="J388" s="145"/>
      <c r="K388" s="145"/>
      <c r="L388" s="145"/>
      <c r="M388" s="145"/>
      <c r="N388" s="145"/>
      <c r="O388" s="144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</row>
    <row r="389" spans="1:26" ht="15" x14ac:dyDescent="0.25">
      <c r="A389" s="8">
        <f t="shared" si="96"/>
        <v>41557</v>
      </c>
      <c r="N389" s="145"/>
      <c r="O389" s="144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</row>
    <row r="390" spans="1:26" ht="15" x14ac:dyDescent="0.25">
      <c r="A390" s="8">
        <f t="shared" si="96"/>
        <v>41564</v>
      </c>
      <c r="N390" s="145"/>
      <c r="O390" s="144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</row>
    <row r="391" spans="1:26" ht="15" x14ac:dyDescent="0.25">
      <c r="A391" s="8">
        <f t="shared" si="96"/>
        <v>41571</v>
      </c>
      <c r="B391">
        <v>443.4</v>
      </c>
      <c r="C391">
        <v>456.5</v>
      </c>
      <c r="D391">
        <v>1124.5999999999999</v>
      </c>
      <c r="E391">
        <v>1306.4000000000001</v>
      </c>
      <c r="F391" s="38">
        <f t="shared" ref="F391:G393" si="97">+B391+D391</f>
        <v>1568</v>
      </c>
      <c r="G391" s="38">
        <f t="shared" si="97"/>
        <v>1762.9</v>
      </c>
      <c r="H391" s="144">
        <f t="shared" ref="H391:H401" si="98">+(F391/G391-1)*100</f>
        <v>-11.055646945374109</v>
      </c>
      <c r="N391" s="145"/>
      <c r="O391" s="144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</row>
    <row r="392" spans="1:26" ht="15" x14ac:dyDescent="0.25">
      <c r="A392" s="8">
        <f t="shared" si="96"/>
        <v>41578</v>
      </c>
      <c r="B392">
        <v>406</v>
      </c>
      <c r="C392">
        <v>410.5</v>
      </c>
      <c r="D392">
        <v>1162</v>
      </c>
      <c r="E392">
        <v>1359.4</v>
      </c>
      <c r="F392" s="38">
        <f t="shared" si="97"/>
        <v>1568</v>
      </c>
      <c r="G392" s="38">
        <f t="shared" si="97"/>
        <v>1769.9</v>
      </c>
      <c r="H392" s="144">
        <f t="shared" si="98"/>
        <v>-11.407424148256972</v>
      </c>
      <c r="K392" s="101"/>
      <c r="N392" s="145"/>
      <c r="O392" s="144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</row>
    <row r="393" spans="1:26" ht="15" x14ac:dyDescent="0.25">
      <c r="A393" s="8">
        <f t="shared" si="96"/>
        <v>41585</v>
      </c>
      <c r="B393">
        <v>439</v>
      </c>
      <c r="C393">
        <v>433.4</v>
      </c>
      <c r="D393">
        <v>1213.7</v>
      </c>
      <c r="E393">
        <v>1417.5</v>
      </c>
      <c r="F393" s="38">
        <f t="shared" si="97"/>
        <v>1652.7</v>
      </c>
      <c r="G393" s="38">
        <f t="shared" si="97"/>
        <v>1850.9</v>
      </c>
      <c r="H393" s="144">
        <f t="shared" si="98"/>
        <v>-10.708304068291108</v>
      </c>
      <c r="N393" s="145"/>
      <c r="O393" s="144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</row>
    <row r="394" spans="1:26" ht="15" x14ac:dyDescent="0.25">
      <c r="A394" s="8">
        <f t="shared" si="96"/>
        <v>41592</v>
      </c>
      <c r="B394">
        <v>415</v>
      </c>
      <c r="C394">
        <v>423.4</v>
      </c>
      <c r="D394">
        <v>1298</v>
      </c>
      <c r="E394">
        <v>1443.8</v>
      </c>
      <c r="F394" s="38">
        <f t="shared" ref="F394:G401" si="99">+B394+D394</f>
        <v>1713</v>
      </c>
      <c r="G394" s="38">
        <f t="shared" si="99"/>
        <v>1867.1999999999998</v>
      </c>
      <c r="H394" s="144">
        <f t="shared" si="98"/>
        <v>-8.2583547557840475</v>
      </c>
      <c r="N394" s="145"/>
      <c r="O394" s="144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</row>
    <row r="395" spans="1:26" ht="15" x14ac:dyDescent="0.25">
      <c r="A395" s="8">
        <f t="shared" si="96"/>
        <v>41599</v>
      </c>
      <c r="B395">
        <v>507.4</v>
      </c>
      <c r="C395">
        <v>424.4</v>
      </c>
      <c r="D395">
        <v>1342.3</v>
      </c>
      <c r="E395">
        <v>1443.8</v>
      </c>
      <c r="F395" s="38">
        <f t="shared" si="99"/>
        <v>1849.6999999999998</v>
      </c>
      <c r="G395" s="38">
        <f t="shared" si="99"/>
        <v>1868.1999999999998</v>
      </c>
      <c r="H395" s="144">
        <f t="shared" si="98"/>
        <v>-0.99025800235520434</v>
      </c>
      <c r="N395" s="145"/>
      <c r="O395" s="144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</row>
    <row r="396" spans="1:26" ht="15" x14ac:dyDescent="0.25">
      <c r="A396" s="8">
        <f t="shared" si="96"/>
        <v>41606</v>
      </c>
      <c r="B396">
        <v>446.2</v>
      </c>
      <c r="C396">
        <v>453.4</v>
      </c>
      <c r="D396">
        <v>1407.6</v>
      </c>
      <c r="E396">
        <v>1443.8</v>
      </c>
      <c r="F396" s="38">
        <f t="shared" si="99"/>
        <v>1853.8</v>
      </c>
      <c r="G396" s="38">
        <f t="shared" si="99"/>
        <v>1897.1999999999998</v>
      </c>
      <c r="H396" s="144">
        <f t="shared" si="98"/>
        <v>-2.2875816993463971</v>
      </c>
      <c r="N396" s="145"/>
      <c r="O396" s="144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</row>
    <row r="397" spans="1:26" ht="15" x14ac:dyDescent="0.25">
      <c r="A397" s="8">
        <f t="shared" si="96"/>
        <v>41613</v>
      </c>
      <c r="B397">
        <v>541.20000000000005</v>
      </c>
      <c r="C397">
        <v>365</v>
      </c>
      <c r="D397">
        <v>1407.6</v>
      </c>
      <c r="E397">
        <v>1531.2</v>
      </c>
      <c r="F397" s="38">
        <f t="shared" si="99"/>
        <v>1948.8</v>
      </c>
      <c r="G397" s="38">
        <f t="shared" si="99"/>
        <v>1896.2</v>
      </c>
      <c r="H397" s="144">
        <f t="shared" si="98"/>
        <v>2.7739689906127962</v>
      </c>
      <c r="N397" s="145"/>
      <c r="O397" s="144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</row>
    <row r="398" spans="1:26" ht="15" x14ac:dyDescent="0.25">
      <c r="A398" s="8">
        <f t="shared" si="96"/>
        <v>41620</v>
      </c>
      <c r="B398">
        <v>651.20000000000005</v>
      </c>
      <c r="C398">
        <v>460.2</v>
      </c>
      <c r="D398">
        <v>1407.6</v>
      </c>
      <c r="E398">
        <v>1579.1</v>
      </c>
      <c r="F398" s="38">
        <f t="shared" si="99"/>
        <v>2058.8000000000002</v>
      </c>
      <c r="G398" s="38">
        <f t="shared" si="99"/>
        <v>2039.3</v>
      </c>
      <c r="H398" s="144">
        <f t="shared" si="98"/>
        <v>0.9562104643750402</v>
      </c>
      <c r="N398" s="145"/>
      <c r="O398" s="144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</row>
    <row r="399" spans="1:26" ht="15" x14ac:dyDescent="0.25">
      <c r="A399" s="8">
        <f t="shared" si="96"/>
        <v>41627</v>
      </c>
      <c r="B399">
        <v>626.6</v>
      </c>
      <c r="C399">
        <v>559.70000000000005</v>
      </c>
      <c r="D399">
        <v>1514.1</v>
      </c>
      <c r="E399">
        <v>1606.3</v>
      </c>
      <c r="F399" s="38">
        <f t="shared" si="99"/>
        <v>2140.6999999999998</v>
      </c>
      <c r="G399" s="38">
        <f t="shared" si="99"/>
        <v>2166</v>
      </c>
      <c r="H399" s="144">
        <f t="shared" si="98"/>
        <v>-1.1680517082179209</v>
      </c>
      <c r="N399" s="145"/>
      <c r="O399" s="144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</row>
    <row r="400" spans="1:26" ht="15" x14ac:dyDescent="0.25">
      <c r="A400" s="8">
        <f t="shared" si="96"/>
        <v>41634</v>
      </c>
      <c r="B400">
        <v>614.79999999999995</v>
      </c>
      <c r="C400">
        <v>559.70000000000005</v>
      </c>
      <c r="D400">
        <v>1525.9</v>
      </c>
      <c r="E400">
        <v>1606.3</v>
      </c>
      <c r="F400" s="38">
        <f t="shared" si="99"/>
        <v>2140.6999999999998</v>
      </c>
      <c r="G400" s="38">
        <f t="shared" si="99"/>
        <v>2166</v>
      </c>
      <c r="H400" s="144">
        <f t="shared" si="98"/>
        <v>-1.1680517082179209</v>
      </c>
      <c r="N400" s="145"/>
      <c r="O400" s="144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</row>
    <row r="401" spans="1:26" ht="15" x14ac:dyDescent="0.25">
      <c r="A401" s="8">
        <f t="shared" si="96"/>
        <v>41641</v>
      </c>
      <c r="B401">
        <v>614.79999999999995</v>
      </c>
      <c r="C401">
        <v>523.6</v>
      </c>
      <c r="D401">
        <v>1525.9</v>
      </c>
      <c r="E401">
        <v>1673.2</v>
      </c>
      <c r="F401" s="38">
        <f t="shared" si="99"/>
        <v>2140.6999999999998</v>
      </c>
      <c r="G401" s="38">
        <f t="shared" si="99"/>
        <v>2196.8000000000002</v>
      </c>
      <c r="H401" s="144">
        <f t="shared" si="98"/>
        <v>-2.5537144938091894</v>
      </c>
      <c r="N401" s="145"/>
      <c r="O401" s="144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</row>
    <row r="402" spans="1:26" ht="15" x14ac:dyDescent="0.25">
      <c r="A402" s="8">
        <f t="shared" si="96"/>
        <v>41648</v>
      </c>
      <c r="B402">
        <v>614.79999999999995</v>
      </c>
      <c r="C402">
        <v>523.6</v>
      </c>
      <c r="D402">
        <v>1525.9</v>
      </c>
      <c r="E402">
        <v>1673.2</v>
      </c>
      <c r="F402" s="38">
        <f t="shared" ref="F402:G417" si="100">+B402+D402</f>
        <v>2140.6999999999998</v>
      </c>
      <c r="G402" s="38">
        <f t="shared" si="100"/>
        <v>2196.8000000000002</v>
      </c>
      <c r="H402" s="144">
        <f t="shared" ref="H402:H415" si="101">+(F402/G402-1)*100</f>
        <v>-2.5537144938091894</v>
      </c>
      <c r="N402" s="145"/>
      <c r="O402" s="144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</row>
    <row r="403" spans="1:26" ht="15" x14ac:dyDescent="0.25">
      <c r="A403" s="8">
        <f t="shared" si="96"/>
        <v>41655</v>
      </c>
      <c r="B403">
        <v>591.9</v>
      </c>
      <c r="C403">
        <v>598.6</v>
      </c>
      <c r="D403">
        <v>1604.5</v>
      </c>
      <c r="E403">
        <v>1698.2</v>
      </c>
      <c r="F403" s="38">
        <f t="shared" si="100"/>
        <v>2196.4</v>
      </c>
      <c r="G403" s="38">
        <f t="shared" si="100"/>
        <v>2296.8000000000002</v>
      </c>
      <c r="H403" s="144">
        <f t="shared" si="101"/>
        <v>-4.3712991988854144</v>
      </c>
      <c r="J403" s="101"/>
      <c r="K403" s="145"/>
      <c r="L403" s="145"/>
      <c r="M403" s="144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</row>
    <row r="404" spans="1:26" ht="15" x14ac:dyDescent="0.25">
      <c r="A404" s="8">
        <f t="shared" si="96"/>
        <v>41662</v>
      </c>
      <c r="B404" s="26">
        <v>637</v>
      </c>
      <c r="C404">
        <v>560.9</v>
      </c>
      <c r="D404">
        <v>1685</v>
      </c>
      <c r="E404">
        <v>1788.9</v>
      </c>
      <c r="F404" s="38">
        <f t="shared" si="100"/>
        <v>2322</v>
      </c>
      <c r="G404" s="38">
        <f t="shared" si="100"/>
        <v>2349.8000000000002</v>
      </c>
      <c r="H404" s="144">
        <f t="shared" si="101"/>
        <v>-1.1830794110137099</v>
      </c>
      <c r="K404" s="144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</row>
    <row r="405" spans="1:26" ht="15" x14ac:dyDescent="0.25">
      <c r="A405" s="8">
        <f t="shared" si="96"/>
        <v>41669</v>
      </c>
      <c r="B405" s="26">
        <v>609</v>
      </c>
      <c r="C405">
        <v>530.9</v>
      </c>
      <c r="D405">
        <v>1713.2</v>
      </c>
      <c r="E405">
        <v>1818.9</v>
      </c>
      <c r="F405" s="38">
        <f t="shared" si="100"/>
        <v>2322.1999999999998</v>
      </c>
      <c r="G405" s="38">
        <f t="shared" si="100"/>
        <v>2349.8000000000002</v>
      </c>
      <c r="H405" s="144">
        <f t="shared" si="101"/>
        <v>-1.1745680483445597</v>
      </c>
      <c r="K405" s="145"/>
      <c r="L405" s="145"/>
      <c r="M405" s="145"/>
      <c r="N405" s="145"/>
      <c r="O405" s="144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</row>
    <row r="406" spans="1:26" ht="15" x14ac:dyDescent="0.25">
      <c r="A406" s="8">
        <f t="shared" si="96"/>
        <v>41676</v>
      </c>
      <c r="B406">
        <v>699.5</v>
      </c>
      <c r="C406">
        <v>541.6</v>
      </c>
      <c r="D406">
        <v>1743.3</v>
      </c>
      <c r="E406">
        <v>1902.2</v>
      </c>
      <c r="F406" s="38">
        <f t="shared" si="100"/>
        <v>2442.8000000000002</v>
      </c>
      <c r="G406" s="38">
        <f t="shared" si="100"/>
        <v>2443.8000000000002</v>
      </c>
      <c r="H406" s="144">
        <f t="shared" si="101"/>
        <v>-4.0919878877154758E-2</v>
      </c>
      <c r="K406" s="145"/>
      <c r="L406" s="145"/>
      <c r="M406" s="145"/>
      <c r="N406" s="145"/>
      <c r="O406" s="144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</row>
    <row r="407" spans="1:26" ht="15" x14ac:dyDescent="0.25">
      <c r="A407" s="8">
        <f t="shared" si="96"/>
        <v>41683</v>
      </c>
      <c r="B407" s="26">
        <v>668</v>
      </c>
      <c r="C407">
        <v>547.70000000000005</v>
      </c>
      <c r="D407">
        <v>1773.8</v>
      </c>
      <c r="E407">
        <v>1940.1</v>
      </c>
      <c r="F407" s="38">
        <f t="shared" si="100"/>
        <v>2441.8000000000002</v>
      </c>
      <c r="G407" s="38">
        <f t="shared" si="100"/>
        <v>2487.8000000000002</v>
      </c>
      <c r="H407" s="144">
        <f t="shared" si="101"/>
        <v>-1.8490232333788881</v>
      </c>
      <c r="L407" s="101"/>
      <c r="N407" s="145"/>
      <c r="O407" s="144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</row>
    <row r="408" spans="1:26" ht="15" x14ac:dyDescent="0.25">
      <c r="A408" s="8">
        <f t="shared" si="96"/>
        <v>41690</v>
      </c>
      <c r="B408" s="26">
        <v>570.79999999999995</v>
      </c>
      <c r="C408" s="26">
        <v>499</v>
      </c>
      <c r="D408">
        <v>1875.2</v>
      </c>
      <c r="E408">
        <v>1990.6</v>
      </c>
      <c r="F408" s="38">
        <f t="shared" si="100"/>
        <v>2446</v>
      </c>
      <c r="G408" s="38">
        <f t="shared" si="100"/>
        <v>2489.6</v>
      </c>
      <c r="H408" s="144">
        <f t="shared" si="101"/>
        <v>-1.7512853470436962</v>
      </c>
      <c r="L408" s="101"/>
      <c r="N408" s="145"/>
      <c r="O408" s="144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</row>
    <row r="409" spans="1:26" ht="15" x14ac:dyDescent="0.25">
      <c r="A409" s="8">
        <f t="shared" si="96"/>
        <v>41697</v>
      </c>
      <c r="B409" s="26">
        <v>494.2</v>
      </c>
      <c r="C409" s="26">
        <v>502</v>
      </c>
      <c r="D409">
        <v>1902.5</v>
      </c>
      <c r="E409">
        <v>2072.1</v>
      </c>
      <c r="F409" s="38">
        <f t="shared" si="100"/>
        <v>2396.6999999999998</v>
      </c>
      <c r="G409" s="38">
        <f t="shared" si="100"/>
        <v>2574.1</v>
      </c>
      <c r="H409" s="144">
        <f t="shared" si="101"/>
        <v>-6.8917291480517502</v>
      </c>
      <c r="L409" s="101"/>
      <c r="N409" s="145"/>
      <c r="O409" s="144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</row>
    <row r="410" spans="1:26" ht="15" x14ac:dyDescent="0.25">
      <c r="A410" s="8">
        <f t="shared" si="96"/>
        <v>41704</v>
      </c>
      <c r="B410" s="26">
        <v>567.70000000000005</v>
      </c>
      <c r="C410" s="26">
        <v>479.9</v>
      </c>
      <c r="D410">
        <v>1918.7</v>
      </c>
      <c r="E410">
        <v>2189.1</v>
      </c>
      <c r="F410" s="38">
        <f t="shared" si="100"/>
        <v>2486.4</v>
      </c>
      <c r="G410" s="38">
        <f t="shared" si="100"/>
        <v>2669</v>
      </c>
      <c r="H410" s="144">
        <f t="shared" si="101"/>
        <v>-6.8415136755339052</v>
      </c>
      <c r="J410" s="101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</row>
    <row r="411" spans="1:26" ht="15" x14ac:dyDescent="0.25">
      <c r="A411" s="8">
        <f t="shared" si="96"/>
        <v>41711</v>
      </c>
      <c r="B411" s="26">
        <v>580.29999999999995</v>
      </c>
      <c r="C411" s="26">
        <v>461</v>
      </c>
      <c r="D411">
        <v>1982.9</v>
      </c>
      <c r="E411" s="26">
        <v>2301</v>
      </c>
      <c r="F411" s="38">
        <f t="shared" si="100"/>
        <v>2563.1999999999998</v>
      </c>
      <c r="G411" s="38">
        <f t="shared" si="100"/>
        <v>2762</v>
      </c>
      <c r="H411" s="144">
        <f t="shared" si="101"/>
        <v>-7.1976828385228124</v>
      </c>
      <c r="L411" s="100"/>
      <c r="N411" s="145"/>
      <c r="O411" s="144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</row>
    <row r="412" spans="1:26" ht="15" x14ac:dyDescent="0.25">
      <c r="A412" s="8">
        <f t="shared" si="96"/>
        <v>41718</v>
      </c>
      <c r="B412" s="26">
        <v>563.5</v>
      </c>
      <c r="C412" s="26">
        <v>461</v>
      </c>
      <c r="D412">
        <v>2064.6999999999998</v>
      </c>
      <c r="E412" s="26">
        <v>2301</v>
      </c>
      <c r="F412" s="38">
        <f t="shared" si="100"/>
        <v>2628.2</v>
      </c>
      <c r="G412" s="38">
        <f t="shared" si="100"/>
        <v>2762</v>
      </c>
      <c r="H412" s="144">
        <f t="shared" si="101"/>
        <v>-4.8443157132512793</v>
      </c>
      <c r="L412" s="100"/>
      <c r="N412" s="145"/>
      <c r="O412" s="144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</row>
    <row r="413" spans="1:26" ht="15" x14ac:dyDescent="0.25">
      <c r="A413" s="8">
        <f t="shared" si="96"/>
        <v>41725</v>
      </c>
      <c r="B413" s="26">
        <v>573.1</v>
      </c>
      <c r="C413" s="26">
        <v>441</v>
      </c>
      <c r="D413">
        <v>2115.6</v>
      </c>
      <c r="E413">
        <v>2325.1999999999998</v>
      </c>
      <c r="F413" s="38">
        <f t="shared" si="100"/>
        <v>2688.7</v>
      </c>
      <c r="G413" s="38">
        <f t="shared" si="100"/>
        <v>2766.2</v>
      </c>
      <c r="H413" s="144">
        <f t="shared" si="101"/>
        <v>-2.8016773913672188</v>
      </c>
      <c r="L413" s="101"/>
      <c r="N413" s="145"/>
      <c r="O413" s="144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</row>
    <row r="414" spans="1:26" ht="15" x14ac:dyDescent="0.25">
      <c r="A414" s="8">
        <f t="shared" si="96"/>
        <v>41732</v>
      </c>
      <c r="B414" s="26">
        <v>476</v>
      </c>
      <c r="C414" s="26">
        <v>382.6</v>
      </c>
      <c r="D414">
        <v>2214.3000000000002</v>
      </c>
      <c r="E414">
        <v>2474.1</v>
      </c>
      <c r="F414" s="38">
        <f t="shared" si="100"/>
        <v>2690.3</v>
      </c>
      <c r="G414" s="38">
        <f t="shared" si="100"/>
        <v>2856.7</v>
      </c>
      <c r="H414" s="144">
        <f t="shared" si="101"/>
        <v>-5.8249028599432817</v>
      </c>
      <c r="L414" s="101"/>
      <c r="N414" s="145"/>
      <c r="O414" s="144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</row>
    <row r="415" spans="1:26" ht="15" x14ac:dyDescent="0.25">
      <c r="A415" s="8">
        <f t="shared" si="96"/>
        <v>41739</v>
      </c>
      <c r="B415" s="26">
        <v>388.4</v>
      </c>
      <c r="C415" s="26">
        <v>346.4</v>
      </c>
      <c r="D415" s="26">
        <v>2252</v>
      </c>
      <c r="E415">
        <v>2583.8000000000002</v>
      </c>
      <c r="F415" s="38">
        <f t="shared" si="100"/>
        <v>2640.4</v>
      </c>
      <c r="G415" s="38">
        <f t="shared" si="100"/>
        <v>2930.2000000000003</v>
      </c>
      <c r="H415" s="144">
        <f t="shared" si="101"/>
        <v>-9.8901098901098994</v>
      </c>
      <c r="L415" s="101"/>
      <c r="N415" s="145"/>
      <c r="O415" s="144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</row>
    <row r="416" spans="1:26" ht="15" x14ac:dyDescent="0.25">
      <c r="A416" s="8">
        <f t="shared" si="96"/>
        <v>41746</v>
      </c>
      <c r="B416" s="26">
        <v>371</v>
      </c>
      <c r="C416" s="26">
        <v>318.89999999999998</v>
      </c>
      <c r="D416">
        <v>2284.3000000000002</v>
      </c>
      <c r="E416">
        <v>2583.8000000000002</v>
      </c>
      <c r="F416" s="38">
        <f t="shared" si="100"/>
        <v>2655.3</v>
      </c>
      <c r="G416" s="38">
        <f t="shared" ref="G416:G421" si="102">+C416+E416</f>
        <v>2902.7000000000003</v>
      </c>
      <c r="H416" s="144">
        <f t="shared" ref="H416:H421" si="103">+(F416/G416-1)*100</f>
        <v>-8.5230991835187897</v>
      </c>
      <c r="L416" s="101"/>
      <c r="N416" s="145"/>
      <c r="O416" s="144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</row>
    <row r="417" spans="1:26" ht="15" x14ac:dyDescent="0.25">
      <c r="A417" s="8">
        <f t="shared" si="96"/>
        <v>41753</v>
      </c>
      <c r="B417" s="26">
        <v>311</v>
      </c>
      <c r="C417" s="26">
        <v>288.89999999999998</v>
      </c>
      <c r="D417">
        <v>2349.3000000000002</v>
      </c>
      <c r="E417">
        <v>2659.9</v>
      </c>
      <c r="F417" s="38">
        <f t="shared" si="100"/>
        <v>2660.3</v>
      </c>
      <c r="G417" s="38">
        <f t="shared" si="102"/>
        <v>2948.8</v>
      </c>
      <c r="H417" s="144">
        <f t="shared" si="103"/>
        <v>-9.7836408030385176</v>
      </c>
      <c r="L417" s="101"/>
      <c r="N417" s="145"/>
      <c r="O417" s="144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</row>
    <row r="418" spans="1:26" ht="15" x14ac:dyDescent="0.25">
      <c r="A418" s="8">
        <f t="shared" si="96"/>
        <v>41760</v>
      </c>
      <c r="B418">
        <v>225.5</v>
      </c>
      <c r="C418">
        <v>293.39999999999998</v>
      </c>
      <c r="D418">
        <v>2467.4</v>
      </c>
      <c r="E418">
        <v>2659.9</v>
      </c>
      <c r="F418" s="38">
        <f t="shared" ref="F418:F463" si="104">+B418+D418</f>
        <v>2692.9</v>
      </c>
      <c r="G418" s="38">
        <f t="shared" si="102"/>
        <v>2953.3</v>
      </c>
      <c r="H418" s="144">
        <f t="shared" si="103"/>
        <v>-8.8172552737615604</v>
      </c>
      <c r="I418">
        <v>88</v>
      </c>
      <c r="L418" s="101"/>
      <c r="N418" s="145"/>
      <c r="O418" s="144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</row>
    <row r="419" spans="1:26" ht="15" x14ac:dyDescent="0.25">
      <c r="A419" s="8">
        <f t="shared" si="96"/>
        <v>41767</v>
      </c>
      <c r="B419">
        <v>193.6</v>
      </c>
      <c r="C419">
        <v>278.2</v>
      </c>
      <c r="D419">
        <v>2489.4</v>
      </c>
      <c r="E419">
        <v>2704.5</v>
      </c>
      <c r="F419" s="38">
        <f t="shared" si="104"/>
        <v>2683</v>
      </c>
      <c r="G419" s="38">
        <f t="shared" si="102"/>
        <v>2982.7</v>
      </c>
      <c r="H419" s="144">
        <f t="shared" si="103"/>
        <v>-10.047943138766879</v>
      </c>
      <c r="I419">
        <v>100</v>
      </c>
      <c r="L419" s="101"/>
      <c r="N419" s="145"/>
      <c r="O419" s="144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</row>
    <row r="420" spans="1:26" ht="15" x14ac:dyDescent="0.25">
      <c r="A420" s="8">
        <f t="shared" si="96"/>
        <v>41774</v>
      </c>
      <c r="B420">
        <v>141.9</v>
      </c>
      <c r="C420">
        <v>243.3</v>
      </c>
      <c r="D420">
        <v>2533.6</v>
      </c>
      <c r="E420">
        <v>2844.8</v>
      </c>
      <c r="F420" s="38">
        <f t="shared" si="104"/>
        <v>2675.5</v>
      </c>
      <c r="G420" s="38">
        <f t="shared" si="102"/>
        <v>3088.1000000000004</v>
      </c>
      <c r="H420" s="144">
        <f t="shared" si="103"/>
        <v>-13.360966289951758</v>
      </c>
      <c r="I420">
        <v>135</v>
      </c>
      <c r="L420" s="101"/>
      <c r="N420" s="145"/>
      <c r="O420" s="144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</row>
    <row r="421" spans="1:26" ht="15" x14ac:dyDescent="0.25">
      <c r="A421" s="8">
        <f t="shared" si="96"/>
        <v>41781</v>
      </c>
      <c r="B421">
        <v>110.1</v>
      </c>
      <c r="C421">
        <v>238.2</v>
      </c>
      <c r="D421">
        <v>2569.6999999999998</v>
      </c>
      <c r="E421">
        <v>2928.2</v>
      </c>
      <c r="F421" s="38">
        <f t="shared" si="104"/>
        <v>2679.7999999999997</v>
      </c>
      <c r="G421" s="38">
        <f t="shared" si="102"/>
        <v>3166.3999999999996</v>
      </c>
      <c r="H421" s="144">
        <f t="shared" si="103"/>
        <v>-15.367609903991919</v>
      </c>
      <c r="I421">
        <v>171</v>
      </c>
      <c r="L421" s="101"/>
      <c r="N421" s="145"/>
      <c r="O421" s="144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</row>
    <row r="422" spans="1:26" ht="15" x14ac:dyDescent="0.25">
      <c r="A422" s="8">
        <f t="shared" si="96"/>
        <v>41788</v>
      </c>
      <c r="B422">
        <v>86</v>
      </c>
      <c r="C422">
        <v>198.2</v>
      </c>
      <c r="D422">
        <v>2603.9</v>
      </c>
      <c r="E422">
        <v>2971.6</v>
      </c>
      <c r="F422" s="38">
        <f t="shared" si="104"/>
        <v>2689.9</v>
      </c>
      <c r="G422" s="38">
        <f t="shared" ref="G422:G463" si="105">+C422+E422</f>
        <v>3169.7999999999997</v>
      </c>
      <c r="H422" s="144">
        <f t="shared" ref="H422:H463" si="106">+(F422/G422-1)*100</f>
        <v>-15.139756451511122</v>
      </c>
      <c r="I422">
        <v>277</v>
      </c>
      <c r="L422" s="101"/>
      <c r="N422" s="145"/>
      <c r="O422" s="144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</row>
    <row r="423" spans="1:26" ht="15" x14ac:dyDescent="0.25">
      <c r="A423" s="8">
        <f t="shared" si="96"/>
        <v>41795</v>
      </c>
      <c r="B423">
        <v>407</v>
      </c>
      <c r="C423">
        <v>308.89999999999998</v>
      </c>
      <c r="D423">
        <v>0</v>
      </c>
      <c r="E423">
        <v>57.8</v>
      </c>
      <c r="F423" s="38">
        <f t="shared" si="104"/>
        <v>407</v>
      </c>
      <c r="G423" s="38">
        <f t="shared" si="105"/>
        <v>366.7</v>
      </c>
      <c r="H423" s="144">
        <f t="shared" si="106"/>
        <v>10.989910008181081</v>
      </c>
      <c r="L423" s="101"/>
      <c r="N423" s="145"/>
      <c r="O423" s="144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</row>
    <row r="424" spans="1:26" ht="15" x14ac:dyDescent="0.25">
      <c r="A424" s="8">
        <f t="shared" si="96"/>
        <v>41802</v>
      </c>
      <c r="B424">
        <v>360</v>
      </c>
      <c r="C424">
        <v>336.4</v>
      </c>
      <c r="D424">
        <v>41.4</v>
      </c>
      <c r="E424">
        <v>57.8</v>
      </c>
      <c r="F424" s="38">
        <f t="shared" si="104"/>
        <v>401.4</v>
      </c>
      <c r="G424" s="38">
        <f t="shared" si="105"/>
        <v>394.2</v>
      </c>
      <c r="H424" s="144">
        <f t="shared" si="106"/>
        <v>1.8264840182648401</v>
      </c>
      <c r="L424" s="101"/>
      <c r="N424" s="145"/>
      <c r="O424" s="144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</row>
    <row r="425" spans="1:26" ht="15" x14ac:dyDescent="0.25">
      <c r="A425" s="8">
        <f t="shared" si="96"/>
        <v>41809</v>
      </c>
      <c r="B425">
        <v>360</v>
      </c>
      <c r="C425">
        <v>314.5</v>
      </c>
      <c r="D425">
        <v>68.599999999999994</v>
      </c>
      <c r="E425">
        <v>162</v>
      </c>
      <c r="F425" s="38">
        <f t="shared" si="104"/>
        <v>428.6</v>
      </c>
      <c r="G425" s="38">
        <f t="shared" si="105"/>
        <v>476.5</v>
      </c>
      <c r="H425" s="144">
        <f t="shared" si="106"/>
        <v>-10.05246589716684</v>
      </c>
      <c r="L425" s="101"/>
      <c r="N425" s="145"/>
      <c r="O425" s="144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</row>
    <row r="426" spans="1:26" ht="15" x14ac:dyDescent="0.25">
      <c r="A426" s="8">
        <f t="shared" si="96"/>
        <v>41816</v>
      </c>
      <c r="B426">
        <v>382.9</v>
      </c>
      <c r="C426">
        <v>394.2</v>
      </c>
      <c r="D426">
        <v>76.900000000000006</v>
      </c>
      <c r="E426">
        <v>182.2</v>
      </c>
      <c r="F426" s="38">
        <f t="shared" si="104"/>
        <v>459.79999999999995</v>
      </c>
      <c r="G426" s="38">
        <f t="shared" si="105"/>
        <v>576.4</v>
      </c>
      <c r="H426" s="144">
        <f t="shared" si="106"/>
        <v>-20.229007633587791</v>
      </c>
      <c r="L426" s="101"/>
      <c r="N426" s="145"/>
      <c r="O426" s="144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</row>
    <row r="427" spans="1:26" ht="15" x14ac:dyDescent="0.25">
      <c r="A427" s="8">
        <f t="shared" si="96"/>
        <v>41823</v>
      </c>
      <c r="B427">
        <v>387.9</v>
      </c>
      <c r="C427">
        <v>415.2</v>
      </c>
      <c r="D427">
        <v>96</v>
      </c>
      <c r="E427">
        <v>206.6</v>
      </c>
      <c r="F427" s="38">
        <f t="shared" si="104"/>
        <v>483.9</v>
      </c>
      <c r="G427" s="38">
        <f t="shared" si="105"/>
        <v>621.79999999999995</v>
      </c>
      <c r="H427" s="144">
        <f t="shared" si="106"/>
        <v>-22.177549051141842</v>
      </c>
      <c r="L427" s="101"/>
      <c r="N427" s="145"/>
      <c r="O427" s="144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</row>
    <row r="428" spans="1:26" ht="15" x14ac:dyDescent="0.25">
      <c r="A428" s="8">
        <f t="shared" si="96"/>
        <v>41830</v>
      </c>
      <c r="B428">
        <v>352.9</v>
      </c>
      <c r="C428">
        <v>439.2</v>
      </c>
      <c r="D428">
        <v>180.3</v>
      </c>
      <c r="E428">
        <v>212</v>
      </c>
      <c r="F428" s="38">
        <f t="shared" si="104"/>
        <v>533.20000000000005</v>
      </c>
      <c r="G428" s="38">
        <f t="shared" si="105"/>
        <v>651.20000000000005</v>
      </c>
      <c r="H428" s="144">
        <f t="shared" si="106"/>
        <v>-18.120393120393118</v>
      </c>
      <c r="L428" s="101"/>
      <c r="N428" s="145"/>
      <c r="O428" s="144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</row>
    <row r="429" spans="1:26" ht="15" x14ac:dyDescent="0.25">
      <c r="A429" s="8">
        <f t="shared" si="96"/>
        <v>41837</v>
      </c>
      <c r="B429">
        <v>393.8</v>
      </c>
      <c r="C429">
        <v>431.7</v>
      </c>
      <c r="D429">
        <v>210.7</v>
      </c>
      <c r="E429">
        <v>341.8</v>
      </c>
      <c r="F429" s="38">
        <f t="shared" si="104"/>
        <v>604.5</v>
      </c>
      <c r="G429" s="38">
        <f t="shared" si="105"/>
        <v>773.5</v>
      </c>
      <c r="H429" s="144">
        <f t="shared" si="106"/>
        <v>-21.84873949579832</v>
      </c>
      <c r="L429" s="101"/>
      <c r="N429" s="145"/>
      <c r="O429" s="144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</row>
    <row r="430" spans="1:26" ht="15" x14ac:dyDescent="0.25">
      <c r="A430" s="8">
        <f t="shared" si="96"/>
        <v>41844</v>
      </c>
      <c r="B430">
        <v>560.79999999999995</v>
      </c>
      <c r="C430">
        <v>431.2</v>
      </c>
      <c r="D430">
        <v>210.7</v>
      </c>
      <c r="E430">
        <v>437.3</v>
      </c>
      <c r="F430" s="38">
        <f t="shared" si="104"/>
        <v>771.5</v>
      </c>
      <c r="G430" s="38">
        <f t="shared" si="105"/>
        <v>868.5</v>
      </c>
      <c r="H430" s="144">
        <f t="shared" si="106"/>
        <v>-11.168681635002875</v>
      </c>
      <c r="L430" s="101"/>
      <c r="N430" s="145"/>
      <c r="O430" s="144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</row>
    <row r="431" spans="1:26" ht="15" x14ac:dyDescent="0.25">
      <c r="A431" s="8">
        <f t="shared" si="96"/>
        <v>41851</v>
      </c>
      <c r="B431">
        <v>714.7</v>
      </c>
      <c r="C431">
        <v>400.6</v>
      </c>
      <c r="D431">
        <v>279.2</v>
      </c>
      <c r="E431">
        <v>494.2</v>
      </c>
      <c r="F431" s="38">
        <f t="shared" si="104"/>
        <v>993.90000000000009</v>
      </c>
      <c r="G431" s="38">
        <f t="shared" si="105"/>
        <v>894.8</v>
      </c>
      <c r="H431" s="144">
        <f t="shared" si="106"/>
        <v>11.075100581135455</v>
      </c>
      <c r="L431" s="101"/>
      <c r="N431" s="145"/>
      <c r="O431" s="144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</row>
    <row r="432" spans="1:26" ht="15" x14ac:dyDescent="0.25">
      <c r="A432" s="8">
        <f t="shared" si="96"/>
        <v>41858</v>
      </c>
      <c r="B432">
        <v>684.4</v>
      </c>
      <c r="C432">
        <v>429.8</v>
      </c>
      <c r="D432">
        <v>315.2</v>
      </c>
      <c r="E432">
        <v>528.20000000000005</v>
      </c>
      <c r="F432" s="38">
        <f t="shared" si="104"/>
        <v>999.59999999999991</v>
      </c>
      <c r="G432" s="38">
        <f t="shared" si="105"/>
        <v>958</v>
      </c>
      <c r="H432" s="144">
        <f t="shared" si="106"/>
        <v>4.342379958246334</v>
      </c>
      <c r="L432" s="101"/>
      <c r="N432" s="145"/>
      <c r="O432" s="144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</row>
    <row r="433" spans="1:26" ht="15" x14ac:dyDescent="0.25">
      <c r="A433" s="8">
        <f t="shared" si="96"/>
        <v>41865</v>
      </c>
      <c r="B433">
        <v>672.7</v>
      </c>
      <c r="C433">
        <v>336.6</v>
      </c>
      <c r="D433">
        <v>389.4</v>
      </c>
      <c r="E433">
        <v>661.2</v>
      </c>
      <c r="F433" s="38">
        <f t="shared" si="104"/>
        <v>1062.0999999999999</v>
      </c>
      <c r="G433" s="38">
        <f t="shared" si="105"/>
        <v>997.80000000000007</v>
      </c>
      <c r="H433" s="144">
        <f t="shared" si="106"/>
        <v>6.4441771898175793</v>
      </c>
      <c r="L433" s="101"/>
      <c r="N433" s="145"/>
      <c r="O433" s="144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</row>
    <row r="434" spans="1:26" ht="15" x14ac:dyDescent="0.25">
      <c r="A434" s="8">
        <f t="shared" si="96"/>
        <v>41872</v>
      </c>
      <c r="B434">
        <v>726</v>
      </c>
      <c r="C434">
        <v>265.2</v>
      </c>
      <c r="D434">
        <v>429.8</v>
      </c>
      <c r="E434">
        <v>769</v>
      </c>
      <c r="F434" s="38">
        <f t="shared" si="104"/>
        <v>1155.8</v>
      </c>
      <c r="G434" s="38">
        <f t="shared" si="105"/>
        <v>1034.2</v>
      </c>
      <c r="H434" s="144">
        <f t="shared" si="106"/>
        <v>11.757880487333194</v>
      </c>
      <c r="L434" s="101"/>
      <c r="N434" s="145"/>
      <c r="O434" s="144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</row>
    <row r="435" spans="1:26" ht="15" x14ac:dyDescent="0.25">
      <c r="A435" s="8">
        <f t="shared" si="96"/>
        <v>41879</v>
      </c>
      <c r="B435">
        <v>681</v>
      </c>
      <c r="C435">
        <v>232.2</v>
      </c>
      <c r="D435">
        <v>484.4</v>
      </c>
      <c r="E435">
        <v>802</v>
      </c>
      <c r="F435" s="38">
        <f t="shared" si="104"/>
        <v>1165.4000000000001</v>
      </c>
      <c r="G435" s="38">
        <f t="shared" si="105"/>
        <v>1034.2</v>
      </c>
      <c r="H435" s="144">
        <f t="shared" si="106"/>
        <v>12.686134210017407</v>
      </c>
      <c r="L435" s="101"/>
      <c r="N435" s="145"/>
      <c r="O435" s="144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</row>
    <row r="436" spans="1:26" ht="15" x14ac:dyDescent="0.25">
      <c r="A436" s="8">
        <f t="shared" si="96"/>
        <v>41886</v>
      </c>
      <c r="B436">
        <v>736.5</v>
      </c>
      <c r="C436">
        <v>329.7</v>
      </c>
      <c r="D436">
        <v>509</v>
      </c>
      <c r="E436">
        <v>802</v>
      </c>
      <c r="F436" s="38">
        <f t="shared" si="104"/>
        <v>1245.5</v>
      </c>
      <c r="G436" s="38">
        <f t="shared" si="105"/>
        <v>1131.7</v>
      </c>
      <c r="H436" s="144">
        <f t="shared" si="106"/>
        <v>10.05566846337369</v>
      </c>
      <c r="L436" s="101"/>
      <c r="N436" s="145"/>
      <c r="O436" s="144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</row>
    <row r="437" spans="1:26" ht="15" x14ac:dyDescent="0.25">
      <c r="A437" s="8">
        <f t="shared" si="96"/>
        <v>41893</v>
      </c>
      <c r="B437">
        <v>721</v>
      </c>
      <c r="C437">
        <v>392.9</v>
      </c>
      <c r="D437">
        <v>539.20000000000005</v>
      </c>
      <c r="E437">
        <v>898</v>
      </c>
      <c r="F437" s="38">
        <f t="shared" si="104"/>
        <v>1260.2</v>
      </c>
      <c r="G437" s="38">
        <f t="shared" si="105"/>
        <v>1290.9000000000001</v>
      </c>
      <c r="H437" s="144">
        <f t="shared" si="106"/>
        <v>-2.3781857618715652</v>
      </c>
      <c r="L437" s="101"/>
      <c r="N437" s="145"/>
      <c r="O437" s="144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</row>
    <row r="438" spans="1:26" ht="15" x14ac:dyDescent="0.25">
      <c r="A438" s="8">
        <f t="shared" si="96"/>
        <v>41900</v>
      </c>
      <c r="B438">
        <v>626</v>
      </c>
      <c r="C438">
        <v>328.4</v>
      </c>
      <c r="D438">
        <v>639.5</v>
      </c>
      <c r="E438">
        <v>996.2</v>
      </c>
      <c r="F438" s="38">
        <f t="shared" si="104"/>
        <v>1265.5</v>
      </c>
      <c r="G438" s="38">
        <f t="shared" si="105"/>
        <v>1324.6</v>
      </c>
      <c r="H438" s="144">
        <f t="shared" si="106"/>
        <v>-4.4617242941265234</v>
      </c>
      <c r="L438" s="101"/>
      <c r="N438" s="145"/>
      <c r="O438" s="144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</row>
    <row r="439" spans="1:26" ht="15" x14ac:dyDescent="0.25">
      <c r="A439" s="8">
        <f t="shared" si="96"/>
        <v>41907</v>
      </c>
      <c r="B439">
        <v>786.2</v>
      </c>
      <c r="C439">
        <v>310.60000000000002</v>
      </c>
      <c r="D439">
        <v>720.5</v>
      </c>
      <c r="E439">
        <v>1033.9000000000001</v>
      </c>
      <c r="F439" s="38">
        <f t="shared" si="104"/>
        <v>1506.7</v>
      </c>
      <c r="G439" s="38">
        <f t="shared" si="105"/>
        <v>1344.5</v>
      </c>
      <c r="H439" s="144">
        <f t="shared" si="106"/>
        <v>12.063964298995922</v>
      </c>
      <c r="L439" s="101"/>
      <c r="N439" s="145"/>
      <c r="O439" s="144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</row>
    <row r="440" spans="1:26" ht="15" x14ac:dyDescent="0.25">
      <c r="A440" s="8">
        <f t="shared" si="96"/>
        <v>41914</v>
      </c>
      <c r="B440">
        <v>763.2</v>
      </c>
      <c r="C440">
        <v>402.1</v>
      </c>
      <c r="D440">
        <v>739.7</v>
      </c>
      <c r="E440">
        <v>1043.9000000000001</v>
      </c>
      <c r="F440" s="38">
        <f t="shared" si="104"/>
        <v>1502.9</v>
      </c>
      <c r="G440" s="38">
        <f t="shared" si="105"/>
        <v>1446</v>
      </c>
      <c r="H440" s="144">
        <f t="shared" si="106"/>
        <v>3.934993084370686</v>
      </c>
      <c r="L440" s="101"/>
      <c r="N440" s="145"/>
      <c r="O440" s="144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</row>
    <row r="441" spans="1:26" ht="15" x14ac:dyDescent="0.25">
      <c r="A441" s="8">
        <f t="shared" si="96"/>
        <v>41921</v>
      </c>
      <c r="B441">
        <v>823.8</v>
      </c>
      <c r="C441">
        <v>402.1</v>
      </c>
      <c r="D441">
        <v>787.3</v>
      </c>
      <c r="E441">
        <v>1043.9000000000001</v>
      </c>
      <c r="F441" s="38">
        <f t="shared" si="104"/>
        <v>1611.1</v>
      </c>
      <c r="G441" s="38">
        <f t="shared" si="105"/>
        <v>1446</v>
      </c>
      <c r="H441" s="144">
        <f t="shared" si="106"/>
        <v>11.417704011065011</v>
      </c>
      <c r="L441" s="101"/>
      <c r="N441" s="145"/>
      <c r="O441" s="144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</row>
    <row r="442" spans="1:26" ht="15" x14ac:dyDescent="0.25">
      <c r="A442" s="8">
        <f t="shared" si="96"/>
        <v>41928</v>
      </c>
      <c r="B442">
        <v>851.3</v>
      </c>
      <c r="C442">
        <v>402.1</v>
      </c>
      <c r="D442">
        <v>787.3</v>
      </c>
      <c r="E442">
        <v>1043.9000000000001</v>
      </c>
      <c r="F442" s="38">
        <f t="shared" si="104"/>
        <v>1638.6</v>
      </c>
      <c r="G442" s="38">
        <f t="shared" si="105"/>
        <v>1446</v>
      </c>
      <c r="H442" s="144">
        <f t="shared" si="106"/>
        <v>13.319502074688794</v>
      </c>
      <c r="L442" s="101"/>
      <c r="N442" s="145"/>
      <c r="O442" s="144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</row>
    <row r="443" spans="1:26" ht="15" x14ac:dyDescent="0.25">
      <c r="A443" s="8">
        <f t="shared" si="96"/>
        <v>41935</v>
      </c>
      <c r="B443">
        <v>826.4</v>
      </c>
      <c r="C443">
        <v>443.4</v>
      </c>
      <c r="D443">
        <v>825.7</v>
      </c>
      <c r="E443">
        <v>1124.5999999999999</v>
      </c>
      <c r="F443" s="38">
        <f t="shared" si="104"/>
        <v>1652.1</v>
      </c>
      <c r="G443" s="38">
        <f t="shared" si="105"/>
        <v>1568</v>
      </c>
      <c r="H443" s="144">
        <f t="shared" si="106"/>
        <v>5.3635204081632581</v>
      </c>
      <c r="L443" s="101"/>
      <c r="N443" s="145"/>
      <c r="O443" s="144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</row>
    <row r="444" spans="1:26" ht="15" x14ac:dyDescent="0.25">
      <c r="A444" s="8">
        <f t="shared" si="96"/>
        <v>41942</v>
      </c>
      <c r="B444">
        <v>807.5</v>
      </c>
      <c r="C444">
        <v>406</v>
      </c>
      <c r="D444">
        <v>844.6</v>
      </c>
      <c r="E444">
        <v>1162</v>
      </c>
      <c r="F444" s="38">
        <f t="shared" si="104"/>
        <v>1652.1</v>
      </c>
      <c r="G444" s="38">
        <f t="shared" si="105"/>
        <v>1568</v>
      </c>
      <c r="H444" s="144">
        <f t="shared" si="106"/>
        <v>5.3635204081632581</v>
      </c>
      <c r="L444" s="101"/>
      <c r="N444" s="145"/>
      <c r="O444" s="144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</row>
    <row r="445" spans="1:26" ht="15" x14ac:dyDescent="0.25">
      <c r="A445" s="8">
        <f t="shared" ref="A445:A508" si="107">+A444+7</f>
        <v>41949</v>
      </c>
      <c r="B445">
        <v>744</v>
      </c>
      <c r="C445">
        <v>439</v>
      </c>
      <c r="D445">
        <v>912.5</v>
      </c>
      <c r="E445">
        <v>1213.7</v>
      </c>
      <c r="F445" s="38">
        <f t="shared" si="104"/>
        <v>1656.5</v>
      </c>
      <c r="G445" s="38">
        <f t="shared" si="105"/>
        <v>1652.7</v>
      </c>
      <c r="H445" s="144">
        <f t="shared" si="106"/>
        <v>0.22992678647062448</v>
      </c>
      <c r="L445" s="101"/>
      <c r="N445" s="145"/>
      <c r="O445" s="144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</row>
    <row r="446" spans="1:26" ht="15" x14ac:dyDescent="0.25">
      <c r="A446" s="8">
        <f t="shared" si="107"/>
        <v>41956</v>
      </c>
      <c r="B446">
        <v>753.7</v>
      </c>
      <c r="C446">
        <v>415</v>
      </c>
      <c r="D446">
        <v>922.6</v>
      </c>
      <c r="E446">
        <v>1298</v>
      </c>
      <c r="F446" s="38">
        <f t="shared" si="104"/>
        <v>1676.3000000000002</v>
      </c>
      <c r="G446" s="38">
        <f t="shared" si="105"/>
        <v>1713</v>
      </c>
      <c r="H446" s="144">
        <f t="shared" si="106"/>
        <v>-2.1424401634559165</v>
      </c>
      <c r="L446" s="101"/>
      <c r="N446" s="145"/>
      <c r="O446" s="144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</row>
    <row r="447" spans="1:26" ht="15" x14ac:dyDescent="0.25">
      <c r="A447" s="8">
        <f t="shared" si="107"/>
        <v>41963</v>
      </c>
      <c r="B447">
        <v>720.7</v>
      </c>
      <c r="C447">
        <v>507.4</v>
      </c>
      <c r="D447">
        <v>959.5</v>
      </c>
      <c r="E447">
        <v>1342.3</v>
      </c>
      <c r="F447" s="38">
        <f t="shared" si="104"/>
        <v>1680.2</v>
      </c>
      <c r="G447" s="38">
        <f t="shared" si="105"/>
        <v>1849.6999999999998</v>
      </c>
      <c r="H447" s="144">
        <f t="shared" si="106"/>
        <v>-9.1636481591609318</v>
      </c>
      <c r="L447" s="101"/>
      <c r="N447" s="145"/>
      <c r="O447" s="144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</row>
    <row r="448" spans="1:26" ht="15" x14ac:dyDescent="0.25">
      <c r="A448" s="8">
        <f t="shared" si="107"/>
        <v>41970</v>
      </c>
      <c r="B448">
        <v>720.7</v>
      </c>
      <c r="C448">
        <v>446.2</v>
      </c>
      <c r="D448">
        <v>959.5</v>
      </c>
      <c r="E448">
        <v>1407.6</v>
      </c>
      <c r="F448" s="38">
        <f t="shared" si="104"/>
        <v>1680.2</v>
      </c>
      <c r="G448" s="38">
        <f t="shared" si="105"/>
        <v>1853.8</v>
      </c>
      <c r="H448" s="144">
        <f t="shared" si="106"/>
        <v>-9.3645484949832714</v>
      </c>
      <c r="L448" s="101"/>
      <c r="N448" s="145"/>
      <c r="O448" s="144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</row>
    <row r="449" spans="1:26" ht="15" x14ac:dyDescent="0.25">
      <c r="A449" s="8">
        <f t="shared" si="107"/>
        <v>41977</v>
      </c>
      <c r="B449">
        <v>683.3</v>
      </c>
      <c r="C449">
        <v>541.20000000000005</v>
      </c>
      <c r="D449">
        <v>1008.5</v>
      </c>
      <c r="E449">
        <v>1407.6</v>
      </c>
      <c r="F449" s="38">
        <f t="shared" si="104"/>
        <v>1691.8</v>
      </c>
      <c r="G449" s="38">
        <f t="shared" si="105"/>
        <v>1948.8</v>
      </c>
      <c r="H449" s="144">
        <f t="shared" si="106"/>
        <v>-13.1876026272578</v>
      </c>
      <c r="I449">
        <v>106</v>
      </c>
      <c r="L449" s="101"/>
      <c r="N449" s="145"/>
      <c r="O449" s="144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</row>
    <row r="450" spans="1:26" ht="15" x14ac:dyDescent="0.25">
      <c r="A450" s="8">
        <f t="shared" si="107"/>
        <v>41984</v>
      </c>
      <c r="B450">
        <v>745.3</v>
      </c>
      <c r="C450">
        <v>651.20000000000005</v>
      </c>
      <c r="D450">
        <v>1008.5</v>
      </c>
      <c r="E450">
        <v>1407.6</v>
      </c>
      <c r="F450" s="38">
        <f t="shared" si="104"/>
        <v>1753.8</v>
      </c>
      <c r="G450" s="38">
        <f t="shared" si="105"/>
        <v>2058.8000000000002</v>
      </c>
      <c r="H450" s="144">
        <f t="shared" si="106"/>
        <v>-14.81445502234312</v>
      </c>
      <c r="I450">
        <v>106</v>
      </c>
      <c r="L450" s="101"/>
      <c r="N450" s="145"/>
      <c r="O450" s="144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</row>
    <row r="451" spans="1:26" ht="15" x14ac:dyDescent="0.25">
      <c r="A451" s="8">
        <f t="shared" si="107"/>
        <v>41991</v>
      </c>
      <c r="B451">
        <v>755.1</v>
      </c>
      <c r="C451">
        <v>626.6</v>
      </c>
      <c r="D451">
        <v>1009.8</v>
      </c>
      <c r="E451">
        <v>1514.1</v>
      </c>
      <c r="F451" s="38">
        <f t="shared" si="104"/>
        <v>1764.9</v>
      </c>
      <c r="G451" s="38">
        <f t="shared" si="105"/>
        <v>2140.6999999999998</v>
      </c>
      <c r="H451" s="144">
        <f t="shared" si="106"/>
        <v>-17.55500537207454</v>
      </c>
      <c r="I451">
        <v>106</v>
      </c>
      <c r="L451" s="101"/>
      <c r="N451" s="145"/>
      <c r="O451" s="144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</row>
    <row r="452" spans="1:26" ht="15" x14ac:dyDescent="0.25">
      <c r="A452" s="8">
        <f t="shared" si="107"/>
        <v>41998</v>
      </c>
      <c r="B452">
        <v>787.6</v>
      </c>
      <c r="C452">
        <v>614.79999999999995</v>
      </c>
      <c r="D452">
        <v>1009.8</v>
      </c>
      <c r="E452">
        <v>1525.9</v>
      </c>
      <c r="F452" s="38">
        <f t="shared" si="104"/>
        <v>1797.4</v>
      </c>
      <c r="G452" s="38">
        <f t="shared" si="105"/>
        <v>2140.6999999999998</v>
      </c>
      <c r="H452" s="144">
        <f t="shared" si="106"/>
        <v>-16.036810389125044</v>
      </c>
      <c r="I452">
        <v>106</v>
      </c>
      <c r="L452" s="101"/>
      <c r="N452" s="145"/>
      <c r="O452" s="144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</row>
    <row r="453" spans="1:26" ht="15" x14ac:dyDescent="0.25">
      <c r="A453" s="8">
        <f t="shared" si="107"/>
        <v>42005</v>
      </c>
      <c r="B453">
        <v>660.7</v>
      </c>
      <c r="C453">
        <v>614.79999999999995</v>
      </c>
      <c r="D453">
        <v>1097</v>
      </c>
      <c r="E453">
        <v>1525.9</v>
      </c>
      <c r="F453" s="38">
        <f t="shared" si="104"/>
        <v>1757.7</v>
      </c>
      <c r="G453" s="38">
        <f t="shared" si="105"/>
        <v>2140.6999999999998</v>
      </c>
      <c r="H453" s="144">
        <f t="shared" si="106"/>
        <v>-17.891343952912585</v>
      </c>
      <c r="I453">
        <v>146</v>
      </c>
      <c r="L453" s="101"/>
      <c r="N453" s="145"/>
      <c r="O453" s="144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</row>
    <row r="454" spans="1:26" ht="15" x14ac:dyDescent="0.25">
      <c r="A454" s="8">
        <f t="shared" si="107"/>
        <v>42012</v>
      </c>
      <c r="B454">
        <v>660.5</v>
      </c>
      <c r="C454">
        <v>614.79999999999995</v>
      </c>
      <c r="D454">
        <v>1097</v>
      </c>
      <c r="E454">
        <v>1525.9</v>
      </c>
      <c r="F454" s="38">
        <f t="shared" si="104"/>
        <v>1757.5</v>
      </c>
      <c r="G454" s="38">
        <f t="shared" si="105"/>
        <v>2140.6999999999998</v>
      </c>
      <c r="H454" s="144">
        <f t="shared" si="106"/>
        <v>-17.900686691269208</v>
      </c>
      <c r="I454">
        <v>146</v>
      </c>
      <c r="L454" s="101"/>
      <c r="N454" s="145"/>
      <c r="O454" s="144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</row>
    <row r="455" spans="1:26" ht="15" x14ac:dyDescent="0.25">
      <c r="A455" s="8">
        <f t="shared" si="107"/>
        <v>42019</v>
      </c>
      <c r="B455">
        <v>721.7</v>
      </c>
      <c r="C455">
        <v>591.9</v>
      </c>
      <c r="D455">
        <v>1097</v>
      </c>
      <c r="E455">
        <v>1604.5</v>
      </c>
      <c r="F455" s="38">
        <f t="shared" si="104"/>
        <v>1818.7</v>
      </c>
      <c r="G455" s="38">
        <f t="shared" si="105"/>
        <v>2196.4</v>
      </c>
      <c r="H455" s="144">
        <f t="shared" si="106"/>
        <v>-17.19632125295939</v>
      </c>
      <c r="I455">
        <v>170</v>
      </c>
      <c r="L455" s="101"/>
      <c r="N455" s="145"/>
      <c r="O455" s="144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</row>
    <row r="456" spans="1:26" ht="15" x14ac:dyDescent="0.25">
      <c r="A456" s="8">
        <f t="shared" si="107"/>
        <v>42026</v>
      </c>
      <c r="B456">
        <v>743.8</v>
      </c>
      <c r="C456">
        <v>637</v>
      </c>
      <c r="D456">
        <v>1130</v>
      </c>
      <c r="E456">
        <v>1685</v>
      </c>
      <c r="F456" s="38">
        <f t="shared" si="104"/>
        <v>1873.8</v>
      </c>
      <c r="G456" s="38">
        <f t="shared" si="105"/>
        <v>2322</v>
      </c>
      <c r="H456" s="144">
        <f t="shared" si="106"/>
        <v>-19.302325581395351</v>
      </c>
      <c r="I456">
        <v>170</v>
      </c>
      <c r="L456" s="101"/>
      <c r="N456" s="145"/>
      <c r="O456" s="144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</row>
    <row r="457" spans="1:26" ht="15" x14ac:dyDescent="0.25">
      <c r="A457" s="8">
        <f t="shared" si="107"/>
        <v>42033</v>
      </c>
      <c r="B457">
        <v>659.5</v>
      </c>
      <c r="C457">
        <v>609</v>
      </c>
      <c r="D457">
        <v>1205.2</v>
      </c>
      <c r="E457">
        <v>1713.2</v>
      </c>
      <c r="F457" s="38">
        <f t="shared" si="104"/>
        <v>1864.7</v>
      </c>
      <c r="G457" s="38">
        <f t="shared" si="105"/>
        <v>2322.1999999999998</v>
      </c>
      <c r="H457" s="144">
        <f t="shared" si="106"/>
        <v>-19.701145465506841</v>
      </c>
      <c r="I457">
        <v>170</v>
      </c>
      <c r="L457" s="101"/>
      <c r="N457" s="145"/>
      <c r="O457" s="144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</row>
    <row r="458" spans="1:26" ht="15" x14ac:dyDescent="0.25">
      <c r="A458" s="8">
        <f t="shared" si="107"/>
        <v>42040</v>
      </c>
      <c r="B458">
        <v>604.29999999999995</v>
      </c>
      <c r="C458">
        <v>699.5</v>
      </c>
      <c r="D458">
        <v>1272.3</v>
      </c>
      <c r="E458">
        <v>1743.3</v>
      </c>
      <c r="F458" s="38">
        <f t="shared" si="104"/>
        <v>1876.6</v>
      </c>
      <c r="G458" s="38">
        <f t="shared" si="105"/>
        <v>2442.8000000000002</v>
      </c>
      <c r="H458" s="144">
        <f t="shared" si="106"/>
        <v>-23.178319960700843</v>
      </c>
      <c r="I458">
        <v>170</v>
      </c>
      <c r="L458" s="101"/>
      <c r="N458" s="145"/>
      <c r="O458" s="144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</row>
    <row r="459" spans="1:26" ht="15" x14ac:dyDescent="0.25">
      <c r="A459" s="8">
        <f t="shared" si="107"/>
        <v>42047</v>
      </c>
      <c r="B459">
        <v>638.4</v>
      </c>
      <c r="C459">
        <v>668</v>
      </c>
      <c r="D459">
        <v>1272.3</v>
      </c>
      <c r="E459">
        <v>1773.8</v>
      </c>
      <c r="F459" s="38">
        <f t="shared" si="104"/>
        <v>1910.6999999999998</v>
      </c>
      <c r="G459" s="38">
        <f t="shared" si="105"/>
        <v>2441.8000000000002</v>
      </c>
      <c r="H459" s="144">
        <f t="shared" si="106"/>
        <v>-21.750348103857821</v>
      </c>
      <c r="I459">
        <v>170</v>
      </c>
      <c r="L459" s="101"/>
      <c r="N459" s="145"/>
      <c r="O459" s="144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</row>
    <row r="460" spans="1:26" ht="15" x14ac:dyDescent="0.25">
      <c r="A460" s="8">
        <f t="shared" si="107"/>
        <v>42054</v>
      </c>
      <c r="B460">
        <v>638.5</v>
      </c>
      <c r="C460">
        <v>570.79999999999995</v>
      </c>
      <c r="D460">
        <v>1272.3</v>
      </c>
      <c r="E460">
        <v>1875.2</v>
      </c>
      <c r="F460" s="38">
        <f t="shared" si="104"/>
        <v>1910.8</v>
      </c>
      <c r="G460" s="38">
        <f t="shared" si="105"/>
        <v>2446</v>
      </c>
      <c r="H460" s="144">
        <f t="shared" si="106"/>
        <v>-21.880621422730997</v>
      </c>
      <c r="I460">
        <v>210</v>
      </c>
      <c r="L460" s="101"/>
      <c r="N460" s="145"/>
      <c r="O460" s="144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</row>
    <row r="461" spans="1:26" ht="15" x14ac:dyDescent="0.25">
      <c r="A461" s="8">
        <f t="shared" si="107"/>
        <v>42061</v>
      </c>
      <c r="B461">
        <v>610.4</v>
      </c>
      <c r="C461">
        <v>494.2</v>
      </c>
      <c r="D461">
        <v>1295.9000000000001</v>
      </c>
      <c r="E461">
        <v>1902.5</v>
      </c>
      <c r="F461" s="38">
        <f t="shared" si="104"/>
        <v>1906.3000000000002</v>
      </c>
      <c r="G461" s="38">
        <f t="shared" si="105"/>
        <v>2396.6999999999998</v>
      </c>
      <c r="H461" s="144">
        <f t="shared" si="106"/>
        <v>-20.461467851629312</v>
      </c>
      <c r="I461">
        <v>234</v>
      </c>
      <c r="L461" s="101"/>
      <c r="N461" s="145"/>
      <c r="O461" s="144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</row>
    <row r="462" spans="1:26" ht="15" x14ac:dyDescent="0.25">
      <c r="A462" s="8">
        <f t="shared" si="107"/>
        <v>42068</v>
      </c>
      <c r="B462">
        <v>590.29999999999995</v>
      </c>
      <c r="C462">
        <v>567.70000000000005</v>
      </c>
      <c r="D462">
        <v>1316.9</v>
      </c>
      <c r="E462">
        <v>1918.7</v>
      </c>
      <c r="F462" s="38">
        <f t="shared" si="104"/>
        <v>1907.2</v>
      </c>
      <c r="G462" s="38">
        <f t="shared" si="105"/>
        <v>2486.4</v>
      </c>
      <c r="H462" s="144">
        <f t="shared" si="106"/>
        <v>-23.294723294723298</v>
      </c>
      <c r="I462">
        <v>234</v>
      </c>
      <c r="L462" s="101"/>
      <c r="N462" s="145"/>
      <c r="O462" s="144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</row>
    <row r="463" spans="1:26" ht="15" x14ac:dyDescent="0.25">
      <c r="A463" s="8">
        <f t="shared" si="107"/>
        <v>42075</v>
      </c>
      <c r="B463">
        <v>533.6</v>
      </c>
      <c r="C463">
        <v>580.29999999999995</v>
      </c>
      <c r="D463">
        <v>1369</v>
      </c>
      <c r="E463">
        <v>1982.9</v>
      </c>
      <c r="F463" s="38">
        <f t="shared" si="104"/>
        <v>1902.6</v>
      </c>
      <c r="G463" s="38">
        <f t="shared" si="105"/>
        <v>2563.1999999999998</v>
      </c>
      <c r="H463" s="144">
        <f t="shared" si="106"/>
        <v>-25.772471910112358</v>
      </c>
      <c r="I463">
        <v>234</v>
      </c>
      <c r="L463" s="101"/>
      <c r="N463" s="145"/>
      <c r="O463" s="144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</row>
    <row r="464" spans="1:26" ht="15" x14ac:dyDescent="0.25">
      <c r="A464" s="8">
        <f t="shared" si="107"/>
        <v>42082</v>
      </c>
      <c r="B464">
        <v>419</v>
      </c>
      <c r="C464">
        <v>563.5</v>
      </c>
      <c r="D464">
        <v>1486.6</v>
      </c>
      <c r="E464">
        <v>2064.6999999999998</v>
      </c>
      <c r="F464" s="38">
        <f t="shared" ref="F464:F475" si="108">+B464+D464</f>
        <v>1905.6</v>
      </c>
      <c r="G464" s="38">
        <f t="shared" ref="G464:G475" si="109">+C464+E464</f>
        <v>2628.2</v>
      </c>
      <c r="H464" s="144">
        <f t="shared" ref="H464:H475" si="110">+(F464/G464-1)*100</f>
        <v>-27.494102427516932</v>
      </c>
      <c r="I464" t="str">
        <f>VLOOKUP("*"&amp;$A$1,Data!$A$21:$G$100,7,FALSE)</f>
        <v>0.0       0.0</v>
      </c>
      <c r="L464" s="101"/>
      <c r="N464" s="145"/>
      <c r="O464" s="144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</row>
    <row r="465" spans="1:26" ht="15" x14ac:dyDescent="0.25">
      <c r="A465" s="8">
        <f t="shared" si="107"/>
        <v>42089</v>
      </c>
      <c r="B465">
        <v>393.1</v>
      </c>
      <c r="C465">
        <v>573.1</v>
      </c>
      <c r="D465">
        <v>1512.5</v>
      </c>
      <c r="E465">
        <v>2115.6</v>
      </c>
      <c r="F465" s="38">
        <f t="shared" si="108"/>
        <v>1905.6</v>
      </c>
      <c r="G465" s="38">
        <f t="shared" si="109"/>
        <v>2688.7</v>
      </c>
      <c r="H465" s="144">
        <f t="shared" si="110"/>
        <v>-29.125599732212592</v>
      </c>
      <c r="I465" t="str">
        <f>VLOOKUP("*"&amp;$A$1,Data!$A$21:$G$100,7,FALSE)</f>
        <v>0.0       0.0</v>
      </c>
      <c r="L465" s="101"/>
      <c r="N465" s="145"/>
      <c r="O465" s="144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</row>
    <row r="466" spans="1:26" ht="15" x14ac:dyDescent="0.25">
      <c r="A466" s="8">
        <f t="shared" si="107"/>
        <v>42096</v>
      </c>
      <c r="B466">
        <v>393.2</v>
      </c>
      <c r="C466">
        <v>476</v>
      </c>
      <c r="D466">
        <v>1559</v>
      </c>
      <c r="E466">
        <v>2214.3000000000002</v>
      </c>
      <c r="F466" s="38">
        <f t="shared" si="108"/>
        <v>1952.2</v>
      </c>
      <c r="G466" s="38">
        <f t="shared" si="109"/>
        <v>2690.3</v>
      </c>
      <c r="H466" s="144">
        <f t="shared" si="110"/>
        <v>-27.435601977474633</v>
      </c>
      <c r="I466" t="str">
        <f>VLOOKUP("*"&amp;$A$1,Data!$A$21:$G$100,7,FALSE)</f>
        <v>0.0       0.0</v>
      </c>
      <c r="L466" s="101"/>
      <c r="N466" s="145"/>
      <c r="O466" s="144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</row>
    <row r="467" spans="1:26" ht="15" x14ac:dyDescent="0.25">
      <c r="A467" s="8">
        <f t="shared" si="107"/>
        <v>42103</v>
      </c>
      <c r="B467">
        <v>393.2</v>
      </c>
      <c r="C467">
        <v>388.4</v>
      </c>
      <c r="D467">
        <v>1565.5</v>
      </c>
      <c r="E467">
        <v>2252</v>
      </c>
      <c r="F467" s="38">
        <f t="shared" si="108"/>
        <v>1958.7</v>
      </c>
      <c r="G467" s="38">
        <f t="shared" si="109"/>
        <v>2640.4</v>
      </c>
      <c r="H467" s="144">
        <f t="shared" si="110"/>
        <v>-25.818057870019693</v>
      </c>
      <c r="I467">
        <v>234</v>
      </c>
      <c r="L467" s="101"/>
      <c r="N467" s="145"/>
      <c r="O467" s="144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</row>
    <row r="468" spans="1:26" ht="15" x14ac:dyDescent="0.25">
      <c r="A468" s="8">
        <f t="shared" si="107"/>
        <v>42110</v>
      </c>
      <c r="B468">
        <v>353.2</v>
      </c>
      <c r="C468">
        <v>371</v>
      </c>
      <c r="D468">
        <v>1605.5</v>
      </c>
      <c r="E468">
        <v>2284.3000000000002</v>
      </c>
      <c r="F468" s="38">
        <f t="shared" si="108"/>
        <v>1958.7</v>
      </c>
      <c r="G468" s="38">
        <f t="shared" si="109"/>
        <v>2655.3</v>
      </c>
      <c r="H468" s="144">
        <f t="shared" si="110"/>
        <v>-26.234323805219752</v>
      </c>
      <c r="I468">
        <v>234</v>
      </c>
      <c r="L468" s="101"/>
      <c r="N468" s="145"/>
      <c r="O468" s="144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</row>
    <row r="469" spans="1:26" ht="15" x14ac:dyDescent="0.25">
      <c r="A469" s="8">
        <f t="shared" si="107"/>
        <v>42117</v>
      </c>
      <c r="B469">
        <v>353</v>
      </c>
      <c r="C469">
        <v>311</v>
      </c>
      <c r="D469">
        <v>1613.5</v>
      </c>
      <c r="E469">
        <v>2349.3000000000002</v>
      </c>
      <c r="F469" s="38">
        <f t="shared" si="108"/>
        <v>1966.5</v>
      </c>
      <c r="G469" s="38">
        <f t="shared" si="109"/>
        <v>2660.3</v>
      </c>
      <c r="H469" s="144">
        <f t="shared" si="110"/>
        <v>-26.07976543998798</v>
      </c>
      <c r="I469">
        <v>234</v>
      </c>
      <c r="L469" s="101"/>
      <c r="N469" s="145"/>
      <c r="O469" s="144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</row>
    <row r="470" spans="1:26" ht="15" x14ac:dyDescent="0.25">
      <c r="A470" s="8">
        <f t="shared" si="107"/>
        <v>42124</v>
      </c>
      <c r="B470">
        <v>294.7</v>
      </c>
      <c r="C470">
        <v>225.5</v>
      </c>
      <c r="D470">
        <v>1673.7</v>
      </c>
      <c r="E470">
        <v>2467.4</v>
      </c>
      <c r="F470" s="38">
        <f t="shared" si="108"/>
        <v>1968.4</v>
      </c>
      <c r="G470" s="38">
        <f t="shared" si="109"/>
        <v>2692.9</v>
      </c>
      <c r="H470" s="144">
        <f t="shared" si="110"/>
        <v>-26.90408110215753</v>
      </c>
      <c r="I470">
        <v>234</v>
      </c>
      <c r="L470" s="101"/>
      <c r="N470" s="145"/>
      <c r="O470" s="144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</row>
    <row r="471" spans="1:26" ht="15" x14ac:dyDescent="0.25">
      <c r="A471" s="8">
        <f t="shared" si="107"/>
        <v>42131</v>
      </c>
      <c r="B471">
        <v>337.7</v>
      </c>
      <c r="C471">
        <v>193.6</v>
      </c>
      <c r="D471">
        <v>1745.2</v>
      </c>
      <c r="E471">
        <v>2489.4</v>
      </c>
      <c r="F471" s="38">
        <f t="shared" si="108"/>
        <v>2082.9</v>
      </c>
      <c r="G471" s="38">
        <f t="shared" si="109"/>
        <v>2683</v>
      </c>
      <c r="H471" s="144">
        <f t="shared" si="110"/>
        <v>-22.366753633991799</v>
      </c>
      <c r="I471">
        <v>234</v>
      </c>
      <c r="L471" s="101"/>
      <c r="N471" s="145"/>
      <c r="O471" s="144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</row>
    <row r="472" spans="1:26" ht="15" x14ac:dyDescent="0.25">
      <c r="A472" s="8">
        <f t="shared" si="107"/>
        <v>42138</v>
      </c>
      <c r="B472">
        <v>309.7</v>
      </c>
      <c r="C472">
        <v>141.9</v>
      </c>
      <c r="D472">
        <v>1773.8</v>
      </c>
      <c r="E472">
        <v>2533.6</v>
      </c>
      <c r="F472" s="38">
        <f t="shared" si="108"/>
        <v>2083.5</v>
      </c>
      <c r="G472" s="38">
        <f t="shared" si="109"/>
        <v>2675.5</v>
      </c>
      <c r="H472" s="144">
        <f t="shared" si="110"/>
        <v>-22.126705288731074</v>
      </c>
      <c r="I472">
        <v>234</v>
      </c>
      <c r="L472" s="101"/>
      <c r="N472" s="145"/>
      <c r="O472" s="144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</row>
    <row r="473" spans="1:26" ht="15" x14ac:dyDescent="0.25">
      <c r="A473" s="8">
        <f t="shared" si="107"/>
        <v>42145</v>
      </c>
      <c r="B473">
        <v>277.2</v>
      </c>
      <c r="C473">
        <v>110.1</v>
      </c>
      <c r="D473">
        <v>1804.4</v>
      </c>
      <c r="E473">
        <v>2569.6999999999998</v>
      </c>
      <c r="F473" s="38">
        <f t="shared" si="108"/>
        <v>2081.6</v>
      </c>
      <c r="G473" s="38">
        <f t="shared" si="109"/>
        <v>2679.7999999999997</v>
      </c>
      <c r="H473" s="144">
        <f t="shared" si="110"/>
        <v>-22.322561385177998</v>
      </c>
      <c r="I473">
        <v>234</v>
      </c>
      <c r="L473" s="101"/>
      <c r="N473" s="145"/>
      <c r="O473" s="144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</row>
    <row r="474" spans="1:26" ht="15" x14ac:dyDescent="0.25">
      <c r="A474" s="8">
        <f t="shared" si="107"/>
        <v>42152</v>
      </c>
      <c r="B474" s="26">
        <v>253</v>
      </c>
      <c r="C474" s="26">
        <v>86</v>
      </c>
      <c r="D474">
        <v>1840.5</v>
      </c>
      <c r="E474">
        <v>2603.9</v>
      </c>
      <c r="F474" s="38">
        <f t="shared" si="108"/>
        <v>2093.5</v>
      </c>
      <c r="G474" s="38">
        <f t="shared" si="109"/>
        <v>2689.9</v>
      </c>
      <c r="H474" s="144">
        <f t="shared" si="110"/>
        <v>-22.171827948994395</v>
      </c>
      <c r="I474">
        <v>245.2</v>
      </c>
      <c r="L474" s="101"/>
      <c r="N474" s="145"/>
      <c r="O474" s="144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</row>
    <row r="475" spans="1:26" ht="15" x14ac:dyDescent="0.25">
      <c r="A475" s="8">
        <f t="shared" si="107"/>
        <v>42159</v>
      </c>
      <c r="B475">
        <v>560.1</v>
      </c>
      <c r="C475" s="26">
        <v>407</v>
      </c>
      <c r="D475" s="26">
        <v>0</v>
      </c>
      <c r="E475">
        <v>0</v>
      </c>
      <c r="F475" s="38">
        <f t="shared" si="108"/>
        <v>560.1</v>
      </c>
      <c r="G475" s="38">
        <f t="shared" si="109"/>
        <v>407</v>
      </c>
      <c r="H475" s="144">
        <f t="shared" si="110"/>
        <v>37.616707616707615</v>
      </c>
      <c r="L475" s="101"/>
      <c r="N475" s="145"/>
      <c r="O475" s="144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</row>
    <row r="476" spans="1:26" ht="15" x14ac:dyDescent="0.25">
      <c r="A476" s="8">
        <f t="shared" si="107"/>
        <v>42166</v>
      </c>
      <c r="B476">
        <v>514.1</v>
      </c>
      <c r="C476" s="26">
        <v>360</v>
      </c>
      <c r="D476" s="26">
        <v>40</v>
      </c>
      <c r="E476">
        <v>41.4</v>
      </c>
      <c r="F476" s="38">
        <f t="shared" ref="F476:G478" si="111">+B476+D476</f>
        <v>554.1</v>
      </c>
      <c r="G476" s="38">
        <f t="shared" si="111"/>
        <v>401.4</v>
      </c>
      <c r="H476" s="144">
        <f t="shared" ref="H476:H481" si="112">+(F476/G476-1)*100</f>
        <v>38.041853512705551</v>
      </c>
      <c r="L476" s="101"/>
      <c r="N476" s="145"/>
      <c r="O476" s="144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</row>
    <row r="477" spans="1:26" ht="15" x14ac:dyDescent="0.25">
      <c r="A477" s="8">
        <f t="shared" si="107"/>
        <v>42173</v>
      </c>
      <c r="B477">
        <v>524.1</v>
      </c>
      <c r="C477" s="26">
        <v>360</v>
      </c>
      <c r="D477">
        <v>72.599999999999994</v>
      </c>
      <c r="E477">
        <v>68.599999999999994</v>
      </c>
      <c r="F477" s="38">
        <f t="shared" si="111"/>
        <v>596.70000000000005</v>
      </c>
      <c r="G477" s="38">
        <f t="shared" si="111"/>
        <v>428.6</v>
      </c>
      <c r="H477" s="144">
        <f t="shared" si="112"/>
        <v>39.220718618758752</v>
      </c>
      <c r="L477" s="101"/>
      <c r="N477" s="145"/>
      <c r="O477" s="144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</row>
    <row r="478" spans="1:26" ht="15" x14ac:dyDescent="0.25">
      <c r="A478" s="8">
        <f t="shared" si="107"/>
        <v>42180</v>
      </c>
      <c r="B478">
        <v>571.6</v>
      </c>
      <c r="C478">
        <v>382.9</v>
      </c>
      <c r="D478">
        <v>72.599999999999994</v>
      </c>
      <c r="E478">
        <v>76.900000000000006</v>
      </c>
      <c r="F478" s="38">
        <f t="shared" si="111"/>
        <v>644.20000000000005</v>
      </c>
      <c r="G478" s="38">
        <f t="shared" si="111"/>
        <v>459.79999999999995</v>
      </c>
      <c r="H478" s="144">
        <f t="shared" si="112"/>
        <v>40.104393214441082</v>
      </c>
      <c r="L478" s="101"/>
      <c r="N478" s="145"/>
      <c r="O478" s="144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</row>
    <row r="479" spans="1:26" ht="15" x14ac:dyDescent="0.25">
      <c r="A479" s="8">
        <f t="shared" si="107"/>
        <v>42187</v>
      </c>
      <c r="B479" s="26">
        <v>523</v>
      </c>
      <c r="C479">
        <v>387.9</v>
      </c>
      <c r="D479">
        <v>102.8</v>
      </c>
      <c r="E479" s="26">
        <v>96</v>
      </c>
      <c r="F479" s="38">
        <f t="shared" ref="F479:G481" si="113">+B479+D479</f>
        <v>625.79999999999995</v>
      </c>
      <c r="G479" s="38">
        <f t="shared" si="113"/>
        <v>483.9</v>
      </c>
      <c r="H479" s="144">
        <f t="shared" si="112"/>
        <v>29.32424054556726</v>
      </c>
      <c r="L479" s="101"/>
      <c r="N479" s="145"/>
      <c r="O479" s="144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</row>
    <row r="480" spans="1:26" ht="15" x14ac:dyDescent="0.25">
      <c r="A480" s="8">
        <f t="shared" si="107"/>
        <v>42194</v>
      </c>
      <c r="B480" s="26">
        <v>483</v>
      </c>
      <c r="C480">
        <v>352.9</v>
      </c>
      <c r="D480">
        <v>142.80000000000001</v>
      </c>
      <c r="E480">
        <v>180.3</v>
      </c>
      <c r="F480" s="38">
        <f t="shared" si="113"/>
        <v>625.79999999999995</v>
      </c>
      <c r="G480" s="38">
        <f t="shared" si="113"/>
        <v>533.20000000000005</v>
      </c>
      <c r="H480" s="144">
        <f t="shared" si="112"/>
        <v>17.366841710427593</v>
      </c>
      <c r="L480" s="101"/>
      <c r="N480" s="145"/>
      <c r="O480" s="144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</row>
    <row r="481" spans="1:26" ht="15" x14ac:dyDescent="0.25">
      <c r="A481" s="8">
        <f t="shared" si="107"/>
        <v>42201</v>
      </c>
      <c r="B481">
        <v>452.8</v>
      </c>
      <c r="C481">
        <v>393.8</v>
      </c>
      <c r="D481">
        <v>216.9</v>
      </c>
      <c r="E481">
        <v>210.7</v>
      </c>
      <c r="F481" s="38">
        <f t="shared" si="113"/>
        <v>669.7</v>
      </c>
      <c r="G481" s="38">
        <f t="shared" si="113"/>
        <v>604.5</v>
      </c>
      <c r="H481" s="144">
        <f t="shared" si="112"/>
        <v>10.785773366418528</v>
      </c>
      <c r="L481" s="101"/>
      <c r="N481" s="145"/>
      <c r="O481" s="144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</row>
    <row r="482" spans="1:26" ht="15" x14ac:dyDescent="0.25">
      <c r="A482" s="8">
        <f t="shared" si="107"/>
        <v>42208</v>
      </c>
      <c r="B482">
        <v>476.3</v>
      </c>
      <c r="C482">
        <v>560.79999999999995</v>
      </c>
      <c r="D482">
        <v>252.9</v>
      </c>
      <c r="E482">
        <v>210.7</v>
      </c>
      <c r="F482" s="38">
        <f t="shared" ref="F482:G487" si="114">+B482+D482</f>
        <v>729.2</v>
      </c>
      <c r="G482" s="38">
        <f t="shared" si="114"/>
        <v>771.5</v>
      </c>
      <c r="H482" s="144">
        <f t="shared" ref="H482:H487" si="115">+(F482/G482-1)*100</f>
        <v>-5.4828256642903366</v>
      </c>
      <c r="L482" s="101"/>
      <c r="N482" s="145"/>
      <c r="O482" s="146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</row>
    <row r="483" spans="1:26" ht="15" x14ac:dyDescent="0.25">
      <c r="A483" s="8">
        <f t="shared" si="107"/>
        <v>42215</v>
      </c>
      <c r="B483">
        <v>463.2</v>
      </c>
      <c r="C483">
        <v>714.7</v>
      </c>
      <c r="D483">
        <v>263.89999999999998</v>
      </c>
      <c r="E483">
        <v>279.2</v>
      </c>
      <c r="F483" s="38">
        <f t="shared" si="114"/>
        <v>727.09999999999991</v>
      </c>
      <c r="G483" s="38">
        <f t="shared" si="114"/>
        <v>993.90000000000009</v>
      </c>
      <c r="H483" s="144">
        <f t="shared" si="115"/>
        <v>-26.843746855820516</v>
      </c>
      <c r="L483" s="101"/>
      <c r="N483" s="145"/>
      <c r="O483" s="146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</row>
    <row r="484" spans="1:26" ht="15" x14ac:dyDescent="0.25">
      <c r="A484" s="8">
        <f t="shared" si="107"/>
        <v>42222</v>
      </c>
      <c r="B484">
        <v>373.7</v>
      </c>
      <c r="C484">
        <v>684.4</v>
      </c>
      <c r="D484">
        <v>364.9</v>
      </c>
      <c r="E484">
        <v>315.2</v>
      </c>
      <c r="F484" s="38">
        <f t="shared" si="114"/>
        <v>738.59999999999991</v>
      </c>
      <c r="G484" s="38">
        <f t="shared" si="114"/>
        <v>999.59999999999991</v>
      </c>
      <c r="H484" s="144">
        <f t="shared" si="115"/>
        <v>-26.110444177671067</v>
      </c>
      <c r="L484" s="101"/>
      <c r="N484" s="145"/>
      <c r="O484" s="144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</row>
    <row r="485" spans="1:26" ht="15" x14ac:dyDescent="0.25">
      <c r="A485" s="8">
        <f t="shared" si="107"/>
        <v>42229</v>
      </c>
      <c r="B485">
        <v>377.7</v>
      </c>
      <c r="C485">
        <v>672.7</v>
      </c>
      <c r="D485">
        <v>391.2</v>
      </c>
      <c r="E485">
        <v>389.4</v>
      </c>
      <c r="F485" s="38">
        <f t="shared" si="114"/>
        <v>768.9</v>
      </c>
      <c r="G485" s="38">
        <f t="shared" si="114"/>
        <v>1062.0999999999999</v>
      </c>
      <c r="H485" s="144">
        <f t="shared" si="115"/>
        <v>-27.605686846812915</v>
      </c>
      <c r="L485" s="101"/>
      <c r="N485" s="145"/>
      <c r="O485" s="144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</row>
    <row r="486" spans="1:26" ht="15" x14ac:dyDescent="0.25">
      <c r="A486" s="8">
        <f t="shared" si="107"/>
        <v>42236</v>
      </c>
      <c r="B486">
        <v>473.2</v>
      </c>
      <c r="C486" s="26">
        <v>726</v>
      </c>
      <c r="D486">
        <v>391.2</v>
      </c>
      <c r="E486">
        <v>429.8</v>
      </c>
      <c r="F486" s="38">
        <f t="shared" si="114"/>
        <v>864.4</v>
      </c>
      <c r="G486" s="38">
        <f t="shared" si="114"/>
        <v>1155.8</v>
      </c>
      <c r="H486" s="144">
        <f t="shared" si="115"/>
        <v>-25.211974390032875</v>
      </c>
      <c r="L486" s="101"/>
      <c r="N486" s="145"/>
      <c r="O486" s="144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</row>
    <row r="487" spans="1:26" ht="15" x14ac:dyDescent="0.25">
      <c r="A487" s="8">
        <f t="shared" si="107"/>
        <v>42243</v>
      </c>
      <c r="B487">
        <v>471.3</v>
      </c>
      <c r="C487" s="26">
        <v>681</v>
      </c>
      <c r="D487">
        <v>435.2</v>
      </c>
      <c r="E487">
        <v>484.4</v>
      </c>
      <c r="F487" s="38">
        <f t="shared" si="114"/>
        <v>906.5</v>
      </c>
      <c r="G487" s="38">
        <f t="shared" si="114"/>
        <v>1165.4000000000001</v>
      </c>
      <c r="H487" s="144">
        <f t="shared" si="115"/>
        <v>-22.215548309593281</v>
      </c>
      <c r="L487" s="101"/>
      <c r="N487" s="145"/>
      <c r="O487" s="144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</row>
    <row r="488" spans="1:26" ht="15" x14ac:dyDescent="0.25">
      <c r="A488" s="8">
        <f t="shared" si="107"/>
        <v>42250</v>
      </c>
      <c r="B488">
        <v>471.3</v>
      </c>
      <c r="C488">
        <v>736.5</v>
      </c>
      <c r="D488">
        <v>435.2</v>
      </c>
      <c r="E488" s="26">
        <v>509</v>
      </c>
      <c r="F488" s="38">
        <f t="shared" ref="F488:G490" si="116">+B488+D488</f>
        <v>906.5</v>
      </c>
      <c r="G488" s="38">
        <f t="shared" si="116"/>
        <v>1245.5</v>
      </c>
      <c r="H488" s="144">
        <f t="shared" ref="H488:H493" si="117">+(F488/G488-1)*100</f>
        <v>-27.21798474508229</v>
      </c>
      <c r="L488" s="101"/>
      <c r="N488" s="145"/>
      <c r="O488" s="144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</row>
    <row r="489" spans="1:26" ht="15" x14ac:dyDescent="0.25">
      <c r="A489" s="8">
        <f t="shared" si="107"/>
        <v>42257</v>
      </c>
      <c r="B489">
        <v>395.3</v>
      </c>
      <c r="C489">
        <v>721</v>
      </c>
      <c r="D489">
        <v>509.8</v>
      </c>
      <c r="E489">
        <v>539.20000000000005</v>
      </c>
      <c r="F489" s="38">
        <f t="shared" si="116"/>
        <v>905.1</v>
      </c>
      <c r="G489" s="38">
        <f t="shared" si="116"/>
        <v>1260.2</v>
      </c>
      <c r="H489" s="144">
        <f t="shared" si="117"/>
        <v>-28.178066973496275</v>
      </c>
      <c r="L489" s="101"/>
      <c r="N489" s="145"/>
      <c r="O489" s="144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</row>
    <row r="490" spans="1:26" ht="15" x14ac:dyDescent="0.25">
      <c r="A490" s="8">
        <f t="shared" si="107"/>
        <v>42264</v>
      </c>
      <c r="B490">
        <v>375.1</v>
      </c>
      <c r="C490">
        <v>626</v>
      </c>
      <c r="D490">
        <v>548.29999999999995</v>
      </c>
      <c r="E490">
        <v>639.5</v>
      </c>
      <c r="F490" s="38">
        <f t="shared" si="116"/>
        <v>923.4</v>
      </c>
      <c r="G490" s="38">
        <f t="shared" si="116"/>
        <v>1265.5</v>
      </c>
      <c r="H490" s="144">
        <f t="shared" si="117"/>
        <v>-27.032793362307395</v>
      </c>
      <c r="L490" s="101"/>
      <c r="N490" s="145"/>
      <c r="O490" s="144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</row>
    <row r="491" spans="1:26" ht="15" x14ac:dyDescent="0.25">
      <c r="A491" s="8">
        <f t="shared" si="107"/>
        <v>42271</v>
      </c>
      <c r="B491">
        <v>295.10000000000002</v>
      </c>
      <c r="C491">
        <v>786.2</v>
      </c>
      <c r="D491">
        <v>623.5</v>
      </c>
      <c r="E491">
        <v>720.5</v>
      </c>
      <c r="F491" s="38">
        <f t="shared" ref="F491:G496" si="118">+B491+D491</f>
        <v>918.6</v>
      </c>
      <c r="G491" s="38">
        <f t="shared" si="118"/>
        <v>1506.7</v>
      </c>
      <c r="H491" s="144">
        <f t="shared" si="117"/>
        <v>-39.032322293754561</v>
      </c>
      <c r="L491" s="101"/>
      <c r="N491" s="145"/>
      <c r="O491" s="144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</row>
    <row r="492" spans="1:26" ht="15" x14ac:dyDescent="0.25">
      <c r="A492" s="8">
        <f t="shared" si="107"/>
        <v>42278</v>
      </c>
      <c r="B492">
        <v>250.1</v>
      </c>
      <c r="C492">
        <v>763.2</v>
      </c>
      <c r="D492">
        <v>678.5</v>
      </c>
      <c r="E492">
        <v>739.7</v>
      </c>
      <c r="F492" s="38">
        <f t="shared" si="118"/>
        <v>928.6</v>
      </c>
      <c r="G492" s="38">
        <f t="shared" si="118"/>
        <v>1502.9</v>
      </c>
      <c r="H492" s="144">
        <f t="shared" si="117"/>
        <v>-38.212788608689877</v>
      </c>
      <c r="L492" s="101"/>
      <c r="N492" s="145"/>
      <c r="O492" s="144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</row>
    <row r="493" spans="1:26" ht="15" x14ac:dyDescent="0.25">
      <c r="A493" s="8">
        <f t="shared" si="107"/>
        <v>42285</v>
      </c>
      <c r="B493">
        <v>291.10000000000002</v>
      </c>
      <c r="C493">
        <v>823.8</v>
      </c>
      <c r="D493">
        <v>678.5</v>
      </c>
      <c r="E493">
        <v>787.3</v>
      </c>
      <c r="F493" s="38">
        <f t="shared" si="118"/>
        <v>969.6</v>
      </c>
      <c r="G493" s="38">
        <f t="shared" si="118"/>
        <v>1611.1</v>
      </c>
      <c r="H493" s="144">
        <f t="shared" si="117"/>
        <v>-39.817515982868848</v>
      </c>
      <c r="L493" s="101"/>
      <c r="N493" s="145"/>
      <c r="O493" s="144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</row>
    <row r="494" spans="1:26" ht="15" x14ac:dyDescent="0.25">
      <c r="A494" s="8">
        <f t="shared" si="107"/>
        <v>42292</v>
      </c>
      <c r="B494">
        <v>287.10000000000002</v>
      </c>
      <c r="C494">
        <v>851.3</v>
      </c>
      <c r="D494">
        <v>704.5</v>
      </c>
      <c r="E494">
        <v>787.3</v>
      </c>
      <c r="F494" s="38">
        <f t="shared" si="118"/>
        <v>991.6</v>
      </c>
      <c r="G494" s="38">
        <f t="shared" ref="G494:G505" si="119">+C494+E494</f>
        <v>1638.6</v>
      </c>
      <c r="H494" s="144">
        <f t="shared" ref="H494:H505" si="120">+(F494/G494-1)*100</f>
        <v>-39.484926156475034</v>
      </c>
      <c r="L494" s="101"/>
      <c r="N494" s="145"/>
      <c r="O494" s="144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</row>
    <row r="495" spans="1:26" ht="15" x14ac:dyDescent="0.25">
      <c r="A495" s="8">
        <f t="shared" si="107"/>
        <v>42299</v>
      </c>
      <c r="B495">
        <v>328.1</v>
      </c>
      <c r="C495">
        <v>826.4</v>
      </c>
      <c r="D495">
        <v>704.5</v>
      </c>
      <c r="E495">
        <v>825.7</v>
      </c>
      <c r="F495" s="38">
        <f t="shared" si="118"/>
        <v>1032.5999999999999</v>
      </c>
      <c r="G495" s="38">
        <f t="shared" si="119"/>
        <v>1652.1</v>
      </c>
      <c r="H495" s="144">
        <f t="shared" si="120"/>
        <v>-37.497730161612495</v>
      </c>
      <c r="L495" s="101"/>
      <c r="N495" s="145"/>
      <c r="O495" s="144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</row>
    <row r="496" spans="1:26" ht="15" x14ac:dyDescent="0.25">
      <c r="A496" s="8">
        <f t="shared" si="107"/>
        <v>42306</v>
      </c>
      <c r="B496">
        <v>282.10000000000002</v>
      </c>
      <c r="C496">
        <v>807.5</v>
      </c>
      <c r="D496">
        <v>710.5</v>
      </c>
      <c r="E496">
        <v>844.6</v>
      </c>
      <c r="F496" s="38">
        <f t="shared" si="118"/>
        <v>992.6</v>
      </c>
      <c r="G496" s="38">
        <f t="shared" si="119"/>
        <v>1652.1</v>
      </c>
      <c r="H496" s="144">
        <f t="shared" si="120"/>
        <v>-39.918891108286417</v>
      </c>
      <c r="L496" s="101"/>
      <c r="N496" s="145"/>
      <c r="O496" s="144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</row>
    <row r="497" spans="1:26" ht="15" x14ac:dyDescent="0.25">
      <c r="A497" s="8">
        <f t="shared" si="107"/>
        <v>42313</v>
      </c>
      <c r="B497">
        <v>227.6</v>
      </c>
      <c r="C497" s="26">
        <v>744</v>
      </c>
      <c r="D497">
        <v>766.8</v>
      </c>
      <c r="E497">
        <v>912.5</v>
      </c>
      <c r="F497" s="38">
        <f t="shared" ref="F497:F505" si="121">+B497+D497</f>
        <v>994.4</v>
      </c>
      <c r="G497" s="38">
        <f t="shared" si="119"/>
        <v>1656.5</v>
      </c>
      <c r="H497" s="144">
        <f t="shared" si="120"/>
        <v>-39.969815876848777</v>
      </c>
      <c r="L497" s="101"/>
      <c r="N497" s="145"/>
      <c r="O497" s="144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</row>
    <row r="498" spans="1:26" ht="15" x14ac:dyDescent="0.25">
      <c r="A498" s="8">
        <f t="shared" si="107"/>
        <v>42320</v>
      </c>
      <c r="B498">
        <v>268.89999999999998</v>
      </c>
      <c r="C498">
        <v>753.7</v>
      </c>
      <c r="D498">
        <v>828.6</v>
      </c>
      <c r="E498">
        <v>922.6</v>
      </c>
      <c r="F498" s="38">
        <f t="shared" si="121"/>
        <v>1097.5</v>
      </c>
      <c r="G498" s="38">
        <f t="shared" si="119"/>
        <v>1676.3000000000002</v>
      </c>
      <c r="H498" s="144">
        <f t="shared" si="120"/>
        <v>-34.528425699457145</v>
      </c>
      <c r="L498" s="101"/>
      <c r="N498" s="145"/>
      <c r="O498" s="144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</row>
    <row r="499" spans="1:26" ht="15" x14ac:dyDescent="0.25">
      <c r="A499" s="8">
        <f t="shared" si="107"/>
        <v>42327</v>
      </c>
      <c r="B499">
        <v>268.89999999999998</v>
      </c>
      <c r="C499">
        <v>720.7</v>
      </c>
      <c r="D499">
        <v>828.6</v>
      </c>
      <c r="E499">
        <v>959.5</v>
      </c>
      <c r="F499" s="38">
        <f t="shared" si="121"/>
        <v>1097.5</v>
      </c>
      <c r="G499" s="38">
        <f t="shared" si="119"/>
        <v>1680.2</v>
      </c>
      <c r="H499" s="144">
        <f t="shared" si="120"/>
        <v>-34.680395191048689</v>
      </c>
      <c r="L499" s="101"/>
      <c r="N499" s="145"/>
      <c r="O499" s="144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</row>
    <row r="500" spans="1:26" ht="15" x14ac:dyDescent="0.25">
      <c r="A500" s="8">
        <f t="shared" si="107"/>
        <v>42334</v>
      </c>
      <c r="B500">
        <v>268.89999999999998</v>
      </c>
      <c r="C500">
        <v>720.7</v>
      </c>
      <c r="D500">
        <v>852.3</v>
      </c>
      <c r="E500">
        <v>959.5</v>
      </c>
      <c r="F500" s="38">
        <f t="shared" si="121"/>
        <v>1121.1999999999998</v>
      </c>
      <c r="G500" s="38">
        <f t="shared" si="119"/>
        <v>1680.2</v>
      </c>
      <c r="H500" s="144">
        <f t="shared" si="120"/>
        <v>-33.269848827520541</v>
      </c>
      <c r="L500" s="101"/>
      <c r="N500" s="145"/>
      <c r="O500" s="144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</row>
    <row r="501" spans="1:26" ht="15" x14ac:dyDescent="0.25">
      <c r="A501" s="8">
        <f t="shared" si="107"/>
        <v>42341</v>
      </c>
      <c r="B501">
        <v>309.89999999999998</v>
      </c>
      <c r="C501">
        <v>683.3</v>
      </c>
      <c r="D501">
        <v>876.3</v>
      </c>
      <c r="E501">
        <v>1008.5</v>
      </c>
      <c r="F501" s="38">
        <f t="shared" si="121"/>
        <v>1186.1999999999998</v>
      </c>
      <c r="G501" s="38">
        <f t="shared" si="119"/>
        <v>1691.8</v>
      </c>
      <c r="H501" s="144">
        <f t="shared" si="120"/>
        <v>-29.885329235134183</v>
      </c>
      <c r="L501" s="101"/>
      <c r="N501" s="145"/>
      <c r="O501" s="144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</row>
    <row r="502" spans="1:26" ht="15" x14ac:dyDescent="0.25">
      <c r="A502" s="8">
        <f t="shared" si="107"/>
        <v>42348</v>
      </c>
      <c r="B502">
        <v>314.89999999999998</v>
      </c>
      <c r="C502">
        <v>745.3</v>
      </c>
      <c r="D502">
        <v>932.9</v>
      </c>
      <c r="E502">
        <v>1008.5</v>
      </c>
      <c r="F502" s="38">
        <f t="shared" si="121"/>
        <v>1247.8</v>
      </c>
      <c r="G502" s="38">
        <f t="shared" si="119"/>
        <v>1753.8</v>
      </c>
      <c r="H502" s="144">
        <f t="shared" si="120"/>
        <v>-28.85163644657316</v>
      </c>
      <c r="L502" s="101"/>
      <c r="N502" s="145"/>
      <c r="O502" s="144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</row>
    <row r="503" spans="1:26" ht="15" x14ac:dyDescent="0.25">
      <c r="A503" s="8">
        <f t="shared" si="107"/>
        <v>42355</v>
      </c>
      <c r="B503">
        <v>336.9</v>
      </c>
      <c r="C503">
        <v>755.1</v>
      </c>
      <c r="D503">
        <v>965.7</v>
      </c>
      <c r="E503">
        <v>1009.8</v>
      </c>
      <c r="F503" s="38">
        <f t="shared" si="121"/>
        <v>1302.5999999999999</v>
      </c>
      <c r="G503" s="38">
        <f t="shared" si="119"/>
        <v>1764.9</v>
      </c>
      <c r="H503" s="144">
        <f t="shared" si="120"/>
        <v>-26.194118646948851</v>
      </c>
      <c r="L503" s="101"/>
      <c r="N503" s="145"/>
      <c r="O503" s="144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</row>
    <row r="504" spans="1:26" ht="15" x14ac:dyDescent="0.25">
      <c r="A504" s="8">
        <f t="shared" si="107"/>
        <v>42362</v>
      </c>
      <c r="B504">
        <v>336.9</v>
      </c>
      <c r="C504">
        <v>787.6</v>
      </c>
      <c r="D504">
        <v>965.7</v>
      </c>
      <c r="E504">
        <v>1009.8</v>
      </c>
      <c r="F504" s="38">
        <f t="shared" si="121"/>
        <v>1302.5999999999999</v>
      </c>
      <c r="G504" s="38">
        <f t="shared" si="119"/>
        <v>1797.4</v>
      </c>
      <c r="H504" s="144">
        <f t="shared" si="120"/>
        <v>-27.528652498052754</v>
      </c>
      <c r="L504" s="101"/>
      <c r="N504" s="145"/>
      <c r="O504" s="144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</row>
    <row r="505" spans="1:26" ht="15" x14ac:dyDescent="0.25">
      <c r="A505" s="8">
        <f t="shared" si="107"/>
        <v>42369</v>
      </c>
      <c r="B505">
        <v>301.89999999999998</v>
      </c>
      <c r="C505">
        <v>660.7</v>
      </c>
      <c r="D505">
        <v>1009.7</v>
      </c>
      <c r="E505" s="26">
        <v>1097</v>
      </c>
      <c r="F505" s="38">
        <f t="shared" si="121"/>
        <v>1311.6</v>
      </c>
      <c r="G505" s="38">
        <f t="shared" si="119"/>
        <v>1757.7</v>
      </c>
      <c r="H505" s="144">
        <f t="shared" si="120"/>
        <v>-25.379757637822166</v>
      </c>
      <c r="L505" s="101"/>
      <c r="N505" s="145"/>
      <c r="O505" s="144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</row>
    <row r="506" spans="1:26" ht="15" x14ac:dyDescent="0.25">
      <c r="A506" s="8">
        <f t="shared" si="107"/>
        <v>42376</v>
      </c>
      <c r="B506">
        <v>301.89999999999998</v>
      </c>
      <c r="C506">
        <v>660.7</v>
      </c>
      <c r="D506">
        <v>1009.7</v>
      </c>
      <c r="E506" s="26">
        <v>1097</v>
      </c>
      <c r="F506" s="38">
        <f t="shared" ref="F506:G510" si="122">+B506+D506</f>
        <v>1311.6</v>
      </c>
      <c r="G506" s="38">
        <f t="shared" si="122"/>
        <v>1757.7</v>
      </c>
      <c r="H506" s="144">
        <f t="shared" ref="H506:H513" si="123">+(F506/G506-1)*100</f>
        <v>-25.379757637822166</v>
      </c>
      <c r="L506" s="101"/>
      <c r="N506" s="145"/>
      <c r="O506" s="144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</row>
    <row r="507" spans="1:26" ht="15" x14ac:dyDescent="0.25">
      <c r="A507" s="8">
        <f t="shared" si="107"/>
        <v>42383</v>
      </c>
      <c r="B507">
        <v>313.89999999999998</v>
      </c>
      <c r="C507">
        <v>721.7</v>
      </c>
      <c r="D507">
        <v>1009.7</v>
      </c>
      <c r="E507" s="26">
        <v>1097</v>
      </c>
      <c r="F507" s="38">
        <f t="shared" si="122"/>
        <v>1323.6</v>
      </c>
      <c r="G507" s="38">
        <f t="shared" si="122"/>
        <v>1818.7</v>
      </c>
      <c r="H507" s="144">
        <f t="shared" si="123"/>
        <v>-27.222741518667181</v>
      </c>
      <c r="L507" s="101"/>
      <c r="N507" s="145"/>
      <c r="O507" s="144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</row>
    <row r="508" spans="1:26" ht="15" x14ac:dyDescent="0.25">
      <c r="A508" s="8">
        <f t="shared" si="107"/>
        <v>42390</v>
      </c>
      <c r="B508">
        <v>337.9</v>
      </c>
      <c r="C508">
        <v>743.8</v>
      </c>
      <c r="D508">
        <v>1033.5</v>
      </c>
      <c r="E508" s="26">
        <v>1130</v>
      </c>
      <c r="F508" s="38">
        <f t="shared" si="122"/>
        <v>1371.4</v>
      </c>
      <c r="G508" s="38">
        <f t="shared" si="122"/>
        <v>1873.8</v>
      </c>
      <c r="H508" s="144">
        <f t="shared" si="123"/>
        <v>-26.811826235457346</v>
      </c>
      <c r="L508" s="101"/>
      <c r="N508" s="145"/>
      <c r="O508" s="144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</row>
    <row r="509" spans="1:26" ht="15" x14ac:dyDescent="0.25">
      <c r="A509" s="8">
        <f t="shared" ref="A509:A572" si="124">+A508+7</f>
        <v>42397</v>
      </c>
      <c r="B509">
        <v>331.9</v>
      </c>
      <c r="C509">
        <v>659.5</v>
      </c>
      <c r="D509">
        <v>1033.5</v>
      </c>
      <c r="E509">
        <v>1205.2</v>
      </c>
      <c r="F509" s="38">
        <f t="shared" si="122"/>
        <v>1365.4</v>
      </c>
      <c r="G509" s="38">
        <f t="shared" si="122"/>
        <v>1864.7</v>
      </c>
      <c r="H509" s="144">
        <f t="shared" si="123"/>
        <v>-26.776425162224481</v>
      </c>
      <c r="L509" s="101"/>
      <c r="N509" s="145"/>
      <c r="O509" s="144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</row>
    <row r="510" spans="1:26" ht="15" x14ac:dyDescent="0.25">
      <c r="A510" s="8">
        <f t="shared" si="124"/>
        <v>42404</v>
      </c>
      <c r="B510">
        <v>308.3</v>
      </c>
      <c r="C510">
        <v>604.29999999999995</v>
      </c>
      <c r="D510">
        <v>1057.7</v>
      </c>
      <c r="E510">
        <v>1272.3</v>
      </c>
      <c r="F510" s="61">
        <f t="shared" si="122"/>
        <v>1366</v>
      </c>
      <c r="G510" s="38">
        <f t="shared" si="122"/>
        <v>1876.6</v>
      </c>
      <c r="H510" s="144">
        <f t="shared" si="123"/>
        <v>-27.208781839496954</v>
      </c>
      <c r="L510" s="101"/>
      <c r="N510" s="145"/>
      <c r="O510" s="144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</row>
    <row r="511" spans="1:26" ht="15" x14ac:dyDescent="0.25">
      <c r="A511" s="8">
        <f t="shared" si="124"/>
        <v>42411</v>
      </c>
      <c r="B511">
        <v>308.3</v>
      </c>
      <c r="C511">
        <v>638.4</v>
      </c>
      <c r="D511">
        <v>1057.7</v>
      </c>
      <c r="E511">
        <v>1272.3</v>
      </c>
      <c r="F511" s="61">
        <f t="shared" ref="F511:G513" si="125">+B511+D511</f>
        <v>1366</v>
      </c>
      <c r="G511" s="38">
        <f t="shared" si="125"/>
        <v>1910.6999999999998</v>
      </c>
      <c r="H511" s="144">
        <f t="shared" si="123"/>
        <v>-28.507876694405187</v>
      </c>
      <c r="L511" s="101"/>
      <c r="N511" s="145"/>
      <c r="O511" s="144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</row>
    <row r="512" spans="1:26" ht="15" x14ac:dyDescent="0.25">
      <c r="A512" s="8">
        <f t="shared" si="124"/>
        <v>42418</v>
      </c>
      <c r="B512">
        <v>322.3</v>
      </c>
      <c r="C512">
        <v>638.5</v>
      </c>
      <c r="D512">
        <v>1057.7</v>
      </c>
      <c r="E512">
        <v>1272.3</v>
      </c>
      <c r="F512" s="61">
        <f t="shared" si="125"/>
        <v>1380</v>
      </c>
      <c r="G512" s="38">
        <f t="shared" si="125"/>
        <v>1910.8</v>
      </c>
      <c r="H512" s="144">
        <f t="shared" si="123"/>
        <v>-27.778940757797777</v>
      </c>
      <c r="L512" s="101"/>
      <c r="N512" s="145"/>
      <c r="O512" s="144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</row>
    <row r="513" spans="1:26" ht="15" x14ac:dyDescent="0.25">
      <c r="A513" s="8">
        <f t="shared" si="124"/>
        <v>42425</v>
      </c>
      <c r="B513">
        <v>328.3</v>
      </c>
      <c r="C513">
        <v>610.4</v>
      </c>
      <c r="D513">
        <v>1057.7</v>
      </c>
      <c r="E513">
        <v>1295.9000000000001</v>
      </c>
      <c r="F513" s="61">
        <f t="shared" si="125"/>
        <v>1386</v>
      </c>
      <c r="G513" s="38">
        <f t="shared" si="125"/>
        <v>1906.3000000000002</v>
      </c>
      <c r="H513" s="144">
        <f t="shared" si="123"/>
        <v>-27.293710328909416</v>
      </c>
      <c r="L513" s="100"/>
      <c r="N513" s="145"/>
      <c r="O513" s="144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</row>
    <row r="514" spans="1:26" ht="15" x14ac:dyDescent="0.25">
      <c r="A514" s="8">
        <f t="shared" si="124"/>
        <v>42432</v>
      </c>
      <c r="B514">
        <v>327.39999999999998</v>
      </c>
      <c r="C514">
        <v>590.29999999999995</v>
      </c>
      <c r="D514">
        <v>1057.7</v>
      </c>
      <c r="E514">
        <v>1316.9</v>
      </c>
      <c r="F514" s="61">
        <f t="shared" ref="F514:G516" si="126">+B514+D514</f>
        <v>1385.1</v>
      </c>
      <c r="G514" s="38">
        <f t="shared" si="126"/>
        <v>1907.2</v>
      </c>
      <c r="H514" s="144">
        <f t="shared" ref="H514:H519" si="127">+(F514/G514-1)*100</f>
        <v>-27.375209731543627</v>
      </c>
      <c r="L514" s="100"/>
      <c r="N514" s="145"/>
      <c r="O514" s="144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</row>
    <row r="515" spans="1:26" ht="15" x14ac:dyDescent="0.25">
      <c r="A515" s="8">
        <f t="shared" si="124"/>
        <v>42439</v>
      </c>
      <c r="B515">
        <v>265.5</v>
      </c>
      <c r="C515">
        <v>533.6</v>
      </c>
      <c r="D515">
        <v>1123.7</v>
      </c>
      <c r="E515" s="26">
        <v>1369</v>
      </c>
      <c r="F515" s="61">
        <f t="shared" si="126"/>
        <v>1389.2</v>
      </c>
      <c r="G515" s="38">
        <f t="shared" si="126"/>
        <v>1902.6</v>
      </c>
      <c r="H515" s="144">
        <f t="shared" si="127"/>
        <v>-26.984126984126977</v>
      </c>
      <c r="L515" s="101"/>
      <c r="N515" s="145"/>
      <c r="O515" s="144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</row>
    <row r="516" spans="1:26" ht="15" x14ac:dyDescent="0.25">
      <c r="A516" s="8">
        <f t="shared" si="124"/>
        <v>42446</v>
      </c>
      <c r="B516">
        <v>265.5</v>
      </c>
      <c r="C516">
        <v>419</v>
      </c>
      <c r="D516">
        <v>1123.7</v>
      </c>
      <c r="E516">
        <v>1486.6</v>
      </c>
      <c r="F516" s="61">
        <f t="shared" si="126"/>
        <v>1389.2</v>
      </c>
      <c r="G516" s="38">
        <f t="shared" si="126"/>
        <v>1905.6</v>
      </c>
      <c r="H516" s="144">
        <f t="shared" si="127"/>
        <v>-27.099076406381183</v>
      </c>
      <c r="L516" s="101"/>
      <c r="N516" s="145"/>
      <c r="O516" s="144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</row>
    <row r="517" spans="1:26" ht="15" x14ac:dyDescent="0.25">
      <c r="A517" s="8">
        <f t="shared" si="124"/>
        <v>42453</v>
      </c>
      <c r="B517">
        <v>266.2</v>
      </c>
      <c r="C517">
        <v>393.1</v>
      </c>
      <c r="D517">
        <v>1147.9000000000001</v>
      </c>
      <c r="E517">
        <v>1512.5</v>
      </c>
      <c r="F517" s="61">
        <f t="shared" ref="F517:G519" si="128">+B517+D517</f>
        <v>1414.1000000000001</v>
      </c>
      <c r="G517" s="38">
        <f t="shared" si="128"/>
        <v>1905.6</v>
      </c>
      <c r="H517" s="144">
        <f t="shared" si="127"/>
        <v>-25.792401343408887</v>
      </c>
      <c r="L517" s="101"/>
      <c r="N517" s="145"/>
      <c r="O517" s="144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</row>
    <row r="518" spans="1:26" ht="15" x14ac:dyDescent="0.25">
      <c r="A518" s="8">
        <f t="shared" si="124"/>
        <v>42460</v>
      </c>
      <c r="B518" s="26">
        <v>208.1</v>
      </c>
      <c r="C518" s="26">
        <v>393.2</v>
      </c>
      <c r="D518" s="26">
        <v>1216.8</v>
      </c>
      <c r="E518" s="26">
        <v>1559</v>
      </c>
      <c r="F518" s="61">
        <f t="shared" si="128"/>
        <v>1424.8999999999999</v>
      </c>
      <c r="G518" s="38">
        <f t="shared" si="128"/>
        <v>1952.2</v>
      </c>
      <c r="H518" s="144">
        <f t="shared" si="127"/>
        <v>-27.010552197520752</v>
      </c>
      <c r="L518" s="101"/>
      <c r="N518" s="145"/>
      <c r="O518" s="144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</row>
    <row r="519" spans="1:26" ht="15" x14ac:dyDescent="0.25">
      <c r="A519" s="8">
        <f t="shared" si="124"/>
        <v>42467</v>
      </c>
      <c r="B519" s="26">
        <v>212</v>
      </c>
      <c r="C519" s="26">
        <v>393.2</v>
      </c>
      <c r="D519" s="26">
        <v>1216.8</v>
      </c>
      <c r="E519" s="26">
        <v>1565.5</v>
      </c>
      <c r="F519" s="61">
        <f t="shared" si="128"/>
        <v>1428.8</v>
      </c>
      <c r="G519" s="38">
        <f t="shared" si="128"/>
        <v>1958.7</v>
      </c>
      <c r="H519" s="144">
        <f t="shared" si="127"/>
        <v>-27.05365803849492</v>
      </c>
      <c r="L519" s="101"/>
      <c r="N519" s="145"/>
      <c r="O519" s="144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</row>
    <row r="520" spans="1:26" ht="15" x14ac:dyDescent="0.35">
      <c r="A520" s="8">
        <f t="shared" si="124"/>
        <v>42474</v>
      </c>
      <c r="B520">
        <v>237.8</v>
      </c>
      <c r="C520">
        <v>353.2</v>
      </c>
      <c r="D520">
        <v>1216.8</v>
      </c>
      <c r="E520">
        <v>1605.5</v>
      </c>
      <c r="F520" s="61">
        <f t="shared" ref="F520:G522" si="129">+B520+D520</f>
        <v>1454.6</v>
      </c>
      <c r="G520" s="38">
        <f t="shared" si="129"/>
        <v>1958.7</v>
      </c>
      <c r="H520" s="144">
        <f t="shared" ref="H520:H525" si="130">+(F520/G520-1)*100</f>
        <v>-25.736457854699559</v>
      </c>
      <c r="I520">
        <v>22</v>
      </c>
      <c r="L520" s="62"/>
      <c r="N520" s="145"/>
      <c r="O520" s="144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</row>
    <row r="521" spans="1:26" ht="15" x14ac:dyDescent="0.25">
      <c r="A521" s="8">
        <f t="shared" si="124"/>
        <v>42481</v>
      </c>
      <c r="B521">
        <v>237.8</v>
      </c>
      <c r="C521" s="26">
        <v>353</v>
      </c>
      <c r="D521">
        <v>1216.8</v>
      </c>
      <c r="E521">
        <v>1613.5</v>
      </c>
      <c r="F521" s="61">
        <f t="shared" si="129"/>
        <v>1454.6</v>
      </c>
      <c r="G521" s="38">
        <f t="shared" si="129"/>
        <v>1966.5</v>
      </c>
      <c r="H521" s="144">
        <f t="shared" si="130"/>
        <v>-26.031019577930337</v>
      </c>
      <c r="I521">
        <v>22</v>
      </c>
      <c r="N521" s="145"/>
      <c r="O521" s="144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</row>
    <row r="522" spans="1:26" ht="15" x14ac:dyDescent="0.25">
      <c r="A522" s="8">
        <f t="shared" si="124"/>
        <v>42488</v>
      </c>
      <c r="B522">
        <v>226.8</v>
      </c>
      <c r="C522">
        <v>294.7</v>
      </c>
      <c r="D522">
        <v>1260</v>
      </c>
      <c r="E522">
        <v>1673.7</v>
      </c>
      <c r="F522" s="61">
        <f t="shared" si="129"/>
        <v>1486.8</v>
      </c>
      <c r="G522" s="38">
        <f t="shared" si="129"/>
        <v>1968.4</v>
      </c>
      <c r="H522" s="144">
        <f t="shared" si="130"/>
        <v>-24.466571834992891</v>
      </c>
      <c r="I522">
        <v>22</v>
      </c>
      <c r="N522" s="145"/>
      <c r="O522" s="144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</row>
    <row r="523" spans="1:26" ht="15" x14ac:dyDescent="0.25">
      <c r="A523" s="8">
        <f t="shared" si="124"/>
        <v>42495</v>
      </c>
      <c r="B523">
        <v>198.6</v>
      </c>
      <c r="C523">
        <v>337.7</v>
      </c>
      <c r="D523">
        <v>1330.3</v>
      </c>
      <c r="E523">
        <v>1745.2</v>
      </c>
      <c r="F523" s="61">
        <f t="shared" ref="F523:G525" si="131">+B523+D523</f>
        <v>1528.8999999999999</v>
      </c>
      <c r="G523" s="38">
        <f t="shared" si="131"/>
        <v>2082.9</v>
      </c>
      <c r="H523" s="144">
        <f t="shared" si="130"/>
        <v>-26.597532286715641</v>
      </c>
      <c r="I523">
        <v>70</v>
      </c>
      <c r="N523" s="145"/>
      <c r="O523" s="144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</row>
    <row r="524" spans="1:26" ht="15" x14ac:dyDescent="0.25">
      <c r="A524" s="8">
        <f t="shared" si="124"/>
        <v>42502</v>
      </c>
      <c r="B524">
        <v>186.8</v>
      </c>
      <c r="C524">
        <v>309.7</v>
      </c>
      <c r="D524">
        <v>1330.3</v>
      </c>
      <c r="E524">
        <v>1773.8</v>
      </c>
      <c r="F524" s="61">
        <f t="shared" si="131"/>
        <v>1517.1</v>
      </c>
      <c r="G524" s="38">
        <f t="shared" si="131"/>
        <v>2083.5</v>
      </c>
      <c r="H524" s="144">
        <f t="shared" si="130"/>
        <v>-27.185025197984171</v>
      </c>
      <c r="I524">
        <v>92</v>
      </c>
      <c r="O524" s="101"/>
    </row>
    <row r="525" spans="1:26" ht="15" x14ac:dyDescent="0.25">
      <c r="A525" s="8">
        <f t="shared" si="124"/>
        <v>42509</v>
      </c>
      <c r="B525">
        <v>175.6</v>
      </c>
      <c r="C525">
        <v>277.2</v>
      </c>
      <c r="D525">
        <v>1342.4</v>
      </c>
      <c r="E525">
        <v>1804.4</v>
      </c>
      <c r="F525" s="61">
        <f t="shared" si="131"/>
        <v>1518</v>
      </c>
      <c r="G525" s="38">
        <f t="shared" si="131"/>
        <v>2081.6</v>
      </c>
      <c r="H525" s="144">
        <f t="shared" si="130"/>
        <v>-27.075326671790922</v>
      </c>
      <c r="I525">
        <v>92</v>
      </c>
      <c r="O525" s="101"/>
    </row>
    <row r="526" spans="1:26" ht="15" x14ac:dyDescent="0.25">
      <c r="A526" s="8">
        <f t="shared" si="124"/>
        <v>42516</v>
      </c>
      <c r="B526">
        <v>155.6</v>
      </c>
      <c r="C526">
        <v>253</v>
      </c>
      <c r="D526">
        <v>1342.4</v>
      </c>
      <c r="E526">
        <v>1840.5</v>
      </c>
      <c r="F526" s="61">
        <f t="shared" ref="F526:G528" si="132">+B526+D526</f>
        <v>1498</v>
      </c>
      <c r="G526" s="38">
        <f t="shared" si="132"/>
        <v>2093.5</v>
      </c>
      <c r="H526" s="144">
        <f t="shared" ref="H526:H531" si="133">+(F526/G526-1)*100</f>
        <v>-28.445187485072843</v>
      </c>
      <c r="I526">
        <v>158</v>
      </c>
      <c r="O526" s="101"/>
    </row>
    <row r="527" spans="1:26" ht="15" x14ac:dyDescent="0.25">
      <c r="A527" s="8">
        <f t="shared" si="124"/>
        <v>42523</v>
      </c>
      <c r="B527">
        <v>256.8</v>
      </c>
      <c r="C527">
        <v>560.1</v>
      </c>
      <c r="D527">
        <v>0</v>
      </c>
      <c r="E527">
        <v>0</v>
      </c>
      <c r="F527" s="61">
        <f t="shared" si="132"/>
        <v>256.8</v>
      </c>
      <c r="G527" s="38">
        <f t="shared" si="132"/>
        <v>560.1</v>
      </c>
      <c r="H527" s="144">
        <f t="shared" si="133"/>
        <v>-54.151044456347087</v>
      </c>
      <c r="O527" s="101"/>
    </row>
    <row r="528" spans="1:26" ht="15" x14ac:dyDescent="0.25">
      <c r="A528" s="8">
        <f t="shared" si="124"/>
        <v>42530</v>
      </c>
      <c r="B528">
        <v>223.1</v>
      </c>
      <c r="C528">
        <v>514.1</v>
      </c>
      <c r="D528">
        <v>43.2</v>
      </c>
      <c r="E528">
        <v>40</v>
      </c>
      <c r="F528" s="61">
        <f t="shared" si="132"/>
        <v>266.3</v>
      </c>
      <c r="G528" s="38">
        <f t="shared" si="132"/>
        <v>554.1</v>
      </c>
      <c r="H528" s="144">
        <f t="shared" si="133"/>
        <v>-51.94008301750587</v>
      </c>
      <c r="O528" s="101"/>
    </row>
    <row r="529" spans="1:15" ht="15" x14ac:dyDescent="0.25">
      <c r="A529" s="8">
        <f t="shared" si="124"/>
        <v>42537</v>
      </c>
      <c r="B529">
        <v>188.1</v>
      </c>
      <c r="C529">
        <v>524.1</v>
      </c>
      <c r="D529">
        <v>133.30000000000001</v>
      </c>
      <c r="E529">
        <v>72.599999999999994</v>
      </c>
      <c r="F529" s="61">
        <f t="shared" ref="F529:G531" si="134">+B529+D529</f>
        <v>321.39999999999998</v>
      </c>
      <c r="G529" s="38">
        <f t="shared" si="134"/>
        <v>596.70000000000005</v>
      </c>
      <c r="H529" s="144">
        <f t="shared" si="133"/>
        <v>-46.137087313557913</v>
      </c>
      <c r="O529" s="101"/>
    </row>
    <row r="530" spans="1:15" ht="15" x14ac:dyDescent="0.25">
      <c r="A530" s="8">
        <f t="shared" si="124"/>
        <v>42544</v>
      </c>
      <c r="B530">
        <v>188.8</v>
      </c>
      <c r="C530">
        <v>571.6</v>
      </c>
      <c r="D530">
        <v>133.30000000000001</v>
      </c>
      <c r="E530">
        <v>72.599999999999994</v>
      </c>
      <c r="F530" s="61">
        <f t="shared" si="134"/>
        <v>322.10000000000002</v>
      </c>
      <c r="G530" s="38">
        <f t="shared" si="134"/>
        <v>644.20000000000005</v>
      </c>
      <c r="H530" s="144">
        <f t="shared" si="133"/>
        <v>-50</v>
      </c>
      <c r="O530" s="101"/>
    </row>
    <row r="531" spans="1:15" ht="15" x14ac:dyDescent="0.25">
      <c r="A531" s="8">
        <f t="shared" si="124"/>
        <v>42551</v>
      </c>
      <c r="B531" s="26">
        <v>177</v>
      </c>
      <c r="C531" s="26">
        <v>523</v>
      </c>
      <c r="D531">
        <v>145.1</v>
      </c>
      <c r="E531">
        <v>102.8</v>
      </c>
      <c r="F531" s="61">
        <f t="shared" si="134"/>
        <v>322.10000000000002</v>
      </c>
      <c r="G531" s="38">
        <f t="shared" si="134"/>
        <v>625.79999999999995</v>
      </c>
      <c r="H531" s="144">
        <f t="shared" si="133"/>
        <v>-48.529881751358253</v>
      </c>
      <c r="O531" s="101"/>
    </row>
    <row r="532" spans="1:15" ht="15" x14ac:dyDescent="0.25">
      <c r="A532" s="8">
        <f t="shared" si="124"/>
        <v>42558</v>
      </c>
      <c r="B532">
        <v>162.30000000000001</v>
      </c>
      <c r="C532">
        <v>483</v>
      </c>
      <c r="D532">
        <v>169.2</v>
      </c>
      <c r="E532">
        <v>142.80000000000001</v>
      </c>
      <c r="F532" s="61">
        <f t="shared" ref="F532:G534" si="135">+B532+D532</f>
        <v>331.5</v>
      </c>
      <c r="G532" s="38">
        <f t="shared" si="135"/>
        <v>625.79999999999995</v>
      </c>
      <c r="H532" s="144">
        <f t="shared" ref="H532:H537" si="136">+(F532/G532-1)*100</f>
        <v>-47.027804410354747</v>
      </c>
      <c r="O532" s="101"/>
    </row>
    <row r="533" spans="1:15" ht="15" x14ac:dyDescent="0.25">
      <c r="A533" s="8">
        <f t="shared" si="124"/>
        <v>42565</v>
      </c>
      <c r="B533">
        <v>175.3</v>
      </c>
      <c r="C533">
        <v>452.8</v>
      </c>
      <c r="D533">
        <v>193.4</v>
      </c>
      <c r="E533">
        <v>216.9</v>
      </c>
      <c r="F533" s="61">
        <f t="shared" si="135"/>
        <v>368.70000000000005</v>
      </c>
      <c r="G533" s="38">
        <f t="shared" si="135"/>
        <v>669.7</v>
      </c>
      <c r="H533" s="144">
        <f t="shared" si="136"/>
        <v>-44.945497984172015</v>
      </c>
      <c r="O533" s="101"/>
    </row>
    <row r="534" spans="1:15" ht="15" x14ac:dyDescent="0.25">
      <c r="A534" s="8">
        <f t="shared" si="124"/>
        <v>42572</v>
      </c>
      <c r="B534">
        <v>197.3</v>
      </c>
      <c r="C534">
        <v>476.3</v>
      </c>
      <c r="D534">
        <v>193.4</v>
      </c>
      <c r="E534">
        <v>252.9</v>
      </c>
      <c r="F534" s="61">
        <f t="shared" si="135"/>
        <v>390.70000000000005</v>
      </c>
      <c r="G534" s="38">
        <f t="shared" si="135"/>
        <v>729.2</v>
      </c>
      <c r="H534" s="144">
        <f t="shared" si="136"/>
        <v>-46.420735052111908</v>
      </c>
      <c r="O534" s="101"/>
    </row>
    <row r="535" spans="1:15" ht="15" x14ac:dyDescent="0.25">
      <c r="A535" s="8">
        <f t="shared" si="124"/>
        <v>42579</v>
      </c>
      <c r="B535">
        <v>299.10000000000002</v>
      </c>
      <c r="C535">
        <v>463.2</v>
      </c>
      <c r="D535">
        <v>239.7</v>
      </c>
      <c r="E535">
        <v>263.89999999999998</v>
      </c>
      <c r="F535" s="61">
        <f t="shared" ref="F535:G537" si="137">+B535+D535</f>
        <v>538.79999999999995</v>
      </c>
      <c r="G535" s="38">
        <f t="shared" si="137"/>
        <v>727.09999999999991</v>
      </c>
      <c r="H535" s="144">
        <f t="shared" si="136"/>
        <v>-25.897400632650246</v>
      </c>
      <c r="O535" s="101"/>
    </row>
    <row r="536" spans="1:15" ht="15" x14ac:dyDescent="0.25">
      <c r="A536" s="8">
        <f t="shared" si="124"/>
        <v>42586</v>
      </c>
      <c r="B536">
        <v>321.2</v>
      </c>
      <c r="C536">
        <v>373.7</v>
      </c>
      <c r="D536">
        <v>241.4</v>
      </c>
      <c r="E536">
        <v>364.9</v>
      </c>
      <c r="F536" s="61">
        <f t="shared" si="137"/>
        <v>562.6</v>
      </c>
      <c r="G536" s="38">
        <f t="shared" si="137"/>
        <v>738.59999999999991</v>
      </c>
      <c r="H536" s="144">
        <f t="shared" si="136"/>
        <v>-23.828865421066869</v>
      </c>
      <c r="O536" s="100"/>
    </row>
    <row r="537" spans="1:15" ht="15" x14ac:dyDescent="0.25">
      <c r="A537" s="8">
        <f t="shared" si="124"/>
        <v>42593</v>
      </c>
      <c r="B537">
        <v>264.2</v>
      </c>
      <c r="C537">
        <v>377.7</v>
      </c>
      <c r="D537">
        <v>307.2</v>
      </c>
      <c r="E537">
        <v>391.2</v>
      </c>
      <c r="F537" s="61">
        <f t="shared" si="137"/>
        <v>571.4</v>
      </c>
      <c r="G537" s="38">
        <f t="shared" si="137"/>
        <v>768.9</v>
      </c>
      <c r="H537" s="144">
        <f t="shared" si="136"/>
        <v>-25.686044999349722</v>
      </c>
      <c r="O537" s="100"/>
    </row>
    <row r="538" spans="1:15" ht="15" x14ac:dyDescent="0.25">
      <c r="A538" s="8">
        <f t="shared" si="124"/>
        <v>42600</v>
      </c>
      <c r="B538">
        <v>264.2</v>
      </c>
      <c r="C538">
        <v>473.2</v>
      </c>
      <c r="D538">
        <v>307.2</v>
      </c>
      <c r="E538">
        <v>391.2</v>
      </c>
      <c r="F538" s="61">
        <f t="shared" ref="F538:G540" si="138">+B538+D538</f>
        <v>571.4</v>
      </c>
      <c r="G538" s="38">
        <f t="shared" si="138"/>
        <v>864.4</v>
      </c>
      <c r="H538" s="144">
        <f t="shared" ref="H538:H543" si="139">+(F538/G538-1)*100</f>
        <v>-33.896344285053218</v>
      </c>
      <c r="O538" s="101"/>
    </row>
    <row r="539" spans="1:15" ht="15" x14ac:dyDescent="0.25">
      <c r="A539" s="8">
        <f t="shared" si="124"/>
        <v>42607</v>
      </c>
      <c r="B539">
        <v>275.39999999999998</v>
      </c>
      <c r="C539">
        <v>471.3</v>
      </c>
      <c r="D539">
        <v>318.60000000000002</v>
      </c>
      <c r="E539">
        <v>435.2</v>
      </c>
      <c r="F539" s="61">
        <f t="shared" si="138"/>
        <v>594</v>
      </c>
      <c r="G539" s="38">
        <f t="shared" si="138"/>
        <v>906.5</v>
      </c>
      <c r="H539" s="144">
        <f t="shared" si="139"/>
        <v>-34.473248758963052</v>
      </c>
      <c r="O539" s="101"/>
    </row>
    <row r="540" spans="1:15" ht="15" x14ac:dyDescent="0.35">
      <c r="A540" s="8">
        <f t="shared" si="124"/>
        <v>42614</v>
      </c>
      <c r="B540">
        <v>253.4</v>
      </c>
      <c r="C540">
        <v>471.3</v>
      </c>
      <c r="D540">
        <v>342.8</v>
      </c>
      <c r="E540">
        <v>435.2</v>
      </c>
      <c r="F540" s="61">
        <f t="shared" si="138"/>
        <v>596.20000000000005</v>
      </c>
      <c r="G540" s="38">
        <f t="shared" si="138"/>
        <v>906.5</v>
      </c>
      <c r="H540" s="144">
        <f t="shared" si="139"/>
        <v>-34.230557087699943</v>
      </c>
      <c r="O540" s="62"/>
    </row>
    <row r="541" spans="1:15" ht="15" x14ac:dyDescent="0.25">
      <c r="A541" s="8">
        <f t="shared" si="124"/>
        <v>42621</v>
      </c>
      <c r="B541">
        <v>239.6</v>
      </c>
      <c r="C541">
        <v>395.3</v>
      </c>
      <c r="D541">
        <v>366.8</v>
      </c>
      <c r="E541">
        <v>509.8</v>
      </c>
      <c r="F541" s="61">
        <f t="shared" ref="F541:G543" si="140">+B541+D541</f>
        <v>606.4</v>
      </c>
      <c r="G541" s="38">
        <f t="shared" si="140"/>
        <v>905.1</v>
      </c>
      <c r="H541" s="144">
        <f t="shared" si="139"/>
        <v>-33.001878245497743</v>
      </c>
    </row>
    <row r="542" spans="1:15" ht="15" x14ac:dyDescent="0.25">
      <c r="A542" s="8">
        <f t="shared" si="124"/>
        <v>42628</v>
      </c>
      <c r="B542">
        <v>239.6</v>
      </c>
      <c r="C542">
        <v>375.1</v>
      </c>
      <c r="D542">
        <v>366.8</v>
      </c>
      <c r="E542">
        <v>548.29999999999995</v>
      </c>
      <c r="F542" s="61">
        <f t="shared" si="140"/>
        <v>606.4</v>
      </c>
      <c r="G542" s="38">
        <f t="shared" si="140"/>
        <v>923.4</v>
      </c>
      <c r="H542" s="144">
        <f t="shared" si="139"/>
        <v>-34.32965128871561</v>
      </c>
    </row>
    <row r="543" spans="1:15" ht="15" x14ac:dyDescent="0.25">
      <c r="A543" s="8">
        <f t="shared" si="124"/>
        <v>42635</v>
      </c>
      <c r="B543">
        <v>215.6</v>
      </c>
      <c r="C543">
        <v>295.10000000000002</v>
      </c>
      <c r="D543">
        <v>421.7</v>
      </c>
      <c r="E543">
        <v>623.5</v>
      </c>
      <c r="F543" s="61">
        <f t="shared" si="140"/>
        <v>637.29999999999995</v>
      </c>
      <c r="G543" s="38">
        <f t="shared" si="140"/>
        <v>918.6</v>
      </c>
      <c r="H543" s="144">
        <f t="shared" si="139"/>
        <v>-30.622686697147838</v>
      </c>
    </row>
    <row r="544" spans="1:15" ht="15" x14ac:dyDescent="0.25">
      <c r="A544" s="8">
        <f t="shared" si="124"/>
        <v>42642</v>
      </c>
      <c r="B544">
        <v>193.6</v>
      </c>
      <c r="C544">
        <v>250.1</v>
      </c>
      <c r="D544">
        <v>448</v>
      </c>
      <c r="E544">
        <v>678.5</v>
      </c>
      <c r="F544" s="61">
        <f t="shared" ref="F544:G546" si="141">+B544+D544</f>
        <v>641.6</v>
      </c>
      <c r="G544" s="38">
        <f t="shared" si="141"/>
        <v>928.6</v>
      </c>
      <c r="H544" s="144">
        <f t="shared" ref="H544:H549" si="142">+(F544/G544-1)*100</f>
        <v>-30.90674133103597</v>
      </c>
    </row>
    <row r="545" spans="1:8" ht="15" x14ac:dyDescent="0.25">
      <c r="A545" s="8">
        <f t="shared" si="124"/>
        <v>42649</v>
      </c>
      <c r="B545">
        <v>180.9</v>
      </c>
      <c r="C545" s="192">
        <v>291</v>
      </c>
      <c r="D545">
        <v>472.1</v>
      </c>
      <c r="E545" s="112">
        <v>678.5</v>
      </c>
      <c r="F545" s="61">
        <f t="shared" si="141"/>
        <v>653</v>
      </c>
      <c r="G545" s="38">
        <f t="shared" si="141"/>
        <v>969.5</v>
      </c>
      <c r="H545" s="144">
        <f t="shared" si="142"/>
        <v>-32.645693656523974</v>
      </c>
    </row>
    <row r="546" spans="1:8" ht="15" x14ac:dyDescent="0.25">
      <c r="A546" s="8">
        <f t="shared" si="124"/>
        <v>42656</v>
      </c>
      <c r="B546">
        <v>180.9</v>
      </c>
      <c r="C546">
        <v>287.10000000000002</v>
      </c>
      <c r="D546">
        <v>516.1</v>
      </c>
      <c r="E546">
        <v>704.5</v>
      </c>
      <c r="F546" s="61">
        <f t="shared" si="141"/>
        <v>697</v>
      </c>
      <c r="G546" s="38">
        <f t="shared" si="141"/>
        <v>991.6</v>
      </c>
      <c r="H546" s="144">
        <f t="shared" si="142"/>
        <v>-29.709560306575234</v>
      </c>
    </row>
    <row r="547" spans="1:8" ht="15" x14ac:dyDescent="0.25">
      <c r="A547" s="8">
        <f t="shared" si="124"/>
        <v>42663</v>
      </c>
      <c r="B547">
        <v>180.9</v>
      </c>
      <c r="C547">
        <v>328.1</v>
      </c>
      <c r="D547">
        <v>516.1</v>
      </c>
      <c r="E547">
        <v>704.5</v>
      </c>
      <c r="F547" s="61">
        <f t="shared" ref="F547:G549" si="143">+B547+D547</f>
        <v>697</v>
      </c>
      <c r="G547" s="38">
        <f t="shared" si="143"/>
        <v>1032.5999999999999</v>
      </c>
      <c r="H547" s="144">
        <f t="shared" si="142"/>
        <v>-32.500484214603908</v>
      </c>
    </row>
    <row r="548" spans="1:8" ht="15" x14ac:dyDescent="0.25">
      <c r="A548" s="8">
        <f t="shared" si="124"/>
        <v>42670</v>
      </c>
      <c r="B548">
        <v>168.9</v>
      </c>
      <c r="C548">
        <v>282.10000000000002</v>
      </c>
      <c r="D548">
        <v>528.1</v>
      </c>
      <c r="E548">
        <v>710.5</v>
      </c>
      <c r="F548" s="61">
        <f t="shared" si="143"/>
        <v>697</v>
      </c>
      <c r="G548" s="38">
        <f t="shared" si="143"/>
        <v>992.6</v>
      </c>
      <c r="H548" s="144">
        <f t="shared" si="142"/>
        <v>-29.780374773322592</v>
      </c>
    </row>
    <row r="549" spans="1:8" ht="15" x14ac:dyDescent="0.25">
      <c r="A549" s="8">
        <f t="shared" si="124"/>
        <v>42677</v>
      </c>
      <c r="B549">
        <v>158.1</v>
      </c>
      <c r="C549">
        <v>227.6</v>
      </c>
      <c r="D549">
        <v>563.70000000000005</v>
      </c>
      <c r="E549">
        <v>766.8</v>
      </c>
      <c r="F549" s="61">
        <f t="shared" si="143"/>
        <v>721.80000000000007</v>
      </c>
      <c r="G549" s="38">
        <f t="shared" si="143"/>
        <v>994.4</v>
      </c>
      <c r="H549" s="144">
        <f t="shared" si="142"/>
        <v>-27.413515687851962</v>
      </c>
    </row>
    <row r="550" spans="1:8" ht="15" x14ac:dyDescent="0.25">
      <c r="A550" s="8">
        <f t="shared" si="124"/>
        <v>42684</v>
      </c>
      <c r="B550">
        <v>199.8</v>
      </c>
      <c r="C550">
        <v>268.89999999999998</v>
      </c>
      <c r="D550">
        <v>563.70000000000005</v>
      </c>
      <c r="E550">
        <v>828.6</v>
      </c>
      <c r="F550" s="61">
        <f t="shared" ref="F550:G552" si="144">+B550+D550</f>
        <v>763.5</v>
      </c>
      <c r="G550" s="38">
        <f t="shared" si="144"/>
        <v>1097.5</v>
      </c>
      <c r="H550" s="144">
        <f t="shared" ref="H550:H555" si="145">+(F550/G550-1)*100</f>
        <v>-30.432801822323462</v>
      </c>
    </row>
    <row r="551" spans="1:8" ht="15" x14ac:dyDescent="0.25">
      <c r="A551" s="8">
        <f t="shared" si="124"/>
        <v>42691</v>
      </c>
      <c r="B551">
        <v>210.5</v>
      </c>
      <c r="C551">
        <v>268.89999999999998</v>
      </c>
      <c r="D551">
        <v>563.70000000000005</v>
      </c>
      <c r="E551">
        <v>828.6</v>
      </c>
      <c r="F551" s="61">
        <f t="shared" si="144"/>
        <v>774.2</v>
      </c>
      <c r="G551" s="38">
        <f t="shared" si="144"/>
        <v>1097.5</v>
      </c>
      <c r="H551" s="144">
        <f t="shared" si="145"/>
        <v>-29.457858769931654</v>
      </c>
    </row>
    <row r="552" spans="1:8" ht="15" x14ac:dyDescent="0.25">
      <c r="A552" s="8">
        <f t="shared" si="124"/>
        <v>42698</v>
      </c>
      <c r="B552">
        <v>252.5</v>
      </c>
      <c r="C552">
        <v>268.89999999999998</v>
      </c>
      <c r="D552">
        <v>563.70000000000005</v>
      </c>
      <c r="E552">
        <v>852.3</v>
      </c>
      <c r="F552" s="61">
        <f t="shared" si="144"/>
        <v>816.2</v>
      </c>
      <c r="G552" s="38">
        <f t="shared" si="144"/>
        <v>1121.1999999999998</v>
      </c>
      <c r="H552" s="144">
        <f t="shared" si="145"/>
        <v>-27.202996789154465</v>
      </c>
    </row>
    <row r="553" spans="1:8" ht="15" x14ac:dyDescent="0.25">
      <c r="A553" s="8">
        <f t="shared" si="124"/>
        <v>42705</v>
      </c>
      <c r="B553">
        <v>264.89999999999998</v>
      </c>
      <c r="C553">
        <v>309.89999999999998</v>
      </c>
      <c r="D553">
        <v>590.5</v>
      </c>
      <c r="E553">
        <v>876.3</v>
      </c>
      <c r="F553" s="61">
        <f t="shared" ref="F553:G555" si="146">+B553+D553</f>
        <v>855.4</v>
      </c>
      <c r="G553" s="38">
        <f t="shared" si="146"/>
        <v>1186.1999999999998</v>
      </c>
      <c r="H553" s="144">
        <f t="shared" si="145"/>
        <v>-27.887371438206031</v>
      </c>
    </row>
    <row r="554" spans="1:8" ht="15" x14ac:dyDescent="0.25">
      <c r="A554" s="8">
        <f t="shared" si="124"/>
        <v>42712</v>
      </c>
      <c r="B554">
        <v>277.7</v>
      </c>
      <c r="C554">
        <v>314.89999999999998</v>
      </c>
      <c r="D554">
        <v>673.9</v>
      </c>
      <c r="E554">
        <v>932.9</v>
      </c>
      <c r="F554" s="61">
        <f t="shared" si="146"/>
        <v>951.59999999999991</v>
      </c>
      <c r="G554" s="38">
        <f t="shared" si="146"/>
        <v>1247.8</v>
      </c>
      <c r="H554" s="144">
        <f t="shared" si="145"/>
        <v>-23.737778490142659</v>
      </c>
    </row>
    <row r="555" spans="1:8" ht="15" x14ac:dyDescent="0.25">
      <c r="A555" s="8">
        <f t="shared" si="124"/>
        <v>42719</v>
      </c>
      <c r="B555">
        <v>374.7</v>
      </c>
      <c r="C555">
        <v>336.9</v>
      </c>
      <c r="D555">
        <v>678.6</v>
      </c>
      <c r="E555">
        <v>965.7</v>
      </c>
      <c r="F555" s="61">
        <f t="shared" si="146"/>
        <v>1053.3</v>
      </c>
      <c r="G555" s="38">
        <f t="shared" si="146"/>
        <v>1302.5999999999999</v>
      </c>
      <c r="H555" s="144">
        <f t="shared" si="145"/>
        <v>-19.13864578535237</v>
      </c>
    </row>
    <row r="556" spans="1:8" ht="15" x14ac:dyDescent="0.25">
      <c r="A556" s="8">
        <f t="shared" si="124"/>
        <v>42726</v>
      </c>
      <c r="B556">
        <v>348.5</v>
      </c>
      <c r="C556">
        <v>336.9</v>
      </c>
      <c r="D556">
        <v>702.6</v>
      </c>
      <c r="E556">
        <v>965.7</v>
      </c>
      <c r="F556" s="61">
        <f t="shared" ref="F556:G558" si="147">+B556+D556</f>
        <v>1051.0999999999999</v>
      </c>
      <c r="G556" s="38">
        <f t="shared" si="147"/>
        <v>1302.5999999999999</v>
      </c>
      <c r="H556" s="144">
        <f t="shared" ref="H556:H561" si="148">+(F556/G556-1)*100</f>
        <v>-19.307538768616617</v>
      </c>
    </row>
    <row r="557" spans="1:8" ht="15" x14ac:dyDescent="0.25">
      <c r="A557" s="8">
        <f t="shared" si="124"/>
        <v>42733</v>
      </c>
      <c r="B557">
        <v>348.4</v>
      </c>
      <c r="C557">
        <v>301.89999999999998</v>
      </c>
      <c r="D557">
        <v>724.1</v>
      </c>
      <c r="E557">
        <v>1009.7</v>
      </c>
      <c r="F557" s="61">
        <f t="shared" si="147"/>
        <v>1072.5</v>
      </c>
      <c r="G557" s="38">
        <f t="shared" si="147"/>
        <v>1311.6</v>
      </c>
      <c r="H557" s="144">
        <f t="shared" si="148"/>
        <v>-18.229643183897526</v>
      </c>
    </row>
    <row r="558" spans="1:8" ht="15" x14ac:dyDescent="0.25">
      <c r="A558" s="8">
        <f t="shared" si="124"/>
        <v>42740</v>
      </c>
      <c r="B558">
        <v>359.3</v>
      </c>
      <c r="C558">
        <v>301.89999999999998</v>
      </c>
      <c r="D558">
        <v>724.1</v>
      </c>
      <c r="E558">
        <v>1009.7</v>
      </c>
      <c r="F558" s="61">
        <f t="shared" si="147"/>
        <v>1083.4000000000001</v>
      </c>
      <c r="G558" s="38">
        <f t="shared" si="147"/>
        <v>1311.6</v>
      </c>
      <c r="H558" s="144">
        <f t="shared" si="148"/>
        <v>-17.398597133272332</v>
      </c>
    </row>
    <row r="559" spans="1:8" ht="15" x14ac:dyDescent="0.25">
      <c r="A559" s="8">
        <f t="shared" si="124"/>
        <v>42747</v>
      </c>
      <c r="B559">
        <v>317.3</v>
      </c>
      <c r="C559">
        <v>313.89999999999998</v>
      </c>
      <c r="D559">
        <v>812.8</v>
      </c>
      <c r="E559">
        <v>1009.7</v>
      </c>
      <c r="F559" s="61">
        <f t="shared" ref="F559:G561" si="149">+B559+D559</f>
        <v>1130.0999999999999</v>
      </c>
      <c r="G559" s="38">
        <f t="shared" si="149"/>
        <v>1323.6</v>
      </c>
      <c r="H559" s="144">
        <f t="shared" si="148"/>
        <v>-14.619220308250224</v>
      </c>
    </row>
    <row r="560" spans="1:8" ht="15" x14ac:dyDescent="0.25">
      <c r="A560" s="8">
        <f t="shared" si="124"/>
        <v>42754</v>
      </c>
      <c r="B560" s="26">
        <v>263</v>
      </c>
      <c r="C560">
        <v>337.9</v>
      </c>
      <c r="D560">
        <v>889.7</v>
      </c>
      <c r="E560">
        <v>1033.5</v>
      </c>
      <c r="F560" s="61">
        <f t="shared" si="149"/>
        <v>1152.7</v>
      </c>
      <c r="G560" s="38">
        <f t="shared" si="149"/>
        <v>1371.4</v>
      </c>
      <c r="H560" s="144">
        <f t="shared" si="148"/>
        <v>-15.947207233484029</v>
      </c>
    </row>
    <row r="561" spans="1:9" ht="15" x14ac:dyDescent="0.25">
      <c r="A561" s="8">
        <f t="shared" si="124"/>
        <v>42761</v>
      </c>
      <c r="B561" s="26">
        <v>263</v>
      </c>
      <c r="C561">
        <v>331.9</v>
      </c>
      <c r="D561">
        <v>889.7</v>
      </c>
      <c r="E561">
        <v>1033.5</v>
      </c>
      <c r="F561" s="61">
        <f t="shared" si="149"/>
        <v>1152.7</v>
      </c>
      <c r="G561" s="38">
        <f t="shared" si="149"/>
        <v>1365.4</v>
      </c>
      <c r="H561" s="144">
        <f t="shared" si="148"/>
        <v>-15.57785264391387</v>
      </c>
    </row>
    <row r="562" spans="1:9" ht="15" x14ac:dyDescent="0.25">
      <c r="A562" s="8">
        <f t="shared" si="124"/>
        <v>42768</v>
      </c>
      <c r="B562" s="26">
        <v>263</v>
      </c>
      <c r="C562">
        <v>308.3</v>
      </c>
      <c r="D562">
        <v>933.7</v>
      </c>
      <c r="E562">
        <v>1057.7</v>
      </c>
      <c r="F562" s="61">
        <f>+B562+D562</f>
        <v>1196.7</v>
      </c>
      <c r="G562" s="38">
        <f>+C562+E562</f>
        <v>1366</v>
      </c>
      <c r="H562" s="144">
        <f>+(F562/G562-1)*100</f>
        <v>-12.393850658857975</v>
      </c>
    </row>
    <row r="563" spans="1:9" ht="15" x14ac:dyDescent="0.25">
      <c r="A563" s="8">
        <f t="shared" si="124"/>
        <v>42775</v>
      </c>
      <c r="B563" s="26">
        <v>325</v>
      </c>
      <c r="C563">
        <v>308.3</v>
      </c>
      <c r="D563">
        <v>933.7</v>
      </c>
      <c r="E563">
        <v>1057.7</v>
      </c>
      <c r="F563" s="61">
        <f t="shared" ref="F563:F590" si="150">+B563+D563</f>
        <v>1258.7</v>
      </c>
      <c r="G563" s="38">
        <f t="shared" ref="G563:G590" si="151">+C563+E563</f>
        <v>1366</v>
      </c>
      <c r="H563" s="144">
        <f t="shared" ref="H563:H590" si="152">+(F563/G563-1)*100</f>
        <v>-7.8550512445095144</v>
      </c>
    </row>
    <row r="564" spans="1:9" ht="15" x14ac:dyDescent="0.25">
      <c r="A564" s="8">
        <f t="shared" si="124"/>
        <v>42782</v>
      </c>
      <c r="B564" s="26">
        <v>301</v>
      </c>
      <c r="C564">
        <v>322.3</v>
      </c>
      <c r="D564">
        <v>956.7</v>
      </c>
      <c r="E564">
        <v>1057.7</v>
      </c>
      <c r="F564" s="61">
        <f t="shared" si="150"/>
        <v>1257.7</v>
      </c>
      <c r="G564" s="38">
        <f t="shared" si="151"/>
        <v>1380</v>
      </c>
      <c r="H564" s="144">
        <f t="shared" si="152"/>
        <v>-8.8623188405797073</v>
      </c>
    </row>
    <row r="565" spans="1:9" ht="15" x14ac:dyDescent="0.25">
      <c r="A565" s="8">
        <f t="shared" si="124"/>
        <v>42789</v>
      </c>
      <c r="B565">
        <v>262.7</v>
      </c>
      <c r="C565">
        <v>328.3</v>
      </c>
      <c r="D565">
        <v>1023.4</v>
      </c>
      <c r="E565">
        <v>1057.7</v>
      </c>
      <c r="F565" s="61">
        <f t="shared" si="150"/>
        <v>1286.0999999999999</v>
      </c>
      <c r="G565" s="38">
        <f t="shared" si="151"/>
        <v>1386</v>
      </c>
      <c r="H565" s="144">
        <f t="shared" si="152"/>
        <v>-7.2077922077922185</v>
      </c>
    </row>
    <row r="566" spans="1:9" ht="15" x14ac:dyDescent="0.25">
      <c r="A566" s="8">
        <f t="shared" si="124"/>
        <v>42796</v>
      </c>
      <c r="B566">
        <v>237.7</v>
      </c>
      <c r="C566">
        <v>327.39999999999998</v>
      </c>
      <c r="D566">
        <v>1048.5</v>
      </c>
      <c r="E566">
        <v>1057.7</v>
      </c>
      <c r="F566" s="61">
        <f t="shared" si="150"/>
        <v>1286.2</v>
      </c>
      <c r="G566" s="38">
        <f t="shared" si="151"/>
        <v>1385.1</v>
      </c>
      <c r="H566" s="144">
        <f t="shared" si="152"/>
        <v>-7.1402786802396871</v>
      </c>
    </row>
    <row r="567" spans="1:9" ht="15" x14ac:dyDescent="0.25">
      <c r="A567" s="8">
        <f t="shared" si="124"/>
        <v>42803</v>
      </c>
      <c r="B567">
        <v>237.7</v>
      </c>
      <c r="C567">
        <v>265.5</v>
      </c>
      <c r="D567">
        <v>1048.5</v>
      </c>
      <c r="E567">
        <v>1123.7</v>
      </c>
      <c r="F567" s="61">
        <f t="shared" si="150"/>
        <v>1286.2</v>
      </c>
      <c r="G567" s="38">
        <f t="shared" si="151"/>
        <v>1389.2</v>
      </c>
      <c r="H567" s="144">
        <f t="shared" si="152"/>
        <v>-7.414339188021879</v>
      </c>
    </row>
    <row r="568" spans="1:9" ht="15" x14ac:dyDescent="0.25">
      <c r="A568" s="8">
        <f t="shared" si="124"/>
        <v>42810</v>
      </c>
      <c r="B568">
        <v>249.7</v>
      </c>
      <c r="C568">
        <v>265.5</v>
      </c>
      <c r="D568">
        <v>1082.5999999999999</v>
      </c>
      <c r="E568">
        <v>1123.7</v>
      </c>
      <c r="F568" s="61">
        <f t="shared" si="150"/>
        <v>1332.3</v>
      </c>
      <c r="G568" s="38">
        <f t="shared" si="151"/>
        <v>1389.2</v>
      </c>
      <c r="H568" s="144">
        <f t="shared" si="152"/>
        <v>-4.0958825223150086</v>
      </c>
    </row>
    <row r="569" spans="1:9" ht="15" x14ac:dyDescent="0.25">
      <c r="A569" s="8">
        <f t="shared" si="124"/>
        <v>42817</v>
      </c>
      <c r="B569">
        <v>242.7</v>
      </c>
      <c r="C569">
        <v>266.2</v>
      </c>
      <c r="D569">
        <v>1137.5</v>
      </c>
      <c r="E569">
        <v>1147.9000000000001</v>
      </c>
      <c r="F569" s="61">
        <f t="shared" si="150"/>
        <v>1380.2</v>
      </c>
      <c r="G569" s="38">
        <f t="shared" si="151"/>
        <v>1414.1000000000001</v>
      </c>
      <c r="H569" s="144">
        <f t="shared" si="152"/>
        <v>-2.3972844919029845</v>
      </c>
    </row>
    <row r="570" spans="1:9" ht="15" x14ac:dyDescent="0.25">
      <c r="A570" s="8">
        <f t="shared" si="124"/>
        <v>42824</v>
      </c>
      <c r="B570">
        <v>245.4</v>
      </c>
      <c r="C570">
        <v>208.1</v>
      </c>
      <c r="D570">
        <v>1156.2</v>
      </c>
      <c r="E570">
        <v>1216.8</v>
      </c>
      <c r="F570" s="61">
        <f t="shared" si="150"/>
        <v>1401.6000000000001</v>
      </c>
      <c r="G570" s="38">
        <f t="shared" si="151"/>
        <v>1424.8999999999999</v>
      </c>
      <c r="H570" s="144">
        <f t="shared" si="152"/>
        <v>-1.6352024703487733</v>
      </c>
    </row>
    <row r="571" spans="1:9" ht="15" x14ac:dyDescent="0.25">
      <c r="A571" s="8">
        <f t="shared" si="124"/>
        <v>42831</v>
      </c>
      <c r="B571">
        <v>313.8</v>
      </c>
      <c r="C571">
        <v>212</v>
      </c>
      <c r="D571">
        <v>1186.8</v>
      </c>
      <c r="E571">
        <v>1216.8</v>
      </c>
      <c r="F571" s="61">
        <f t="shared" si="150"/>
        <v>1500.6</v>
      </c>
      <c r="G571" s="38">
        <f t="shared" si="151"/>
        <v>1428.8</v>
      </c>
      <c r="H571" s="144">
        <f t="shared" si="152"/>
        <v>5.0251959686450132</v>
      </c>
    </row>
    <row r="572" spans="1:9" ht="15" x14ac:dyDescent="0.25">
      <c r="A572" s="8">
        <f t="shared" si="124"/>
        <v>42838</v>
      </c>
      <c r="B572">
        <v>290.7</v>
      </c>
      <c r="C572">
        <v>237.8</v>
      </c>
      <c r="D572">
        <v>1268.5999999999999</v>
      </c>
      <c r="E572">
        <v>1216.8</v>
      </c>
      <c r="F572" s="61">
        <f t="shared" si="150"/>
        <v>1559.3</v>
      </c>
      <c r="G572" s="38">
        <f t="shared" si="151"/>
        <v>1454.6</v>
      </c>
      <c r="H572" s="144">
        <f t="shared" si="152"/>
        <v>7.1978550804344898</v>
      </c>
    </row>
    <row r="573" spans="1:9" ht="15" x14ac:dyDescent="0.25">
      <c r="A573" s="8">
        <f t="shared" ref="A573:A636" si="153">+A572+7</f>
        <v>42845</v>
      </c>
      <c r="B573">
        <v>233.1</v>
      </c>
      <c r="C573">
        <v>237.8</v>
      </c>
      <c r="D573">
        <v>1337.5</v>
      </c>
      <c r="E573">
        <v>1216.8</v>
      </c>
      <c r="F573" s="61">
        <f t="shared" si="150"/>
        <v>1570.6</v>
      </c>
      <c r="G573" s="38">
        <f t="shared" si="151"/>
        <v>1454.6</v>
      </c>
      <c r="H573" s="144">
        <f t="shared" si="152"/>
        <v>7.9747009487144194</v>
      </c>
    </row>
    <row r="574" spans="1:9" ht="15" x14ac:dyDescent="0.25">
      <c r="A574" s="8">
        <f t="shared" si="153"/>
        <v>42852</v>
      </c>
      <c r="B574">
        <v>200.6</v>
      </c>
      <c r="C574">
        <v>226.8</v>
      </c>
      <c r="D574">
        <v>1402.5</v>
      </c>
      <c r="E574">
        <v>1260</v>
      </c>
      <c r="F574" s="61">
        <f t="shared" si="150"/>
        <v>1603.1</v>
      </c>
      <c r="G574" s="38">
        <f t="shared" si="151"/>
        <v>1486.8</v>
      </c>
      <c r="H574" s="144">
        <f t="shared" si="152"/>
        <v>7.8221684153887416</v>
      </c>
      <c r="I574">
        <v>90</v>
      </c>
    </row>
    <row r="575" spans="1:9" ht="15" x14ac:dyDescent="0.25">
      <c r="A575" s="8">
        <f t="shared" si="153"/>
        <v>42859</v>
      </c>
      <c r="B575">
        <v>121.5</v>
      </c>
      <c r="C575">
        <v>198.6</v>
      </c>
      <c r="D575">
        <v>1477.1</v>
      </c>
      <c r="E575">
        <v>1330.3</v>
      </c>
      <c r="F575" s="61">
        <f t="shared" si="150"/>
        <v>1598.6</v>
      </c>
      <c r="G575" s="38">
        <f t="shared" si="151"/>
        <v>1528.8999999999999</v>
      </c>
      <c r="H575" s="144">
        <f t="shared" si="152"/>
        <v>4.5588331480149069</v>
      </c>
      <c r="I575">
        <v>90</v>
      </c>
    </row>
    <row r="576" spans="1:9" ht="15" x14ac:dyDescent="0.25">
      <c r="A576" s="8">
        <f t="shared" si="153"/>
        <v>42866</v>
      </c>
      <c r="B576">
        <v>172.5</v>
      </c>
      <c r="C576">
        <v>186.8</v>
      </c>
      <c r="D576">
        <v>1477.1</v>
      </c>
      <c r="E576">
        <v>1330.3</v>
      </c>
      <c r="F576" s="61">
        <f t="shared" si="150"/>
        <v>1649.6</v>
      </c>
      <c r="G576" s="38">
        <f t="shared" si="151"/>
        <v>1517.1</v>
      </c>
      <c r="H576" s="144">
        <f t="shared" si="152"/>
        <v>8.7337683738712091</v>
      </c>
      <c r="I576">
        <v>90</v>
      </c>
    </row>
    <row r="577" spans="1:9" ht="15" x14ac:dyDescent="0.25">
      <c r="A577" s="8">
        <f t="shared" si="153"/>
        <v>42873</v>
      </c>
      <c r="B577" s="26">
        <v>155</v>
      </c>
      <c r="C577">
        <v>175.6</v>
      </c>
      <c r="D577">
        <v>1477.1</v>
      </c>
      <c r="E577">
        <v>1342.4</v>
      </c>
      <c r="F577" s="61">
        <f t="shared" si="150"/>
        <v>1632.1</v>
      </c>
      <c r="G577" s="38">
        <f t="shared" si="151"/>
        <v>1518</v>
      </c>
      <c r="H577" s="144">
        <f t="shared" si="152"/>
        <v>7.5164690382081734</v>
      </c>
      <c r="I577">
        <v>90</v>
      </c>
    </row>
    <row r="578" spans="1:9" ht="15" x14ac:dyDescent="0.25">
      <c r="A578" s="8">
        <f t="shared" si="153"/>
        <v>42880</v>
      </c>
      <c r="B578" s="26">
        <v>122</v>
      </c>
      <c r="C578">
        <v>155.6</v>
      </c>
      <c r="D578">
        <v>1508.3</v>
      </c>
      <c r="E578">
        <v>1342.4</v>
      </c>
      <c r="F578" s="61">
        <f t="shared" si="150"/>
        <v>1630.3</v>
      </c>
      <c r="G578" s="38">
        <f t="shared" si="151"/>
        <v>1498</v>
      </c>
      <c r="H578" s="144">
        <f t="shared" si="152"/>
        <v>8.8317757009345854</v>
      </c>
      <c r="I578">
        <v>115</v>
      </c>
    </row>
    <row r="579" spans="1:9" ht="15" x14ac:dyDescent="0.25">
      <c r="A579" s="8">
        <f t="shared" si="153"/>
        <v>42887</v>
      </c>
      <c r="B579" s="26">
        <v>217</v>
      </c>
      <c r="C579">
        <v>256.8</v>
      </c>
      <c r="D579">
        <v>0</v>
      </c>
      <c r="E579">
        <v>0</v>
      </c>
      <c r="F579" s="61">
        <f t="shared" si="150"/>
        <v>217</v>
      </c>
      <c r="G579" s="38">
        <f t="shared" si="151"/>
        <v>256.8</v>
      </c>
      <c r="H579" s="144">
        <f t="shared" si="152"/>
        <v>-15.49844236760125</v>
      </c>
      <c r="I579">
        <v>0</v>
      </c>
    </row>
    <row r="580" spans="1:9" ht="15" x14ac:dyDescent="0.25">
      <c r="A580" s="8">
        <f t="shared" si="153"/>
        <v>42894</v>
      </c>
      <c r="B580" s="26">
        <v>160</v>
      </c>
      <c r="C580">
        <v>223.1</v>
      </c>
      <c r="D580">
        <v>113.6</v>
      </c>
      <c r="E580">
        <v>43.2</v>
      </c>
      <c r="F580" s="61">
        <f t="shared" si="150"/>
        <v>273.60000000000002</v>
      </c>
      <c r="G580" s="38">
        <f t="shared" si="151"/>
        <v>266.3</v>
      </c>
      <c r="H580" s="144">
        <f t="shared" si="152"/>
        <v>2.7412692452121634</v>
      </c>
    </row>
    <row r="581" spans="1:9" ht="15" x14ac:dyDescent="0.25">
      <c r="A581" s="8">
        <f t="shared" si="153"/>
        <v>42901</v>
      </c>
      <c r="B581">
        <v>167.9</v>
      </c>
      <c r="C581">
        <v>188.1</v>
      </c>
      <c r="D581">
        <v>146.69999999999999</v>
      </c>
      <c r="E581">
        <v>133.30000000000001</v>
      </c>
      <c r="F581" s="61">
        <f t="shared" si="150"/>
        <v>314.60000000000002</v>
      </c>
      <c r="G581" s="38">
        <f t="shared" si="151"/>
        <v>321.39999999999998</v>
      </c>
      <c r="H581" s="144">
        <f t="shared" si="152"/>
        <v>-2.1157436216552417</v>
      </c>
    </row>
    <row r="582" spans="1:9" ht="15" x14ac:dyDescent="0.25">
      <c r="A582" s="8">
        <f t="shared" si="153"/>
        <v>42908</v>
      </c>
      <c r="B582">
        <v>180.9</v>
      </c>
      <c r="C582">
        <v>177</v>
      </c>
      <c r="D582">
        <v>180.5</v>
      </c>
      <c r="E582">
        <v>145.1</v>
      </c>
      <c r="F582" s="61">
        <f t="shared" si="150"/>
        <v>361.4</v>
      </c>
      <c r="G582" s="38">
        <f t="shared" si="151"/>
        <v>322.10000000000002</v>
      </c>
      <c r="H582" s="144">
        <f t="shared" si="152"/>
        <v>12.201179757839164</v>
      </c>
    </row>
    <row r="583" spans="1:9" ht="15" x14ac:dyDescent="0.25">
      <c r="A583" s="8">
        <f t="shared" si="153"/>
        <v>42915</v>
      </c>
      <c r="B583">
        <v>166.3</v>
      </c>
      <c r="C583">
        <v>177</v>
      </c>
      <c r="D583">
        <v>228.4</v>
      </c>
      <c r="E583">
        <v>145.1</v>
      </c>
      <c r="F583" s="61">
        <f t="shared" si="150"/>
        <v>394.70000000000005</v>
      </c>
      <c r="G583" s="38">
        <f t="shared" si="151"/>
        <v>322.10000000000002</v>
      </c>
      <c r="H583" s="144">
        <f t="shared" si="152"/>
        <v>22.539583980130406</v>
      </c>
    </row>
    <row r="584" spans="1:9" ht="15" x14ac:dyDescent="0.25">
      <c r="A584" s="8">
        <f t="shared" si="153"/>
        <v>42922</v>
      </c>
      <c r="B584">
        <v>177.4</v>
      </c>
      <c r="C584">
        <v>162.30000000000001</v>
      </c>
      <c r="D584">
        <v>267.10000000000002</v>
      </c>
      <c r="E584">
        <v>169.2</v>
      </c>
      <c r="F584" s="61">
        <f t="shared" si="150"/>
        <v>444.5</v>
      </c>
      <c r="G584" s="38">
        <f t="shared" si="151"/>
        <v>331.5</v>
      </c>
      <c r="H584" s="144">
        <f t="shared" si="152"/>
        <v>34.087481146304668</v>
      </c>
    </row>
    <row r="585" spans="1:9" ht="15" x14ac:dyDescent="0.25">
      <c r="A585" s="8">
        <f t="shared" si="153"/>
        <v>42929</v>
      </c>
      <c r="B585">
        <v>172.2</v>
      </c>
      <c r="C585">
        <v>175.3</v>
      </c>
      <c r="D585">
        <v>332.5</v>
      </c>
      <c r="E585">
        <v>193.4</v>
      </c>
      <c r="F585" s="61">
        <f t="shared" si="150"/>
        <v>504.7</v>
      </c>
      <c r="G585" s="38">
        <f t="shared" si="151"/>
        <v>368.70000000000005</v>
      </c>
      <c r="H585" s="144">
        <f t="shared" si="152"/>
        <v>36.886357472199592</v>
      </c>
    </row>
    <row r="586" spans="1:9" ht="15" x14ac:dyDescent="0.25">
      <c r="A586" s="8">
        <f t="shared" si="153"/>
        <v>42936</v>
      </c>
      <c r="B586">
        <v>170.4</v>
      </c>
      <c r="C586">
        <v>197.3</v>
      </c>
      <c r="D586">
        <v>349.3</v>
      </c>
      <c r="E586">
        <v>193.4</v>
      </c>
      <c r="F586" s="61">
        <f t="shared" si="150"/>
        <v>519.70000000000005</v>
      </c>
      <c r="G586" s="38">
        <f t="shared" si="151"/>
        <v>390.70000000000005</v>
      </c>
      <c r="H586" s="144">
        <f t="shared" si="152"/>
        <v>33.017660609163045</v>
      </c>
    </row>
    <row r="587" spans="1:9" ht="15" x14ac:dyDescent="0.25">
      <c r="A587" s="8">
        <f t="shared" si="153"/>
        <v>42943</v>
      </c>
      <c r="B587">
        <v>180.4</v>
      </c>
      <c r="C587">
        <v>299.10000000000002</v>
      </c>
      <c r="D587">
        <v>360.3</v>
      </c>
      <c r="E587">
        <v>239.7</v>
      </c>
      <c r="F587" s="61">
        <f t="shared" si="150"/>
        <v>540.70000000000005</v>
      </c>
      <c r="G587" s="38">
        <f t="shared" si="151"/>
        <v>538.79999999999995</v>
      </c>
      <c r="H587" s="144">
        <f t="shared" si="152"/>
        <v>0.35263548626578434</v>
      </c>
    </row>
    <row r="588" spans="1:9" ht="15" x14ac:dyDescent="0.25">
      <c r="A588" s="8">
        <f t="shared" si="153"/>
        <v>42950</v>
      </c>
      <c r="B588">
        <v>195.4</v>
      </c>
      <c r="C588">
        <v>321.2</v>
      </c>
      <c r="D588">
        <v>360.3</v>
      </c>
      <c r="E588">
        <v>241.4</v>
      </c>
      <c r="F588" s="61">
        <f t="shared" si="150"/>
        <v>555.70000000000005</v>
      </c>
      <c r="G588" s="38">
        <f t="shared" si="151"/>
        <v>562.6</v>
      </c>
      <c r="H588" s="144">
        <f t="shared" si="152"/>
        <v>-1.2264486313544265</v>
      </c>
    </row>
    <row r="589" spans="1:9" ht="15" x14ac:dyDescent="0.25">
      <c r="A589" s="8">
        <f t="shared" si="153"/>
        <v>42957</v>
      </c>
      <c r="B589">
        <v>271.39999999999998</v>
      </c>
      <c r="C589">
        <v>264.2</v>
      </c>
      <c r="D589">
        <v>360.3</v>
      </c>
      <c r="E589">
        <v>307.2</v>
      </c>
      <c r="F589" s="61">
        <f t="shared" si="150"/>
        <v>631.70000000000005</v>
      </c>
      <c r="G589" s="38">
        <f t="shared" si="151"/>
        <v>571.4</v>
      </c>
      <c r="H589" s="144">
        <f t="shared" si="152"/>
        <v>10.553027651382575</v>
      </c>
    </row>
    <row r="590" spans="1:9" ht="15" x14ac:dyDescent="0.25">
      <c r="A590" s="8">
        <f t="shared" si="153"/>
        <v>42964</v>
      </c>
      <c r="B590">
        <v>212.4</v>
      </c>
      <c r="C590">
        <v>264.2</v>
      </c>
      <c r="D590">
        <v>423.1</v>
      </c>
      <c r="E590">
        <v>307.2</v>
      </c>
      <c r="F590" s="61">
        <f t="shared" si="150"/>
        <v>635.5</v>
      </c>
      <c r="G590" s="38">
        <f t="shared" si="151"/>
        <v>571.4</v>
      </c>
      <c r="H590" s="144">
        <f t="shared" si="152"/>
        <v>11.218060903045156</v>
      </c>
    </row>
    <row r="591" spans="1:9" ht="15" x14ac:dyDescent="0.25">
      <c r="A591" s="8">
        <f t="shared" si="153"/>
        <v>42971</v>
      </c>
      <c r="B591">
        <v>205.3</v>
      </c>
      <c r="C591">
        <v>275.39999999999998</v>
      </c>
      <c r="D591">
        <v>444.7</v>
      </c>
      <c r="E591">
        <v>318.60000000000002</v>
      </c>
      <c r="F591" s="61">
        <f t="shared" ref="F591:G593" si="154">+B591+D591</f>
        <v>650</v>
      </c>
      <c r="G591" s="38">
        <f t="shared" si="154"/>
        <v>594</v>
      </c>
      <c r="H591" s="144">
        <f t="shared" ref="H591:H596" si="155">+(F591/G591-1)*100</f>
        <v>9.4276094276094291</v>
      </c>
    </row>
    <row r="592" spans="1:9" ht="15" x14ac:dyDescent="0.25">
      <c r="A592" s="8">
        <f t="shared" si="153"/>
        <v>42978</v>
      </c>
      <c r="B592">
        <v>275.8</v>
      </c>
      <c r="C592">
        <v>253.4</v>
      </c>
      <c r="D592">
        <v>444.7</v>
      </c>
      <c r="E592">
        <v>342.8</v>
      </c>
      <c r="F592" s="61">
        <f t="shared" si="154"/>
        <v>720.5</v>
      </c>
      <c r="G592" s="38">
        <f t="shared" si="154"/>
        <v>596.20000000000005</v>
      </c>
      <c r="H592" s="144">
        <f t="shared" si="155"/>
        <v>20.848708487084867</v>
      </c>
    </row>
    <row r="593" spans="1:8" ht="15" x14ac:dyDescent="0.25">
      <c r="A593" s="8">
        <f t="shared" si="153"/>
        <v>42985</v>
      </c>
      <c r="B593">
        <v>275.8</v>
      </c>
      <c r="C593">
        <v>253.4</v>
      </c>
      <c r="D593">
        <v>444.7</v>
      </c>
      <c r="E593">
        <v>342.8</v>
      </c>
      <c r="F593" s="61">
        <f t="shared" si="154"/>
        <v>720.5</v>
      </c>
      <c r="G593" s="38">
        <f t="shared" si="154"/>
        <v>596.20000000000005</v>
      </c>
      <c r="H593" s="144">
        <f t="shared" si="155"/>
        <v>20.848708487084867</v>
      </c>
    </row>
    <row r="594" spans="1:8" ht="15" x14ac:dyDescent="0.25">
      <c r="A594" s="8">
        <f t="shared" si="153"/>
        <v>42992</v>
      </c>
      <c r="B594">
        <v>190.3</v>
      </c>
      <c r="C594">
        <v>239.6</v>
      </c>
      <c r="D594">
        <v>502.8</v>
      </c>
      <c r="E594">
        <v>366.8</v>
      </c>
      <c r="F594" s="61">
        <f t="shared" ref="F594:G596" si="156">+B594+D594</f>
        <v>693.1</v>
      </c>
      <c r="G594" s="38">
        <f t="shared" si="156"/>
        <v>606.4</v>
      </c>
      <c r="H594" s="144">
        <f t="shared" si="155"/>
        <v>14.29749340369395</v>
      </c>
    </row>
    <row r="595" spans="1:8" ht="15" x14ac:dyDescent="0.25">
      <c r="A595" s="8">
        <f t="shared" si="153"/>
        <v>42999</v>
      </c>
      <c r="B595">
        <v>174.3</v>
      </c>
      <c r="C595">
        <v>215.6</v>
      </c>
      <c r="D595">
        <v>519</v>
      </c>
      <c r="E595">
        <v>421.7</v>
      </c>
      <c r="F595" s="61">
        <f t="shared" si="156"/>
        <v>693.3</v>
      </c>
      <c r="G595" s="38">
        <f t="shared" si="156"/>
        <v>637.29999999999995</v>
      </c>
      <c r="H595" s="144">
        <f t="shared" si="155"/>
        <v>8.7870704534755983</v>
      </c>
    </row>
    <row r="596" spans="1:8" ht="15" x14ac:dyDescent="0.25">
      <c r="A596" s="8">
        <f t="shared" si="153"/>
        <v>43006</v>
      </c>
      <c r="B596">
        <v>155.1</v>
      </c>
      <c r="C596">
        <v>193.6</v>
      </c>
      <c r="D596">
        <v>563.1</v>
      </c>
      <c r="E596">
        <v>448</v>
      </c>
      <c r="F596" s="61">
        <f t="shared" si="156"/>
        <v>718.2</v>
      </c>
      <c r="G596" s="38">
        <f t="shared" si="156"/>
        <v>641.6</v>
      </c>
      <c r="H596" s="144">
        <f t="shared" si="155"/>
        <v>11.938902743142155</v>
      </c>
    </row>
    <row r="597" spans="1:8" ht="15" x14ac:dyDescent="0.25">
      <c r="A597" s="8">
        <f t="shared" si="153"/>
        <v>43013</v>
      </c>
      <c r="B597">
        <v>144.1</v>
      </c>
      <c r="C597">
        <v>180.9</v>
      </c>
      <c r="D597">
        <v>599.1</v>
      </c>
      <c r="E597">
        <v>472.1</v>
      </c>
      <c r="F597" s="61">
        <f t="shared" ref="F597:G599" si="157">+B597+D597</f>
        <v>743.2</v>
      </c>
      <c r="G597" s="38">
        <f t="shared" si="157"/>
        <v>653</v>
      </c>
      <c r="H597" s="144">
        <f t="shared" ref="H597:H602" si="158">+(F597/G597-1)*100</f>
        <v>13.81316998468607</v>
      </c>
    </row>
    <row r="598" spans="1:8" ht="15" x14ac:dyDescent="0.25">
      <c r="A598" s="8">
        <f t="shared" si="153"/>
        <v>43020</v>
      </c>
      <c r="B598">
        <v>128.1</v>
      </c>
      <c r="C598">
        <v>180.9</v>
      </c>
      <c r="D598">
        <v>615.1</v>
      </c>
      <c r="E598">
        <v>516.1</v>
      </c>
      <c r="F598" s="61">
        <f t="shared" si="157"/>
        <v>743.2</v>
      </c>
      <c r="G598" s="38">
        <f t="shared" si="157"/>
        <v>697</v>
      </c>
      <c r="H598" s="144">
        <f t="shared" si="158"/>
        <v>6.6284074605452048</v>
      </c>
    </row>
    <row r="599" spans="1:8" ht="15" x14ac:dyDescent="0.25">
      <c r="A599" s="8">
        <f t="shared" si="153"/>
        <v>43027</v>
      </c>
      <c r="B599">
        <v>118.7</v>
      </c>
      <c r="C599">
        <v>180.9</v>
      </c>
      <c r="D599">
        <v>615.1</v>
      </c>
      <c r="E599">
        <v>516.1</v>
      </c>
      <c r="F599" s="61">
        <f t="shared" si="157"/>
        <v>733.80000000000007</v>
      </c>
      <c r="G599" s="38">
        <f t="shared" si="157"/>
        <v>697</v>
      </c>
      <c r="H599" s="144">
        <f t="shared" si="158"/>
        <v>5.2797704447632876</v>
      </c>
    </row>
    <row r="600" spans="1:8" ht="15" x14ac:dyDescent="0.25">
      <c r="A600" s="8">
        <f t="shared" si="153"/>
        <v>43034</v>
      </c>
      <c r="B600">
        <v>160.69999999999999</v>
      </c>
      <c r="C600">
        <v>168.9</v>
      </c>
      <c r="D600">
        <v>615.1</v>
      </c>
      <c r="E600">
        <v>528.1</v>
      </c>
      <c r="F600" s="61">
        <f t="shared" ref="F600:G602" si="159">+B600+D600</f>
        <v>775.8</v>
      </c>
      <c r="G600" s="38">
        <f t="shared" si="159"/>
        <v>697</v>
      </c>
      <c r="H600" s="144">
        <f t="shared" si="158"/>
        <v>11.305595408895265</v>
      </c>
    </row>
    <row r="601" spans="1:8" ht="15" x14ac:dyDescent="0.25">
      <c r="A601" s="8">
        <f t="shared" si="153"/>
        <v>43041</v>
      </c>
      <c r="B601">
        <v>167.7</v>
      </c>
      <c r="C601">
        <v>158.1</v>
      </c>
      <c r="D601">
        <v>648.1</v>
      </c>
      <c r="E601">
        <v>563.70000000000005</v>
      </c>
      <c r="F601" s="61">
        <f t="shared" si="159"/>
        <v>815.8</v>
      </c>
      <c r="G601" s="38">
        <f t="shared" si="159"/>
        <v>721.80000000000007</v>
      </c>
      <c r="H601" s="144">
        <f t="shared" si="158"/>
        <v>13.022998060404522</v>
      </c>
    </row>
    <row r="602" spans="1:8" ht="15" x14ac:dyDescent="0.25">
      <c r="A602" s="8">
        <f t="shared" si="153"/>
        <v>43048</v>
      </c>
      <c r="B602">
        <v>167.7</v>
      </c>
      <c r="C602">
        <v>199.8</v>
      </c>
      <c r="D602">
        <v>648.1</v>
      </c>
      <c r="E602">
        <v>563.70000000000005</v>
      </c>
      <c r="F602" s="61">
        <f t="shared" si="159"/>
        <v>815.8</v>
      </c>
      <c r="G602" s="38">
        <f t="shared" si="159"/>
        <v>763.5</v>
      </c>
      <c r="H602" s="144">
        <f t="shared" si="158"/>
        <v>6.8500327439423581</v>
      </c>
    </row>
    <row r="603" spans="1:8" ht="15" x14ac:dyDescent="0.25">
      <c r="A603" s="8">
        <f t="shared" si="153"/>
        <v>43055</v>
      </c>
      <c r="B603">
        <v>167.7</v>
      </c>
      <c r="C603">
        <v>210.5</v>
      </c>
      <c r="D603">
        <v>648.1</v>
      </c>
      <c r="E603">
        <v>563.70000000000005</v>
      </c>
      <c r="F603" s="61">
        <f t="shared" ref="F603:G605" si="160">+B603+D603</f>
        <v>815.8</v>
      </c>
      <c r="G603" s="38">
        <f t="shared" si="160"/>
        <v>774.2</v>
      </c>
      <c r="H603" s="144">
        <f>+(F603/G603-1)*100</f>
        <v>5.3732885559286903</v>
      </c>
    </row>
    <row r="604" spans="1:8" ht="15" x14ac:dyDescent="0.25">
      <c r="A604" s="8">
        <f t="shared" si="153"/>
        <v>43062</v>
      </c>
      <c r="B604">
        <v>127.7</v>
      </c>
      <c r="C604">
        <v>252.5</v>
      </c>
      <c r="D604">
        <v>684.1</v>
      </c>
      <c r="E604">
        <v>563.70000000000005</v>
      </c>
      <c r="F604" s="61">
        <f t="shared" si="160"/>
        <v>811.80000000000007</v>
      </c>
      <c r="G604" s="38">
        <f t="shared" si="160"/>
        <v>816.2</v>
      </c>
      <c r="H604" s="144">
        <f>+(F604/G604-1)*100</f>
        <v>-0.53908355795148077</v>
      </c>
    </row>
    <row r="605" spans="1:8" ht="15" x14ac:dyDescent="0.25">
      <c r="A605" s="8">
        <f t="shared" si="153"/>
        <v>43069</v>
      </c>
      <c r="B605">
        <v>127.7</v>
      </c>
      <c r="C605">
        <v>264.89999999999998</v>
      </c>
      <c r="D605">
        <v>684.1</v>
      </c>
      <c r="E605">
        <v>590.5</v>
      </c>
      <c r="F605" s="61">
        <f t="shared" si="160"/>
        <v>811.80000000000007</v>
      </c>
      <c r="G605" s="38">
        <f t="shared" si="160"/>
        <v>855.4</v>
      </c>
      <c r="H605" s="144">
        <f>+(F605/G605-1)*100</f>
        <v>-5.0970306289455092</v>
      </c>
    </row>
    <row r="606" spans="1:8" ht="15" x14ac:dyDescent="0.25">
      <c r="A606" s="8">
        <f t="shared" si="153"/>
        <v>43076</v>
      </c>
      <c r="B606">
        <v>82.7</v>
      </c>
      <c r="C606">
        <v>277.7</v>
      </c>
      <c r="D606">
        <v>726.1</v>
      </c>
      <c r="E606">
        <v>673.9</v>
      </c>
      <c r="F606" s="61">
        <f>+B606+D606</f>
        <v>808.80000000000007</v>
      </c>
      <c r="G606" s="38">
        <f t="shared" ref="G606:G613" si="161">+C606+E606</f>
        <v>951.59999999999991</v>
      </c>
      <c r="H606" s="144">
        <f t="shared" ref="H606:H613" si="162">+(F606/G606-1)*100</f>
        <v>-15.006305170239587</v>
      </c>
    </row>
    <row r="607" spans="1:8" ht="15" x14ac:dyDescent="0.25">
      <c r="A607" s="8">
        <f t="shared" si="153"/>
        <v>43083</v>
      </c>
      <c r="B607">
        <v>130.69999999999999</v>
      </c>
      <c r="C607">
        <v>374.7</v>
      </c>
      <c r="D607">
        <v>726.1</v>
      </c>
      <c r="E607">
        <v>678.6</v>
      </c>
      <c r="F607" s="61">
        <f t="shared" ref="F607:F613" si="163">+B607+D607</f>
        <v>856.8</v>
      </c>
      <c r="G607" s="38">
        <f t="shared" si="161"/>
        <v>1053.3</v>
      </c>
      <c r="H607" s="144">
        <f t="shared" si="162"/>
        <v>-18.655653659925953</v>
      </c>
    </row>
    <row r="608" spans="1:8" ht="15" x14ac:dyDescent="0.25">
      <c r="A608" s="8">
        <f t="shared" si="153"/>
        <v>43090</v>
      </c>
      <c r="B608">
        <v>163.69999999999999</v>
      </c>
      <c r="C608">
        <v>348.5</v>
      </c>
      <c r="D608">
        <v>793.6</v>
      </c>
      <c r="E608">
        <v>702.6</v>
      </c>
      <c r="F608" s="61">
        <f t="shared" si="163"/>
        <v>957.3</v>
      </c>
      <c r="G608" s="38">
        <f t="shared" si="161"/>
        <v>1051.0999999999999</v>
      </c>
      <c r="H608" s="144">
        <f t="shared" si="162"/>
        <v>-8.9239843972980673</v>
      </c>
    </row>
    <row r="609" spans="1:8" ht="15" x14ac:dyDescent="0.25">
      <c r="A609" s="8">
        <f t="shared" si="153"/>
        <v>43097</v>
      </c>
      <c r="B609">
        <v>211.7</v>
      </c>
      <c r="C609">
        <v>348.4</v>
      </c>
      <c r="D609">
        <v>793.6</v>
      </c>
      <c r="E609">
        <v>724.1</v>
      </c>
      <c r="F609" s="61">
        <f t="shared" si="163"/>
        <v>1005.3</v>
      </c>
      <c r="G609" s="38">
        <f t="shared" si="161"/>
        <v>1072.5</v>
      </c>
      <c r="H609" s="144">
        <f t="shared" si="162"/>
        <v>-6.2657342657342685</v>
      </c>
    </row>
    <row r="610" spans="1:8" ht="15" x14ac:dyDescent="0.25">
      <c r="A610" s="8">
        <f t="shared" si="153"/>
        <v>43104</v>
      </c>
      <c r="B610">
        <v>186.7</v>
      </c>
      <c r="C610">
        <v>359.3</v>
      </c>
      <c r="D610">
        <v>829.6</v>
      </c>
      <c r="E610">
        <v>724.1</v>
      </c>
      <c r="F610" s="61">
        <f t="shared" si="163"/>
        <v>1016.3</v>
      </c>
      <c r="G610" s="38">
        <f t="shared" si="161"/>
        <v>1083.4000000000001</v>
      </c>
      <c r="H610" s="144">
        <f t="shared" si="162"/>
        <v>-6.1934650175373918</v>
      </c>
    </row>
    <row r="611" spans="1:8" ht="15" x14ac:dyDescent="0.25">
      <c r="A611" s="8">
        <f t="shared" si="153"/>
        <v>43111</v>
      </c>
      <c r="B611">
        <v>156.69999999999999</v>
      </c>
      <c r="C611">
        <v>317.3</v>
      </c>
      <c r="D611">
        <v>858.9</v>
      </c>
      <c r="E611">
        <v>812.8</v>
      </c>
      <c r="F611" s="61">
        <f t="shared" si="163"/>
        <v>1015.5999999999999</v>
      </c>
      <c r="G611" s="38">
        <f t="shared" si="161"/>
        <v>1130.0999999999999</v>
      </c>
      <c r="H611" s="144">
        <f t="shared" si="162"/>
        <v>-10.131846739226614</v>
      </c>
    </row>
    <row r="612" spans="1:8" ht="15" x14ac:dyDescent="0.25">
      <c r="A612" s="8">
        <f t="shared" si="153"/>
        <v>43118</v>
      </c>
      <c r="B612">
        <v>156.69999999999999</v>
      </c>
      <c r="C612">
        <v>263</v>
      </c>
      <c r="D612">
        <v>858.9</v>
      </c>
      <c r="E612">
        <v>889.7</v>
      </c>
      <c r="F612" s="61">
        <f t="shared" si="163"/>
        <v>1015.5999999999999</v>
      </c>
      <c r="G612" s="38">
        <f t="shared" si="161"/>
        <v>1152.7</v>
      </c>
      <c r="H612" s="144">
        <f t="shared" si="162"/>
        <v>-11.893814522425616</v>
      </c>
    </row>
    <row r="613" spans="1:8" ht="15" x14ac:dyDescent="0.25">
      <c r="A613" s="8">
        <f t="shared" si="153"/>
        <v>43125</v>
      </c>
      <c r="B613">
        <v>156.69999999999999</v>
      </c>
      <c r="C613">
        <v>263</v>
      </c>
      <c r="D613">
        <v>858.9</v>
      </c>
      <c r="E613">
        <v>889.7</v>
      </c>
      <c r="F613" s="61">
        <f t="shared" si="163"/>
        <v>1015.5999999999999</v>
      </c>
      <c r="G613" s="38">
        <f t="shared" si="161"/>
        <v>1152.7</v>
      </c>
      <c r="H613" s="144">
        <f t="shared" si="162"/>
        <v>-11.893814522425616</v>
      </c>
    </row>
    <row r="614" spans="1:8" ht="15" x14ac:dyDescent="0.25">
      <c r="A614" s="8">
        <f t="shared" si="153"/>
        <v>43132</v>
      </c>
      <c r="B614">
        <v>145.69999999999999</v>
      </c>
      <c r="C614">
        <v>263</v>
      </c>
      <c r="D614">
        <v>903.9</v>
      </c>
      <c r="E614">
        <v>933.7</v>
      </c>
      <c r="F614" s="61">
        <f>+B614+D614</f>
        <v>1049.5999999999999</v>
      </c>
      <c r="G614" s="38">
        <f>+C614+E614</f>
        <v>1196.7</v>
      </c>
      <c r="H614" s="144">
        <f>+(F614/G614-1)*100</f>
        <v>-12.292136709283874</v>
      </c>
    </row>
    <row r="615" spans="1:8" ht="15" x14ac:dyDescent="0.25">
      <c r="A615" s="8">
        <f t="shared" si="153"/>
        <v>43139</v>
      </c>
      <c r="B615">
        <v>101.5</v>
      </c>
      <c r="C615">
        <v>325</v>
      </c>
      <c r="D615">
        <v>949</v>
      </c>
      <c r="E615">
        <v>933.7</v>
      </c>
      <c r="F615" s="61">
        <f t="shared" ref="F615:F632" si="164">+B615+D615</f>
        <v>1050.5</v>
      </c>
      <c r="G615" s="38">
        <f t="shared" ref="G615:G632" si="165">+C615+E615</f>
        <v>1258.7</v>
      </c>
      <c r="H615" s="144">
        <f t="shared" ref="H615:H632" si="166">+(F615/G615-1)*100</f>
        <v>-16.54087550647494</v>
      </c>
    </row>
    <row r="616" spans="1:8" ht="15" x14ac:dyDescent="0.25">
      <c r="A616" s="8">
        <f t="shared" si="153"/>
        <v>43146</v>
      </c>
      <c r="B616">
        <v>101.5</v>
      </c>
      <c r="C616">
        <v>301</v>
      </c>
      <c r="D616">
        <v>949</v>
      </c>
      <c r="E616">
        <v>956.7</v>
      </c>
      <c r="F616" s="61">
        <f t="shared" si="164"/>
        <v>1050.5</v>
      </c>
      <c r="G616" s="38">
        <f t="shared" si="165"/>
        <v>1257.7</v>
      </c>
      <c r="H616" s="144">
        <f t="shared" si="166"/>
        <v>-16.474516975431342</v>
      </c>
    </row>
    <row r="617" spans="1:8" ht="15" x14ac:dyDescent="0.25">
      <c r="A617" s="8">
        <f t="shared" si="153"/>
        <v>43153</v>
      </c>
      <c r="B617">
        <v>100.8</v>
      </c>
      <c r="C617">
        <v>262.7</v>
      </c>
      <c r="D617">
        <v>960.3</v>
      </c>
      <c r="E617">
        <v>1023.4</v>
      </c>
      <c r="F617" s="61">
        <f t="shared" si="164"/>
        <v>1061.0999999999999</v>
      </c>
      <c r="G617" s="38">
        <f t="shared" si="165"/>
        <v>1286.0999999999999</v>
      </c>
      <c r="H617" s="144">
        <f t="shared" si="166"/>
        <v>-17.494751574527644</v>
      </c>
    </row>
    <row r="618" spans="1:8" ht="15" x14ac:dyDescent="0.25">
      <c r="A618" s="8">
        <f t="shared" si="153"/>
        <v>43160</v>
      </c>
      <c r="B618">
        <v>100.8</v>
      </c>
      <c r="C618">
        <v>237.7</v>
      </c>
      <c r="D618">
        <v>960.3</v>
      </c>
      <c r="E618">
        <v>1048.5</v>
      </c>
      <c r="F618" s="61">
        <f t="shared" si="164"/>
        <v>1061.0999999999999</v>
      </c>
      <c r="G618" s="38">
        <f t="shared" si="165"/>
        <v>1286.2</v>
      </c>
      <c r="H618" s="144">
        <f t="shared" si="166"/>
        <v>-17.50116622609238</v>
      </c>
    </row>
    <row r="619" spans="1:8" ht="15" x14ac:dyDescent="0.25">
      <c r="A619" s="8">
        <f t="shared" si="153"/>
        <v>43167</v>
      </c>
      <c r="B619">
        <v>100.8</v>
      </c>
      <c r="C619">
        <v>237.7</v>
      </c>
      <c r="D619">
        <v>960.3</v>
      </c>
      <c r="E619">
        <v>1048.5</v>
      </c>
      <c r="F619" s="61">
        <f t="shared" si="164"/>
        <v>1061.0999999999999</v>
      </c>
      <c r="G619" s="38">
        <f t="shared" si="165"/>
        <v>1286.2</v>
      </c>
      <c r="H619" s="144">
        <f t="shared" si="166"/>
        <v>-17.50116622609238</v>
      </c>
    </row>
    <row r="620" spans="1:8" ht="15" x14ac:dyDescent="0.25">
      <c r="A620" s="8">
        <f t="shared" si="153"/>
        <v>43174</v>
      </c>
      <c r="B620">
        <v>100.8</v>
      </c>
      <c r="C620">
        <v>249.7</v>
      </c>
      <c r="D620">
        <v>1009.8</v>
      </c>
      <c r="E620">
        <v>1082.5999999999999</v>
      </c>
      <c r="F620" s="61">
        <f t="shared" si="164"/>
        <v>1110.5999999999999</v>
      </c>
      <c r="G620" s="38">
        <f t="shared" si="165"/>
        <v>1332.3</v>
      </c>
      <c r="H620" s="144">
        <f t="shared" si="166"/>
        <v>-16.64039630713804</v>
      </c>
    </row>
    <row r="621" spans="1:8" ht="15" x14ac:dyDescent="0.25">
      <c r="A621" s="8">
        <f t="shared" si="153"/>
        <v>43181</v>
      </c>
      <c r="B621" s="26">
        <v>177</v>
      </c>
      <c r="C621">
        <v>242.7</v>
      </c>
      <c r="D621">
        <v>1009.8</v>
      </c>
      <c r="E621">
        <v>1137.5</v>
      </c>
      <c r="F621" s="61">
        <f t="shared" si="164"/>
        <v>1186.8</v>
      </c>
      <c r="G621" s="38">
        <f t="shared" si="165"/>
        <v>1380.2</v>
      </c>
      <c r="H621" s="144">
        <f t="shared" si="166"/>
        <v>-14.012461962034495</v>
      </c>
    </row>
    <row r="622" spans="1:8" ht="15" x14ac:dyDescent="0.25">
      <c r="A622" s="8">
        <f t="shared" si="153"/>
        <v>43188</v>
      </c>
      <c r="B622" s="26">
        <v>146</v>
      </c>
      <c r="C622">
        <v>245.4</v>
      </c>
      <c r="D622">
        <v>1039.8</v>
      </c>
      <c r="E622">
        <v>1156.2</v>
      </c>
      <c r="F622" s="61">
        <f t="shared" si="164"/>
        <v>1185.8</v>
      </c>
      <c r="G622" s="38">
        <f t="shared" si="165"/>
        <v>1401.6000000000001</v>
      </c>
      <c r="H622" s="144">
        <f t="shared" si="166"/>
        <v>-15.39668949771691</v>
      </c>
    </row>
    <row r="623" spans="1:8" ht="15" x14ac:dyDescent="0.25">
      <c r="A623" s="8">
        <f t="shared" si="153"/>
        <v>43195</v>
      </c>
      <c r="B623" s="26">
        <v>146</v>
      </c>
      <c r="C623">
        <v>313.8</v>
      </c>
      <c r="D623">
        <v>1039.8</v>
      </c>
      <c r="E623">
        <v>1186.8</v>
      </c>
      <c r="F623" s="61">
        <f t="shared" si="164"/>
        <v>1185.8</v>
      </c>
      <c r="G623" s="38">
        <f t="shared" si="165"/>
        <v>1500.6</v>
      </c>
      <c r="H623" s="144">
        <f t="shared" si="166"/>
        <v>-20.978275356524058</v>
      </c>
    </row>
    <row r="624" spans="1:8" ht="15" x14ac:dyDescent="0.25">
      <c r="A624" s="8">
        <f t="shared" si="153"/>
        <v>43202</v>
      </c>
      <c r="B624" s="26">
        <v>146</v>
      </c>
      <c r="C624">
        <v>290.7</v>
      </c>
      <c r="D624">
        <v>1039.8</v>
      </c>
      <c r="E624">
        <v>1268.5999999999999</v>
      </c>
      <c r="F624" s="61">
        <f t="shared" si="164"/>
        <v>1185.8</v>
      </c>
      <c r="G624" s="38">
        <f t="shared" si="165"/>
        <v>1559.3</v>
      </c>
      <c r="H624" s="144">
        <f t="shared" si="166"/>
        <v>-23.953055858397999</v>
      </c>
    </row>
    <row r="625" spans="1:9" ht="15" x14ac:dyDescent="0.25">
      <c r="A625" s="8">
        <f t="shared" si="153"/>
        <v>43209</v>
      </c>
      <c r="B625" s="26">
        <v>92</v>
      </c>
      <c r="C625" s="26">
        <v>233.1</v>
      </c>
      <c r="D625" s="26">
        <v>1096</v>
      </c>
      <c r="E625">
        <v>1337.5</v>
      </c>
      <c r="F625" s="61">
        <f t="shared" si="164"/>
        <v>1188</v>
      </c>
      <c r="G625" s="38">
        <f t="shared" si="165"/>
        <v>1570.6</v>
      </c>
      <c r="H625" s="144">
        <f t="shared" si="166"/>
        <v>-24.360117152680505</v>
      </c>
    </row>
    <row r="626" spans="1:9" ht="15" x14ac:dyDescent="0.25">
      <c r="A626" s="8">
        <f t="shared" si="153"/>
        <v>43216</v>
      </c>
      <c r="B626" s="26">
        <v>92</v>
      </c>
      <c r="C626">
        <v>200.6</v>
      </c>
      <c r="D626">
        <v>1096</v>
      </c>
      <c r="E626">
        <v>1402.5</v>
      </c>
      <c r="F626" s="61">
        <f t="shared" si="164"/>
        <v>1188</v>
      </c>
      <c r="G626" s="38">
        <f t="shared" si="165"/>
        <v>1603.1</v>
      </c>
      <c r="H626" s="144">
        <f t="shared" si="166"/>
        <v>-25.893581186451243</v>
      </c>
    </row>
    <row r="627" spans="1:9" ht="15" x14ac:dyDescent="0.25">
      <c r="A627" s="8">
        <f t="shared" si="153"/>
        <v>43223</v>
      </c>
      <c r="B627" s="26">
        <v>72</v>
      </c>
      <c r="C627">
        <v>121.5</v>
      </c>
      <c r="D627">
        <v>1115.4000000000001</v>
      </c>
      <c r="E627">
        <v>1477.1</v>
      </c>
      <c r="F627" s="61">
        <f t="shared" si="164"/>
        <v>1187.4000000000001</v>
      </c>
      <c r="G627" s="38">
        <f t="shared" si="165"/>
        <v>1598.6</v>
      </c>
      <c r="H627" s="144">
        <f t="shared" si="166"/>
        <v>-25.722507193794563</v>
      </c>
      <c r="I627">
        <v>109.8</v>
      </c>
    </row>
    <row r="628" spans="1:9" ht="15" x14ac:dyDescent="0.25">
      <c r="A628" s="8">
        <f t="shared" si="153"/>
        <v>43230</v>
      </c>
      <c r="B628" s="26">
        <v>52</v>
      </c>
      <c r="C628">
        <v>172.5</v>
      </c>
      <c r="D628">
        <v>1135.4000000000001</v>
      </c>
      <c r="E628">
        <v>1477.1</v>
      </c>
      <c r="F628" s="61">
        <f t="shared" si="164"/>
        <v>1187.4000000000001</v>
      </c>
      <c r="G628" s="38">
        <f t="shared" si="165"/>
        <v>1649.6</v>
      </c>
      <c r="H628" s="144">
        <f t="shared" si="166"/>
        <v>-28.018913676042668</v>
      </c>
      <c r="I628">
        <v>109.8</v>
      </c>
    </row>
    <row r="629" spans="1:9" ht="15" x14ac:dyDescent="0.25">
      <c r="A629" s="8">
        <f t="shared" si="153"/>
        <v>43237</v>
      </c>
      <c r="B629" s="26">
        <v>52</v>
      </c>
      <c r="C629" s="26">
        <v>155</v>
      </c>
      <c r="D629">
        <v>1149.0999999999999</v>
      </c>
      <c r="E629">
        <v>1477.1</v>
      </c>
      <c r="F629" s="61">
        <f t="shared" si="164"/>
        <v>1201.0999999999999</v>
      </c>
      <c r="G629" s="38">
        <f t="shared" si="165"/>
        <v>1632.1</v>
      </c>
      <c r="H629" s="144">
        <f t="shared" si="166"/>
        <v>-26.40769560688684</v>
      </c>
      <c r="I629">
        <v>109.8</v>
      </c>
    </row>
    <row r="630" spans="1:9" ht="15" x14ac:dyDescent="0.25">
      <c r="A630" s="8">
        <f t="shared" si="153"/>
        <v>43244</v>
      </c>
      <c r="B630" s="26">
        <v>52</v>
      </c>
      <c r="C630" s="26">
        <v>122</v>
      </c>
      <c r="D630">
        <v>1149.0999999999999</v>
      </c>
      <c r="E630">
        <v>1508.3</v>
      </c>
      <c r="F630" s="61">
        <f t="shared" si="164"/>
        <v>1201.0999999999999</v>
      </c>
      <c r="G630" s="38">
        <f t="shared" si="165"/>
        <v>1630.3</v>
      </c>
      <c r="H630" s="144">
        <f t="shared" si="166"/>
        <v>-26.326442985953513</v>
      </c>
      <c r="I630">
        <v>109.8</v>
      </c>
    </row>
    <row r="631" spans="1:9" ht="15" x14ac:dyDescent="0.25">
      <c r="A631" s="8">
        <f t="shared" si="153"/>
        <v>43251</v>
      </c>
      <c r="B631">
        <v>0</v>
      </c>
      <c r="C631" s="26">
        <v>102</v>
      </c>
      <c r="D631">
        <v>1170.7</v>
      </c>
      <c r="E631">
        <v>1540.4</v>
      </c>
      <c r="F631" s="61">
        <f t="shared" si="164"/>
        <v>1170.7</v>
      </c>
      <c r="G631" s="38">
        <f t="shared" si="165"/>
        <v>1642.4</v>
      </c>
      <c r="H631" s="144">
        <f t="shared" si="166"/>
        <v>-28.720165611300541</v>
      </c>
      <c r="I631">
        <v>109.8</v>
      </c>
    </row>
    <row r="632" spans="1:9" ht="15" x14ac:dyDescent="0.25">
      <c r="A632" s="8">
        <f t="shared" si="153"/>
        <v>43258</v>
      </c>
      <c r="B632">
        <v>139.80000000000001</v>
      </c>
      <c r="C632">
        <v>160</v>
      </c>
      <c r="D632">
        <v>0</v>
      </c>
      <c r="E632">
        <v>113.6</v>
      </c>
      <c r="F632" s="61">
        <f t="shared" si="164"/>
        <v>139.80000000000001</v>
      </c>
      <c r="G632" s="38">
        <f t="shared" si="165"/>
        <v>273.60000000000002</v>
      </c>
      <c r="H632" s="144">
        <f t="shared" si="166"/>
        <v>-48.903508771929829</v>
      </c>
    </row>
    <row r="633" spans="1:9" ht="15" x14ac:dyDescent="0.25">
      <c r="A633" s="8">
        <f t="shared" si="153"/>
        <v>43265</v>
      </c>
      <c r="B633">
        <v>109.8</v>
      </c>
      <c r="C633">
        <v>167.9</v>
      </c>
      <c r="D633">
        <v>33</v>
      </c>
      <c r="E633">
        <v>146.69999999999999</v>
      </c>
      <c r="F633" s="61">
        <f t="shared" ref="F633:G635" si="167">+B633+D633</f>
        <v>142.80000000000001</v>
      </c>
      <c r="G633" s="38">
        <f t="shared" si="167"/>
        <v>314.60000000000002</v>
      </c>
      <c r="H633" s="144">
        <f>+(F633/G633-1)*100</f>
        <v>-54.609027336300066</v>
      </c>
    </row>
    <row r="634" spans="1:9" ht="15" x14ac:dyDescent="0.25">
      <c r="A634" s="8">
        <f t="shared" si="153"/>
        <v>43272</v>
      </c>
      <c r="B634">
        <v>109.8</v>
      </c>
      <c r="C634">
        <v>180.9</v>
      </c>
      <c r="D634">
        <v>33</v>
      </c>
      <c r="E634">
        <v>180.5</v>
      </c>
      <c r="F634" s="61">
        <f t="shared" si="167"/>
        <v>142.80000000000001</v>
      </c>
      <c r="G634" s="38">
        <f t="shared" si="167"/>
        <v>361.4</v>
      </c>
      <c r="H634" s="144">
        <f>+(F634/G634-1)*100</f>
        <v>-60.486995019369118</v>
      </c>
    </row>
    <row r="635" spans="1:9" ht="15" x14ac:dyDescent="0.25">
      <c r="A635" s="8">
        <f t="shared" si="153"/>
        <v>43279</v>
      </c>
      <c r="B635">
        <v>109.8</v>
      </c>
      <c r="C635">
        <v>166.3</v>
      </c>
      <c r="D635">
        <v>33</v>
      </c>
      <c r="E635">
        <v>228.4</v>
      </c>
      <c r="F635" s="61">
        <f t="shared" si="167"/>
        <v>142.80000000000001</v>
      </c>
      <c r="G635" s="38">
        <f t="shared" si="167"/>
        <v>394.70000000000005</v>
      </c>
      <c r="H635" s="144">
        <f>+(F635/G635-1)*100</f>
        <v>-63.82062325817077</v>
      </c>
    </row>
    <row r="636" spans="1:9" ht="15" x14ac:dyDescent="0.25">
      <c r="A636" s="8">
        <f t="shared" si="153"/>
        <v>43286</v>
      </c>
      <c r="B636">
        <v>154.80000000000001</v>
      </c>
      <c r="C636">
        <v>177.4</v>
      </c>
      <c r="D636">
        <v>66</v>
      </c>
      <c r="E636">
        <v>267.10000000000002</v>
      </c>
      <c r="F636" s="61">
        <f t="shared" ref="F636:F647" si="168">+B636+D636</f>
        <v>220.8</v>
      </c>
      <c r="G636" s="38">
        <f t="shared" ref="G636:G647" si="169">+C636+E636</f>
        <v>444.5</v>
      </c>
      <c r="H636" s="144">
        <f t="shared" ref="H636:H647" si="170">+(F636/G636-1)*100</f>
        <v>-50.326209223847016</v>
      </c>
    </row>
    <row r="637" spans="1:9" ht="15" x14ac:dyDescent="0.25">
      <c r="A637" s="8">
        <f t="shared" ref="A637:A700" si="171">+A636+7</f>
        <v>43293</v>
      </c>
      <c r="B637">
        <v>153.80000000000001</v>
      </c>
      <c r="C637">
        <v>172.2</v>
      </c>
      <c r="D637">
        <v>66</v>
      </c>
      <c r="E637">
        <v>332.5</v>
      </c>
      <c r="F637" s="61">
        <f t="shared" si="168"/>
        <v>219.8</v>
      </c>
      <c r="G637" s="38">
        <f t="shared" si="169"/>
        <v>504.7</v>
      </c>
      <c r="H637" s="144">
        <f t="shared" si="170"/>
        <v>-56.449375866851589</v>
      </c>
    </row>
    <row r="638" spans="1:9" ht="15" x14ac:dyDescent="0.25">
      <c r="A638" s="8">
        <f t="shared" si="171"/>
        <v>43300</v>
      </c>
      <c r="B638">
        <v>221.8</v>
      </c>
      <c r="C638">
        <v>170.4</v>
      </c>
      <c r="D638">
        <v>66</v>
      </c>
      <c r="E638">
        <v>349.3</v>
      </c>
      <c r="F638" s="61">
        <f t="shared" si="168"/>
        <v>287.8</v>
      </c>
      <c r="G638" s="38">
        <f t="shared" si="169"/>
        <v>519.70000000000005</v>
      </c>
      <c r="H638" s="144">
        <f t="shared" si="170"/>
        <v>-44.621897248412544</v>
      </c>
    </row>
    <row r="639" spans="1:9" ht="15" x14ac:dyDescent="0.25">
      <c r="A639" s="8">
        <f t="shared" si="171"/>
        <v>43307</v>
      </c>
      <c r="B639">
        <v>176.8</v>
      </c>
      <c r="C639">
        <v>180.4</v>
      </c>
      <c r="D639">
        <v>111</v>
      </c>
      <c r="E639">
        <v>360.3</v>
      </c>
      <c r="F639" s="61">
        <f t="shared" si="168"/>
        <v>287.8</v>
      </c>
      <c r="G639" s="38">
        <f t="shared" si="169"/>
        <v>540.70000000000005</v>
      </c>
      <c r="H639" s="144">
        <f t="shared" si="170"/>
        <v>-46.772702052894402</v>
      </c>
    </row>
    <row r="640" spans="1:9" ht="15" x14ac:dyDescent="0.25">
      <c r="A640" s="8">
        <f t="shared" si="171"/>
        <v>43314</v>
      </c>
      <c r="B640">
        <v>187.8</v>
      </c>
      <c r="C640">
        <v>195.4</v>
      </c>
      <c r="D640">
        <v>125.3</v>
      </c>
      <c r="E640">
        <v>360.3</v>
      </c>
      <c r="F640" s="61">
        <f t="shared" si="168"/>
        <v>313.10000000000002</v>
      </c>
      <c r="G640" s="38">
        <f t="shared" si="169"/>
        <v>555.70000000000005</v>
      </c>
      <c r="H640" s="144">
        <f t="shared" si="170"/>
        <v>-43.656649271189494</v>
      </c>
    </row>
    <row r="641" spans="1:8" ht="15" x14ac:dyDescent="0.25">
      <c r="A641" s="8">
        <f t="shared" si="171"/>
        <v>43321</v>
      </c>
      <c r="B641">
        <v>327.8</v>
      </c>
      <c r="C641">
        <v>271.39999999999998</v>
      </c>
      <c r="D641">
        <v>125.3</v>
      </c>
      <c r="E641">
        <v>360.3</v>
      </c>
      <c r="F641" s="61">
        <f t="shared" si="168"/>
        <v>453.1</v>
      </c>
      <c r="G641" s="38">
        <f t="shared" si="169"/>
        <v>631.70000000000005</v>
      </c>
      <c r="H641" s="144">
        <f t="shared" si="170"/>
        <v>-28.272914358081369</v>
      </c>
    </row>
    <row r="642" spans="1:8" ht="15" x14ac:dyDescent="0.25">
      <c r="A642" s="8">
        <f t="shared" si="171"/>
        <v>43328</v>
      </c>
      <c r="B642">
        <v>241.2</v>
      </c>
      <c r="C642">
        <v>212.4</v>
      </c>
      <c r="D642">
        <v>174.9</v>
      </c>
      <c r="E642">
        <v>423.1</v>
      </c>
      <c r="F642" s="61">
        <f t="shared" si="168"/>
        <v>416.1</v>
      </c>
      <c r="G642" s="38">
        <f t="shared" si="169"/>
        <v>635.5</v>
      </c>
      <c r="H642" s="144">
        <f t="shared" si="170"/>
        <v>-34.523996852871754</v>
      </c>
    </row>
    <row r="643" spans="1:8" ht="15" x14ac:dyDescent="0.25">
      <c r="A643" s="8">
        <f t="shared" si="171"/>
        <v>43335</v>
      </c>
      <c r="B643">
        <v>241.2</v>
      </c>
      <c r="C643">
        <v>205.3</v>
      </c>
      <c r="D643">
        <v>174.9</v>
      </c>
      <c r="E643">
        <v>444.7</v>
      </c>
      <c r="F643" s="61">
        <f t="shared" si="168"/>
        <v>416.1</v>
      </c>
      <c r="G643" s="38">
        <f t="shared" si="169"/>
        <v>650</v>
      </c>
      <c r="H643" s="144">
        <f t="shared" si="170"/>
        <v>-35.984615384615381</v>
      </c>
    </row>
    <row r="644" spans="1:8" ht="15" x14ac:dyDescent="0.25">
      <c r="A644" s="8">
        <f t="shared" si="171"/>
        <v>43342</v>
      </c>
      <c r="B644">
        <v>241.2</v>
      </c>
      <c r="C644">
        <v>275.8</v>
      </c>
      <c r="D644">
        <v>174.9</v>
      </c>
      <c r="E644">
        <v>444.7</v>
      </c>
      <c r="F644" s="61">
        <f t="shared" si="168"/>
        <v>416.1</v>
      </c>
      <c r="G644" s="38">
        <f t="shared" si="169"/>
        <v>720.5</v>
      </c>
      <c r="H644" s="144">
        <f t="shared" si="170"/>
        <v>-42.248438584316439</v>
      </c>
    </row>
    <row r="645" spans="1:8" ht="15" x14ac:dyDescent="0.25">
      <c r="A645" s="8">
        <f t="shared" si="171"/>
        <v>43349</v>
      </c>
      <c r="B645">
        <v>226.2</v>
      </c>
      <c r="C645">
        <v>275.8</v>
      </c>
      <c r="D645">
        <v>221.3</v>
      </c>
      <c r="E645">
        <v>444.7</v>
      </c>
      <c r="F645" s="61">
        <f t="shared" si="168"/>
        <v>447.5</v>
      </c>
      <c r="G645" s="38">
        <f t="shared" si="169"/>
        <v>720.5</v>
      </c>
      <c r="H645" s="144">
        <f t="shared" si="170"/>
        <v>-37.890353920888273</v>
      </c>
    </row>
    <row r="646" spans="1:8" ht="15" x14ac:dyDescent="0.25">
      <c r="A646" s="8">
        <f t="shared" si="171"/>
        <v>43356</v>
      </c>
      <c r="B646">
        <v>248.3</v>
      </c>
      <c r="C646">
        <v>190.3</v>
      </c>
      <c r="D646">
        <v>221.3</v>
      </c>
      <c r="E646">
        <v>502.8</v>
      </c>
      <c r="F646" s="61">
        <f t="shared" si="168"/>
        <v>469.6</v>
      </c>
      <c r="G646" s="38">
        <f t="shared" si="169"/>
        <v>693.1</v>
      </c>
      <c r="H646" s="144">
        <f t="shared" si="170"/>
        <v>-32.246429086711871</v>
      </c>
    </row>
    <row r="647" spans="1:8" ht="15" x14ac:dyDescent="0.25">
      <c r="A647" s="8">
        <f t="shared" si="171"/>
        <v>43363</v>
      </c>
      <c r="B647">
        <v>303.5</v>
      </c>
      <c r="C647">
        <v>174.3</v>
      </c>
      <c r="D647">
        <v>221.3</v>
      </c>
      <c r="E647">
        <v>519</v>
      </c>
      <c r="F647" s="61">
        <f t="shared" si="168"/>
        <v>524.79999999999995</v>
      </c>
      <c r="G647" s="38">
        <f t="shared" si="169"/>
        <v>693.3</v>
      </c>
      <c r="H647" s="144">
        <f t="shared" si="170"/>
        <v>-24.304053079474976</v>
      </c>
    </row>
    <row r="648" spans="1:8" ht="15" x14ac:dyDescent="0.25">
      <c r="A648" s="8">
        <f t="shared" si="171"/>
        <v>43370</v>
      </c>
      <c r="B648">
        <v>358.9</v>
      </c>
      <c r="C648">
        <v>155.1</v>
      </c>
      <c r="D648">
        <v>221.3</v>
      </c>
      <c r="E648">
        <v>563.1</v>
      </c>
      <c r="F648" s="61">
        <f t="shared" ref="F648:G651" si="172">+B648+D648</f>
        <v>580.20000000000005</v>
      </c>
      <c r="G648" s="38">
        <f t="shared" si="172"/>
        <v>718.2</v>
      </c>
      <c r="H648" s="144">
        <f>+(F648/G648-1)*100</f>
        <v>-19.21470342522974</v>
      </c>
    </row>
    <row r="649" spans="1:8" ht="15" x14ac:dyDescent="0.25">
      <c r="A649" s="8">
        <f t="shared" si="171"/>
        <v>43377</v>
      </c>
      <c r="B649">
        <v>311.8</v>
      </c>
      <c r="C649">
        <v>144.1</v>
      </c>
      <c r="D649">
        <v>244.6</v>
      </c>
      <c r="E649">
        <v>599.1</v>
      </c>
      <c r="F649" s="61">
        <f t="shared" si="172"/>
        <v>556.4</v>
      </c>
      <c r="G649" s="38">
        <f t="shared" si="172"/>
        <v>743.2</v>
      </c>
      <c r="H649" s="144">
        <f>+(F649/G649-1)*100</f>
        <v>-25.134553283100114</v>
      </c>
    </row>
    <row r="650" spans="1:8" ht="15" x14ac:dyDescent="0.25">
      <c r="A650" s="8">
        <f t="shared" si="171"/>
        <v>43384</v>
      </c>
      <c r="B650">
        <v>311.8</v>
      </c>
      <c r="C650">
        <v>128.1</v>
      </c>
      <c r="D650">
        <v>257.5</v>
      </c>
      <c r="E650">
        <v>615.1</v>
      </c>
      <c r="F650" s="61">
        <f t="shared" si="172"/>
        <v>569.29999999999995</v>
      </c>
      <c r="G650" s="38">
        <f t="shared" si="172"/>
        <v>743.2</v>
      </c>
      <c r="H650" s="144">
        <f>+(F650/G650-1)*100</f>
        <v>-23.398815931108729</v>
      </c>
    </row>
    <row r="651" spans="1:8" ht="15" x14ac:dyDescent="0.25">
      <c r="A651" s="8">
        <f t="shared" si="171"/>
        <v>43391</v>
      </c>
      <c r="B651">
        <v>277.8</v>
      </c>
      <c r="C651">
        <v>118.7</v>
      </c>
      <c r="D651">
        <v>305.5</v>
      </c>
      <c r="E651">
        <v>615.1</v>
      </c>
      <c r="F651" s="61">
        <f t="shared" si="172"/>
        <v>583.29999999999995</v>
      </c>
      <c r="G651" s="38">
        <f t="shared" si="172"/>
        <v>733.80000000000007</v>
      </c>
      <c r="H651" s="144">
        <f>+(F651/G651-1)*100</f>
        <v>-20.509675660943049</v>
      </c>
    </row>
    <row r="652" spans="1:8" ht="15" x14ac:dyDescent="0.25">
      <c r="A652" s="8">
        <f t="shared" si="171"/>
        <v>43398</v>
      </c>
      <c r="B652">
        <v>277.8</v>
      </c>
      <c r="C652">
        <v>160.69999999999999</v>
      </c>
      <c r="D652">
        <v>305.5</v>
      </c>
      <c r="E652">
        <v>615.1</v>
      </c>
      <c r="F652" s="61">
        <f t="shared" ref="F652:F667" si="173">+B652+D652</f>
        <v>583.29999999999995</v>
      </c>
      <c r="G652" s="38">
        <f t="shared" ref="G652:G667" si="174">+C652+E652</f>
        <v>775.8</v>
      </c>
      <c r="H652" s="144">
        <f t="shared" ref="H652:H667" si="175">+(F652/G652-1)*100</f>
        <v>-24.813096158803816</v>
      </c>
    </row>
    <row r="653" spans="1:8" ht="15" x14ac:dyDescent="0.25">
      <c r="A653" s="8">
        <f t="shared" si="171"/>
        <v>43405</v>
      </c>
      <c r="B653">
        <v>322.8</v>
      </c>
      <c r="C653">
        <v>167.7</v>
      </c>
      <c r="D653">
        <v>305.5</v>
      </c>
      <c r="E653">
        <v>648.1</v>
      </c>
      <c r="F653" s="61">
        <f t="shared" si="173"/>
        <v>628.29999999999995</v>
      </c>
      <c r="G653" s="38">
        <f t="shared" si="174"/>
        <v>815.8</v>
      </c>
      <c r="H653" s="144">
        <f t="shared" si="175"/>
        <v>-22.983574405491545</v>
      </c>
    </row>
    <row r="654" spans="1:8" ht="15" x14ac:dyDescent="0.25">
      <c r="A654" s="8">
        <f t="shared" si="171"/>
        <v>43412</v>
      </c>
      <c r="B654">
        <v>322.8</v>
      </c>
      <c r="C654">
        <v>167.7</v>
      </c>
      <c r="D654">
        <v>305.5</v>
      </c>
      <c r="E654">
        <v>648.1</v>
      </c>
      <c r="F654" s="61">
        <f t="shared" si="173"/>
        <v>628.29999999999995</v>
      </c>
      <c r="G654" s="38">
        <f t="shared" si="174"/>
        <v>815.8</v>
      </c>
      <c r="H654" s="144">
        <f t="shared" si="175"/>
        <v>-22.983574405491545</v>
      </c>
    </row>
    <row r="655" spans="1:8" ht="15" x14ac:dyDescent="0.25">
      <c r="A655" s="8">
        <f t="shared" si="171"/>
        <v>43419</v>
      </c>
      <c r="B655">
        <v>322.8</v>
      </c>
      <c r="C655">
        <v>167.7</v>
      </c>
      <c r="D655">
        <v>305.5</v>
      </c>
      <c r="E655">
        <v>648.1</v>
      </c>
      <c r="F655" s="61">
        <f t="shared" si="173"/>
        <v>628.29999999999995</v>
      </c>
      <c r="G655" s="38">
        <f t="shared" si="174"/>
        <v>815.8</v>
      </c>
      <c r="H655" s="144">
        <f t="shared" si="175"/>
        <v>-22.983574405491545</v>
      </c>
    </row>
    <row r="656" spans="1:8" ht="15" x14ac:dyDescent="0.25">
      <c r="A656" s="8">
        <f t="shared" si="171"/>
        <v>43426</v>
      </c>
      <c r="B656">
        <v>367.8</v>
      </c>
      <c r="C656">
        <v>127.7</v>
      </c>
      <c r="D656">
        <v>339</v>
      </c>
      <c r="E656">
        <v>684.1</v>
      </c>
      <c r="F656" s="61">
        <f t="shared" si="173"/>
        <v>706.8</v>
      </c>
      <c r="G656" s="38">
        <f t="shared" si="174"/>
        <v>811.80000000000007</v>
      </c>
      <c r="H656" s="144">
        <f t="shared" si="175"/>
        <v>-12.934220251293437</v>
      </c>
    </row>
    <row r="657" spans="1:8" ht="15" x14ac:dyDescent="0.25">
      <c r="A657" s="8">
        <f t="shared" si="171"/>
        <v>43433</v>
      </c>
      <c r="B657">
        <v>383.9</v>
      </c>
      <c r="C657">
        <v>127.7</v>
      </c>
      <c r="D657">
        <v>366.9</v>
      </c>
      <c r="E657">
        <v>684.1</v>
      </c>
      <c r="F657" s="61">
        <f t="shared" si="173"/>
        <v>750.8</v>
      </c>
      <c r="G657" s="38">
        <f t="shared" si="174"/>
        <v>811.80000000000007</v>
      </c>
      <c r="H657" s="144">
        <f t="shared" si="175"/>
        <v>-7.5141660507514256</v>
      </c>
    </row>
    <row r="658" spans="1:8" ht="15" x14ac:dyDescent="0.25">
      <c r="A658" s="8">
        <f t="shared" si="171"/>
        <v>43440</v>
      </c>
      <c r="B658">
        <v>472.9</v>
      </c>
      <c r="C658">
        <v>82.7</v>
      </c>
      <c r="D658">
        <v>366.9</v>
      </c>
      <c r="E658">
        <v>726.1</v>
      </c>
      <c r="F658" s="61">
        <f t="shared" si="173"/>
        <v>839.8</v>
      </c>
      <c r="G658" s="38">
        <f t="shared" si="174"/>
        <v>808.80000000000007</v>
      </c>
      <c r="H658" s="144">
        <f t="shared" si="175"/>
        <v>3.832838773491587</v>
      </c>
    </row>
    <row r="659" spans="1:8" ht="15" x14ac:dyDescent="0.25">
      <c r="A659" s="8">
        <f t="shared" si="171"/>
        <v>43447</v>
      </c>
      <c r="B659">
        <v>450.1</v>
      </c>
      <c r="C659">
        <v>130.69999999999999</v>
      </c>
      <c r="D659">
        <v>415.7</v>
      </c>
      <c r="E659">
        <v>726.1</v>
      </c>
      <c r="F659" s="61">
        <f t="shared" si="173"/>
        <v>865.8</v>
      </c>
      <c r="G659" s="38">
        <f t="shared" si="174"/>
        <v>856.8</v>
      </c>
      <c r="H659" s="144">
        <f t="shared" si="175"/>
        <v>1.0504201680672232</v>
      </c>
    </row>
    <row r="660" spans="1:8" ht="15" x14ac:dyDescent="0.25">
      <c r="A660" s="8">
        <f t="shared" si="171"/>
        <v>43454</v>
      </c>
      <c r="B660">
        <v>422.1</v>
      </c>
      <c r="C660">
        <v>163.69999999999999</v>
      </c>
      <c r="D660">
        <v>440.5</v>
      </c>
      <c r="E660">
        <v>793.6</v>
      </c>
      <c r="F660" s="61">
        <f t="shared" si="173"/>
        <v>862.6</v>
      </c>
      <c r="G660" s="38">
        <f t="shared" si="174"/>
        <v>957.3</v>
      </c>
      <c r="H660" s="144">
        <f t="shared" si="175"/>
        <v>-9.8924057244332957</v>
      </c>
    </row>
    <row r="661" spans="1:8" ht="15" x14ac:dyDescent="0.25">
      <c r="A661" s="8">
        <f t="shared" si="171"/>
        <v>43461</v>
      </c>
      <c r="B661">
        <v>399.7</v>
      </c>
      <c r="C661">
        <v>211.7</v>
      </c>
      <c r="D661">
        <v>450.8</v>
      </c>
      <c r="E661">
        <v>793.6</v>
      </c>
      <c r="F661" s="61">
        <f t="shared" si="173"/>
        <v>850.5</v>
      </c>
      <c r="G661" s="38">
        <f t="shared" si="174"/>
        <v>1005.3</v>
      </c>
      <c r="H661" s="144">
        <f t="shared" si="175"/>
        <v>-15.398388540734109</v>
      </c>
    </row>
    <row r="662" spans="1:8" ht="15" x14ac:dyDescent="0.25">
      <c r="A662" s="8">
        <f t="shared" si="171"/>
        <v>43468</v>
      </c>
      <c r="B662">
        <v>410.9</v>
      </c>
      <c r="C662">
        <v>186.7</v>
      </c>
      <c r="D662">
        <v>450.8</v>
      </c>
      <c r="E662">
        <v>829.6</v>
      </c>
      <c r="F662" s="61">
        <f t="shared" si="173"/>
        <v>861.7</v>
      </c>
      <c r="G662" s="38">
        <f t="shared" si="174"/>
        <v>1016.3</v>
      </c>
      <c r="H662" s="144">
        <f t="shared" si="175"/>
        <v>-15.212043687887423</v>
      </c>
    </row>
    <row r="663" spans="1:8" ht="15" x14ac:dyDescent="0.25">
      <c r="A663" s="8">
        <f t="shared" si="171"/>
        <v>43475</v>
      </c>
      <c r="B663" s="271">
        <v>0</v>
      </c>
      <c r="C663" s="271"/>
      <c r="D663" s="271">
        <v>0</v>
      </c>
      <c r="E663" s="271"/>
      <c r="F663" s="286">
        <f t="shared" si="173"/>
        <v>0</v>
      </c>
      <c r="G663" s="287">
        <f t="shared" si="174"/>
        <v>0</v>
      </c>
      <c r="H663" s="144" t="e">
        <f t="shared" si="175"/>
        <v>#DIV/0!</v>
      </c>
    </row>
    <row r="664" spans="1:8" ht="15" x14ac:dyDescent="0.25">
      <c r="A664" s="8">
        <f t="shared" si="171"/>
        <v>43482</v>
      </c>
      <c r="B664" s="271">
        <v>0</v>
      </c>
      <c r="C664" s="271"/>
      <c r="D664" s="271">
        <v>0</v>
      </c>
      <c r="E664" s="271"/>
      <c r="F664" s="286">
        <f t="shared" si="173"/>
        <v>0</v>
      </c>
      <c r="G664" s="287">
        <f t="shared" si="174"/>
        <v>0</v>
      </c>
      <c r="H664" s="144" t="e">
        <f t="shared" si="175"/>
        <v>#DIV/0!</v>
      </c>
    </row>
    <row r="665" spans="1:8" ht="15" x14ac:dyDescent="0.25">
      <c r="A665" s="8">
        <f t="shared" si="171"/>
        <v>43489</v>
      </c>
      <c r="B665" s="271">
        <v>0</v>
      </c>
      <c r="C665" s="271"/>
      <c r="D665" s="271">
        <v>0</v>
      </c>
      <c r="E665" s="271"/>
      <c r="F665" s="286">
        <f t="shared" si="173"/>
        <v>0</v>
      </c>
      <c r="G665" s="287">
        <f t="shared" si="174"/>
        <v>0</v>
      </c>
      <c r="H665" s="144" t="e">
        <f t="shared" si="175"/>
        <v>#DIV/0!</v>
      </c>
    </row>
    <row r="666" spans="1:8" ht="15" x14ac:dyDescent="0.25">
      <c r="A666" s="8">
        <f t="shared" si="171"/>
        <v>43496</v>
      </c>
      <c r="B666" s="271">
        <v>0</v>
      </c>
      <c r="C666" s="271"/>
      <c r="D666" s="271">
        <v>0</v>
      </c>
      <c r="E666" s="271"/>
      <c r="F666" s="286">
        <f t="shared" si="173"/>
        <v>0</v>
      </c>
      <c r="G666" s="287">
        <f t="shared" si="174"/>
        <v>0</v>
      </c>
      <c r="H666" s="144" t="e">
        <f t="shared" si="175"/>
        <v>#DIV/0!</v>
      </c>
    </row>
    <row r="667" spans="1:8" ht="15" x14ac:dyDescent="0.25">
      <c r="A667" s="8">
        <f t="shared" si="171"/>
        <v>43503</v>
      </c>
      <c r="B667" s="271">
        <v>0</v>
      </c>
      <c r="C667" s="271"/>
      <c r="D667" s="271">
        <v>0</v>
      </c>
      <c r="E667" s="271"/>
      <c r="F667" s="286">
        <f t="shared" si="173"/>
        <v>0</v>
      </c>
      <c r="G667" s="287">
        <f t="shared" si="174"/>
        <v>0</v>
      </c>
      <c r="H667" s="144" t="e">
        <f t="shared" si="175"/>
        <v>#DIV/0!</v>
      </c>
    </row>
    <row r="668" spans="1:8" ht="15" x14ac:dyDescent="0.25">
      <c r="A668" s="8">
        <f t="shared" si="171"/>
        <v>43510</v>
      </c>
      <c r="B668">
        <v>648.20000000000005</v>
      </c>
      <c r="C668">
        <v>101.5</v>
      </c>
      <c r="D668">
        <v>657.8</v>
      </c>
      <c r="E668">
        <v>949</v>
      </c>
      <c r="F668" s="61">
        <f t="shared" ref="F668:F731" si="176">+B668+D668</f>
        <v>1306</v>
      </c>
      <c r="G668" s="38">
        <f t="shared" ref="G668:G731" si="177">+C668+E668</f>
        <v>1050.5</v>
      </c>
      <c r="H668" s="144">
        <f t="shared" ref="H668:H731" si="178">+(F668/G668-1)*100</f>
        <v>24.321751546882432</v>
      </c>
    </row>
    <row r="669" spans="1:8" ht="15" x14ac:dyDescent="0.25">
      <c r="A669" s="8">
        <f t="shared" si="171"/>
        <v>43517</v>
      </c>
      <c r="B669">
        <v>579.29999999999995</v>
      </c>
      <c r="C669">
        <v>100.8</v>
      </c>
      <c r="D669">
        <v>728.8</v>
      </c>
      <c r="E669">
        <v>960.3</v>
      </c>
      <c r="F669" s="61">
        <f t="shared" si="176"/>
        <v>1308.0999999999999</v>
      </c>
      <c r="G669" s="38">
        <f t="shared" si="177"/>
        <v>1061.0999999999999</v>
      </c>
      <c r="H669" s="144">
        <f t="shared" si="178"/>
        <v>23.277730656865515</v>
      </c>
    </row>
    <row r="670" spans="1:8" ht="15" x14ac:dyDescent="0.25">
      <c r="A670" s="8">
        <f t="shared" si="171"/>
        <v>43524</v>
      </c>
      <c r="B670">
        <v>534.29999999999995</v>
      </c>
      <c r="C670">
        <v>100.8</v>
      </c>
      <c r="D670">
        <v>776.5</v>
      </c>
      <c r="E670">
        <v>960.3</v>
      </c>
      <c r="F670" s="61">
        <f t="shared" si="176"/>
        <v>1310.8</v>
      </c>
      <c r="G670" s="38">
        <f t="shared" si="177"/>
        <v>1061.0999999999999</v>
      </c>
      <c r="H670" s="144">
        <f t="shared" si="178"/>
        <v>23.532183583074186</v>
      </c>
    </row>
    <row r="671" spans="1:8" ht="15" x14ac:dyDescent="0.25">
      <c r="A671" s="8">
        <f t="shared" si="171"/>
        <v>43531</v>
      </c>
      <c r="B671">
        <v>568.29999999999995</v>
      </c>
      <c r="C671">
        <v>100.8</v>
      </c>
      <c r="D671">
        <v>848.7</v>
      </c>
      <c r="E671">
        <v>960.3</v>
      </c>
      <c r="F671" s="61">
        <f t="shared" si="176"/>
        <v>1417</v>
      </c>
      <c r="G671" s="38">
        <f t="shared" si="177"/>
        <v>1061.0999999999999</v>
      </c>
      <c r="H671" s="144">
        <f t="shared" si="178"/>
        <v>33.540665347281127</v>
      </c>
    </row>
    <row r="672" spans="1:8" ht="15" x14ac:dyDescent="0.25">
      <c r="A672" s="8">
        <f t="shared" si="171"/>
        <v>43538</v>
      </c>
      <c r="B672">
        <v>578.29999999999995</v>
      </c>
      <c r="C672">
        <v>100.8</v>
      </c>
      <c r="D672">
        <v>848.7</v>
      </c>
      <c r="E672">
        <v>1009.8</v>
      </c>
      <c r="F672" s="61">
        <f t="shared" si="176"/>
        <v>1427</v>
      </c>
      <c r="G672" s="38">
        <f t="shared" si="177"/>
        <v>1110.5999999999999</v>
      </c>
      <c r="H672" s="144">
        <f t="shared" si="178"/>
        <v>28.489104988294621</v>
      </c>
    </row>
    <row r="673" spans="1:9" ht="15" x14ac:dyDescent="0.25">
      <c r="A673" s="8">
        <f t="shared" si="171"/>
        <v>43545</v>
      </c>
      <c r="B673">
        <v>513.79999999999995</v>
      </c>
      <c r="C673">
        <v>177</v>
      </c>
      <c r="D673">
        <v>915.3</v>
      </c>
      <c r="E673">
        <v>1009.8</v>
      </c>
      <c r="F673" s="61">
        <f t="shared" si="176"/>
        <v>1429.1</v>
      </c>
      <c r="G673" s="38">
        <f t="shared" si="177"/>
        <v>1186.8</v>
      </c>
      <c r="H673" s="144">
        <f t="shared" si="178"/>
        <v>20.416245365689246</v>
      </c>
    </row>
    <row r="674" spans="1:9" ht="15" x14ac:dyDescent="0.25">
      <c r="A674" s="8">
        <f t="shared" si="171"/>
        <v>43552</v>
      </c>
      <c r="B674">
        <v>466.7</v>
      </c>
      <c r="C674">
        <v>146</v>
      </c>
      <c r="D674">
        <v>967.2</v>
      </c>
      <c r="E674">
        <v>1039.8</v>
      </c>
      <c r="F674" s="61">
        <f t="shared" si="176"/>
        <v>1433.9</v>
      </c>
      <c r="G674" s="38">
        <f t="shared" si="177"/>
        <v>1185.8</v>
      </c>
      <c r="H674" s="144">
        <f t="shared" si="178"/>
        <v>20.922583909596916</v>
      </c>
    </row>
    <row r="675" spans="1:9" ht="15" x14ac:dyDescent="0.25">
      <c r="A675" s="8">
        <f t="shared" si="171"/>
        <v>43559</v>
      </c>
      <c r="B675">
        <v>400.7</v>
      </c>
      <c r="C675">
        <v>146</v>
      </c>
      <c r="D675">
        <v>1031.4000000000001</v>
      </c>
      <c r="E675">
        <v>1039.8</v>
      </c>
      <c r="F675" s="61">
        <f t="shared" si="176"/>
        <v>1432.1000000000001</v>
      </c>
      <c r="G675" s="38">
        <f t="shared" si="177"/>
        <v>1185.8</v>
      </c>
      <c r="H675" s="144">
        <f t="shared" si="178"/>
        <v>20.770787653904542</v>
      </c>
    </row>
    <row r="676" spans="1:9" ht="15" x14ac:dyDescent="0.25">
      <c r="A676" s="8">
        <f t="shared" si="171"/>
        <v>43566</v>
      </c>
      <c r="B676">
        <v>429.5</v>
      </c>
      <c r="C676">
        <v>146</v>
      </c>
      <c r="D676">
        <v>1080.4000000000001</v>
      </c>
      <c r="E676">
        <v>1039.8</v>
      </c>
      <c r="F676" s="61">
        <f t="shared" si="176"/>
        <v>1509.9</v>
      </c>
      <c r="G676" s="38">
        <f t="shared" si="177"/>
        <v>1185.8</v>
      </c>
      <c r="H676" s="144">
        <f t="shared" si="178"/>
        <v>27.331759149940972</v>
      </c>
    </row>
    <row r="677" spans="1:9" ht="15" x14ac:dyDescent="0.25">
      <c r="A677" s="8">
        <f t="shared" si="171"/>
        <v>43573</v>
      </c>
      <c r="B677">
        <v>415.7</v>
      </c>
      <c r="C677">
        <v>92</v>
      </c>
      <c r="D677">
        <v>1175.0999999999999</v>
      </c>
      <c r="E677" s="26">
        <v>1096</v>
      </c>
      <c r="F677" s="61">
        <f t="shared" si="176"/>
        <v>1590.8</v>
      </c>
      <c r="G677" s="38">
        <f t="shared" si="177"/>
        <v>1188</v>
      </c>
      <c r="H677" s="144">
        <f t="shared" si="178"/>
        <v>33.905723905723903</v>
      </c>
    </row>
    <row r="678" spans="1:9" ht="15" x14ac:dyDescent="0.25">
      <c r="A678" s="8">
        <f t="shared" si="171"/>
        <v>43580</v>
      </c>
      <c r="B678">
        <v>360.7</v>
      </c>
      <c r="C678">
        <v>92</v>
      </c>
      <c r="D678">
        <v>1223.4000000000001</v>
      </c>
      <c r="E678">
        <v>1096</v>
      </c>
      <c r="F678" s="61">
        <f t="shared" si="176"/>
        <v>1584.1000000000001</v>
      </c>
      <c r="G678" s="38">
        <f t="shared" si="177"/>
        <v>1188</v>
      </c>
      <c r="H678" s="144">
        <f t="shared" si="178"/>
        <v>33.341750841750859</v>
      </c>
      <c r="I678">
        <v>207.6</v>
      </c>
    </row>
    <row r="679" spans="1:9" ht="15" x14ac:dyDescent="0.25">
      <c r="A679" s="8">
        <f t="shared" si="171"/>
        <v>43587</v>
      </c>
      <c r="B679">
        <v>310.7</v>
      </c>
      <c r="C679">
        <v>72</v>
      </c>
      <c r="D679">
        <v>1320.1</v>
      </c>
      <c r="E679">
        <v>1115.4000000000001</v>
      </c>
      <c r="F679" s="61">
        <f t="shared" si="176"/>
        <v>1630.8</v>
      </c>
      <c r="G679" s="38">
        <f t="shared" si="177"/>
        <v>1187.4000000000001</v>
      </c>
      <c r="H679" s="144">
        <f t="shared" si="178"/>
        <v>37.342091965639199</v>
      </c>
      <c r="I679">
        <v>271.60000000000002</v>
      </c>
    </row>
    <row r="680" spans="1:9" ht="15" x14ac:dyDescent="0.25">
      <c r="A680" s="8">
        <f t="shared" si="171"/>
        <v>43594</v>
      </c>
      <c r="B680">
        <v>252.9</v>
      </c>
      <c r="C680">
        <v>52</v>
      </c>
      <c r="D680">
        <v>1375.5</v>
      </c>
      <c r="E680">
        <v>1135.4000000000001</v>
      </c>
      <c r="F680" s="61">
        <f t="shared" si="176"/>
        <v>1628.4</v>
      </c>
      <c r="G680" s="38">
        <f t="shared" si="177"/>
        <v>1187.4000000000001</v>
      </c>
      <c r="H680" s="144">
        <f t="shared" si="178"/>
        <v>37.139969681657405</v>
      </c>
      <c r="I680">
        <v>374.7</v>
      </c>
    </row>
    <row r="681" spans="1:9" ht="15" x14ac:dyDescent="0.25">
      <c r="A681" s="8">
        <f t="shared" si="171"/>
        <v>43601</v>
      </c>
      <c r="B681" s="26">
        <v>148</v>
      </c>
      <c r="C681">
        <v>52</v>
      </c>
      <c r="D681">
        <v>1481.2</v>
      </c>
      <c r="E681">
        <v>1149.0999999999999</v>
      </c>
      <c r="F681" s="61">
        <f t="shared" si="176"/>
        <v>1629.2</v>
      </c>
      <c r="G681" s="38">
        <f t="shared" si="177"/>
        <v>1201.0999999999999</v>
      </c>
      <c r="H681" s="144">
        <f t="shared" si="178"/>
        <v>35.642327866122734</v>
      </c>
      <c r="I681">
        <v>374.7</v>
      </c>
    </row>
    <row r="682" spans="1:9" ht="15" x14ac:dyDescent="0.25">
      <c r="A682" s="8">
        <f t="shared" si="171"/>
        <v>43608</v>
      </c>
      <c r="B682">
        <v>126.2</v>
      </c>
      <c r="C682">
        <v>52</v>
      </c>
      <c r="D682">
        <v>1519.2</v>
      </c>
      <c r="E682">
        <v>1149.0999999999999</v>
      </c>
      <c r="F682" s="61">
        <f t="shared" si="176"/>
        <v>1645.4</v>
      </c>
      <c r="G682" s="38">
        <f t="shared" si="177"/>
        <v>1201.0999999999999</v>
      </c>
      <c r="H682" s="144">
        <f t="shared" si="178"/>
        <v>36.991091499458847</v>
      </c>
      <c r="I682">
        <v>397.4</v>
      </c>
    </row>
    <row r="683" spans="1:9" ht="15" x14ac:dyDescent="0.25">
      <c r="A683" s="8">
        <f t="shared" si="171"/>
        <v>43615</v>
      </c>
      <c r="B683">
        <v>83.9</v>
      </c>
      <c r="C683">
        <v>0</v>
      </c>
      <c r="D683">
        <v>1563.9</v>
      </c>
      <c r="E683">
        <v>1170.7</v>
      </c>
      <c r="F683" s="61">
        <f t="shared" si="176"/>
        <v>1647.8000000000002</v>
      </c>
      <c r="G683" s="38">
        <f t="shared" si="177"/>
        <v>1170.7</v>
      </c>
      <c r="H683" s="144">
        <f t="shared" si="178"/>
        <v>40.753395404458878</v>
      </c>
      <c r="I683">
        <v>397.4</v>
      </c>
    </row>
    <row r="684" spans="1:9" ht="15" x14ac:dyDescent="0.25">
      <c r="A684" s="8">
        <f t="shared" si="171"/>
        <v>43622</v>
      </c>
      <c r="B684">
        <v>481.3</v>
      </c>
      <c r="C684">
        <v>139.80000000000001</v>
      </c>
      <c r="D684">
        <v>0</v>
      </c>
      <c r="E684">
        <v>0</v>
      </c>
      <c r="F684" s="61">
        <f t="shared" si="176"/>
        <v>481.3</v>
      </c>
      <c r="G684" s="38">
        <f t="shared" si="177"/>
        <v>139.80000000000001</v>
      </c>
      <c r="H684" s="144">
        <f t="shared" si="178"/>
        <v>244.27753934191699</v>
      </c>
    </row>
    <row r="685" spans="1:9" ht="15" x14ac:dyDescent="0.25">
      <c r="A685" s="8">
        <f t="shared" si="171"/>
        <v>43629</v>
      </c>
      <c r="B685">
        <v>481.3</v>
      </c>
      <c r="C685">
        <v>109.8</v>
      </c>
      <c r="D685">
        <v>0</v>
      </c>
      <c r="E685">
        <v>33</v>
      </c>
      <c r="F685" s="61">
        <f t="shared" si="176"/>
        <v>481.3</v>
      </c>
      <c r="G685" s="38">
        <f t="shared" si="177"/>
        <v>142.80000000000001</v>
      </c>
      <c r="H685" s="144">
        <f t="shared" si="178"/>
        <v>237.04481792717087</v>
      </c>
    </row>
    <row r="686" spans="1:9" ht="15" x14ac:dyDescent="0.25">
      <c r="A686" s="8">
        <f t="shared" si="171"/>
        <v>43636</v>
      </c>
      <c r="B686">
        <v>421.4</v>
      </c>
      <c r="C686">
        <v>109.8</v>
      </c>
      <c r="D686">
        <v>49.3</v>
      </c>
      <c r="E686">
        <v>33</v>
      </c>
      <c r="F686" s="61">
        <f t="shared" si="176"/>
        <v>470.7</v>
      </c>
      <c r="G686" s="38">
        <f t="shared" si="177"/>
        <v>142.80000000000001</v>
      </c>
      <c r="H686" s="144">
        <f t="shared" si="178"/>
        <v>229.62184873949579</v>
      </c>
    </row>
    <row r="687" spans="1:9" ht="15" x14ac:dyDescent="0.25">
      <c r="A687" s="8">
        <f t="shared" si="171"/>
        <v>43643</v>
      </c>
      <c r="B687">
        <v>365.4</v>
      </c>
      <c r="C687">
        <v>109.8</v>
      </c>
      <c r="D687">
        <v>204.4</v>
      </c>
      <c r="E687">
        <v>33</v>
      </c>
      <c r="F687" s="61">
        <f t="shared" si="176"/>
        <v>569.79999999999995</v>
      </c>
      <c r="G687" s="38">
        <f t="shared" si="177"/>
        <v>142.80000000000001</v>
      </c>
      <c r="H687" s="144">
        <f t="shared" si="178"/>
        <v>299.01960784313718</v>
      </c>
    </row>
    <row r="688" spans="1:9" ht="15" x14ac:dyDescent="0.25">
      <c r="A688" s="8">
        <f t="shared" si="171"/>
        <v>43650</v>
      </c>
      <c r="B688">
        <v>274.2</v>
      </c>
      <c r="C688">
        <v>154.80000000000001</v>
      </c>
      <c r="D688">
        <v>281.3</v>
      </c>
      <c r="E688">
        <v>66</v>
      </c>
      <c r="F688" s="61">
        <f t="shared" si="176"/>
        <v>555.5</v>
      </c>
      <c r="G688" s="38">
        <f t="shared" si="177"/>
        <v>220.8</v>
      </c>
      <c r="H688" s="144">
        <f t="shared" si="178"/>
        <v>151.58514492753622</v>
      </c>
    </row>
    <row r="689" spans="1:8" ht="15" x14ac:dyDescent="0.25">
      <c r="A689" s="8">
        <f t="shared" si="171"/>
        <v>43657</v>
      </c>
      <c r="B689">
        <v>274.2</v>
      </c>
      <c r="C689">
        <v>153.80000000000001</v>
      </c>
      <c r="D689">
        <v>281.3</v>
      </c>
      <c r="E689">
        <v>66</v>
      </c>
      <c r="F689" s="61">
        <f t="shared" si="176"/>
        <v>555.5</v>
      </c>
      <c r="G689" s="38">
        <f t="shared" si="177"/>
        <v>219.8</v>
      </c>
      <c r="H689" s="144">
        <f t="shared" si="178"/>
        <v>152.72975432211098</v>
      </c>
    </row>
    <row r="690" spans="1:8" ht="15" x14ac:dyDescent="0.25">
      <c r="A690" s="8">
        <f t="shared" si="171"/>
        <v>43664</v>
      </c>
      <c r="B690">
        <v>287.2</v>
      </c>
      <c r="C690">
        <v>221.8</v>
      </c>
      <c r="D690">
        <v>331.1</v>
      </c>
      <c r="E690">
        <v>66</v>
      </c>
      <c r="F690" s="61">
        <f t="shared" si="176"/>
        <v>618.29999999999995</v>
      </c>
      <c r="G690" s="38">
        <f t="shared" si="177"/>
        <v>287.8</v>
      </c>
      <c r="H690" s="144">
        <f t="shared" si="178"/>
        <v>114.8366921473245</v>
      </c>
    </row>
    <row r="691" spans="1:8" ht="15" x14ac:dyDescent="0.25">
      <c r="A691" s="8">
        <f t="shared" si="171"/>
        <v>43671</v>
      </c>
      <c r="B691">
        <v>264.7</v>
      </c>
      <c r="C691">
        <v>176.8</v>
      </c>
      <c r="D691">
        <v>357.5</v>
      </c>
      <c r="E691">
        <v>111</v>
      </c>
      <c r="F691" s="61">
        <f t="shared" si="176"/>
        <v>622.20000000000005</v>
      </c>
      <c r="G691" s="38">
        <f t="shared" si="177"/>
        <v>287.8</v>
      </c>
      <c r="H691" s="144">
        <f t="shared" si="178"/>
        <v>116.1917998610146</v>
      </c>
    </row>
    <row r="692" spans="1:8" ht="15" x14ac:dyDescent="0.25">
      <c r="A692" s="8">
        <f t="shared" si="171"/>
        <v>43678</v>
      </c>
      <c r="B692">
        <v>239.2</v>
      </c>
      <c r="C692">
        <v>187.8</v>
      </c>
      <c r="D692">
        <v>385.5</v>
      </c>
      <c r="E692">
        <v>125.3</v>
      </c>
      <c r="F692" s="61">
        <f t="shared" si="176"/>
        <v>624.70000000000005</v>
      </c>
      <c r="G692" s="38">
        <f t="shared" si="177"/>
        <v>313.10000000000002</v>
      </c>
      <c r="H692" s="144">
        <f t="shared" si="178"/>
        <v>99.520919833918882</v>
      </c>
    </row>
    <row r="693" spans="1:8" ht="15" x14ac:dyDescent="0.25">
      <c r="A693" s="8">
        <f t="shared" si="171"/>
        <v>43685</v>
      </c>
      <c r="B693">
        <v>239.2</v>
      </c>
      <c r="C693">
        <v>327.8</v>
      </c>
      <c r="D693">
        <v>385.5</v>
      </c>
      <c r="E693">
        <v>125.3</v>
      </c>
      <c r="F693" s="61">
        <f t="shared" si="176"/>
        <v>624.70000000000005</v>
      </c>
      <c r="G693" s="38">
        <f t="shared" si="177"/>
        <v>453.1</v>
      </c>
      <c r="H693" s="144">
        <f t="shared" si="178"/>
        <v>37.872434341205043</v>
      </c>
    </row>
    <row r="694" spans="1:8" ht="15" x14ac:dyDescent="0.25">
      <c r="A694" s="8">
        <f t="shared" si="171"/>
        <v>43692</v>
      </c>
      <c r="B694">
        <v>194.5</v>
      </c>
      <c r="C694">
        <v>241.2</v>
      </c>
      <c r="D694">
        <v>449.5</v>
      </c>
      <c r="E694">
        <v>174.9</v>
      </c>
      <c r="F694" s="61">
        <f t="shared" si="176"/>
        <v>644</v>
      </c>
      <c r="G694" s="38">
        <f t="shared" si="177"/>
        <v>416.1</v>
      </c>
      <c r="H694" s="144">
        <f t="shared" si="178"/>
        <v>54.770487863494346</v>
      </c>
    </row>
    <row r="695" spans="1:8" ht="15" x14ac:dyDescent="0.25">
      <c r="A695" s="8">
        <f t="shared" si="171"/>
        <v>43699</v>
      </c>
      <c r="B695">
        <v>238.5</v>
      </c>
      <c r="C695">
        <v>241.2</v>
      </c>
      <c r="D695">
        <v>471.5</v>
      </c>
      <c r="E695">
        <v>174.9</v>
      </c>
      <c r="F695" s="61">
        <f t="shared" si="176"/>
        <v>710</v>
      </c>
      <c r="G695" s="38">
        <f t="shared" si="177"/>
        <v>416.1</v>
      </c>
      <c r="H695" s="144">
        <f t="shared" si="178"/>
        <v>70.632059601057435</v>
      </c>
    </row>
    <row r="696" spans="1:8" ht="15" x14ac:dyDescent="0.25">
      <c r="A696" s="8">
        <f t="shared" si="171"/>
        <v>43706</v>
      </c>
      <c r="B696">
        <v>238.5</v>
      </c>
      <c r="C696">
        <v>241.2</v>
      </c>
      <c r="D696">
        <v>471.5</v>
      </c>
      <c r="E696">
        <v>174.9</v>
      </c>
      <c r="F696" s="61">
        <f t="shared" si="176"/>
        <v>710</v>
      </c>
      <c r="G696" s="38">
        <f t="shared" si="177"/>
        <v>416.1</v>
      </c>
      <c r="H696" s="144">
        <f t="shared" si="178"/>
        <v>70.632059601057435</v>
      </c>
    </row>
    <row r="697" spans="1:8" ht="15" x14ac:dyDescent="0.25">
      <c r="A697" s="8">
        <f t="shared" si="171"/>
        <v>43713</v>
      </c>
      <c r="B697">
        <v>266.39999999999998</v>
      </c>
      <c r="C697">
        <v>226.2</v>
      </c>
      <c r="D697">
        <v>498.3</v>
      </c>
      <c r="E697">
        <v>221.3</v>
      </c>
      <c r="F697" s="61">
        <f t="shared" si="176"/>
        <v>764.7</v>
      </c>
      <c r="G697" s="38">
        <f t="shared" si="177"/>
        <v>447.5</v>
      </c>
      <c r="H697" s="144">
        <f t="shared" si="178"/>
        <v>70.882681564245814</v>
      </c>
    </row>
    <row r="698" spans="1:8" ht="15" x14ac:dyDescent="0.25">
      <c r="A698" s="8">
        <f t="shared" si="171"/>
        <v>43720</v>
      </c>
      <c r="B698">
        <v>230.4</v>
      </c>
      <c r="C698">
        <v>248.3</v>
      </c>
      <c r="D698">
        <v>550</v>
      </c>
      <c r="E698">
        <v>221.3</v>
      </c>
      <c r="F698" s="61">
        <f t="shared" si="176"/>
        <v>780.4</v>
      </c>
      <c r="G698" s="38">
        <f t="shared" si="177"/>
        <v>469.6</v>
      </c>
      <c r="H698" s="144">
        <f t="shared" si="178"/>
        <v>66.183986371379874</v>
      </c>
    </row>
    <row r="699" spans="1:8" ht="15" x14ac:dyDescent="0.25">
      <c r="A699" s="8">
        <f t="shared" si="171"/>
        <v>43727</v>
      </c>
      <c r="B699">
        <v>190.4</v>
      </c>
      <c r="C699">
        <v>303.5</v>
      </c>
      <c r="D699">
        <v>585</v>
      </c>
      <c r="E699">
        <v>221.3</v>
      </c>
      <c r="F699" s="61">
        <f t="shared" si="176"/>
        <v>775.4</v>
      </c>
      <c r="G699" s="38">
        <f t="shared" si="177"/>
        <v>524.79999999999995</v>
      </c>
      <c r="H699" s="144">
        <f t="shared" si="178"/>
        <v>47.751524390243901</v>
      </c>
    </row>
    <row r="700" spans="1:8" ht="15" x14ac:dyDescent="0.25">
      <c r="A700" s="8">
        <f t="shared" si="171"/>
        <v>43734</v>
      </c>
      <c r="B700">
        <v>179.4</v>
      </c>
      <c r="C700">
        <v>358.9</v>
      </c>
      <c r="D700">
        <v>635.79999999999995</v>
      </c>
      <c r="E700">
        <v>221.3</v>
      </c>
      <c r="F700" s="61">
        <f t="shared" si="176"/>
        <v>815.19999999999993</v>
      </c>
      <c r="G700" s="38">
        <f t="shared" si="177"/>
        <v>580.20000000000005</v>
      </c>
      <c r="H700" s="144">
        <f t="shared" si="178"/>
        <v>40.503274732850713</v>
      </c>
    </row>
    <row r="701" spans="1:8" ht="15" x14ac:dyDescent="0.25">
      <c r="A701" s="8">
        <f t="shared" ref="A701:A764" si="179">+A700+7</f>
        <v>43741</v>
      </c>
      <c r="B701">
        <v>223.4</v>
      </c>
      <c r="C701">
        <v>311.8</v>
      </c>
      <c r="D701">
        <v>635.79999999999995</v>
      </c>
      <c r="E701">
        <v>221.3</v>
      </c>
      <c r="F701" s="61">
        <f t="shared" si="176"/>
        <v>859.19999999999993</v>
      </c>
      <c r="G701" s="38">
        <f t="shared" si="177"/>
        <v>533.1</v>
      </c>
      <c r="H701" s="144">
        <f t="shared" si="178"/>
        <v>61.170512099043314</v>
      </c>
    </row>
    <row r="702" spans="1:8" ht="15" x14ac:dyDescent="0.25">
      <c r="A702" s="8">
        <f t="shared" si="179"/>
        <v>43748</v>
      </c>
      <c r="B702">
        <v>300.39999999999998</v>
      </c>
      <c r="C702">
        <v>311.8</v>
      </c>
      <c r="D702">
        <v>635.79999999999995</v>
      </c>
      <c r="E702">
        <v>221.3</v>
      </c>
      <c r="F702" s="61">
        <f t="shared" si="176"/>
        <v>936.19999999999993</v>
      </c>
      <c r="G702" s="38">
        <f t="shared" si="177"/>
        <v>533.1</v>
      </c>
      <c r="H702" s="144">
        <f t="shared" si="178"/>
        <v>75.614331269930574</v>
      </c>
    </row>
    <row r="703" spans="1:8" ht="15" x14ac:dyDescent="0.25">
      <c r="A703" s="8">
        <f t="shared" si="179"/>
        <v>43755</v>
      </c>
      <c r="B703" s="26">
        <v>258</v>
      </c>
      <c r="C703">
        <v>277.8</v>
      </c>
      <c r="D703">
        <v>680.5</v>
      </c>
      <c r="E703">
        <v>269.3</v>
      </c>
      <c r="F703" s="61">
        <f t="shared" si="176"/>
        <v>938.5</v>
      </c>
      <c r="G703" s="38">
        <f t="shared" si="177"/>
        <v>547.1</v>
      </c>
      <c r="H703" s="144">
        <f t="shared" si="178"/>
        <v>71.540851763845723</v>
      </c>
    </row>
    <row r="704" spans="1:8" ht="15" x14ac:dyDescent="0.25">
      <c r="A704" s="8">
        <f t="shared" si="179"/>
        <v>43762</v>
      </c>
      <c r="B704" s="26">
        <v>234</v>
      </c>
      <c r="C704">
        <v>277.8</v>
      </c>
      <c r="D704">
        <v>680.5</v>
      </c>
      <c r="E704">
        <v>305.5</v>
      </c>
      <c r="F704" s="61">
        <f t="shared" si="176"/>
        <v>914.5</v>
      </c>
      <c r="G704" s="38">
        <f t="shared" si="177"/>
        <v>583.29999999999995</v>
      </c>
      <c r="H704" s="144">
        <f t="shared" si="178"/>
        <v>56.78038745071148</v>
      </c>
    </row>
    <row r="705" spans="1:11" ht="15" x14ac:dyDescent="0.25">
      <c r="A705" s="8">
        <f t="shared" si="179"/>
        <v>43769</v>
      </c>
      <c r="B705" s="26">
        <v>189</v>
      </c>
      <c r="C705">
        <v>322.8</v>
      </c>
      <c r="D705">
        <v>728.6</v>
      </c>
      <c r="E705">
        <v>305.5</v>
      </c>
      <c r="F705" s="61">
        <f t="shared" si="176"/>
        <v>917.6</v>
      </c>
      <c r="G705" s="38">
        <f t="shared" si="177"/>
        <v>628.29999999999995</v>
      </c>
      <c r="H705" s="144">
        <f t="shared" si="178"/>
        <v>46.044883017666734</v>
      </c>
    </row>
    <row r="706" spans="1:11" ht="15" x14ac:dyDescent="0.25">
      <c r="A706" s="8">
        <f t="shared" si="179"/>
        <v>43776</v>
      </c>
      <c r="B706" s="26">
        <v>229</v>
      </c>
      <c r="C706">
        <v>322.8</v>
      </c>
      <c r="D706">
        <v>728.6</v>
      </c>
      <c r="E706">
        <v>305.5</v>
      </c>
      <c r="F706" s="61">
        <f t="shared" si="176"/>
        <v>957.6</v>
      </c>
      <c r="G706" s="38">
        <f t="shared" si="177"/>
        <v>628.29999999999995</v>
      </c>
      <c r="H706" s="144">
        <f t="shared" si="178"/>
        <v>52.411268502307841</v>
      </c>
    </row>
    <row r="707" spans="1:11" ht="15" x14ac:dyDescent="0.35">
      <c r="A707" s="8">
        <f t="shared" si="179"/>
        <v>43783</v>
      </c>
      <c r="B707" s="316">
        <v>206</v>
      </c>
      <c r="C707">
        <v>322.8</v>
      </c>
      <c r="D707">
        <v>752</v>
      </c>
      <c r="E707">
        <v>305.5</v>
      </c>
      <c r="F707" s="61">
        <f t="shared" si="176"/>
        <v>958</v>
      </c>
      <c r="G707" s="38">
        <f t="shared" si="177"/>
        <v>628.29999999999995</v>
      </c>
      <c r="H707" s="144">
        <f t="shared" si="178"/>
        <v>52.474932357154238</v>
      </c>
    </row>
    <row r="708" spans="1:11" ht="15" x14ac:dyDescent="0.25">
      <c r="A708" s="8">
        <f t="shared" si="179"/>
        <v>43790</v>
      </c>
      <c r="B708">
        <f>'1121'!B54</f>
        <v>206</v>
      </c>
      <c r="C708">
        <f>'1121'!C54</f>
        <v>367.8</v>
      </c>
      <c r="D708">
        <f>'1121'!D54</f>
        <v>781</v>
      </c>
      <c r="E708">
        <f>'1121'!E54</f>
        <v>339</v>
      </c>
      <c r="F708" s="61">
        <f t="shared" si="176"/>
        <v>987</v>
      </c>
      <c r="G708" s="38">
        <f t="shared" si="177"/>
        <v>706.8</v>
      </c>
      <c r="H708" s="144">
        <f t="shared" si="178"/>
        <v>39.643463497453311</v>
      </c>
    </row>
    <row r="709" spans="1:11" ht="15" x14ac:dyDescent="0.25">
      <c r="A709" s="8">
        <f t="shared" si="179"/>
        <v>43797</v>
      </c>
      <c r="B709">
        <f>'1128'!B54</f>
        <v>206</v>
      </c>
      <c r="C709">
        <f>'1128'!C54</f>
        <v>383.9</v>
      </c>
      <c r="D709">
        <f>'1128'!D54</f>
        <v>781</v>
      </c>
      <c r="E709">
        <f>'1128'!E54</f>
        <v>366.9</v>
      </c>
      <c r="F709" s="61">
        <f t="shared" si="176"/>
        <v>987</v>
      </c>
      <c r="G709" s="38">
        <f t="shared" si="177"/>
        <v>750.8</v>
      </c>
      <c r="H709" s="144">
        <f t="shared" si="178"/>
        <v>31.459776238678749</v>
      </c>
    </row>
    <row r="710" spans="1:11" ht="15" x14ac:dyDescent="0.25">
      <c r="A710" s="8">
        <f t="shared" si="179"/>
        <v>43804</v>
      </c>
      <c r="B710">
        <f>'1205'!B54</f>
        <v>206</v>
      </c>
      <c r="C710">
        <f>'1205'!C54</f>
        <v>472.9</v>
      </c>
      <c r="D710">
        <f>'1205'!D54</f>
        <v>781</v>
      </c>
      <c r="E710">
        <f>'1205'!E54</f>
        <v>366.9</v>
      </c>
      <c r="F710" s="61">
        <f t="shared" si="176"/>
        <v>987</v>
      </c>
      <c r="G710" s="38">
        <f t="shared" si="177"/>
        <v>839.8</v>
      </c>
      <c r="H710" s="144">
        <f t="shared" si="178"/>
        <v>17.527982853060252</v>
      </c>
    </row>
    <row r="711" spans="1:11" ht="15" x14ac:dyDescent="0.25">
      <c r="A711" s="8">
        <f t="shared" si="179"/>
        <v>43811</v>
      </c>
      <c r="B711">
        <f>'1212'!B54</f>
        <v>161</v>
      </c>
      <c r="C711">
        <f>'1212'!C54</f>
        <v>450.1</v>
      </c>
      <c r="D711">
        <f>'1212'!D54</f>
        <v>830.1</v>
      </c>
      <c r="E711">
        <f>'1212'!E54</f>
        <v>415.7</v>
      </c>
      <c r="F711" s="61">
        <f t="shared" si="176"/>
        <v>991.1</v>
      </c>
      <c r="G711" s="38">
        <f t="shared" si="177"/>
        <v>865.8</v>
      </c>
      <c r="H711" s="144">
        <f t="shared" si="178"/>
        <v>14.472164472164483</v>
      </c>
    </row>
    <row r="712" spans="1:11" ht="15" x14ac:dyDescent="0.25">
      <c r="A712" s="8">
        <f t="shared" si="179"/>
        <v>43818</v>
      </c>
      <c r="B712">
        <f>'1219'!B54</f>
        <v>185</v>
      </c>
      <c r="C712">
        <f>'1219'!C54</f>
        <v>422.1</v>
      </c>
      <c r="D712">
        <f>'1219'!D54</f>
        <v>830.1</v>
      </c>
      <c r="E712">
        <f>'1219'!E54</f>
        <v>428.1</v>
      </c>
      <c r="F712" s="61">
        <f t="shared" si="176"/>
        <v>1015.1</v>
      </c>
      <c r="G712" s="38">
        <f t="shared" si="177"/>
        <v>850.2</v>
      </c>
      <c r="H712" s="144">
        <f t="shared" si="178"/>
        <v>19.395436367913433</v>
      </c>
    </row>
    <row r="713" spans="1:11" ht="15" x14ac:dyDescent="0.25">
      <c r="A713" s="8">
        <f t="shared" si="179"/>
        <v>43825</v>
      </c>
      <c r="B713">
        <f>'1226'!B54</f>
        <v>207</v>
      </c>
      <c r="C713">
        <f>'1226'!C54</f>
        <v>399.7</v>
      </c>
      <c r="D713">
        <f>'1226'!D54</f>
        <v>830.1</v>
      </c>
      <c r="E713">
        <f>'1226'!E54</f>
        <v>450.8</v>
      </c>
      <c r="F713" s="61">
        <f t="shared" si="176"/>
        <v>1037.0999999999999</v>
      </c>
      <c r="G713" s="38">
        <f t="shared" si="177"/>
        <v>850.5</v>
      </c>
      <c r="H713" s="144">
        <f t="shared" si="178"/>
        <v>21.940035273368586</v>
      </c>
    </row>
    <row r="714" spans="1:11" ht="15" x14ac:dyDescent="0.25">
      <c r="A714" s="8">
        <f t="shared" si="179"/>
        <v>43832</v>
      </c>
      <c r="B714">
        <f>'0102'!B54</f>
        <v>178.5</v>
      </c>
      <c r="C714">
        <f>'0102'!C54</f>
        <v>410.9</v>
      </c>
      <c r="D714">
        <f>'0102'!D54</f>
        <v>904.1</v>
      </c>
      <c r="E714">
        <f>'0102'!E54</f>
        <v>450.8</v>
      </c>
      <c r="F714" s="61">
        <f t="shared" si="176"/>
        <v>1082.5999999999999</v>
      </c>
      <c r="G714" s="38">
        <f t="shared" si="177"/>
        <v>861.7</v>
      </c>
      <c r="H714" s="144">
        <f t="shared" si="178"/>
        <v>25.635371939189966</v>
      </c>
    </row>
    <row r="715" spans="1:11" ht="15" x14ac:dyDescent="0.25">
      <c r="A715" s="8">
        <f t="shared" si="179"/>
        <v>43839</v>
      </c>
      <c r="B715">
        <f>'0109'!B54</f>
        <v>178.5</v>
      </c>
      <c r="C715">
        <f>'0109'!C54</f>
        <v>410.9</v>
      </c>
      <c r="D715">
        <f>'0109'!D54</f>
        <v>935.1</v>
      </c>
      <c r="E715">
        <f>'0109'!E54</f>
        <v>450.8</v>
      </c>
      <c r="F715" s="61">
        <f t="shared" si="176"/>
        <v>1113.5999999999999</v>
      </c>
      <c r="G715" s="38">
        <f t="shared" si="177"/>
        <v>861.7</v>
      </c>
      <c r="H715" s="144">
        <f t="shared" si="178"/>
        <v>29.232911686201678</v>
      </c>
    </row>
    <row r="716" spans="1:11" ht="15" x14ac:dyDescent="0.35">
      <c r="A716" s="8">
        <f t="shared" si="179"/>
        <v>43846</v>
      </c>
      <c r="B716">
        <f>'0116'!B54</f>
        <v>156.69999999999999</v>
      </c>
      <c r="C716">
        <f>'0116'!C54</f>
        <v>410.9</v>
      </c>
      <c r="D716">
        <f>'0116'!D54</f>
        <v>973</v>
      </c>
      <c r="E716">
        <f>'0116'!E54</f>
        <v>450.8</v>
      </c>
      <c r="F716" s="61">
        <f t="shared" si="176"/>
        <v>1129.7</v>
      </c>
      <c r="G716" s="38">
        <f t="shared" si="177"/>
        <v>861.7</v>
      </c>
      <c r="H716" s="144">
        <f t="shared" si="178"/>
        <v>31.101311361262617</v>
      </c>
      <c r="K716" s="316"/>
    </row>
    <row r="717" spans="1:11" ht="15" x14ac:dyDescent="0.25">
      <c r="A717" s="8">
        <f t="shared" si="179"/>
        <v>43853</v>
      </c>
      <c r="B717">
        <f>'0123'!B54</f>
        <v>156.69999999999999</v>
      </c>
      <c r="C717">
        <f>'0123'!C54</f>
        <v>410.9</v>
      </c>
      <c r="D717">
        <f>'0123'!D54</f>
        <v>973</v>
      </c>
      <c r="E717">
        <f>'0123'!E54</f>
        <v>450.8</v>
      </c>
      <c r="F717" s="61">
        <f t="shared" si="176"/>
        <v>1129.7</v>
      </c>
      <c r="G717" s="38">
        <f t="shared" si="177"/>
        <v>861.7</v>
      </c>
      <c r="H717" s="144">
        <f t="shared" si="178"/>
        <v>31.101311361262617</v>
      </c>
    </row>
    <row r="718" spans="1:11" ht="15" x14ac:dyDescent="0.25">
      <c r="A718" s="8">
        <f t="shared" si="179"/>
        <v>43860</v>
      </c>
      <c r="B718">
        <f>'0130'!B54</f>
        <v>192.7</v>
      </c>
      <c r="C718">
        <f>'0130'!C54</f>
        <v>410.9</v>
      </c>
      <c r="D718">
        <f>'0130'!D54</f>
        <v>973</v>
      </c>
      <c r="E718">
        <f>'0130'!E54</f>
        <v>450.8</v>
      </c>
      <c r="F718" s="61">
        <f t="shared" si="176"/>
        <v>1165.7</v>
      </c>
      <c r="G718" s="38">
        <f t="shared" si="177"/>
        <v>861.7</v>
      </c>
      <c r="H718" s="144">
        <f t="shared" si="178"/>
        <v>35.279099454566555</v>
      </c>
    </row>
    <row r="719" spans="1:11" ht="15" x14ac:dyDescent="0.25">
      <c r="A719" s="8">
        <f t="shared" si="179"/>
        <v>43867</v>
      </c>
      <c r="B719">
        <f>'0206'!B54</f>
        <v>224.7</v>
      </c>
      <c r="C719">
        <f>'0206'!C54</f>
        <v>410.9</v>
      </c>
      <c r="D719">
        <f>'0206'!D54</f>
        <v>1071.8</v>
      </c>
      <c r="E719">
        <f>'0206'!E54</f>
        <v>450.8</v>
      </c>
      <c r="F719" s="61">
        <f t="shared" si="176"/>
        <v>1296.5</v>
      </c>
      <c r="G719" s="38">
        <f t="shared" si="177"/>
        <v>861.7</v>
      </c>
      <c r="H719" s="144">
        <f t="shared" si="178"/>
        <v>50.458396193570842</v>
      </c>
    </row>
    <row r="720" spans="1:11" ht="15" x14ac:dyDescent="0.25">
      <c r="A720" s="8">
        <f t="shared" si="179"/>
        <v>43874</v>
      </c>
      <c r="B720">
        <f>'0213'!B56</f>
        <v>230.1</v>
      </c>
      <c r="C720">
        <f>'0213'!C56</f>
        <v>648.20000000000005</v>
      </c>
      <c r="D720">
        <f>'0213'!D56</f>
        <v>1094.3</v>
      </c>
      <c r="E720">
        <f>'0213'!E56</f>
        <v>657.8</v>
      </c>
      <c r="F720" s="61">
        <f t="shared" si="176"/>
        <v>1324.3999999999999</v>
      </c>
      <c r="G720" s="38">
        <f t="shared" si="177"/>
        <v>1306</v>
      </c>
      <c r="H720" s="144">
        <f t="shared" si="178"/>
        <v>1.4088820826952508</v>
      </c>
    </row>
    <row r="721" spans="1:8" ht="15" x14ac:dyDescent="0.25">
      <c r="A721" s="8">
        <f t="shared" si="179"/>
        <v>43881</v>
      </c>
      <c r="B721">
        <f>'0220'!B56</f>
        <v>230.1</v>
      </c>
      <c r="C721">
        <f>'0220'!C56</f>
        <v>579.29999999999995</v>
      </c>
      <c r="D721">
        <f>'0220'!D56</f>
        <v>1094.3</v>
      </c>
      <c r="E721">
        <f>'0220'!E56</f>
        <v>728.8</v>
      </c>
      <c r="F721" s="61">
        <f t="shared" si="176"/>
        <v>1324.3999999999999</v>
      </c>
      <c r="G721" s="38">
        <f t="shared" si="177"/>
        <v>1308.0999999999999</v>
      </c>
      <c r="H721" s="144">
        <f t="shared" si="178"/>
        <v>1.2460821038146941</v>
      </c>
    </row>
    <row r="722" spans="1:8" ht="15" x14ac:dyDescent="0.25">
      <c r="A722" s="8">
        <f t="shared" si="179"/>
        <v>43888</v>
      </c>
      <c r="B722">
        <f>'0227'!B57</f>
        <v>181.1</v>
      </c>
      <c r="C722">
        <f>'0227'!C57</f>
        <v>534.29999999999995</v>
      </c>
      <c r="D722">
        <f>'0227'!D57</f>
        <v>1141.5</v>
      </c>
      <c r="E722">
        <f>'0227'!E57</f>
        <v>776.5</v>
      </c>
      <c r="F722" s="61">
        <f t="shared" si="176"/>
        <v>1322.6</v>
      </c>
      <c r="G722" s="38">
        <f t="shared" si="177"/>
        <v>1310.8</v>
      </c>
      <c r="H722" s="144">
        <f t="shared" si="178"/>
        <v>0.90021361000915956</v>
      </c>
    </row>
    <row r="723" spans="1:8" ht="15" x14ac:dyDescent="0.25">
      <c r="A723" s="8">
        <f t="shared" si="179"/>
        <v>43895</v>
      </c>
      <c r="B723">
        <f>'0305'!B58</f>
        <v>182.1</v>
      </c>
      <c r="C723">
        <f>'0305'!C58</f>
        <v>568.29999999999995</v>
      </c>
      <c r="D723">
        <f>'0305'!D58</f>
        <v>1175.5</v>
      </c>
      <c r="E723">
        <f>'0305'!E58</f>
        <v>848.7</v>
      </c>
      <c r="F723" s="61">
        <f t="shared" si="176"/>
        <v>1357.6</v>
      </c>
      <c r="G723" s="38">
        <f t="shared" si="177"/>
        <v>1417</v>
      </c>
      <c r="H723" s="144">
        <f t="shared" si="178"/>
        <v>-4.1919548341566752</v>
      </c>
    </row>
    <row r="724" spans="1:8" ht="15" x14ac:dyDescent="0.25">
      <c r="A724" s="8">
        <f t="shared" si="179"/>
        <v>43902</v>
      </c>
      <c r="B724">
        <f>'0312'!B59</f>
        <v>182.1</v>
      </c>
      <c r="C724">
        <f>'0312'!C59</f>
        <v>578.29999999999995</v>
      </c>
      <c r="D724">
        <f>'0312'!D59</f>
        <v>1227.5</v>
      </c>
      <c r="E724">
        <f>'0312'!E59</f>
        <v>848.7</v>
      </c>
      <c r="F724" s="61">
        <f t="shared" si="176"/>
        <v>1409.6</v>
      </c>
      <c r="G724" s="38">
        <f t="shared" si="177"/>
        <v>1427</v>
      </c>
      <c r="H724" s="144">
        <f t="shared" si="178"/>
        <v>-1.219341275402952</v>
      </c>
    </row>
    <row r="725" spans="1:8" ht="15" x14ac:dyDescent="0.25">
      <c r="A725" s="8">
        <f t="shared" si="179"/>
        <v>43909</v>
      </c>
      <c r="B725">
        <f>'0319'!B60</f>
        <v>237.1</v>
      </c>
      <c r="C725">
        <f>'0319'!C60</f>
        <v>513.79999999999995</v>
      </c>
      <c r="D725">
        <f>'0319'!D60</f>
        <v>1259.8</v>
      </c>
      <c r="E725">
        <f>'0319'!E60</f>
        <v>915.3</v>
      </c>
      <c r="F725" s="61">
        <f t="shared" si="176"/>
        <v>1496.8999999999999</v>
      </c>
      <c r="G725" s="38">
        <f t="shared" si="177"/>
        <v>1429.1</v>
      </c>
      <c r="H725" s="144">
        <f t="shared" si="178"/>
        <v>4.7442446294870821</v>
      </c>
    </row>
    <row r="726" spans="1:8" ht="15" x14ac:dyDescent="0.25">
      <c r="A726" s="8">
        <f t="shared" si="179"/>
        <v>43916</v>
      </c>
      <c r="B726">
        <f>'0326'!B62</f>
        <v>212.1</v>
      </c>
      <c r="C726">
        <f>'0326'!C62</f>
        <v>466.7</v>
      </c>
      <c r="D726">
        <f>'0326'!D62</f>
        <v>1259.8</v>
      </c>
      <c r="E726">
        <f>'0326'!E62</f>
        <v>967.2</v>
      </c>
      <c r="F726" s="61">
        <f t="shared" si="176"/>
        <v>1471.8999999999999</v>
      </c>
      <c r="G726" s="38">
        <f t="shared" si="177"/>
        <v>1433.9</v>
      </c>
      <c r="H726" s="144">
        <f t="shared" si="178"/>
        <v>2.6501150707859633</v>
      </c>
    </row>
    <row r="727" spans="1:8" ht="15" x14ac:dyDescent="0.25">
      <c r="A727" s="8">
        <f t="shared" si="179"/>
        <v>43923</v>
      </c>
      <c r="B727">
        <f>'0402'!B62</f>
        <v>201.1</v>
      </c>
      <c r="C727">
        <f>'0402'!C62</f>
        <v>400.7</v>
      </c>
      <c r="D727">
        <f>'0402'!D62</f>
        <v>1336.8</v>
      </c>
      <c r="E727">
        <f>'0402'!E62</f>
        <v>1031.4000000000001</v>
      </c>
      <c r="F727" s="61">
        <f t="shared" si="176"/>
        <v>1537.8999999999999</v>
      </c>
      <c r="G727" s="38">
        <f t="shared" si="177"/>
        <v>1432.1000000000001</v>
      </c>
      <c r="H727" s="144">
        <f t="shared" si="178"/>
        <v>7.3877522519376848</v>
      </c>
    </row>
    <row r="728" spans="1:8" ht="15" x14ac:dyDescent="0.25">
      <c r="A728" s="8">
        <f t="shared" si="179"/>
        <v>43930</v>
      </c>
      <c r="B728">
        <f>'0409'!B62</f>
        <v>99</v>
      </c>
      <c r="C728">
        <f>'0409'!C62</f>
        <v>429.5</v>
      </c>
      <c r="D728">
        <f>'0409'!D62</f>
        <v>1433.9</v>
      </c>
      <c r="E728">
        <f>'0409'!E62</f>
        <v>1080.4000000000001</v>
      </c>
      <c r="F728" s="61">
        <f t="shared" si="176"/>
        <v>1532.9</v>
      </c>
      <c r="G728" s="38">
        <f t="shared" si="177"/>
        <v>1509.9</v>
      </c>
      <c r="H728" s="144">
        <f t="shared" si="178"/>
        <v>1.5232796873965171</v>
      </c>
    </row>
    <row r="729" spans="1:8" ht="15" x14ac:dyDescent="0.25">
      <c r="A729" s="8">
        <f t="shared" si="179"/>
        <v>43937</v>
      </c>
      <c r="B729">
        <f>'0416'!B62</f>
        <v>99</v>
      </c>
      <c r="C729">
        <f>'0416'!C62</f>
        <v>415.7</v>
      </c>
      <c r="D729">
        <f>'0416'!D62</f>
        <v>1433.9</v>
      </c>
      <c r="E729">
        <f>'0416'!E62</f>
        <v>1175.0999999999999</v>
      </c>
      <c r="F729" s="61">
        <f t="shared" si="176"/>
        <v>1532.9</v>
      </c>
      <c r="G729" s="38">
        <f t="shared" si="177"/>
        <v>1590.8</v>
      </c>
      <c r="H729" s="144">
        <f t="shared" si="178"/>
        <v>-3.6396781493588048</v>
      </c>
    </row>
    <row r="730" spans="1:8" ht="15" x14ac:dyDescent="0.25">
      <c r="A730" s="8">
        <f t="shared" si="179"/>
        <v>43944</v>
      </c>
      <c r="B730">
        <f>'0423'!B62</f>
        <v>134</v>
      </c>
      <c r="C730">
        <f>'0423'!C62</f>
        <v>360.7</v>
      </c>
      <c r="D730">
        <f>'0423'!D62</f>
        <v>1433.9</v>
      </c>
      <c r="E730">
        <f>'0423'!E62</f>
        <v>1223.4000000000001</v>
      </c>
      <c r="F730" s="61">
        <f t="shared" si="176"/>
        <v>1567.9</v>
      </c>
      <c r="G730" s="38">
        <f t="shared" si="177"/>
        <v>1584.1000000000001</v>
      </c>
      <c r="H730" s="144">
        <f t="shared" si="178"/>
        <v>-1.0226627106874608</v>
      </c>
    </row>
    <row r="731" spans="1:8" ht="15" x14ac:dyDescent="0.25">
      <c r="A731" s="8">
        <f t="shared" si="179"/>
        <v>43951</v>
      </c>
      <c r="F731" s="61">
        <f t="shared" si="176"/>
        <v>0</v>
      </c>
      <c r="G731" s="38">
        <f t="shared" si="177"/>
        <v>0</v>
      </c>
      <c r="H731" s="144" t="e">
        <f t="shared" si="178"/>
        <v>#DIV/0!</v>
      </c>
    </row>
    <row r="732" spans="1:8" ht="15" x14ac:dyDescent="0.25">
      <c r="A732" s="8">
        <f t="shared" si="179"/>
        <v>43958</v>
      </c>
      <c r="F732" s="61">
        <f t="shared" ref="F732:F751" si="180">+B732+D732</f>
        <v>0</v>
      </c>
      <c r="G732" s="38">
        <f t="shared" ref="G732:G751" si="181">+C732+E732</f>
        <v>0</v>
      </c>
      <c r="H732" s="144" t="e">
        <f t="shared" ref="H732:H751" si="182">+(F732/G732-1)*100</f>
        <v>#DIV/0!</v>
      </c>
    </row>
    <row r="733" spans="1:8" ht="15" x14ac:dyDescent="0.25">
      <c r="A733" s="8">
        <f t="shared" si="179"/>
        <v>43965</v>
      </c>
      <c r="F733" s="61">
        <f t="shared" si="180"/>
        <v>0</v>
      </c>
      <c r="G733" s="38">
        <f t="shared" si="181"/>
        <v>0</v>
      </c>
      <c r="H733" s="144" t="e">
        <f t="shared" si="182"/>
        <v>#DIV/0!</v>
      </c>
    </row>
    <row r="734" spans="1:8" ht="15" x14ac:dyDescent="0.25">
      <c r="A734" s="8">
        <f t="shared" si="179"/>
        <v>43972</v>
      </c>
      <c r="F734" s="61">
        <f t="shared" si="180"/>
        <v>0</v>
      </c>
      <c r="G734" s="38">
        <f t="shared" si="181"/>
        <v>0</v>
      </c>
      <c r="H734" s="144" t="e">
        <f t="shared" si="182"/>
        <v>#DIV/0!</v>
      </c>
    </row>
    <row r="735" spans="1:8" ht="15" x14ac:dyDescent="0.25">
      <c r="A735" s="8">
        <f t="shared" si="179"/>
        <v>43979</v>
      </c>
      <c r="F735" s="61">
        <f t="shared" si="180"/>
        <v>0</v>
      </c>
      <c r="G735" s="38">
        <f t="shared" si="181"/>
        <v>0</v>
      </c>
      <c r="H735" s="144" t="e">
        <f t="shared" si="182"/>
        <v>#DIV/0!</v>
      </c>
    </row>
    <row r="736" spans="1:8" ht="15" x14ac:dyDescent="0.25">
      <c r="A736" s="8">
        <f t="shared" si="179"/>
        <v>43986</v>
      </c>
      <c r="F736" s="61">
        <f t="shared" si="180"/>
        <v>0</v>
      </c>
      <c r="G736" s="38">
        <f t="shared" si="181"/>
        <v>0</v>
      </c>
      <c r="H736" s="144" t="e">
        <f t="shared" si="182"/>
        <v>#DIV/0!</v>
      </c>
    </row>
    <row r="737" spans="1:8" ht="15" x14ac:dyDescent="0.25">
      <c r="A737" s="8">
        <f t="shared" si="179"/>
        <v>43993</v>
      </c>
      <c r="F737" s="61">
        <f t="shared" si="180"/>
        <v>0</v>
      </c>
      <c r="G737" s="38">
        <f t="shared" si="181"/>
        <v>0</v>
      </c>
      <c r="H737" s="144" t="e">
        <f t="shared" si="182"/>
        <v>#DIV/0!</v>
      </c>
    </row>
    <row r="738" spans="1:8" ht="15" x14ac:dyDescent="0.25">
      <c r="A738" s="8">
        <f t="shared" si="179"/>
        <v>44000</v>
      </c>
      <c r="F738" s="61">
        <f t="shared" si="180"/>
        <v>0</v>
      </c>
      <c r="G738" s="38">
        <f t="shared" si="181"/>
        <v>0</v>
      </c>
      <c r="H738" s="144" t="e">
        <f t="shared" si="182"/>
        <v>#DIV/0!</v>
      </c>
    </row>
    <row r="739" spans="1:8" ht="15" x14ac:dyDescent="0.25">
      <c r="A739" s="8">
        <f t="shared" si="179"/>
        <v>44007</v>
      </c>
      <c r="F739" s="61">
        <f t="shared" si="180"/>
        <v>0</v>
      </c>
      <c r="G739" s="38">
        <f t="shared" si="181"/>
        <v>0</v>
      </c>
      <c r="H739" s="144" t="e">
        <f t="shared" si="182"/>
        <v>#DIV/0!</v>
      </c>
    </row>
    <row r="740" spans="1:8" ht="15" x14ac:dyDescent="0.25">
      <c r="A740" s="8">
        <f t="shared" si="179"/>
        <v>44014</v>
      </c>
      <c r="F740" s="61">
        <f t="shared" si="180"/>
        <v>0</v>
      </c>
      <c r="G740" s="38">
        <f t="shared" si="181"/>
        <v>0</v>
      </c>
      <c r="H740" s="144" t="e">
        <f t="shared" si="182"/>
        <v>#DIV/0!</v>
      </c>
    </row>
    <row r="741" spans="1:8" ht="15" x14ac:dyDescent="0.25">
      <c r="A741" s="8">
        <f t="shared" si="179"/>
        <v>44021</v>
      </c>
      <c r="F741" s="61">
        <f t="shared" si="180"/>
        <v>0</v>
      </c>
      <c r="G741" s="38">
        <f t="shared" si="181"/>
        <v>0</v>
      </c>
      <c r="H741" s="144" t="e">
        <f t="shared" si="182"/>
        <v>#DIV/0!</v>
      </c>
    </row>
    <row r="742" spans="1:8" ht="15" x14ac:dyDescent="0.25">
      <c r="A742" s="8">
        <f t="shared" si="179"/>
        <v>44028</v>
      </c>
      <c r="F742" s="61">
        <f t="shared" si="180"/>
        <v>0</v>
      </c>
      <c r="G742" s="38">
        <f t="shared" si="181"/>
        <v>0</v>
      </c>
      <c r="H742" s="144" t="e">
        <f t="shared" si="182"/>
        <v>#DIV/0!</v>
      </c>
    </row>
    <row r="743" spans="1:8" ht="15" x14ac:dyDescent="0.25">
      <c r="A743" s="8">
        <f t="shared" si="179"/>
        <v>44035</v>
      </c>
      <c r="F743" s="61">
        <f t="shared" si="180"/>
        <v>0</v>
      </c>
      <c r="G743" s="38">
        <f t="shared" si="181"/>
        <v>0</v>
      </c>
      <c r="H743" s="144" t="e">
        <f t="shared" si="182"/>
        <v>#DIV/0!</v>
      </c>
    </row>
    <row r="744" spans="1:8" ht="15" x14ac:dyDescent="0.25">
      <c r="A744" s="8">
        <f t="shared" si="179"/>
        <v>44042</v>
      </c>
      <c r="F744" s="61">
        <f t="shared" si="180"/>
        <v>0</v>
      </c>
      <c r="G744" s="38">
        <f t="shared" si="181"/>
        <v>0</v>
      </c>
      <c r="H744" s="144" t="e">
        <f t="shared" si="182"/>
        <v>#DIV/0!</v>
      </c>
    </row>
    <row r="745" spans="1:8" ht="15" x14ac:dyDescent="0.25">
      <c r="A745" s="8">
        <f t="shared" si="179"/>
        <v>44049</v>
      </c>
      <c r="F745" s="61">
        <f t="shared" si="180"/>
        <v>0</v>
      </c>
      <c r="G745" s="38">
        <f t="shared" si="181"/>
        <v>0</v>
      </c>
      <c r="H745" s="144" t="e">
        <f t="shared" si="182"/>
        <v>#DIV/0!</v>
      </c>
    </row>
    <row r="746" spans="1:8" ht="15" x14ac:dyDescent="0.25">
      <c r="A746" s="8">
        <f t="shared" si="179"/>
        <v>44056</v>
      </c>
      <c r="F746" s="61">
        <f t="shared" si="180"/>
        <v>0</v>
      </c>
      <c r="G746" s="38">
        <f t="shared" si="181"/>
        <v>0</v>
      </c>
      <c r="H746" s="144" t="e">
        <f t="shared" si="182"/>
        <v>#DIV/0!</v>
      </c>
    </row>
    <row r="747" spans="1:8" ht="15" x14ac:dyDescent="0.25">
      <c r="A747" s="8">
        <f t="shared" si="179"/>
        <v>44063</v>
      </c>
      <c r="F747" s="61">
        <f t="shared" si="180"/>
        <v>0</v>
      </c>
      <c r="G747" s="38">
        <f t="shared" si="181"/>
        <v>0</v>
      </c>
      <c r="H747" s="144" t="e">
        <f t="shared" si="182"/>
        <v>#DIV/0!</v>
      </c>
    </row>
    <row r="748" spans="1:8" ht="15" x14ac:dyDescent="0.25">
      <c r="A748" s="8">
        <f t="shared" si="179"/>
        <v>44070</v>
      </c>
      <c r="F748" s="61">
        <f t="shared" si="180"/>
        <v>0</v>
      </c>
      <c r="G748" s="38">
        <f t="shared" si="181"/>
        <v>0</v>
      </c>
      <c r="H748" s="144" t="e">
        <f t="shared" si="182"/>
        <v>#DIV/0!</v>
      </c>
    </row>
    <row r="749" spans="1:8" ht="15" x14ac:dyDescent="0.25">
      <c r="A749" s="8">
        <f t="shared" si="179"/>
        <v>44077</v>
      </c>
      <c r="F749" s="61">
        <f t="shared" si="180"/>
        <v>0</v>
      </c>
      <c r="G749" s="38">
        <f t="shared" si="181"/>
        <v>0</v>
      </c>
      <c r="H749" s="144" t="e">
        <f t="shared" si="182"/>
        <v>#DIV/0!</v>
      </c>
    </row>
    <row r="750" spans="1:8" ht="15" x14ac:dyDescent="0.25">
      <c r="A750" s="8">
        <f t="shared" si="179"/>
        <v>44084</v>
      </c>
      <c r="F750" s="61">
        <f t="shared" si="180"/>
        <v>0</v>
      </c>
      <c r="G750" s="38">
        <f t="shared" si="181"/>
        <v>0</v>
      </c>
      <c r="H750" s="144" t="e">
        <f t="shared" si="182"/>
        <v>#DIV/0!</v>
      </c>
    </row>
    <row r="751" spans="1:8" ht="15" x14ac:dyDescent="0.25">
      <c r="A751" s="8">
        <f t="shared" si="179"/>
        <v>44091</v>
      </c>
      <c r="F751" s="61">
        <f t="shared" si="180"/>
        <v>0</v>
      </c>
      <c r="G751" s="38">
        <f t="shared" si="181"/>
        <v>0</v>
      </c>
      <c r="H751" s="144" t="e">
        <f t="shared" si="182"/>
        <v>#DIV/0!</v>
      </c>
    </row>
    <row r="752" spans="1:8" ht="15" x14ac:dyDescent="0.25">
      <c r="A752" s="8">
        <f t="shared" si="179"/>
        <v>44098</v>
      </c>
      <c r="F752" s="61">
        <f t="shared" ref="F752:F815" si="183">+B752+D752</f>
        <v>0</v>
      </c>
      <c r="G752" s="38">
        <f t="shared" ref="G752:G815" si="184">+C752+E752</f>
        <v>0</v>
      </c>
      <c r="H752" s="144" t="e">
        <f t="shared" ref="H752:H815" si="185">+(F752/G752-1)*100</f>
        <v>#DIV/0!</v>
      </c>
    </row>
    <row r="753" spans="1:8" ht="15" x14ac:dyDescent="0.25">
      <c r="A753" s="8">
        <f t="shared" si="179"/>
        <v>44105</v>
      </c>
      <c r="F753" s="61">
        <f t="shared" si="183"/>
        <v>0</v>
      </c>
      <c r="G753" s="38">
        <f t="shared" si="184"/>
        <v>0</v>
      </c>
      <c r="H753" s="144" t="e">
        <f t="shared" si="185"/>
        <v>#DIV/0!</v>
      </c>
    </row>
    <row r="754" spans="1:8" ht="15" x14ac:dyDescent="0.25">
      <c r="A754" s="8">
        <f t="shared" si="179"/>
        <v>44112</v>
      </c>
      <c r="F754" s="61">
        <f t="shared" si="183"/>
        <v>0</v>
      </c>
      <c r="G754" s="38">
        <f t="shared" si="184"/>
        <v>0</v>
      </c>
      <c r="H754" s="144" t="e">
        <f t="shared" si="185"/>
        <v>#DIV/0!</v>
      </c>
    </row>
    <row r="755" spans="1:8" ht="15" x14ac:dyDescent="0.25">
      <c r="A755" s="8">
        <f t="shared" si="179"/>
        <v>44119</v>
      </c>
      <c r="F755" s="61">
        <f t="shared" si="183"/>
        <v>0</v>
      </c>
      <c r="G755" s="38">
        <f t="shared" si="184"/>
        <v>0</v>
      </c>
      <c r="H755" s="144" t="e">
        <f t="shared" si="185"/>
        <v>#DIV/0!</v>
      </c>
    </row>
    <row r="756" spans="1:8" ht="15" x14ac:dyDescent="0.25">
      <c r="A756" s="8">
        <f t="shared" si="179"/>
        <v>44126</v>
      </c>
      <c r="F756" s="61">
        <f t="shared" si="183"/>
        <v>0</v>
      </c>
      <c r="G756" s="38">
        <f t="shared" si="184"/>
        <v>0</v>
      </c>
      <c r="H756" s="144" t="e">
        <f t="shared" si="185"/>
        <v>#DIV/0!</v>
      </c>
    </row>
    <row r="757" spans="1:8" ht="15" x14ac:dyDescent="0.25">
      <c r="A757" s="8">
        <f t="shared" si="179"/>
        <v>44133</v>
      </c>
      <c r="F757" s="61">
        <f t="shared" si="183"/>
        <v>0</v>
      </c>
      <c r="G757" s="38">
        <f t="shared" si="184"/>
        <v>0</v>
      </c>
      <c r="H757" s="144" t="e">
        <f t="shared" si="185"/>
        <v>#DIV/0!</v>
      </c>
    </row>
    <row r="758" spans="1:8" ht="15" x14ac:dyDescent="0.25">
      <c r="A758" s="8">
        <f t="shared" si="179"/>
        <v>44140</v>
      </c>
      <c r="F758" s="61">
        <f t="shared" si="183"/>
        <v>0</v>
      </c>
      <c r="G758" s="38">
        <f t="shared" si="184"/>
        <v>0</v>
      </c>
      <c r="H758" s="144" t="e">
        <f t="shared" si="185"/>
        <v>#DIV/0!</v>
      </c>
    </row>
    <row r="759" spans="1:8" ht="15" x14ac:dyDescent="0.25">
      <c r="A759" s="8">
        <f t="shared" si="179"/>
        <v>44147</v>
      </c>
      <c r="F759" s="61">
        <f t="shared" si="183"/>
        <v>0</v>
      </c>
      <c r="G759" s="38">
        <f t="shared" si="184"/>
        <v>0</v>
      </c>
      <c r="H759" s="144" t="e">
        <f t="shared" si="185"/>
        <v>#DIV/0!</v>
      </c>
    </row>
    <row r="760" spans="1:8" ht="15" x14ac:dyDescent="0.25">
      <c r="A760" s="8">
        <f t="shared" si="179"/>
        <v>44154</v>
      </c>
      <c r="F760" s="61">
        <f t="shared" si="183"/>
        <v>0</v>
      </c>
      <c r="G760" s="38">
        <f t="shared" si="184"/>
        <v>0</v>
      </c>
      <c r="H760" s="144" t="e">
        <f t="shared" si="185"/>
        <v>#DIV/0!</v>
      </c>
    </row>
    <row r="761" spans="1:8" ht="15" x14ac:dyDescent="0.25">
      <c r="A761" s="8">
        <f t="shared" si="179"/>
        <v>44161</v>
      </c>
      <c r="F761" s="61">
        <f t="shared" si="183"/>
        <v>0</v>
      </c>
      <c r="G761" s="38">
        <f t="shared" si="184"/>
        <v>0</v>
      </c>
      <c r="H761" s="144" t="e">
        <f t="shared" si="185"/>
        <v>#DIV/0!</v>
      </c>
    </row>
    <row r="762" spans="1:8" ht="15" x14ac:dyDescent="0.25">
      <c r="A762" s="8">
        <f t="shared" si="179"/>
        <v>44168</v>
      </c>
      <c r="F762" s="61">
        <f t="shared" si="183"/>
        <v>0</v>
      </c>
      <c r="G762" s="38">
        <f t="shared" si="184"/>
        <v>0</v>
      </c>
      <c r="H762" s="144" t="e">
        <f t="shared" si="185"/>
        <v>#DIV/0!</v>
      </c>
    </row>
    <row r="763" spans="1:8" ht="15" x14ac:dyDescent="0.25">
      <c r="A763" s="8">
        <f t="shared" si="179"/>
        <v>44175</v>
      </c>
      <c r="F763" s="61">
        <f t="shared" si="183"/>
        <v>0</v>
      </c>
      <c r="G763" s="38">
        <f t="shared" si="184"/>
        <v>0</v>
      </c>
      <c r="H763" s="144" t="e">
        <f t="shared" si="185"/>
        <v>#DIV/0!</v>
      </c>
    </row>
    <row r="764" spans="1:8" ht="15" x14ac:dyDescent="0.25">
      <c r="A764" s="8">
        <f t="shared" si="179"/>
        <v>44182</v>
      </c>
      <c r="F764" s="61">
        <f t="shared" si="183"/>
        <v>0</v>
      </c>
      <c r="G764" s="38">
        <f t="shared" si="184"/>
        <v>0</v>
      </c>
      <c r="H764" s="144" t="e">
        <f t="shared" si="185"/>
        <v>#DIV/0!</v>
      </c>
    </row>
    <row r="765" spans="1:8" ht="15" x14ac:dyDescent="0.25">
      <c r="A765" s="8">
        <f t="shared" ref="A765:A816" si="186">+A764+7</f>
        <v>44189</v>
      </c>
      <c r="F765" s="61">
        <f t="shared" si="183"/>
        <v>0</v>
      </c>
      <c r="G765" s="38">
        <f t="shared" si="184"/>
        <v>0</v>
      </c>
      <c r="H765" s="144" t="e">
        <f t="shared" si="185"/>
        <v>#DIV/0!</v>
      </c>
    </row>
    <row r="766" spans="1:8" ht="15" x14ac:dyDescent="0.25">
      <c r="A766" s="8">
        <f t="shared" si="186"/>
        <v>44196</v>
      </c>
      <c r="F766" s="61">
        <f t="shared" si="183"/>
        <v>0</v>
      </c>
      <c r="G766" s="38">
        <f t="shared" si="184"/>
        <v>0</v>
      </c>
      <c r="H766" s="144" t="e">
        <f t="shared" si="185"/>
        <v>#DIV/0!</v>
      </c>
    </row>
    <row r="767" spans="1:8" ht="15" x14ac:dyDescent="0.25">
      <c r="A767" s="8">
        <f t="shared" si="186"/>
        <v>44203</v>
      </c>
      <c r="F767" s="61">
        <f t="shared" si="183"/>
        <v>0</v>
      </c>
      <c r="G767" s="38">
        <f t="shared" si="184"/>
        <v>0</v>
      </c>
      <c r="H767" s="144" t="e">
        <f t="shared" si="185"/>
        <v>#DIV/0!</v>
      </c>
    </row>
    <row r="768" spans="1:8" ht="15" x14ac:dyDescent="0.25">
      <c r="A768" s="8">
        <f t="shared" si="186"/>
        <v>44210</v>
      </c>
      <c r="F768" s="61">
        <f t="shared" si="183"/>
        <v>0</v>
      </c>
      <c r="G768" s="38">
        <f t="shared" si="184"/>
        <v>0</v>
      </c>
      <c r="H768" s="144" t="e">
        <f t="shared" si="185"/>
        <v>#DIV/0!</v>
      </c>
    </row>
    <row r="769" spans="1:8" ht="15" x14ac:dyDescent="0.25">
      <c r="A769" s="8">
        <f t="shared" si="186"/>
        <v>44217</v>
      </c>
      <c r="F769" s="61">
        <f t="shared" si="183"/>
        <v>0</v>
      </c>
      <c r="G769" s="38">
        <f t="shared" si="184"/>
        <v>0</v>
      </c>
      <c r="H769" s="144" t="e">
        <f t="shared" si="185"/>
        <v>#DIV/0!</v>
      </c>
    </row>
    <row r="770" spans="1:8" ht="15" x14ac:dyDescent="0.25">
      <c r="A770" s="8">
        <f t="shared" si="186"/>
        <v>44224</v>
      </c>
      <c r="F770" s="61">
        <f t="shared" si="183"/>
        <v>0</v>
      </c>
      <c r="G770" s="38">
        <f t="shared" si="184"/>
        <v>0</v>
      </c>
      <c r="H770" s="144" t="e">
        <f t="shared" si="185"/>
        <v>#DIV/0!</v>
      </c>
    </row>
    <row r="771" spans="1:8" ht="15" x14ac:dyDescent="0.25">
      <c r="A771" s="8">
        <f t="shared" si="186"/>
        <v>44231</v>
      </c>
      <c r="F771" s="61">
        <f t="shared" si="183"/>
        <v>0</v>
      </c>
      <c r="G771" s="38">
        <f t="shared" si="184"/>
        <v>0</v>
      </c>
      <c r="H771" s="144" t="e">
        <f t="shared" si="185"/>
        <v>#DIV/0!</v>
      </c>
    </row>
    <row r="772" spans="1:8" ht="15" x14ac:dyDescent="0.25">
      <c r="A772" s="8">
        <f t="shared" si="186"/>
        <v>44238</v>
      </c>
      <c r="F772" s="61">
        <f t="shared" si="183"/>
        <v>0</v>
      </c>
      <c r="G772" s="38">
        <f t="shared" si="184"/>
        <v>0</v>
      </c>
      <c r="H772" s="144" t="e">
        <f t="shared" si="185"/>
        <v>#DIV/0!</v>
      </c>
    </row>
    <row r="773" spans="1:8" ht="15" x14ac:dyDescent="0.25">
      <c r="A773" s="8">
        <f t="shared" si="186"/>
        <v>44245</v>
      </c>
      <c r="F773" s="61">
        <f t="shared" si="183"/>
        <v>0</v>
      </c>
      <c r="G773" s="38">
        <f t="shared" si="184"/>
        <v>0</v>
      </c>
      <c r="H773" s="144" t="e">
        <f t="shared" si="185"/>
        <v>#DIV/0!</v>
      </c>
    </row>
    <row r="774" spans="1:8" ht="15" x14ac:dyDescent="0.25">
      <c r="A774" s="8">
        <f t="shared" si="186"/>
        <v>44252</v>
      </c>
      <c r="F774" s="61">
        <f t="shared" si="183"/>
        <v>0</v>
      </c>
      <c r="G774" s="38">
        <f t="shared" si="184"/>
        <v>0</v>
      </c>
      <c r="H774" s="144" t="e">
        <f t="shared" si="185"/>
        <v>#DIV/0!</v>
      </c>
    </row>
    <row r="775" spans="1:8" ht="15" x14ac:dyDescent="0.25">
      <c r="A775" s="8">
        <f t="shared" si="186"/>
        <v>44259</v>
      </c>
      <c r="F775" s="61">
        <f t="shared" si="183"/>
        <v>0</v>
      </c>
      <c r="G775" s="38">
        <f t="shared" si="184"/>
        <v>0</v>
      </c>
      <c r="H775" s="144" t="e">
        <f t="shared" si="185"/>
        <v>#DIV/0!</v>
      </c>
    </row>
    <row r="776" spans="1:8" ht="15" x14ac:dyDescent="0.25">
      <c r="A776" s="8">
        <f t="shared" si="186"/>
        <v>44266</v>
      </c>
      <c r="F776" s="61">
        <f t="shared" si="183"/>
        <v>0</v>
      </c>
      <c r="G776" s="38">
        <f t="shared" si="184"/>
        <v>0</v>
      </c>
      <c r="H776" s="144" t="e">
        <f t="shared" si="185"/>
        <v>#DIV/0!</v>
      </c>
    </row>
    <row r="777" spans="1:8" ht="15" x14ac:dyDescent="0.25">
      <c r="A777" s="8">
        <f t="shared" si="186"/>
        <v>44273</v>
      </c>
      <c r="F777" s="61">
        <f t="shared" si="183"/>
        <v>0</v>
      </c>
      <c r="G777" s="38">
        <f t="shared" si="184"/>
        <v>0</v>
      </c>
      <c r="H777" s="144" t="e">
        <f t="shared" si="185"/>
        <v>#DIV/0!</v>
      </c>
    </row>
    <row r="778" spans="1:8" ht="15" x14ac:dyDescent="0.25">
      <c r="A778" s="8">
        <f t="shared" si="186"/>
        <v>44280</v>
      </c>
      <c r="F778" s="61">
        <f t="shared" si="183"/>
        <v>0</v>
      </c>
      <c r="G778" s="38">
        <f t="shared" si="184"/>
        <v>0</v>
      </c>
      <c r="H778" s="144" t="e">
        <f t="shared" si="185"/>
        <v>#DIV/0!</v>
      </c>
    </row>
    <row r="779" spans="1:8" ht="15" x14ac:dyDescent="0.25">
      <c r="A779" s="8">
        <f t="shared" si="186"/>
        <v>44287</v>
      </c>
      <c r="F779" s="61">
        <f t="shared" si="183"/>
        <v>0</v>
      </c>
      <c r="G779" s="38">
        <f t="shared" si="184"/>
        <v>0</v>
      </c>
      <c r="H779" s="144" t="e">
        <f t="shared" si="185"/>
        <v>#DIV/0!</v>
      </c>
    </row>
    <row r="780" spans="1:8" ht="15" x14ac:dyDescent="0.25">
      <c r="A780" s="8">
        <f t="shared" si="186"/>
        <v>44294</v>
      </c>
      <c r="F780" s="61">
        <f t="shared" si="183"/>
        <v>0</v>
      </c>
      <c r="G780" s="38">
        <f t="shared" si="184"/>
        <v>0</v>
      </c>
      <c r="H780" s="144" t="e">
        <f t="shared" si="185"/>
        <v>#DIV/0!</v>
      </c>
    </row>
    <row r="781" spans="1:8" ht="15" x14ac:dyDescent="0.25">
      <c r="A781" s="8">
        <f t="shared" si="186"/>
        <v>44301</v>
      </c>
      <c r="F781" s="61">
        <f t="shared" si="183"/>
        <v>0</v>
      </c>
      <c r="G781" s="38">
        <f t="shared" si="184"/>
        <v>0</v>
      </c>
      <c r="H781" s="144" t="e">
        <f t="shared" si="185"/>
        <v>#DIV/0!</v>
      </c>
    </row>
    <row r="782" spans="1:8" ht="15" x14ac:dyDescent="0.25">
      <c r="A782" s="8">
        <f t="shared" si="186"/>
        <v>44308</v>
      </c>
      <c r="F782" s="61">
        <f t="shared" si="183"/>
        <v>0</v>
      </c>
      <c r="G782" s="38">
        <f t="shared" si="184"/>
        <v>0</v>
      </c>
      <c r="H782" s="144" t="e">
        <f t="shared" si="185"/>
        <v>#DIV/0!</v>
      </c>
    </row>
    <row r="783" spans="1:8" ht="15" x14ac:dyDescent="0.25">
      <c r="A783" s="8">
        <f t="shared" si="186"/>
        <v>44315</v>
      </c>
      <c r="F783" s="61">
        <f t="shared" si="183"/>
        <v>0</v>
      </c>
      <c r="G783" s="38">
        <f t="shared" si="184"/>
        <v>0</v>
      </c>
      <c r="H783" s="144" t="e">
        <f t="shared" si="185"/>
        <v>#DIV/0!</v>
      </c>
    </row>
    <row r="784" spans="1:8" ht="15" x14ac:dyDescent="0.25">
      <c r="A784" s="8">
        <f t="shared" si="186"/>
        <v>44322</v>
      </c>
      <c r="F784" s="61">
        <f t="shared" si="183"/>
        <v>0</v>
      </c>
      <c r="G784" s="38">
        <f t="shared" si="184"/>
        <v>0</v>
      </c>
      <c r="H784" s="144" t="e">
        <f t="shared" si="185"/>
        <v>#DIV/0!</v>
      </c>
    </row>
    <row r="785" spans="1:8" ht="15" x14ac:dyDescent="0.25">
      <c r="A785" s="8">
        <f t="shared" si="186"/>
        <v>44329</v>
      </c>
      <c r="F785" s="61">
        <f t="shared" si="183"/>
        <v>0</v>
      </c>
      <c r="G785" s="38">
        <f t="shared" si="184"/>
        <v>0</v>
      </c>
      <c r="H785" s="144" t="e">
        <f t="shared" si="185"/>
        <v>#DIV/0!</v>
      </c>
    </row>
    <row r="786" spans="1:8" ht="15" x14ac:dyDescent="0.25">
      <c r="A786" s="8">
        <f t="shared" si="186"/>
        <v>44336</v>
      </c>
      <c r="F786" s="61">
        <f t="shared" si="183"/>
        <v>0</v>
      </c>
      <c r="G786" s="38">
        <f t="shared" si="184"/>
        <v>0</v>
      </c>
      <c r="H786" s="144" t="e">
        <f t="shared" si="185"/>
        <v>#DIV/0!</v>
      </c>
    </row>
    <row r="787" spans="1:8" ht="15" x14ac:dyDescent="0.25">
      <c r="A787" s="8">
        <f t="shared" si="186"/>
        <v>44343</v>
      </c>
      <c r="F787" s="61">
        <f t="shared" si="183"/>
        <v>0</v>
      </c>
      <c r="G787" s="38">
        <f t="shared" si="184"/>
        <v>0</v>
      </c>
      <c r="H787" s="144" t="e">
        <f t="shared" si="185"/>
        <v>#DIV/0!</v>
      </c>
    </row>
    <row r="788" spans="1:8" ht="15" x14ac:dyDescent="0.25">
      <c r="A788" s="8">
        <f t="shared" si="186"/>
        <v>44350</v>
      </c>
      <c r="F788" s="61">
        <f t="shared" si="183"/>
        <v>0</v>
      </c>
      <c r="G788" s="38">
        <f t="shared" si="184"/>
        <v>0</v>
      </c>
      <c r="H788" s="144" t="e">
        <f t="shared" si="185"/>
        <v>#DIV/0!</v>
      </c>
    </row>
    <row r="789" spans="1:8" ht="15" x14ac:dyDescent="0.25">
      <c r="A789" s="8">
        <f t="shared" si="186"/>
        <v>44357</v>
      </c>
      <c r="F789" s="61">
        <f t="shared" si="183"/>
        <v>0</v>
      </c>
      <c r="G789" s="38">
        <f t="shared" si="184"/>
        <v>0</v>
      </c>
      <c r="H789" s="144" t="e">
        <f t="shared" si="185"/>
        <v>#DIV/0!</v>
      </c>
    </row>
    <row r="790" spans="1:8" ht="15" x14ac:dyDescent="0.25">
      <c r="A790" s="8">
        <f t="shared" si="186"/>
        <v>44364</v>
      </c>
      <c r="F790" s="61">
        <f t="shared" si="183"/>
        <v>0</v>
      </c>
      <c r="G790" s="38">
        <f t="shared" si="184"/>
        <v>0</v>
      </c>
      <c r="H790" s="144" t="e">
        <f t="shared" si="185"/>
        <v>#DIV/0!</v>
      </c>
    </row>
    <row r="791" spans="1:8" ht="15" x14ac:dyDescent="0.25">
      <c r="A791" s="8">
        <f t="shared" si="186"/>
        <v>44371</v>
      </c>
      <c r="F791" s="61">
        <f t="shared" si="183"/>
        <v>0</v>
      </c>
      <c r="G791" s="38">
        <f t="shared" si="184"/>
        <v>0</v>
      </c>
      <c r="H791" s="144" t="e">
        <f t="shared" si="185"/>
        <v>#DIV/0!</v>
      </c>
    </row>
    <row r="792" spans="1:8" ht="15" x14ac:dyDescent="0.25">
      <c r="A792" s="8">
        <f t="shared" si="186"/>
        <v>44378</v>
      </c>
      <c r="F792" s="61">
        <f t="shared" si="183"/>
        <v>0</v>
      </c>
      <c r="G792" s="38">
        <f t="shared" si="184"/>
        <v>0</v>
      </c>
      <c r="H792" s="144" t="e">
        <f t="shared" si="185"/>
        <v>#DIV/0!</v>
      </c>
    </row>
    <row r="793" spans="1:8" ht="15" x14ac:dyDescent="0.25">
      <c r="A793" s="8">
        <f t="shared" si="186"/>
        <v>44385</v>
      </c>
      <c r="F793" s="61">
        <f t="shared" si="183"/>
        <v>0</v>
      </c>
      <c r="G793" s="38">
        <f t="shared" si="184"/>
        <v>0</v>
      </c>
      <c r="H793" s="144" t="e">
        <f t="shared" si="185"/>
        <v>#DIV/0!</v>
      </c>
    </row>
    <row r="794" spans="1:8" ht="15" x14ac:dyDescent="0.25">
      <c r="A794" s="8">
        <f t="shared" si="186"/>
        <v>44392</v>
      </c>
      <c r="F794" s="61">
        <f t="shared" si="183"/>
        <v>0</v>
      </c>
      <c r="G794" s="38">
        <f t="shared" si="184"/>
        <v>0</v>
      </c>
      <c r="H794" s="144" t="e">
        <f t="shared" si="185"/>
        <v>#DIV/0!</v>
      </c>
    </row>
    <row r="795" spans="1:8" ht="15" x14ac:dyDescent="0.25">
      <c r="A795" s="8">
        <f t="shared" si="186"/>
        <v>44399</v>
      </c>
      <c r="F795" s="61">
        <f t="shared" si="183"/>
        <v>0</v>
      </c>
      <c r="G795" s="38">
        <f t="shared" si="184"/>
        <v>0</v>
      </c>
      <c r="H795" s="144" t="e">
        <f t="shared" si="185"/>
        <v>#DIV/0!</v>
      </c>
    </row>
    <row r="796" spans="1:8" ht="15" x14ac:dyDescent="0.25">
      <c r="A796" s="8">
        <f t="shared" si="186"/>
        <v>44406</v>
      </c>
      <c r="F796" s="61">
        <f t="shared" si="183"/>
        <v>0</v>
      </c>
      <c r="G796" s="38">
        <f t="shared" si="184"/>
        <v>0</v>
      </c>
      <c r="H796" s="144" t="e">
        <f t="shared" si="185"/>
        <v>#DIV/0!</v>
      </c>
    </row>
    <row r="797" spans="1:8" ht="15" x14ac:dyDescent="0.25">
      <c r="A797" s="8">
        <f t="shared" si="186"/>
        <v>44413</v>
      </c>
      <c r="F797" s="61">
        <f t="shared" si="183"/>
        <v>0</v>
      </c>
      <c r="G797" s="38">
        <f t="shared" si="184"/>
        <v>0</v>
      </c>
      <c r="H797" s="144" t="e">
        <f t="shared" si="185"/>
        <v>#DIV/0!</v>
      </c>
    </row>
    <row r="798" spans="1:8" ht="15" x14ac:dyDescent="0.25">
      <c r="A798" s="8">
        <f t="shared" si="186"/>
        <v>44420</v>
      </c>
      <c r="F798" s="61">
        <f t="shared" si="183"/>
        <v>0</v>
      </c>
      <c r="G798" s="38">
        <f t="shared" si="184"/>
        <v>0</v>
      </c>
      <c r="H798" s="144" t="e">
        <f t="shared" si="185"/>
        <v>#DIV/0!</v>
      </c>
    </row>
    <row r="799" spans="1:8" ht="15" x14ac:dyDescent="0.25">
      <c r="A799" s="8">
        <f t="shared" si="186"/>
        <v>44427</v>
      </c>
      <c r="F799" s="61">
        <f t="shared" si="183"/>
        <v>0</v>
      </c>
      <c r="G799" s="38">
        <f t="shared" si="184"/>
        <v>0</v>
      </c>
      <c r="H799" s="144" t="e">
        <f t="shared" si="185"/>
        <v>#DIV/0!</v>
      </c>
    </row>
    <row r="800" spans="1:8" ht="15" x14ac:dyDescent="0.25">
      <c r="A800" s="8">
        <f t="shared" si="186"/>
        <v>44434</v>
      </c>
      <c r="F800" s="61">
        <f t="shared" si="183"/>
        <v>0</v>
      </c>
      <c r="G800" s="38">
        <f t="shared" si="184"/>
        <v>0</v>
      </c>
      <c r="H800" s="144" t="e">
        <f t="shared" si="185"/>
        <v>#DIV/0!</v>
      </c>
    </row>
    <row r="801" spans="1:8" ht="15" x14ac:dyDescent="0.25">
      <c r="A801" s="8">
        <f t="shared" si="186"/>
        <v>44441</v>
      </c>
      <c r="F801" s="61">
        <f t="shared" si="183"/>
        <v>0</v>
      </c>
      <c r="G801" s="38">
        <f t="shared" si="184"/>
        <v>0</v>
      </c>
      <c r="H801" s="144" t="e">
        <f t="shared" si="185"/>
        <v>#DIV/0!</v>
      </c>
    </row>
    <row r="802" spans="1:8" ht="15" x14ac:dyDescent="0.25">
      <c r="A802" s="8">
        <f t="shared" si="186"/>
        <v>44448</v>
      </c>
      <c r="F802" s="61">
        <f t="shared" si="183"/>
        <v>0</v>
      </c>
      <c r="G802" s="38">
        <f t="shared" si="184"/>
        <v>0</v>
      </c>
      <c r="H802" s="144" t="e">
        <f t="shared" si="185"/>
        <v>#DIV/0!</v>
      </c>
    </row>
    <row r="803" spans="1:8" ht="15" x14ac:dyDescent="0.25">
      <c r="A803" s="8">
        <f t="shared" si="186"/>
        <v>44455</v>
      </c>
      <c r="F803" s="61">
        <f t="shared" si="183"/>
        <v>0</v>
      </c>
      <c r="G803" s="38">
        <f t="shared" si="184"/>
        <v>0</v>
      </c>
      <c r="H803" s="144" t="e">
        <f t="shared" si="185"/>
        <v>#DIV/0!</v>
      </c>
    </row>
    <row r="804" spans="1:8" ht="15" x14ac:dyDescent="0.25">
      <c r="A804" s="8">
        <f t="shared" si="186"/>
        <v>44462</v>
      </c>
      <c r="F804" s="61">
        <f t="shared" si="183"/>
        <v>0</v>
      </c>
      <c r="G804" s="38">
        <f t="shared" si="184"/>
        <v>0</v>
      </c>
      <c r="H804" s="144" t="e">
        <f t="shared" si="185"/>
        <v>#DIV/0!</v>
      </c>
    </row>
    <row r="805" spans="1:8" ht="15" x14ac:dyDescent="0.25">
      <c r="A805" s="8">
        <f t="shared" si="186"/>
        <v>44469</v>
      </c>
      <c r="F805" s="61">
        <f t="shared" si="183"/>
        <v>0</v>
      </c>
      <c r="G805" s="38">
        <f t="shared" si="184"/>
        <v>0</v>
      </c>
      <c r="H805" s="144" t="e">
        <f t="shared" si="185"/>
        <v>#DIV/0!</v>
      </c>
    </row>
    <row r="806" spans="1:8" ht="15" x14ac:dyDescent="0.25">
      <c r="A806" s="8">
        <f t="shared" si="186"/>
        <v>44476</v>
      </c>
      <c r="F806" s="61">
        <f t="shared" si="183"/>
        <v>0</v>
      </c>
      <c r="G806" s="38">
        <f t="shared" si="184"/>
        <v>0</v>
      </c>
      <c r="H806" s="144" t="e">
        <f t="shared" si="185"/>
        <v>#DIV/0!</v>
      </c>
    </row>
    <row r="807" spans="1:8" ht="15" x14ac:dyDescent="0.25">
      <c r="A807" s="8">
        <f t="shared" si="186"/>
        <v>44483</v>
      </c>
      <c r="F807" s="61">
        <f t="shared" si="183"/>
        <v>0</v>
      </c>
      <c r="G807" s="38">
        <f t="shared" si="184"/>
        <v>0</v>
      </c>
      <c r="H807" s="144" t="e">
        <f t="shared" si="185"/>
        <v>#DIV/0!</v>
      </c>
    </row>
    <row r="808" spans="1:8" ht="15" x14ac:dyDescent="0.25">
      <c r="A808" s="8">
        <f t="shared" si="186"/>
        <v>44490</v>
      </c>
      <c r="F808" s="61">
        <f t="shared" si="183"/>
        <v>0</v>
      </c>
      <c r="G808" s="38">
        <f t="shared" si="184"/>
        <v>0</v>
      </c>
      <c r="H808" s="144" t="e">
        <f t="shared" si="185"/>
        <v>#DIV/0!</v>
      </c>
    </row>
    <row r="809" spans="1:8" ht="15" x14ac:dyDescent="0.25">
      <c r="A809" s="8">
        <f t="shared" si="186"/>
        <v>44497</v>
      </c>
      <c r="F809" s="61">
        <f t="shared" si="183"/>
        <v>0</v>
      </c>
      <c r="G809" s="38">
        <f t="shared" si="184"/>
        <v>0</v>
      </c>
      <c r="H809" s="144" t="e">
        <f t="shared" si="185"/>
        <v>#DIV/0!</v>
      </c>
    </row>
    <row r="810" spans="1:8" ht="15" x14ac:dyDescent="0.25">
      <c r="A810" s="8">
        <f t="shared" si="186"/>
        <v>44504</v>
      </c>
      <c r="F810" s="61">
        <f t="shared" si="183"/>
        <v>0</v>
      </c>
      <c r="G810" s="38">
        <f t="shared" si="184"/>
        <v>0</v>
      </c>
      <c r="H810" s="144" t="e">
        <f t="shared" si="185"/>
        <v>#DIV/0!</v>
      </c>
    </row>
    <row r="811" spans="1:8" ht="15" x14ac:dyDescent="0.25">
      <c r="A811" s="8">
        <f t="shared" si="186"/>
        <v>44511</v>
      </c>
      <c r="F811" s="61">
        <f t="shared" si="183"/>
        <v>0</v>
      </c>
      <c r="G811" s="38">
        <f t="shared" si="184"/>
        <v>0</v>
      </c>
      <c r="H811" s="144" t="e">
        <f t="shared" si="185"/>
        <v>#DIV/0!</v>
      </c>
    </row>
    <row r="812" spans="1:8" ht="15" x14ac:dyDescent="0.25">
      <c r="A812" s="8">
        <f t="shared" si="186"/>
        <v>44518</v>
      </c>
      <c r="F812" s="61">
        <f t="shared" si="183"/>
        <v>0</v>
      </c>
      <c r="G812" s="38">
        <f t="shared" si="184"/>
        <v>0</v>
      </c>
      <c r="H812" s="144" t="e">
        <f t="shared" si="185"/>
        <v>#DIV/0!</v>
      </c>
    </row>
    <row r="813" spans="1:8" ht="15" x14ac:dyDescent="0.25">
      <c r="A813" s="8">
        <f t="shared" si="186"/>
        <v>44525</v>
      </c>
      <c r="F813" s="61">
        <f t="shared" si="183"/>
        <v>0</v>
      </c>
      <c r="G813" s="38">
        <f t="shared" si="184"/>
        <v>0</v>
      </c>
      <c r="H813" s="144" t="e">
        <f t="shared" si="185"/>
        <v>#DIV/0!</v>
      </c>
    </row>
    <row r="814" spans="1:8" ht="15" x14ac:dyDescent="0.25">
      <c r="A814" s="8">
        <f t="shared" si="186"/>
        <v>44532</v>
      </c>
      <c r="F814" s="61">
        <f t="shared" si="183"/>
        <v>0</v>
      </c>
      <c r="G814" s="38">
        <f t="shared" si="184"/>
        <v>0</v>
      </c>
      <c r="H814" s="144" t="e">
        <f t="shared" si="185"/>
        <v>#DIV/0!</v>
      </c>
    </row>
    <row r="815" spans="1:8" ht="15" x14ac:dyDescent="0.25">
      <c r="A815" s="8">
        <f t="shared" si="186"/>
        <v>44539</v>
      </c>
      <c r="F815" s="61">
        <f t="shared" si="183"/>
        <v>0</v>
      </c>
      <c r="G815" s="38">
        <f t="shared" si="184"/>
        <v>0</v>
      </c>
      <c r="H815" s="144" t="e">
        <f t="shared" si="185"/>
        <v>#DIV/0!</v>
      </c>
    </row>
    <row r="816" spans="1:8" ht="15" x14ac:dyDescent="0.25">
      <c r="A816" s="8">
        <f t="shared" si="186"/>
        <v>44546</v>
      </c>
      <c r="F816" s="61">
        <f>+B816+D816</f>
        <v>0</v>
      </c>
      <c r="G816" s="38">
        <f>+C816+E816</f>
        <v>0</v>
      </c>
      <c r="H816" s="144" t="e">
        <f>+(F816/G816-1)*100</f>
        <v>#DIV/0!</v>
      </c>
    </row>
  </sheetData>
  <mergeCells count="3">
    <mergeCell ref="K1:S1"/>
    <mergeCell ref="D1:E1"/>
    <mergeCell ref="F1:G1"/>
  </mergeCells>
  <phoneticPr fontId="7" type="noConversion"/>
  <pageMargins left="0.75" right="0.75" top="1" bottom="1" header="0.5" footer="0.5"/>
  <pageSetup orientation="portrait" r:id="rId1"/>
  <headerFooter alignWithMargins="0"/>
  <ignoredErrors>
    <ignoredError sqref="H291:H302 H586:H590 H611:H613 H616:H632 H637:H647 H657:H749" evalError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1"/>
  <dimension ref="A1:Q737"/>
  <sheetViews>
    <sheetView zoomScale="130" zoomScaleNormal="130" workbookViewId="0">
      <pane xSplit="1" ySplit="2" topLeftCell="B657" activePane="bottomRight" state="frozen"/>
      <selection pane="topRight" activeCell="C1" sqref="C1"/>
      <selection pane="bottomLeft" activeCell="A6" sqref="A6"/>
      <selection pane="bottomRight" activeCell="B676" sqref="B676:E676"/>
    </sheetView>
  </sheetViews>
  <sheetFormatPr defaultRowHeight="13.2" x14ac:dyDescent="0.25"/>
  <cols>
    <col min="1" max="1" width="10.109375" bestFit="1" customWidth="1"/>
    <col min="2" max="2" width="9.6640625" customWidth="1"/>
    <col min="3" max="3" width="10.88671875" customWidth="1"/>
    <col min="4" max="4" width="9.5546875" bestFit="1" customWidth="1"/>
    <col min="5" max="5" width="11.6640625" customWidth="1"/>
    <col min="6" max="6" width="9.5546875" bestFit="1" customWidth="1"/>
    <col min="7" max="7" width="10.88671875" customWidth="1"/>
    <col min="8" max="8" width="10.6640625" customWidth="1"/>
  </cols>
  <sheetData>
    <row r="1" spans="1:9" ht="15.6" x14ac:dyDescent="0.3">
      <c r="A1" s="75"/>
      <c r="B1" s="205" t="s">
        <v>2</v>
      </c>
      <c r="C1" s="205"/>
      <c r="D1" s="342" t="s">
        <v>3</v>
      </c>
      <c r="E1" s="342"/>
      <c r="F1" s="342" t="s">
        <v>4</v>
      </c>
      <c r="G1" s="342"/>
      <c r="H1" s="205"/>
      <c r="I1" s="75" t="s">
        <v>333</v>
      </c>
    </row>
    <row r="2" spans="1:9" ht="15.6" x14ac:dyDescent="0.3">
      <c r="A2" s="75"/>
      <c r="B2" s="205" t="s">
        <v>26</v>
      </c>
      <c r="C2" s="205" t="s">
        <v>27</v>
      </c>
      <c r="D2" s="205" t="s">
        <v>26</v>
      </c>
      <c r="E2" s="205" t="s">
        <v>27</v>
      </c>
      <c r="F2" s="205" t="s">
        <v>187</v>
      </c>
      <c r="G2" s="205" t="s">
        <v>27</v>
      </c>
      <c r="H2" s="205" t="s">
        <v>5</v>
      </c>
      <c r="I2" s="207" t="s">
        <v>334</v>
      </c>
    </row>
    <row r="3" spans="1:9" x14ac:dyDescent="0.25">
      <c r="A3" s="8">
        <v>39338</v>
      </c>
      <c r="B3">
        <v>273.5</v>
      </c>
      <c r="C3">
        <v>39</v>
      </c>
      <c r="D3">
        <v>203.9</v>
      </c>
      <c r="E3">
        <v>83.8</v>
      </c>
      <c r="F3" s="38">
        <f t="shared" ref="F3:G5" si="0">+B3+D3</f>
        <v>477.4</v>
      </c>
      <c r="G3" s="38">
        <f t="shared" si="0"/>
        <v>122.8</v>
      </c>
      <c r="H3" s="47">
        <f t="shared" ref="H3:H8" si="1">+(F3/G3-1)*100</f>
        <v>288.76221498371331</v>
      </c>
    </row>
    <row r="4" spans="1:9" x14ac:dyDescent="0.25">
      <c r="A4" s="66">
        <f t="shared" ref="A4:A52" si="2">+A3+7</f>
        <v>39345</v>
      </c>
      <c r="B4">
        <v>322.39999999999998</v>
      </c>
      <c r="C4">
        <v>39.6</v>
      </c>
      <c r="D4">
        <v>303.60000000000002</v>
      </c>
      <c r="E4">
        <v>83.8</v>
      </c>
      <c r="F4" s="38">
        <f t="shared" si="0"/>
        <v>626</v>
      </c>
      <c r="G4" s="38">
        <f t="shared" si="0"/>
        <v>123.4</v>
      </c>
      <c r="H4" s="47">
        <f t="shared" si="1"/>
        <v>407.29335494327393</v>
      </c>
    </row>
    <row r="5" spans="1:9" x14ac:dyDescent="0.25">
      <c r="A5" s="66">
        <f t="shared" si="2"/>
        <v>39352</v>
      </c>
      <c r="B5">
        <v>828.5</v>
      </c>
      <c r="C5">
        <v>19.600000000000001</v>
      </c>
      <c r="D5">
        <v>381.9</v>
      </c>
      <c r="E5">
        <v>102.9</v>
      </c>
      <c r="F5" s="38">
        <f t="shared" si="0"/>
        <v>1210.4000000000001</v>
      </c>
      <c r="G5" s="38">
        <f t="shared" si="0"/>
        <v>122.5</v>
      </c>
      <c r="H5" s="47">
        <f t="shared" si="1"/>
        <v>888.08163265306132</v>
      </c>
    </row>
    <row r="6" spans="1:9" x14ac:dyDescent="0.25">
      <c r="A6" s="66">
        <f t="shared" si="2"/>
        <v>39359</v>
      </c>
      <c r="B6">
        <v>828.5</v>
      </c>
      <c r="C6">
        <v>19.600000000000001</v>
      </c>
      <c r="D6">
        <v>390.4</v>
      </c>
      <c r="E6">
        <v>102.9</v>
      </c>
      <c r="F6" s="38">
        <f t="shared" ref="F6:G8" si="3">+B6+D6</f>
        <v>1218.9000000000001</v>
      </c>
      <c r="G6" s="38">
        <f t="shared" si="3"/>
        <v>122.5</v>
      </c>
      <c r="H6" s="47">
        <f t="shared" si="1"/>
        <v>895.02040816326542</v>
      </c>
    </row>
    <row r="7" spans="1:9" x14ac:dyDescent="0.25">
      <c r="A7" s="66">
        <f t="shared" si="2"/>
        <v>39366</v>
      </c>
      <c r="B7">
        <v>828.5</v>
      </c>
      <c r="C7">
        <v>19.600000000000001</v>
      </c>
      <c r="D7">
        <v>390.4</v>
      </c>
      <c r="E7">
        <v>102.9</v>
      </c>
      <c r="F7" s="38">
        <f t="shared" si="3"/>
        <v>1218.9000000000001</v>
      </c>
      <c r="G7" s="38">
        <f t="shared" si="3"/>
        <v>122.5</v>
      </c>
      <c r="H7" s="47">
        <f t="shared" si="1"/>
        <v>895.02040816326542</v>
      </c>
    </row>
    <row r="8" spans="1:9" x14ac:dyDescent="0.25">
      <c r="A8" s="66">
        <f t="shared" si="2"/>
        <v>39373</v>
      </c>
      <c r="B8">
        <v>783.8</v>
      </c>
      <c r="C8">
        <v>19.600000000000001</v>
      </c>
      <c r="D8">
        <v>446.2</v>
      </c>
      <c r="E8">
        <v>102.9</v>
      </c>
      <c r="F8" s="38">
        <f t="shared" si="3"/>
        <v>1230</v>
      </c>
      <c r="G8" s="38">
        <f t="shared" si="3"/>
        <v>122.5</v>
      </c>
      <c r="H8" s="47">
        <f t="shared" si="1"/>
        <v>904.08163265306121</v>
      </c>
      <c r="I8">
        <v>250</v>
      </c>
    </row>
    <row r="9" spans="1:9" x14ac:dyDescent="0.25">
      <c r="A9" s="66">
        <f t="shared" si="2"/>
        <v>39380</v>
      </c>
      <c r="B9">
        <v>700</v>
      </c>
      <c r="C9">
        <v>19.600000000000001</v>
      </c>
      <c r="D9">
        <v>521.9</v>
      </c>
      <c r="E9">
        <v>102.9</v>
      </c>
      <c r="F9" s="38">
        <f t="shared" ref="F9:G11" si="4">+B9+D9</f>
        <v>1221.9000000000001</v>
      </c>
      <c r="G9" s="38">
        <f t="shared" si="4"/>
        <v>122.5</v>
      </c>
      <c r="H9" s="47">
        <f t="shared" ref="H9:H14" si="5">+(F9/G9-1)*100</f>
        <v>897.46938775510205</v>
      </c>
      <c r="I9">
        <v>250</v>
      </c>
    </row>
    <row r="10" spans="1:9" x14ac:dyDescent="0.25">
      <c r="A10" s="66">
        <f t="shared" si="2"/>
        <v>39387</v>
      </c>
      <c r="B10">
        <v>700</v>
      </c>
      <c r="C10">
        <v>0.6</v>
      </c>
      <c r="D10">
        <v>521.9</v>
      </c>
      <c r="E10">
        <v>122.7</v>
      </c>
      <c r="F10" s="38">
        <f t="shared" si="4"/>
        <v>1221.9000000000001</v>
      </c>
      <c r="G10" s="38">
        <f t="shared" si="4"/>
        <v>123.3</v>
      </c>
      <c r="H10" s="47">
        <f t="shared" si="5"/>
        <v>890.99756690997583</v>
      </c>
      <c r="I10">
        <v>250</v>
      </c>
    </row>
    <row r="11" spans="1:9" x14ac:dyDescent="0.25">
      <c r="A11" s="66">
        <f t="shared" si="2"/>
        <v>39394</v>
      </c>
      <c r="B11">
        <v>700</v>
      </c>
      <c r="C11">
        <v>0.6</v>
      </c>
      <c r="D11">
        <v>521.9</v>
      </c>
      <c r="E11">
        <v>122.7</v>
      </c>
      <c r="F11" s="38">
        <f t="shared" si="4"/>
        <v>1221.9000000000001</v>
      </c>
      <c r="G11" s="38">
        <f t="shared" si="4"/>
        <v>123.3</v>
      </c>
      <c r="H11" s="47">
        <f t="shared" si="5"/>
        <v>890.99756690997583</v>
      </c>
      <c r="I11">
        <v>250</v>
      </c>
    </row>
    <row r="12" spans="1:9" x14ac:dyDescent="0.25">
      <c r="A12" s="66">
        <f t="shared" si="2"/>
        <v>39401</v>
      </c>
      <c r="B12">
        <v>675</v>
      </c>
      <c r="C12">
        <v>0.6</v>
      </c>
      <c r="D12">
        <v>565.20000000000005</v>
      </c>
      <c r="E12">
        <v>122.7</v>
      </c>
      <c r="F12" s="38">
        <f t="shared" ref="F12:G14" si="6">+B12+D12</f>
        <v>1240.2</v>
      </c>
      <c r="G12" s="38">
        <f t="shared" si="6"/>
        <v>123.3</v>
      </c>
      <c r="H12" s="47">
        <f t="shared" si="5"/>
        <v>905.83941605839425</v>
      </c>
      <c r="I12">
        <v>250</v>
      </c>
    </row>
    <row r="13" spans="1:9" x14ac:dyDescent="0.25">
      <c r="A13" s="66">
        <f t="shared" si="2"/>
        <v>39408</v>
      </c>
      <c r="B13">
        <v>675</v>
      </c>
      <c r="C13">
        <v>0.6</v>
      </c>
      <c r="D13">
        <v>565.20000000000005</v>
      </c>
      <c r="E13">
        <v>122.7</v>
      </c>
      <c r="F13" s="38">
        <f t="shared" si="6"/>
        <v>1240.2</v>
      </c>
      <c r="G13" s="38">
        <f t="shared" si="6"/>
        <v>123.3</v>
      </c>
      <c r="H13" s="47">
        <f t="shared" si="5"/>
        <v>905.83941605839425</v>
      </c>
      <c r="I13">
        <v>250</v>
      </c>
    </row>
    <row r="14" spans="1:9" x14ac:dyDescent="0.25">
      <c r="A14" s="66">
        <f t="shared" si="2"/>
        <v>39415</v>
      </c>
      <c r="B14">
        <v>675</v>
      </c>
      <c r="C14">
        <v>0.6</v>
      </c>
      <c r="D14">
        <v>565.20000000000005</v>
      </c>
      <c r="E14">
        <v>122.7</v>
      </c>
      <c r="F14" s="38">
        <f t="shared" si="6"/>
        <v>1240.2</v>
      </c>
      <c r="G14" s="38">
        <f t="shared" si="6"/>
        <v>123.3</v>
      </c>
      <c r="H14" s="47">
        <f t="shared" si="5"/>
        <v>905.83941605839425</v>
      </c>
      <c r="I14">
        <v>250</v>
      </c>
    </row>
    <row r="15" spans="1:9" x14ac:dyDescent="0.25">
      <c r="A15" s="66">
        <f t="shared" si="2"/>
        <v>39422</v>
      </c>
      <c r="B15">
        <v>675</v>
      </c>
      <c r="C15">
        <v>0.6</v>
      </c>
      <c r="D15">
        <v>565.20000000000005</v>
      </c>
      <c r="E15">
        <v>122.7</v>
      </c>
      <c r="F15" s="38">
        <f t="shared" ref="F15:G17" si="7">+B15+D15</f>
        <v>1240.2</v>
      </c>
      <c r="G15" s="38">
        <f t="shared" si="7"/>
        <v>123.3</v>
      </c>
      <c r="H15" s="47">
        <f t="shared" ref="H15:H20" si="8">+(F15/G15-1)*100</f>
        <v>905.83941605839425</v>
      </c>
      <c r="I15">
        <v>250</v>
      </c>
    </row>
    <row r="16" spans="1:9" x14ac:dyDescent="0.25">
      <c r="A16" s="66">
        <f t="shared" si="2"/>
        <v>39429</v>
      </c>
      <c r="B16">
        <v>675</v>
      </c>
      <c r="C16">
        <v>0.6</v>
      </c>
      <c r="D16">
        <v>565.20000000000005</v>
      </c>
      <c r="E16">
        <v>122.7</v>
      </c>
      <c r="F16" s="38">
        <f t="shared" si="7"/>
        <v>1240.2</v>
      </c>
      <c r="G16" s="38">
        <f t="shared" si="7"/>
        <v>123.3</v>
      </c>
      <c r="H16" s="47">
        <f t="shared" si="8"/>
        <v>905.83941605839425</v>
      </c>
      <c r="I16">
        <v>250</v>
      </c>
    </row>
    <row r="17" spans="1:9" x14ac:dyDescent="0.25">
      <c r="A17" s="66">
        <f t="shared" si="2"/>
        <v>39436</v>
      </c>
      <c r="B17">
        <v>575</v>
      </c>
      <c r="C17">
        <v>0</v>
      </c>
      <c r="D17">
        <v>565.20000000000005</v>
      </c>
      <c r="E17">
        <v>122.7</v>
      </c>
      <c r="F17" s="38">
        <f t="shared" si="7"/>
        <v>1140.2</v>
      </c>
      <c r="G17" s="38">
        <f t="shared" si="7"/>
        <v>122.7</v>
      </c>
      <c r="H17" s="47">
        <f t="shared" si="8"/>
        <v>829.25835370823154</v>
      </c>
      <c r="I17">
        <v>250</v>
      </c>
    </row>
    <row r="18" spans="1:9" x14ac:dyDescent="0.25">
      <c r="A18" s="66">
        <f t="shared" si="2"/>
        <v>39443</v>
      </c>
      <c r="B18">
        <v>575</v>
      </c>
      <c r="C18">
        <v>0</v>
      </c>
      <c r="D18">
        <v>565.20000000000005</v>
      </c>
      <c r="E18">
        <v>122.7</v>
      </c>
      <c r="F18" s="38">
        <f t="shared" ref="F18:G20" si="9">+B18+D18</f>
        <v>1140.2</v>
      </c>
      <c r="G18" s="38">
        <f t="shared" si="9"/>
        <v>122.7</v>
      </c>
      <c r="H18" s="47">
        <f t="shared" si="8"/>
        <v>829.25835370823154</v>
      </c>
    </row>
    <row r="19" spans="1:9" x14ac:dyDescent="0.25">
      <c r="A19" s="66">
        <f t="shared" si="2"/>
        <v>39450</v>
      </c>
      <c r="B19">
        <v>595</v>
      </c>
      <c r="C19">
        <v>0</v>
      </c>
      <c r="D19">
        <v>565.20000000000005</v>
      </c>
      <c r="E19">
        <v>122.7</v>
      </c>
      <c r="F19" s="38">
        <f t="shared" si="9"/>
        <v>1160.2</v>
      </c>
      <c r="G19" s="38">
        <f t="shared" si="9"/>
        <v>122.7</v>
      </c>
      <c r="H19" s="47">
        <f t="shared" si="8"/>
        <v>845.55827220863898</v>
      </c>
    </row>
    <row r="20" spans="1:9" x14ac:dyDescent="0.25">
      <c r="A20" s="66">
        <f t="shared" si="2"/>
        <v>39457</v>
      </c>
      <c r="B20">
        <v>575</v>
      </c>
      <c r="C20">
        <v>0</v>
      </c>
      <c r="D20">
        <v>565.20000000000005</v>
      </c>
      <c r="E20">
        <v>122.7</v>
      </c>
      <c r="F20" s="38">
        <f t="shared" si="9"/>
        <v>1140.2</v>
      </c>
      <c r="G20" s="38">
        <f t="shared" si="9"/>
        <v>122.7</v>
      </c>
      <c r="H20" s="47">
        <f t="shared" si="8"/>
        <v>829.25835370823154</v>
      </c>
      <c r="I20">
        <v>270</v>
      </c>
    </row>
    <row r="21" spans="1:9" x14ac:dyDescent="0.25">
      <c r="A21" s="66">
        <f t="shared" si="2"/>
        <v>39464</v>
      </c>
      <c r="B21">
        <v>575</v>
      </c>
      <c r="C21">
        <v>0</v>
      </c>
      <c r="D21">
        <v>565.20000000000005</v>
      </c>
      <c r="E21">
        <v>122.7</v>
      </c>
      <c r="F21" s="38">
        <f t="shared" ref="F21:G23" si="10">+B21+D21</f>
        <v>1140.2</v>
      </c>
      <c r="G21" s="38">
        <f t="shared" si="10"/>
        <v>122.7</v>
      </c>
      <c r="H21" s="47">
        <f t="shared" ref="H21:H26" si="11">+(F21/G21-1)*100</f>
        <v>829.25835370823154</v>
      </c>
    </row>
    <row r="22" spans="1:9" x14ac:dyDescent="0.25">
      <c r="A22" s="66">
        <f t="shared" si="2"/>
        <v>39471</v>
      </c>
      <c r="B22">
        <v>575</v>
      </c>
      <c r="C22">
        <v>0</v>
      </c>
      <c r="D22">
        <v>565.20000000000005</v>
      </c>
      <c r="E22">
        <v>122.7</v>
      </c>
      <c r="F22" s="38">
        <f t="shared" si="10"/>
        <v>1140.2</v>
      </c>
      <c r="G22" s="38">
        <f t="shared" si="10"/>
        <v>122.7</v>
      </c>
      <c r="H22" s="47">
        <f t="shared" si="11"/>
        <v>829.25835370823154</v>
      </c>
    </row>
    <row r="23" spans="1:9" x14ac:dyDescent="0.25">
      <c r="A23" s="66">
        <f t="shared" si="2"/>
        <v>39478</v>
      </c>
      <c r="B23">
        <v>575</v>
      </c>
      <c r="C23">
        <v>21.5</v>
      </c>
      <c r="D23">
        <v>565.20000000000005</v>
      </c>
      <c r="E23">
        <v>122.7</v>
      </c>
      <c r="F23" s="38">
        <f t="shared" si="10"/>
        <v>1140.2</v>
      </c>
      <c r="G23" s="38">
        <f t="shared" si="10"/>
        <v>144.19999999999999</v>
      </c>
      <c r="H23" s="47">
        <f t="shared" si="11"/>
        <v>690.70735090152584</v>
      </c>
      <c r="I23">
        <v>270</v>
      </c>
    </row>
    <row r="24" spans="1:9" x14ac:dyDescent="0.25">
      <c r="A24" s="66">
        <f t="shared" si="2"/>
        <v>39485</v>
      </c>
      <c r="B24">
        <v>525</v>
      </c>
      <c r="C24">
        <v>21.5</v>
      </c>
      <c r="D24">
        <v>565.20000000000005</v>
      </c>
      <c r="E24">
        <v>122.7</v>
      </c>
      <c r="F24" s="38">
        <f t="shared" ref="F24:G26" si="12">+B24+D24</f>
        <v>1090.2</v>
      </c>
      <c r="G24" s="38">
        <f t="shared" si="12"/>
        <v>144.19999999999999</v>
      </c>
      <c r="H24" s="47">
        <f t="shared" si="11"/>
        <v>656.03328710124833</v>
      </c>
      <c r="I24">
        <v>270</v>
      </c>
    </row>
    <row r="25" spans="1:9" x14ac:dyDescent="0.25">
      <c r="A25" s="66">
        <f t="shared" si="2"/>
        <v>39492</v>
      </c>
      <c r="B25">
        <v>500</v>
      </c>
      <c r="C25">
        <v>21.5</v>
      </c>
      <c r="D25">
        <v>590.20000000000005</v>
      </c>
      <c r="E25">
        <v>122.7</v>
      </c>
      <c r="F25" s="38">
        <f t="shared" si="12"/>
        <v>1090.2</v>
      </c>
      <c r="G25" s="38">
        <f t="shared" si="12"/>
        <v>144.19999999999999</v>
      </c>
      <c r="H25" s="47">
        <f t="shared" si="11"/>
        <v>656.03328710124833</v>
      </c>
      <c r="I25">
        <v>270</v>
      </c>
    </row>
    <row r="26" spans="1:9" x14ac:dyDescent="0.25">
      <c r="A26" s="66">
        <f t="shared" si="2"/>
        <v>39499</v>
      </c>
      <c r="B26">
        <v>500</v>
      </c>
      <c r="C26">
        <v>21.5</v>
      </c>
      <c r="D26">
        <v>590.20000000000005</v>
      </c>
      <c r="E26">
        <v>122.7</v>
      </c>
      <c r="F26" s="38">
        <f t="shared" si="12"/>
        <v>1090.2</v>
      </c>
      <c r="G26" s="38">
        <f t="shared" si="12"/>
        <v>144.19999999999999</v>
      </c>
      <c r="H26" s="47">
        <f t="shared" si="11"/>
        <v>656.03328710124833</v>
      </c>
    </row>
    <row r="27" spans="1:9" x14ac:dyDescent="0.25">
      <c r="A27" s="66">
        <f t="shared" si="2"/>
        <v>39506</v>
      </c>
      <c r="B27">
        <v>375</v>
      </c>
      <c r="C27">
        <v>21.5</v>
      </c>
      <c r="D27">
        <v>590.20000000000005</v>
      </c>
      <c r="E27">
        <v>122.7</v>
      </c>
      <c r="F27" s="38">
        <f t="shared" ref="F27:G29" si="13">+B27+D27</f>
        <v>965.2</v>
      </c>
      <c r="G27" s="38">
        <f t="shared" si="13"/>
        <v>144.19999999999999</v>
      </c>
      <c r="H27" s="47">
        <f t="shared" ref="H27:H32" si="14">+(F27/G27-1)*100</f>
        <v>569.34812760055479</v>
      </c>
      <c r="I27">
        <v>270</v>
      </c>
    </row>
    <row r="28" spans="1:9" x14ac:dyDescent="0.25">
      <c r="A28" s="66">
        <f t="shared" si="2"/>
        <v>39513</v>
      </c>
      <c r="B28">
        <v>325</v>
      </c>
      <c r="C28">
        <v>21.5</v>
      </c>
      <c r="D28">
        <v>616.5</v>
      </c>
      <c r="E28">
        <v>122.7</v>
      </c>
      <c r="F28" s="38">
        <f t="shared" si="13"/>
        <v>941.5</v>
      </c>
      <c r="G28" s="38">
        <f t="shared" si="13"/>
        <v>144.19999999999999</v>
      </c>
      <c r="H28" s="47">
        <f t="shared" si="14"/>
        <v>552.91262135922329</v>
      </c>
    </row>
    <row r="29" spans="1:9" x14ac:dyDescent="0.25">
      <c r="A29" s="66">
        <f t="shared" si="2"/>
        <v>39520</v>
      </c>
      <c r="B29">
        <v>175</v>
      </c>
      <c r="C29">
        <v>21.5</v>
      </c>
      <c r="D29">
        <v>642.9</v>
      </c>
      <c r="E29">
        <v>122.7</v>
      </c>
      <c r="F29" s="38">
        <f t="shared" si="13"/>
        <v>817.9</v>
      </c>
      <c r="G29" s="38">
        <f t="shared" si="13"/>
        <v>144.19999999999999</v>
      </c>
      <c r="H29" s="47">
        <f t="shared" si="14"/>
        <v>467.19833564493757</v>
      </c>
      <c r="I29">
        <v>245</v>
      </c>
    </row>
    <row r="30" spans="1:9" x14ac:dyDescent="0.25">
      <c r="A30" s="66">
        <f t="shared" si="2"/>
        <v>39527</v>
      </c>
      <c r="B30">
        <v>125</v>
      </c>
      <c r="C30">
        <v>21.5</v>
      </c>
      <c r="D30">
        <v>669.2</v>
      </c>
      <c r="E30">
        <v>122.7</v>
      </c>
      <c r="F30" s="38">
        <f t="shared" ref="F30:G32" si="15">+B30+D30</f>
        <v>794.2</v>
      </c>
      <c r="G30" s="38">
        <f t="shared" si="15"/>
        <v>144.19999999999999</v>
      </c>
      <c r="H30" s="47">
        <f t="shared" si="14"/>
        <v>450.76282940360619</v>
      </c>
    </row>
    <row r="31" spans="1:9" x14ac:dyDescent="0.25">
      <c r="A31" s="66">
        <f t="shared" si="2"/>
        <v>39534</v>
      </c>
      <c r="B31">
        <v>125</v>
      </c>
      <c r="C31">
        <v>21.5</v>
      </c>
      <c r="D31">
        <v>669.2</v>
      </c>
      <c r="E31">
        <v>122.7</v>
      </c>
      <c r="F31" s="38">
        <f t="shared" si="15"/>
        <v>794.2</v>
      </c>
      <c r="G31" s="38">
        <f t="shared" si="15"/>
        <v>144.19999999999999</v>
      </c>
      <c r="H31" s="47">
        <f t="shared" si="14"/>
        <v>450.76282940360619</v>
      </c>
    </row>
    <row r="32" spans="1:9" x14ac:dyDescent="0.25">
      <c r="A32" s="66">
        <f t="shared" si="2"/>
        <v>39541</v>
      </c>
      <c r="B32">
        <v>200</v>
      </c>
      <c r="C32">
        <v>21.5</v>
      </c>
      <c r="D32">
        <v>721.5</v>
      </c>
      <c r="E32">
        <v>122.7</v>
      </c>
      <c r="F32" s="38">
        <f t="shared" si="15"/>
        <v>921.5</v>
      </c>
      <c r="G32" s="38">
        <f t="shared" si="15"/>
        <v>144.19999999999999</v>
      </c>
      <c r="H32" s="47">
        <f t="shared" si="14"/>
        <v>539.04299583911234</v>
      </c>
    </row>
    <row r="33" spans="1:10" x14ac:dyDescent="0.25">
      <c r="A33" s="66">
        <f t="shared" si="2"/>
        <v>39548</v>
      </c>
      <c r="B33">
        <v>150</v>
      </c>
      <c r="C33">
        <v>21.5</v>
      </c>
      <c r="D33">
        <v>773.2</v>
      </c>
      <c r="E33">
        <v>142.30000000000001</v>
      </c>
      <c r="F33" s="38">
        <f t="shared" ref="F33:G35" si="16">+B33+D33</f>
        <v>923.2</v>
      </c>
      <c r="G33" s="38">
        <f t="shared" si="16"/>
        <v>163.80000000000001</v>
      </c>
      <c r="H33" s="47">
        <f t="shared" ref="H33:H38" si="17">+(F33/G33-1)*100</f>
        <v>463.61416361416354</v>
      </c>
    </row>
    <row r="34" spans="1:10" x14ac:dyDescent="0.25">
      <c r="A34" s="66">
        <f t="shared" si="2"/>
        <v>39555</v>
      </c>
      <c r="B34">
        <v>125</v>
      </c>
      <c r="C34">
        <v>18.8</v>
      </c>
      <c r="D34">
        <v>799.4</v>
      </c>
      <c r="E34">
        <v>142.30000000000001</v>
      </c>
      <c r="F34" s="38">
        <f t="shared" si="16"/>
        <v>924.4</v>
      </c>
      <c r="G34" s="38">
        <f t="shared" si="16"/>
        <v>161.10000000000002</v>
      </c>
      <c r="H34" s="47">
        <f t="shared" si="17"/>
        <v>473.80509000620725</v>
      </c>
      <c r="I34">
        <v>220</v>
      </c>
    </row>
    <row r="35" spans="1:10" x14ac:dyDescent="0.25">
      <c r="A35" s="66">
        <f t="shared" si="2"/>
        <v>39562</v>
      </c>
      <c r="B35">
        <v>25</v>
      </c>
      <c r="C35">
        <v>18.8</v>
      </c>
      <c r="D35">
        <v>852.9</v>
      </c>
      <c r="E35">
        <v>142.30000000000001</v>
      </c>
      <c r="F35" s="38">
        <f t="shared" si="16"/>
        <v>877.9</v>
      </c>
      <c r="G35" s="38">
        <f t="shared" si="16"/>
        <v>161.10000000000002</v>
      </c>
      <c r="H35" s="47">
        <f t="shared" si="17"/>
        <v>444.94103041589062</v>
      </c>
    </row>
    <row r="36" spans="1:10" x14ac:dyDescent="0.25">
      <c r="A36" s="66">
        <f t="shared" si="2"/>
        <v>39569</v>
      </c>
      <c r="B36">
        <v>25</v>
      </c>
      <c r="C36">
        <v>18.8</v>
      </c>
      <c r="D36">
        <v>852.9</v>
      </c>
      <c r="E36">
        <v>142.30000000000001</v>
      </c>
      <c r="F36" s="38">
        <f t="shared" ref="F36:G38" si="18">+B36+D36</f>
        <v>877.9</v>
      </c>
      <c r="G36" s="38">
        <f t="shared" si="18"/>
        <v>161.10000000000002</v>
      </c>
      <c r="H36" s="47">
        <f t="shared" si="17"/>
        <v>444.94103041589062</v>
      </c>
      <c r="I36">
        <v>220</v>
      </c>
    </row>
    <row r="37" spans="1:10" x14ac:dyDescent="0.25">
      <c r="A37" s="66">
        <f t="shared" si="2"/>
        <v>39576</v>
      </c>
      <c r="B37">
        <v>0</v>
      </c>
      <c r="C37">
        <v>18.8</v>
      </c>
      <c r="D37">
        <v>852.9</v>
      </c>
      <c r="E37">
        <v>142.30000000000001</v>
      </c>
      <c r="F37" s="38">
        <f t="shared" si="18"/>
        <v>852.9</v>
      </c>
      <c r="G37" s="38">
        <f t="shared" si="18"/>
        <v>161.10000000000002</v>
      </c>
      <c r="H37" s="47">
        <f t="shared" si="17"/>
        <v>429.42271880819362</v>
      </c>
      <c r="I37">
        <v>220</v>
      </c>
    </row>
    <row r="38" spans="1:10" x14ac:dyDescent="0.25">
      <c r="A38" s="66">
        <f t="shared" si="2"/>
        <v>39583</v>
      </c>
      <c r="B38">
        <v>0</v>
      </c>
      <c r="C38">
        <v>18.8</v>
      </c>
      <c r="D38">
        <v>852.9</v>
      </c>
      <c r="E38">
        <v>142.30000000000001</v>
      </c>
      <c r="F38" s="38">
        <f t="shared" si="18"/>
        <v>852.9</v>
      </c>
      <c r="G38" s="38">
        <f t="shared" si="18"/>
        <v>161.10000000000002</v>
      </c>
      <c r="H38" s="47">
        <f t="shared" si="17"/>
        <v>429.42271880819362</v>
      </c>
      <c r="I38">
        <v>195</v>
      </c>
    </row>
    <row r="39" spans="1:10" x14ac:dyDescent="0.25">
      <c r="A39" s="66">
        <f t="shared" si="2"/>
        <v>39590</v>
      </c>
      <c r="B39">
        <v>0</v>
      </c>
      <c r="C39">
        <v>18</v>
      </c>
      <c r="D39">
        <v>852.9</v>
      </c>
      <c r="E39">
        <v>142.30000000000001</v>
      </c>
      <c r="F39" s="38">
        <f t="shared" ref="F39:G41" si="19">+B39+D39</f>
        <v>852.9</v>
      </c>
      <c r="G39" s="38">
        <f t="shared" si="19"/>
        <v>160.30000000000001</v>
      </c>
      <c r="H39" s="47">
        <f t="shared" ref="H39:H44" si="20">+(F39/G39-1)*100</f>
        <v>432.06487835308786</v>
      </c>
      <c r="I39">
        <v>195</v>
      </c>
    </row>
    <row r="40" spans="1:10" x14ac:dyDescent="0.25">
      <c r="A40" s="66">
        <f t="shared" si="2"/>
        <v>39597</v>
      </c>
      <c r="B40">
        <v>0</v>
      </c>
      <c r="C40">
        <v>0</v>
      </c>
      <c r="D40">
        <v>852.9</v>
      </c>
      <c r="E40">
        <v>159.80000000000001</v>
      </c>
      <c r="F40" s="38">
        <f t="shared" si="19"/>
        <v>852.9</v>
      </c>
      <c r="G40" s="38">
        <f t="shared" si="19"/>
        <v>159.80000000000001</v>
      </c>
      <c r="H40" s="47">
        <f t="shared" si="20"/>
        <v>433.72966207759697</v>
      </c>
      <c r="I40">
        <v>195</v>
      </c>
    </row>
    <row r="41" spans="1:10" x14ac:dyDescent="0.25">
      <c r="A41" s="66">
        <f t="shared" si="2"/>
        <v>39604</v>
      </c>
      <c r="B41">
        <v>95</v>
      </c>
      <c r="C41">
        <v>0</v>
      </c>
      <c r="D41">
        <v>0</v>
      </c>
      <c r="E41">
        <v>0</v>
      </c>
      <c r="F41" s="38">
        <f t="shared" si="19"/>
        <v>95</v>
      </c>
      <c r="G41" s="38">
        <f t="shared" si="19"/>
        <v>0</v>
      </c>
      <c r="H41" s="47" t="e">
        <f t="shared" si="20"/>
        <v>#DIV/0!</v>
      </c>
      <c r="J41" s="75" t="s">
        <v>28</v>
      </c>
    </row>
    <row r="42" spans="1:10" x14ac:dyDescent="0.25">
      <c r="A42" s="66">
        <f t="shared" si="2"/>
        <v>39611</v>
      </c>
      <c r="B42">
        <v>95</v>
      </c>
      <c r="C42">
        <v>0</v>
      </c>
      <c r="D42">
        <v>0</v>
      </c>
      <c r="E42">
        <v>0</v>
      </c>
      <c r="F42" s="38">
        <f t="shared" ref="F42:G44" si="21">+B42+D42</f>
        <v>95</v>
      </c>
      <c r="G42" s="38">
        <f t="shared" si="21"/>
        <v>0</v>
      </c>
      <c r="H42" s="47" t="e">
        <f t="shared" si="20"/>
        <v>#DIV/0!</v>
      </c>
    </row>
    <row r="43" spans="1:10" x14ac:dyDescent="0.25">
      <c r="A43" s="66">
        <f t="shared" si="2"/>
        <v>39618</v>
      </c>
      <c r="B43">
        <v>36</v>
      </c>
      <c r="C43">
        <v>83.5</v>
      </c>
      <c r="D43">
        <v>57.7</v>
      </c>
      <c r="E43">
        <v>53.8</v>
      </c>
      <c r="F43" s="38">
        <f t="shared" si="21"/>
        <v>93.7</v>
      </c>
      <c r="G43" s="38">
        <f t="shared" si="21"/>
        <v>137.30000000000001</v>
      </c>
      <c r="H43" s="47">
        <f t="shared" si="20"/>
        <v>-31.755280407865992</v>
      </c>
    </row>
    <row r="44" spans="1:10" x14ac:dyDescent="0.25">
      <c r="A44" s="66">
        <f t="shared" si="2"/>
        <v>39625</v>
      </c>
      <c r="B44">
        <v>45</v>
      </c>
      <c r="C44">
        <v>0</v>
      </c>
      <c r="D44">
        <v>0</v>
      </c>
      <c r="E44">
        <v>0</v>
      </c>
      <c r="F44" s="38">
        <f t="shared" si="21"/>
        <v>45</v>
      </c>
      <c r="G44" s="38">
        <f t="shared" si="21"/>
        <v>0</v>
      </c>
      <c r="H44" s="47" t="e">
        <f t="shared" si="20"/>
        <v>#DIV/0!</v>
      </c>
    </row>
    <row r="45" spans="1:10" x14ac:dyDescent="0.25">
      <c r="A45" s="66">
        <f t="shared" si="2"/>
        <v>39632</v>
      </c>
      <c r="B45">
        <v>45</v>
      </c>
      <c r="C45">
        <v>0</v>
      </c>
      <c r="D45">
        <v>0</v>
      </c>
      <c r="E45">
        <v>0</v>
      </c>
      <c r="F45" s="38">
        <f>+B45+D45</f>
        <v>45</v>
      </c>
      <c r="G45" s="38">
        <f>+C45+E45</f>
        <v>0</v>
      </c>
      <c r="H45" s="47" t="e">
        <f>+(F45/G45-1)*100</f>
        <v>#DIV/0!</v>
      </c>
    </row>
    <row r="46" spans="1:10" x14ac:dyDescent="0.25">
      <c r="A46" s="66">
        <f t="shared" si="2"/>
        <v>39639</v>
      </c>
      <c r="B46">
        <v>45</v>
      </c>
      <c r="C46">
        <v>0</v>
      </c>
      <c r="D46">
        <v>0</v>
      </c>
      <c r="E46">
        <v>0</v>
      </c>
      <c r="F46" s="38">
        <f>+B46+D46</f>
        <v>45</v>
      </c>
      <c r="G46" s="38">
        <f>+C46+E46</f>
        <v>0</v>
      </c>
      <c r="H46" s="47" t="e">
        <f>+(F46/G46-1)*100</f>
        <v>#DIV/0!</v>
      </c>
    </row>
    <row r="47" spans="1:10" x14ac:dyDescent="0.25">
      <c r="A47" s="66">
        <f t="shared" si="2"/>
        <v>39646</v>
      </c>
      <c r="F47" s="38"/>
      <c r="G47" s="38"/>
      <c r="H47" s="47"/>
    </row>
    <row r="48" spans="1:10" x14ac:dyDescent="0.25">
      <c r="A48" s="66">
        <f t="shared" si="2"/>
        <v>39653</v>
      </c>
      <c r="B48">
        <v>20</v>
      </c>
      <c r="C48">
        <v>132.5</v>
      </c>
      <c r="D48">
        <v>0</v>
      </c>
      <c r="E48">
        <v>0</v>
      </c>
      <c r="F48" s="38">
        <f>+B48+D48</f>
        <v>20</v>
      </c>
      <c r="G48" s="38">
        <f>+C48+E48</f>
        <v>132.5</v>
      </c>
      <c r="H48" s="47">
        <f>+(F48/G48-1)*100</f>
        <v>-84.905660377358487</v>
      </c>
    </row>
    <row r="49" spans="1:10" x14ac:dyDescent="0.25">
      <c r="A49" s="66">
        <f t="shared" si="2"/>
        <v>39660</v>
      </c>
      <c r="F49" s="38"/>
      <c r="G49" s="38"/>
      <c r="H49" s="47"/>
    </row>
    <row r="50" spans="1:10" x14ac:dyDescent="0.25">
      <c r="A50" s="66">
        <f t="shared" si="2"/>
        <v>39667</v>
      </c>
      <c r="B50">
        <v>20</v>
      </c>
      <c r="C50">
        <v>206</v>
      </c>
      <c r="D50">
        <v>0</v>
      </c>
      <c r="E50">
        <v>0</v>
      </c>
      <c r="F50" s="38">
        <f t="shared" ref="F50:G52" si="22">+B50+D50</f>
        <v>20</v>
      </c>
      <c r="G50" s="38">
        <f t="shared" si="22"/>
        <v>206</v>
      </c>
      <c r="H50" s="47">
        <f>+(F50/G50-1)*100</f>
        <v>-90.291262135922338</v>
      </c>
    </row>
    <row r="51" spans="1:10" x14ac:dyDescent="0.25">
      <c r="A51" s="66">
        <f t="shared" si="2"/>
        <v>39674</v>
      </c>
      <c r="B51">
        <v>0</v>
      </c>
      <c r="C51">
        <v>231</v>
      </c>
      <c r="D51">
        <v>0</v>
      </c>
      <c r="E51">
        <v>0</v>
      </c>
      <c r="F51" s="38">
        <f t="shared" si="22"/>
        <v>0</v>
      </c>
      <c r="G51" s="38">
        <f t="shared" si="22"/>
        <v>231</v>
      </c>
      <c r="H51" s="47">
        <f>+(F51/G51-1)*100</f>
        <v>-100</v>
      </c>
    </row>
    <row r="52" spans="1:10" x14ac:dyDescent="0.25">
      <c r="A52" s="66">
        <f t="shared" si="2"/>
        <v>39681</v>
      </c>
      <c r="B52">
        <v>0</v>
      </c>
      <c r="C52">
        <v>208</v>
      </c>
      <c r="D52">
        <v>0</v>
      </c>
      <c r="E52">
        <v>23.6</v>
      </c>
      <c r="F52" s="38">
        <f t="shared" si="22"/>
        <v>0</v>
      </c>
      <c r="G52" s="38">
        <f t="shared" si="22"/>
        <v>231.6</v>
      </c>
      <c r="H52" s="47">
        <f>+(F52/G52-1)*100</f>
        <v>-100</v>
      </c>
    </row>
    <row r="53" spans="1:10" x14ac:dyDescent="0.25">
      <c r="A53" s="66"/>
      <c r="J53" s="75" t="s">
        <v>33</v>
      </c>
    </row>
    <row r="54" spans="1:10" x14ac:dyDescent="0.25">
      <c r="A54" s="66">
        <v>39590</v>
      </c>
    </row>
    <row r="55" spans="1:10" x14ac:dyDescent="0.25">
      <c r="A55" s="8">
        <v>39597</v>
      </c>
    </row>
    <row r="56" spans="1:10" x14ac:dyDescent="0.25">
      <c r="A56" s="66">
        <v>39604</v>
      </c>
      <c r="B56">
        <v>97</v>
      </c>
      <c r="C56">
        <v>73.7</v>
      </c>
      <c r="D56">
        <v>0</v>
      </c>
      <c r="E56">
        <v>51.5</v>
      </c>
      <c r="F56" s="38">
        <f>+B56+D56</f>
        <v>97</v>
      </c>
      <c r="G56" s="38">
        <f>+C56+E56</f>
        <v>125.2</v>
      </c>
      <c r="H56" s="47">
        <f>+(F56/G56-1)*100</f>
        <v>-22.523961661341851</v>
      </c>
    </row>
    <row r="57" spans="1:10" x14ac:dyDescent="0.25">
      <c r="A57" s="8">
        <f t="shared" ref="A57:A198" si="23">+A56+7</f>
        <v>39611</v>
      </c>
      <c r="B57">
        <v>97</v>
      </c>
      <c r="C57">
        <v>73.7</v>
      </c>
      <c r="D57">
        <v>0</v>
      </c>
      <c r="E57">
        <v>51.5</v>
      </c>
      <c r="F57" s="38">
        <f>+B57+D57</f>
        <v>97</v>
      </c>
      <c r="G57" s="38">
        <f>+C57+E57</f>
        <v>125.2</v>
      </c>
      <c r="H57" s="47">
        <f>+(F57/G57-1)*100</f>
        <v>-22.523961661341851</v>
      </c>
    </row>
    <row r="58" spans="1:10" x14ac:dyDescent="0.25">
      <c r="A58" s="8">
        <f t="shared" si="23"/>
        <v>39618</v>
      </c>
    </row>
    <row r="59" spans="1:10" x14ac:dyDescent="0.25">
      <c r="A59" s="8">
        <f t="shared" si="23"/>
        <v>39625</v>
      </c>
      <c r="B59">
        <v>6</v>
      </c>
      <c r="C59">
        <v>110</v>
      </c>
      <c r="D59">
        <v>57.7</v>
      </c>
      <c r="E59">
        <v>57.4</v>
      </c>
      <c r="F59" s="38">
        <f t="shared" ref="F59:G61" si="24">+B59+D59</f>
        <v>63.7</v>
      </c>
      <c r="G59" s="38">
        <f t="shared" si="24"/>
        <v>167.4</v>
      </c>
      <c r="H59" s="47">
        <f t="shared" ref="H59:H64" si="25">+(F59/G59-1)*100</f>
        <v>-61.947431302270004</v>
      </c>
    </row>
    <row r="60" spans="1:10" x14ac:dyDescent="0.25">
      <c r="A60" s="8">
        <f t="shared" si="23"/>
        <v>39632</v>
      </c>
      <c r="B60">
        <v>2</v>
      </c>
      <c r="C60">
        <v>52</v>
      </c>
      <c r="D60">
        <v>57.7</v>
      </c>
      <c r="E60">
        <v>120</v>
      </c>
      <c r="F60" s="38">
        <f t="shared" si="24"/>
        <v>59.7</v>
      </c>
      <c r="G60" s="38">
        <f t="shared" si="24"/>
        <v>172</v>
      </c>
      <c r="H60" s="47">
        <f t="shared" si="25"/>
        <v>-65.290697674418595</v>
      </c>
    </row>
    <row r="61" spans="1:10" x14ac:dyDescent="0.25">
      <c r="A61" s="8">
        <f t="shared" si="23"/>
        <v>39639</v>
      </c>
      <c r="B61">
        <v>118</v>
      </c>
      <c r="C61">
        <v>63</v>
      </c>
      <c r="D61">
        <v>57.7</v>
      </c>
      <c r="E61">
        <v>120</v>
      </c>
      <c r="F61" s="38">
        <f t="shared" si="24"/>
        <v>175.7</v>
      </c>
      <c r="G61" s="38">
        <f t="shared" si="24"/>
        <v>183</v>
      </c>
      <c r="H61" s="47">
        <f t="shared" si="25"/>
        <v>-3.9890710382513683</v>
      </c>
    </row>
    <row r="62" spans="1:10" x14ac:dyDescent="0.25">
      <c r="A62" s="8">
        <f t="shared" si="23"/>
        <v>39646</v>
      </c>
      <c r="B62">
        <v>120.9</v>
      </c>
      <c r="C62">
        <v>39.9</v>
      </c>
      <c r="D62">
        <v>58.8</v>
      </c>
      <c r="E62">
        <v>145.80000000000001</v>
      </c>
      <c r="F62" s="38">
        <f t="shared" ref="F62:G64" si="26">+B62+D62</f>
        <v>179.7</v>
      </c>
      <c r="G62" s="38">
        <f t="shared" si="26"/>
        <v>185.70000000000002</v>
      </c>
      <c r="H62" s="47">
        <f t="shared" si="25"/>
        <v>-3.231017770597755</v>
      </c>
    </row>
    <row r="63" spans="1:10" x14ac:dyDescent="0.25">
      <c r="A63" s="8">
        <f t="shared" si="23"/>
        <v>39653</v>
      </c>
      <c r="B63">
        <v>125.9</v>
      </c>
      <c r="C63">
        <v>38.9</v>
      </c>
      <c r="D63">
        <v>58.8</v>
      </c>
      <c r="E63">
        <v>146.80000000000001</v>
      </c>
      <c r="F63" s="38">
        <f t="shared" si="26"/>
        <v>184.7</v>
      </c>
      <c r="G63" s="38">
        <f t="shared" si="26"/>
        <v>185.70000000000002</v>
      </c>
      <c r="H63" s="47">
        <f t="shared" si="25"/>
        <v>-0.5385029617663073</v>
      </c>
    </row>
    <row r="64" spans="1:10" x14ac:dyDescent="0.25">
      <c r="A64" s="8">
        <f t="shared" si="23"/>
        <v>39660</v>
      </c>
      <c r="B64">
        <v>124.2</v>
      </c>
      <c r="C64">
        <v>110.7</v>
      </c>
      <c r="D64">
        <v>60.5</v>
      </c>
      <c r="E64">
        <v>149</v>
      </c>
      <c r="F64" s="38">
        <f t="shared" si="26"/>
        <v>184.7</v>
      </c>
      <c r="G64" s="38">
        <f t="shared" si="26"/>
        <v>259.7</v>
      </c>
      <c r="H64" s="47">
        <f t="shared" si="25"/>
        <v>-28.879476318829422</v>
      </c>
    </row>
    <row r="65" spans="1:8" x14ac:dyDescent="0.25">
      <c r="A65" s="8">
        <f t="shared" si="23"/>
        <v>39667</v>
      </c>
      <c r="B65">
        <v>65.8</v>
      </c>
      <c r="C65">
        <v>116.7</v>
      </c>
      <c r="D65">
        <v>178.5</v>
      </c>
      <c r="E65">
        <v>149</v>
      </c>
      <c r="F65" s="38">
        <f t="shared" ref="F65:G67" si="27">+B65+D65</f>
        <v>244.3</v>
      </c>
      <c r="G65" s="38">
        <f t="shared" si="27"/>
        <v>265.7</v>
      </c>
      <c r="H65" s="47">
        <f t="shared" ref="H65:H70" si="28">+(F65/G65-1)*100</f>
        <v>-8.0541964621753781</v>
      </c>
    </row>
    <row r="66" spans="1:8" x14ac:dyDescent="0.25">
      <c r="A66" s="8">
        <f t="shared" si="23"/>
        <v>39674</v>
      </c>
      <c r="B66">
        <v>89.2</v>
      </c>
      <c r="C66">
        <v>167.9</v>
      </c>
      <c r="D66">
        <v>180.1</v>
      </c>
      <c r="E66">
        <v>155</v>
      </c>
      <c r="F66" s="38">
        <f t="shared" si="27"/>
        <v>269.3</v>
      </c>
      <c r="G66" s="38">
        <f t="shared" si="27"/>
        <v>322.89999999999998</v>
      </c>
      <c r="H66" s="47">
        <f t="shared" si="28"/>
        <v>-16.599566429235047</v>
      </c>
    </row>
    <row r="67" spans="1:8" x14ac:dyDescent="0.25">
      <c r="A67" s="8">
        <f t="shared" si="23"/>
        <v>39681</v>
      </c>
      <c r="B67">
        <v>87</v>
      </c>
      <c r="C67">
        <v>159.9</v>
      </c>
      <c r="D67">
        <v>242.3</v>
      </c>
      <c r="E67">
        <v>163.19999999999999</v>
      </c>
      <c r="F67" s="38">
        <f t="shared" si="27"/>
        <v>329.3</v>
      </c>
      <c r="G67" s="38">
        <f t="shared" si="27"/>
        <v>323.10000000000002</v>
      </c>
      <c r="H67" s="47">
        <f t="shared" si="28"/>
        <v>1.9189105540080353</v>
      </c>
    </row>
    <row r="68" spans="1:8" x14ac:dyDescent="0.25">
      <c r="A68" s="8">
        <f t="shared" si="23"/>
        <v>39688</v>
      </c>
      <c r="B68">
        <v>88.3</v>
      </c>
      <c r="C68">
        <v>107</v>
      </c>
      <c r="D68">
        <v>243.1</v>
      </c>
      <c r="E68">
        <v>226.6</v>
      </c>
      <c r="F68" s="38">
        <f t="shared" ref="F68:G70" si="29">+B68+D68</f>
        <v>331.4</v>
      </c>
      <c r="G68" s="38">
        <f t="shared" si="29"/>
        <v>333.6</v>
      </c>
      <c r="H68" s="47">
        <f t="shared" si="28"/>
        <v>-0.65947242206236822</v>
      </c>
    </row>
    <row r="69" spans="1:8" x14ac:dyDescent="0.25">
      <c r="A69" s="8">
        <f t="shared" si="23"/>
        <v>39695</v>
      </c>
      <c r="B69">
        <v>27.6</v>
      </c>
      <c r="C69">
        <v>106.3</v>
      </c>
      <c r="D69">
        <v>304.3</v>
      </c>
      <c r="E69">
        <v>228.2</v>
      </c>
      <c r="F69" s="38">
        <f t="shared" si="29"/>
        <v>331.90000000000003</v>
      </c>
      <c r="G69" s="38">
        <f t="shared" si="29"/>
        <v>334.5</v>
      </c>
      <c r="H69" s="47">
        <f t="shared" si="28"/>
        <v>-0.77727952167413461</v>
      </c>
    </row>
    <row r="70" spans="1:8" x14ac:dyDescent="0.25">
      <c r="A70" s="8">
        <f t="shared" si="23"/>
        <v>39702</v>
      </c>
      <c r="B70">
        <v>26.4</v>
      </c>
      <c r="C70">
        <v>55.1</v>
      </c>
      <c r="D70">
        <v>305.39999999999998</v>
      </c>
      <c r="E70">
        <v>297.39999999999998</v>
      </c>
      <c r="F70" s="38">
        <f t="shared" si="29"/>
        <v>331.79999999999995</v>
      </c>
      <c r="G70" s="38">
        <f t="shared" si="29"/>
        <v>352.5</v>
      </c>
      <c r="H70" s="47">
        <f t="shared" si="28"/>
        <v>-5.87234042553193</v>
      </c>
    </row>
    <row r="71" spans="1:8" x14ac:dyDescent="0.25">
      <c r="A71" s="8">
        <f t="shared" si="23"/>
        <v>39709</v>
      </c>
      <c r="B71">
        <v>0.2</v>
      </c>
      <c r="C71">
        <v>78.8</v>
      </c>
      <c r="D71">
        <v>393.4</v>
      </c>
      <c r="E71">
        <v>297.8</v>
      </c>
      <c r="F71" s="38">
        <f t="shared" ref="F71:G73" si="30">+B71+D71</f>
        <v>393.59999999999997</v>
      </c>
      <c r="G71" s="38">
        <f t="shared" si="30"/>
        <v>376.6</v>
      </c>
      <c r="H71" s="47">
        <f t="shared" ref="H71:H76" si="31">+(F71/G71-1)*100</f>
        <v>4.5140732873074629</v>
      </c>
    </row>
    <row r="72" spans="1:8" x14ac:dyDescent="0.25">
      <c r="A72" s="8">
        <f t="shared" si="23"/>
        <v>39716</v>
      </c>
      <c r="B72">
        <v>25</v>
      </c>
      <c r="C72">
        <v>86.5</v>
      </c>
      <c r="D72">
        <v>393.6</v>
      </c>
      <c r="E72">
        <v>302.10000000000002</v>
      </c>
      <c r="F72" s="38">
        <f t="shared" si="30"/>
        <v>418.6</v>
      </c>
      <c r="G72" s="38">
        <f t="shared" si="30"/>
        <v>388.6</v>
      </c>
      <c r="H72" s="47">
        <f t="shared" si="31"/>
        <v>7.7200205867215654</v>
      </c>
    </row>
    <row r="73" spans="1:8" x14ac:dyDescent="0.25">
      <c r="A73" s="8">
        <f t="shared" si="23"/>
        <v>39723</v>
      </c>
      <c r="B73">
        <v>25</v>
      </c>
      <c r="C73">
        <v>165.1</v>
      </c>
      <c r="D73">
        <v>393.6</v>
      </c>
      <c r="E73">
        <v>303.39999999999998</v>
      </c>
      <c r="F73" s="38">
        <f t="shared" si="30"/>
        <v>418.6</v>
      </c>
      <c r="G73" s="38">
        <f t="shared" si="30"/>
        <v>468.5</v>
      </c>
      <c r="H73" s="47">
        <f t="shared" si="31"/>
        <v>-10.651013874066162</v>
      </c>
    </row>
    <row r="74" spans="1:8" x14ac:dyDescent="0.25">
      <c r="A74" s="8">
        <f t="shared" si="23"/>
        <v>39730</v>
      </c>
      <c r="B74">
        <v>25</v>
      </c>
      <c r="C74">
        <v>165.3</v>
      </c>
      <c r="D74">
        <v>393.6</v>
      </c>
      <c r="E74">
        <v>305.2</v>
      </c>
      <c r="F74" s="38">
        <f t="shared" ref="F74:G76" si="32">+B74+D74</f>
        <v>418.6</v>
      </c>
      <c r="G74" s="38">
        <f t="shared" si="32"/>
        <v>470.5</v>
      </c>
      <c r="H74" s="47">
        <f t="shared" si="31"/>
        <v>-11.030818278427201</v>
      </c>
    </row>
    <row r="75" spans="1:8" x14ac:dyDescent="0.25">
      <c r="A75" s="8">
        <f t="shared" si="23"/>
        <v>39737</v>
      </c>
      <c r="B75">
        <v>25</v>
      </c>
      <c r="C75">
        <v>160.6</v>
      </c>
      <c r="D75">
        <v>393.6</v>
      </c>
      <c r="E75">
        <v>309.3</v>
      </c>
      <c r="F75" s="38">
        <f t="shared" si="32"/>
        <v>418.6</v>
      </c>
      <c r="G75" s="38">
        <f t="shared" si="32"/>
        <v>469.9</v>
      </c>
      <c r="H75" s="47">
        <f t="shared" si="31"/>
        <v>-10.917216429027443</v>
      </c>
    </row>
    <row r="76" spans="1:8" x14ac:dyDescent="0.25">
      <c r="A76" s="8">
        <f t="shared" si="23"/>
        <v>39744</v>
      </c>
      <c r="B76">
        <v>25</v>
      </c>
      <c r="C76">
        <v>99.8</v>
      </c>
      <c r="D76">
        <v>393.6</v>
      </c>
      <c r="E76">
        <v>373.2</v>
      </c>
      <c r="F76" s="38">
        <f t="shared" si="32"/>
        <v>418.6</v>
      </c>
      <c r="G76" s="38">
        <f t="shared" si="32"/>
        <v>473</v>
      </c>
      <c r="H76" s="47">
        <f t="shared" si="31"/>
        <v>-11.501057082452427</v>
      </c>
    </row>
    <row r="77" spans="1:8" x14ac:dyDescent="0.25">
      <c r="A77" s="8">
        <f t="shared" si="23"/>
        <v>39751</v>
      </c>
      <c r="B77">
        <v>25</v>
      </c>
      <c r="C77">
        <v>101.5</v>
      </c>
      <c r="D77">
        <v>393.6</v>
      </c>
      <c r="E77">
        <v>376.8</v>
      </c>
      <c r="F77" s="38">
        <f t="shared" ref="F77:G79" si="33">+B77+D77</f>
        <v>418.6</v>
      </c>
      <c r="G77" s="38">
        <f t="shared" si="33"/>
        <v>478.3</v>
      </c>
      <c r="H77" s="47">
        <f t="shared" ref="H77:H82" si="34">+(F77/G77-1)*100</f>
        <v>-12.48170604223291</v>
      </c>
    </row>
    <row r="78" spans="1:8" x14ac:dyDescent="0.25">
      <c r="A78" s="8">
        <f t="shared" si="23"/>
        <v>39758</v>
      </c>
      <c r="B78">
        <v>25</v>
      </c>
      <c r="C78">
        <v>151.69999999999999</v>
      </c>
      <c r="D78">
        <v>393.6</v>
      </c>
      <c r="E78">
        <v>381.5</v>
      </c>
      <c r="F78" s="38">
        <f t="shared" si="33"/>
        <v>418.6</v>
      </c>
      <c r="G78" s="38">
        <f t="shared" si="33"/>
        <v>533.20000000000005</v>
      </c>
      <c r="H78" s="47">
        <f t="shared" si="34"/>
        <v>-21.492873218304574</v>
      </c>
    </row>
    <row r="79" spans="1:8" x14ac:dyDescent="0.25">
      <c r="A79" s="8">
        <f t="shared" si="23"/>
        <v>39765</v>
      </c>
      <c r="B79">
        <v>25.5</v>
      </c>
      <c r="C79">
        <v>150.30000000000001</v>
      </c>
      <c r="D79">
        <v>393.6</v>
      </c>
      <c r="E79">
        <v>384.9</v>
      </c>
      <c r="F79" s="38">
        <f t="shared" si="33"/>
        <v>419.1</v>
      </c>
      <c r="G79" s="38">
        <f t="shared" si="33"/>
        <v>535.20000000000005</v>
      </c>
      <c r="H79" s="47">
        <f t="shared" si="34"/>
        <v>-21.692825112107627</v>
      </c>
    </row>
    <row r="80" spans="1:8" x14ac:dyDescent="0.25">
      <c r="A80" s="8">
        <f t="shared" si="23"/>
        <v>39772</v>
      </c>
      <c r="B80">
        <v>25.5</v>
      </c>
      <c r="C80">
        <v>148.1</v>
      </c>
      <c r="D80">
        <v>393.6</v>
      </c>
      <c r="E80">
        <v>387.1</v>
      </c>
      <c r="F80" s="38">
        <f t="shared" ref="F80:G82" si="35">+B80+D80</f>
        <v>419.1</v>
      </c>
      <c r="G80" s="38">
        <f t="shared" si="35"/>
        <v>535.20000000000005</v>
      </c>
      <c r="H80" s="47">
        <f t="shared" si="34"/>
        <v>-21.692825112107627</v>
      </c>
    </row>
    <row r="81" spans="1:8" x14ac:dyDescent="0.25">
      <c r="A81" s="8">
        <f t="shared" si="23"/>
        <v>39779</v>
      </c>
      <c r="B81">
        <v>25.5</v>
      </c>
      <c r="C81">
        <v>172.6</v>
      </c>
      <c r="D81">
        <v>393.6</v>
      </c>
      <c r="E81">
        <v>392.7</v>
      </c>
      <c r="F81" s="38">
        <f t="shared" si="35"/>
        <v>419.1</v>
      </c>
      <c r="G81" s="38">
        <f t="shared" si="35"/>
        <v>565.29999999999995</v>
      </c>
      <c r="H81" s="47">
        <f t="shared" si="34"/>
        <v>-25.862373960728803</v>
      </c>
    </row>
    <row r="82" spans="1:8" x14ac:dyDescent="0.25">
      <c r="A82" s="8">
        <f t="shared" si="23"/>
        <v>39786</v>
      </c>
      <c r="B82">
        <v>25.5</v>
      </c>
      <c r="C82">
        <v>170.1</v>
      </c>
      <c r="D82">
        <v>393.6</v>
      </c>
      <c r="E82">
        <v>458.3</v>
      </c>
      <c r="F82" s="38">
        <f t="shared" si="35"/>
        <v>419.1</v>
      </c>
      <c r="G82" s="38">
        <f t="shared" si="35"/>
        <v>628.4</v>
      </c>
      <c r="H82" s="47">
        <f t="shared" si="34"/>
        <v>-33.306810948440479</v>
      </c>
    </row>
    <row r="83" spans="1:8" x14ac:dyDescent="0.25">
      <c r="A83" s="8">
        <f t="shared" si="23"/>
        <v>39793</v>
      </c>
      <c r="B83">
        <v>25.5</v>
      </c>
      <c r="C83">
        <v>139.1</v>
      </c>
      <c r="D83">
        <v>393.6</v>
      </c>
      <c r="E83">
        <v>488.8</v>
      </c>
      <c r="F83" s="38">
        <f t="shared" ref="F83:G85" si="36">+B83+D83</f>
        <v>419.1</v>
      </c>
      <c r="G83" s="38">
        <f t="shared" si="36"/>
        <v>627.9</v>
      </c>
      <c r="H83" s="47">
        <f t="shared" ref="H83:H88" si="37">+(F83/G83-1)*100</f>
        <v>-33.253702818920203</v>
      </c>
    </row>
    <row r="84" spans="1:8" x14ac:dyDescent="0.25">
      <c r="A84" s="8">
        <f t="shared" si="23"/>
        <v>39800</v>
      </c>
      <c r="B84">
        <v>25.5</v>
      </c>
      <c r="C84">
        <v>135.6</v>
      </c>
      <c r="D84">
        <v>393.6</v>
      </c>
      <c r="E84">
        <v>492.1</v>
      </c>
      <c r="F84" s="38">
        <f t="shared" si="36"/>
        <v>419.1</v>
      </c>
      <c r="G84" s="38">
        <f t="shared" si="36"/>
        <v>627.70000000000005</v>
      </c>
      <c r="H84" s="47">
        <f t="shared" si="37"/>
        <v>-33.232435877011312</v>
      </c>
    </row>
    <row r="85" spans="1:8" x14ac:dyDescent="0.25">
      <c r="A85" s="8">
        <f t="shared" si="23"/>
        <v>39807</v>
      </c>
      <c r="B85">
        <v>25.5</v>
      </c>
      <c r="C85">
        <v>52.1</v>
      </c>
      <c r="D85">
        <v>393.6</v>
      </c>
      <c r="E85">
        <v>575.79999999999995</v>
      </c>
      <c r="F85" s="38">
        <f t="shared" si="36"/>
        <v>419.1</v>
      </c>
      <c r="G85" s="38">
        <f t="shared" si="36"/>
        <v>627.9</v>
      </c>
      <c r="H85" s="47">
        <f t="shared" si="37"/>
        <v>-33.253702818920203</v>
      </c>
    </row>
    <row r="86" spans="1:8" x14ac:dyDescent="0.25">
      <c r="A86" s="8">
        <f t="shared" si="23"/>
        <v>39814</v>
      </c>
      <c r="B86">
        <v>25.5</v>
      </c>
      <c r="C86">
        <v>49.3</v>
      </c>
      <c r="D86">
        <v>393.6</v>
      </c>
      <c r="E86">
        <v>578.5</v>
      </c>
      <c r="F86" s="38">
        <f t="shared" ref="F86:G88" si="38">+B86+D86</f>
        <v>419.1</v>
      </c>
      <c r="G86" s="38">
        <f t="shared" si="38"/>
        <v>627.79999999999995</v>
      </c>
      <c r="H86" s="47">
        <f t="shared" si="37"/>
        <v>-33.243071041733032</v>
      </c>
    </row>
    <row r="87" spans="1:8" x14ac:dyDescent="0.25">
      <c r="A87" s="8">
        <f t="shared" si="23"/>
        <v>39821</v>
      </c>
      <c r="B87">
        <v>25</v>
      </c>
      <c r="C87">
        <v>148.6</v>
      </c>
      <c r="D87">
        <v>394.1</v>
      </c>
      <c r="E87">
        <v>637.5</v>
      </c>
      <c r="F87" s="38">
        <f t="shared" si="38"/>
        <v>419.1</v>
      </c>
      <c r="G87" s="38">
        <f t="shared" si="38"/>
        <v>786.1</v>
      </c>
      <c r="H87" s="47">
        <f t="shared" si="37"/>
        <v>-46.686172242717205</v>
      </c>
    </row>
    <row r="88" spans="1:8" x14ac:dyDescent="0.25">
      <c r="A88" s="8">
        <f t="shared" si="23"/>
        <v>39828</v>
      </c>
      <c r="B88">
        <v>25</v>
      </c>
      <c r="C88">
        <v>146.1</v>
      </c>
      <c r="D88">
        <v>394.1</v>
      </c>
      <c r="E88">
        <v>640.1</v>
      </c>
      <c r="F88" s="38">
        <f t="shared" si="38"/>
        <v>419.1</v>
      </c>
      <c r="G88" s="38">
        <f t="shared" si="38"/>
        <v>786.2</v>
      </c>
      <c r="H88" s="47">
        <f t="shared" si="37"/>
        <v>-46.692953446960061</v>
      </c>
    </row>
    <row r="89" spans="1:8" x14ac:dyDescent="0.25">
      <c r="A89" s="8">
        <f t="shared" si="23"/>
        <v>39835</v>
      </c>
      <c r="B89">
        <v>0</v>
      </c>
      <c r="C89">
        <v>140.19999999999999</v>
      </c>
      <c r="D89">
        <v>421.6</v>
      </c>
      <c r="E89">
        <v>706.5</v>
      </c>
      <c r="F89" s="38">
        <f t="shared" ref="F89:G91" si="39">+B89+D89</f>
        <v>421.6</v>
      </c>
      <c r="G89" s="38">
        <f t="shared" si="39"/>
        <v>846.7</v>
      </c>
      <c r="H89" s="47">
        <f t="shared" ref="H89:H94" si="40">+(F89/G89-1)*100</f>
        <v>-50.206684776189917</v>
      </c>
    </row>
    <row r="90" spans="1:8" x14ac:dyDescent="0.25">
      <c r="A90" s="8">
        <f t="shared" si="23"/>
        <v>39842</v>
      </c>
      <c r="B90">
        <v>0</v>
      </c>
      <c r="C90">
        <v>114.5</v>
      </c>
      <c r="D90">
        <v>421.6</v>
      </c>
      <c r="E90">
        <v>733</v>
      </c>
      <c r="F90" s="38">
        <f t="shared" si="39"/>
        <v>421.6</v>
      </c>
      <c r="G90" s="38">
        <f t="shared" si="39"/>
        <v>847.5</v>
      </c>
      <c r="H90" s="47">
        <f t="shared" si="40"/>
        <v>-50.253687315634224</v>
      </c>
    </row>
    <row r="91" spans="1:8" x14ac:dyDescent="0.25">
      <c r="A91" s="8">
        <f t="shared" si="23"/>
        <v>39849</v>
      </c>
      <c r="B91">
        <v>68</v>
      </c>
      <c r="C91">
        <v>71.400000000000006</v>
      </c>
      <c r="D91">
        <v>421.6</v>
      </c>
      <c r="E91">
        <v>777.6</v>
      </c>
      <c r="F91" s="38">
        <f t="shared" si="39"/>
        <v>489.6</v>
      </c>
      <c r="G91" s="38">
        <f t="shared" si="39"/>
        <v>849</v>
      </c>
      <c r="H91" s="47">
        <f t="shared" si="40"/>
        <v>-42.332155477031797</v>
      </c>
    </row>
    <row r="92" spans="1:8" x14ac:dyDescent="0.25">
      <c r="A92" s="8">
        <f t="shared" si="23"/>
        <v>39856</v>
      </c>
      <c r="B92">
        <v>68</v>
      </c>
      <c r="C92">
        <v>129.6</v>
      </c>
      <c r="D92">
        <v>421.6</v>
      </c>
      <c r="E92">
        <v>779.5</v>
      </c>
      <c r="F92" s="38">
        <f t="shared" ref="F92:G94" si="41">+B92+D92</f>
        <v>489.6</v>
      </c>
      <c r="G92" s="38">
        <f t="shared" si="41"/>
        <v>909.1</v>
      </c>
      <c r="H92" s="47">
        <f t="shared" si="40"/>
        <v>-46.144538554614456</v>
      </c>
    </row>
    <row r="93" spans="1:8" x14ac:dyDescent="0.25">
      <c r="A93" s="8">
        <f t="shared" si="23"/>
        <v>39863</v>
      </c>
      <c r="B93">
        <v>10</v>
      </c>
      <c r="C93">
        <v>131.19999999999999</v>
      </c>
      <c r="D93">
        <v>480.6</v>
      </c>
      <c r="E93">
        <v>782.9</v>
      </c>
      <c r="F93" s="38">
        <f t="shared" si="41"/>
        <v>490.6</v>
      </c>
      <c r="G93" s="38">
        <f t="shared" si="41"/>
        <v>914.09999999999991</v>
      </c>
      <c r="H93" s="47">
        <f t="shared" si="40"/>
        <v>-46.329723225030072</v>
      </c>
    </row>
    <row r="94" spans="1:8" x14ac:dyDescent="0.25">
      <c r="A94" s="8">
        <f t="shared" si="23"/>
        <v>39870</v>
      </c>
      <c r="B94">
        <v>11</v>
      </c>
      <c r="C94">
        <v>127.2</v>
      </c>
      <c r="D94">
        <v>480.6</v>
      </c>
      <c r="E94">
        <v>786.9</v>
      </c>
      <c r="F94" s="38">
        <f t="shared" si="41"/>
        <v>491.6</v>
      </c>
      <c r="G94" s="38">
        <f t="shared" si="41"/>
        <v>914.1</v>
      </c>
      <c r="H94" s="47">
        <f t="shared" si="40"/>
        <v>-46.220326003719507</v>
      </c>
    </row>
    <row r="95" spans="1:8" x14ac:dyDescent="0.25">
      <c r="A95" s="8">
        <f t="shared" si="23"/>
        <v>39877</v>
      </c>
    </row>
    <row r="96" spans="1:8" x14ac:dyDescent="0.25">
      <c r="A96" s="8">
        <f t="shared" si="23"/>
        <v>39884</v>
      </c>
      <c r="B96">
        <v>69</v>
      </c>
      <c r="C96">
        <v>64.099999999999994</v>
      </c>
      <c r="D96">
        <v>480.6</v>
      </c>
      <c r="E96">
        <v>908.8</v>
      </c>
      <c r="F96" s="38">
        <f t="shared" ref="F96:G98" si="42">+B96+D96</f>
        <v>549.6</v>
      </c>
      <c r="G96" s="38">
        <f t="shared" si="42"/>
        <v>972.9</v>
      </c>
      <c r="H96" s="47">
        <f t="shared" ref="H96:H101" si="43">+(F96/G96-1)*100</f>
        <v>-43.509096515571997</v>
      </c>
    </row>
    <row r="97" spans="1:8" x14ac:dyDescent="0.25">
      <c r="A97" s="8">
        <f t="shared" si="23"/>
        <v>39891</v>
      </c>
      <c r="B97">
        <v>70.5</v>
      </c>
      <c r="C97">
        <v>61.1</v>
      </c>
      <c r="D97">
        <v>542.79999999999995</v>
      </c>
      <c r="E97">
        <v>911.8</v>
      </c>
      <c r="F97" s="38">
        <f t="shared" si="42"/>
        <v>613.29999999999995</v>
      </c>
      <c r="G97" s="38">
        <f t="shared" si="42"/>
        <v>972.9</v>
      </c>
      <c r="H97" s="47">
        <f t="shared" si="43"/>
        <v>-36.961661013464898</v>
      </c>
    </row>
    <row r="98" spans="1:8" x14ac:dyDescent="0.25">
      <c r="A98" s="8">
        <f t="shared" si="23"/>
        <v>39898</v>
      </c>
      <c r="B98">
        <v>70.5</v>
      </c>
      <c r="C98">
        <v>118.4</v>
      </c>
      <c r="D98">
        <v>542.79999999999995</v>
      </c>
      <c r="E98">
        <v>913</v>
      </c>
      <c r="F98" s="38">
        <f t="shared" si="42"/>
        <v>613.29999999999995</v>
      </c>
      <c r="G98" s="38">
        <f t="shared" si="42"/>
        <v>1031.4000000000001</v>
      </c>
      <c r="H98" s="47">
        <f t="shared" si="43"/>
        <v>-40.537133992631382</v>
      </c>
    </row>
    <row r="99" spans="1:8" x14ac:dyDescent="0.25">
      <c r="A99" s="8">
        <f t="shared" si="23"/>
        <v>39905</v>
      </c>
      <c r="B99">
        <v>70.5</v>
      </c>
      <c r="C99">
        <v>59.7</v>
      </c>
      <c r="D99">
        <v>542.79999999999995</v>
      </c>
      <c r="E99">
        <v>973</v>
      </c>
      <c r="F99" s="38">
        <f t="shared" ref="F99:G101" si="44">+B99+D99</f>
        <v>613.29999999999995</v>
      </c>
      <c r="G99" s="38">
        <f t="shared" si="44"/>
        <v>1032.7</v>
      </c>
      <c r="H99" s="47">
        <f t="shared" si="43"/>
        <v>-40.61198799264065</v>
      </c>
    </row>
    <row r="100" spans="1:8" x14ac:dyDescent="0.25">
      <c r="A100" s="8">
        <f t="shared" si="23"/>
        <v>39912</v>
      </c>
      <c r="B100">
        <v>10</v>
      </c>
      <c r="C100">
        <v>117.7</v>
      </c>
      <c r="D100">
        <v>602.6</v>
      </c>
      <c r="E100">
        <v>973</v>
      </c>
      <c r="F100" s="38">
        <f t="shared" si="44"/>
        <v>612.6</v>
      </c>
      <c r="G100" s="38">
        <f t="shared" si="44"/>
        <v>1090.7</v>
      </c>
      <c r="H100" s="47">
        <f t="shared" si="43"/>
        <v>-43.834234895021552</v>
      </c>
    </row>
    <row r="101" spans="1:8" x14ac:dyDescent="0.25">
      <c r="A101" s="8">
        <f t="shared" si="23"/>
        <v>39919</v>
      </c>
      <c r="B101">
        <v>10</v>
      </c>
      <c r="C101">
        <v>59.3</v>
      </c>
      <c r="D101">
        <v>602.6</v>
      </c>
      <c r="E101">
        <v>1032.8</v>
      </c>
      <c r="F101" s="38">
        <f t="shared" si="44"/>
        <v>612.6</v>
      </c>
      <c r="G101" s="38">
        <f t="shared" si="44"/>
        <v>1092.0999999999999</v>
      </c>
      <c r="H101" s="47">
        <f t="shared" si="43"/>
        <v>-43.906235692702126</v>
      </c>
    </row>
    <row r="102" spans="1:8" x14ac:dyDescent="0.25">
      <c r="A102" s="8">
        <f t="shared" si="23"/>
        <v>39926</v>
      </c>
      <c r="B102">
        <v>10</v>
      </c>
      <c r="C102">
        <v>58.8</v>
      </c>
      <c r="D102">
        <v>602.6</v>
      </c>
      <c r="E102">
        <v>1033.3</v>
      </c>
      <c r="F102" s="38">
        <f t="shared" ref="F102:F133" si="45">+B102+D102</f>
        <v>612.6</v>
      </c>
      <c r="G102" s="38">
        <f t="shared" ref="G102:G133" si="46">+C102+E102</f>
        <v>1092.0999999999999</v>
      </c>
      <c r="H102" s="47">
        <f t="shared" ref="H102:H133" si="47">+(F102/G102-1)*100</f>
        <v>-43.906235692702126</v>
      </c>
    </row>
    <row r="103" spans="1:8" x14ac:dyDescent="0.25">
      <c r="A103" s="8">
        <f t="shared" si="23"/>
        <v>39933</v>
      </c>
      <c r="B103">
        <v>58</v>
      </c>
      <c r="C103">
        <v>0</v>
      </c>
      <c r="D103">
        <v>612.20000000000005</v>
      </c>
      <c r="E103">
        <v>1093.3</v>
      </c>
      <c r="F103" s="38">
        <f t="shared" si="45"/>
        <v>670.2</v>
      </c>
      <c r="G103" s="38">
        <f t="shared" si="46"/>
        <v>1093.3</v>
      </c>
      <c r="H103" s="47">
        <f t="shared" si="47"/>
        <v>-38.699350589957007</v>
      </c>
    </row>
    <row r="104" spans="1:8" x14ac:dyDescent="0.25">
      <c r="A104" s="8">
        <f t="shared" si="23"/>
        <v>39940</v>
      </c>
      <c r="B104">
        <v>58</v>
      </c>
      <c r="C104">
        <v>0</v>
      </c>
      <c r="D104">
        <v>612.20000000000005</v>
      </c>
      <c r="E104">
        <v>1093.3</v>
      </c>
      <c r="F104" s="38">
        <f t="shared" si="45"/>
        <v>670.2</v>
      </c>
      <c r="G104" s="38">
        <f t="shared" si="46"/>
        <v>1093.3</v>
      </c>
      <c r="H104" s="47">
        <f t="shared" si="47"/>
        <v>-38.699350589957007</v>
      </c>
    </row>
    <row r="105" spans="1:8" x14ac:dyDescent="0.25">
      <c r="A105" s="8">
        <f t="shared" si="23"/>
        <v>39947</v>
      </c>
      <c r="B105">
        <v>58</v>
      </c>
      <c r="C105">
        <v>0</v>
      </c>
      <c r="D105">
        <v>612.20000000000005</v>
      </c>
      <c r="E105">
        <v>1093.3</v>
      </c>
      <c r="F105" s="38">
        <f t="shared" si="45"/>
        <v>670.2</v>
      </c>
      <c r="G105" s="38">
        <f t="shared" si="46"/>
        <v>1093.3</v>
      </c>
      <c r="H105" s="47">
        <f t="shared" si="47"/>
        <v>-38.699350589957007</v>
      </c>
    </row>
    <row r="106" spans="1:8" x14ac:dyDescent="0.25">
      <c r="A106" s="8">
        <f t="shared" si="23"/>
        <v>39954</v>
      </c>
      <c r="B106">
        <v>0</v>
      </c>
      <c r="C106">
        <v>0</v>
      </c>
      <c r="D106">
        <v>670.8</v>
      </c>
      <c r="E106">
        <v>1093.3</v>
      </c>
      <c r="F106" s="38">
        <f t="shared" si="45"/>
        <v>670.8</v>
      </c>
      <c r="G106" s="38">
        <f t="shared" si="46"/>
        <v>1093.3</v>
      </c>
      <c r="H106" s="47">
        <f t="shared" si="47"/>
        <v>-38.644470868014267</v>
      </c>
    </row>
    <row r="107" spans="1:8" x14ac:dyDescent="0.25">
      <c r="A107" s="8">
        <f t="shared" si="23"/>
        <v>39961</v>
      </c>
      <c r="B107">
        <v>0</v>
      </c>
      <c r="C107">
        <v>0</v>
      </c>
      <c r="D107">
        <v>709.3</v>
      </c>
      <c r="E107">
        <v>1093.3</v>
      </c>
      <c r="F107" s="38">
        <f t="shared" si="45"/>
        <v>709.3</v>
      </c>
      <c r="G107" s="38">
        <f t="shared" si="46"/>
        <v>1093.3</v>
      </c>
      <c r="H107" s="47">
        <f t="shared" si="47"/>
        <v>-35.123022043354979</v>
      </c>
    </row>
    <row r="108" spans="1:8" x14ac:dyDescent="0.25">
      <c r="A108" s="8">
        <f t="shared" si="23"/>
        <v>39968</v>
      </c>
      <c r="B108">
        <v>35</v>
      </c>
      <c r="C108">
        <v>97</v>
      </c>
      <c r="D108">
        <v>0</v>
      </c>
      <c r="E108">
        <v>0</v>
      </c>
      <c r="F108" s="38">
        <f t="shared" si="45"/>
        <v>35</v>
      </c>
      <c r="G108" s="38">
        <f t="shared" si="46"/>
        <v>97</v>
      </c>
      <c r="H108" s="47">
        <f t="shared" si="47"/>
        <v>-63.917525773195869</v>
      </c>
    </row>
    <row r="109" spans="1:8" x14ac:dyDescent="0.25">
      <c r="A109" s="8">
        <f t="shared" si="23"/>
        <v>39975</v>
      </c>
      <c r="B109">
        <v>155.19999999999999</v>
      </c>
      <c r="C109">
        <v>91.3</v>
      </c>
      <c r="D109">
        <v>4</v>
      </c>
      <c r="E109">
        <v>0</v>
      </c>
      <c r="F109" s="38">
        <f t="shared" si="45"/>
        <v>159.19999999999999</v>
      </c>
      <c r="G109" s="38">
        <f t="shared" si="46"/>
        <v>91.3</v>
      </c>
      <c r="H109" s="47">
        <f t="shared" si="47"/>
        <v>74.370208105147853</v>
      </c>
    </row>
    <row r="110" spans="1:8" x14ac:dyDescent="0.25">
      <c r="A110" s="8">
        <f t="shared" si="23"/>
        <v>39982</v>
      </c>
      <c r="B110">
        <v>94</v>
      </c>
      <c r="C110">
        <v>36</v>
      </c>
      <c r="D110">
        <v>0</v>
      </c>
      <c r="E110">
        <v>57.7</v>
      </c>
      <c r="F110" s="38">
        <f t="shared" si="45"/>
        <v>94</v>
      </c>
      <c r="G110" s="38">
        <f t="shared" si="46"/>
        <v>93.7</v>
      </c>
      <c r="H110" s="47">
        <f t="shared" si="47"/>
        <v>0.32017075773744796</v>
      </c>
    </row>
    <row r="111" spans="1:8" x14ac:dyDescent="0.25">
      <c r="A111" s="8">
        <f t="shared" si="23"/>
        <v>39989</v>
      </c>
      <c r="B111">
        <v>61</v>
      </c>
      <c r="C111">
        <v>6</v>
      </c>
      <c r="D111">
        <v>33</v>
      </c>
      <c r="E111">
        <v>57.7</v>
      </c>
      <c r="F111" s="38">
        <f t="shared" si="45"/>
        <v>94</v>
      </c>
      <c r="G111" s="38">
        <f t="shared" si="46"/>
        <v>63.7</v>
      </c>
      <c r="H111" s="47">
        <f t="shared" si="47"/>
        <v>47.566718995290415</v>
      </c>
    </row>
    <row r="112" spans="1:8" x14ac:dyDescent="0.25">
      <c r="A112" s="8">
        <f t="shared" si="23"/>
        <v>39996</v>
      </c>
      <c r="B112">
        <v>94</v>
      </c>
      <c r="C112">
        <v>2</v>
      </c>
      <c r="D112">
        <v>58.7</v>
      </c>
      <c r="E112">
        <v>57.7</v>
      </c>
      <c r="F112" s="38">
        <f t="shared" si="45"/>
        <v>152.69999999999999</v>
      </c>
      <c r="G112" s="38">
        <f t="shared" si="46"/>
        <v>59.7</v>
      </c>
      <c r="H112" s="47">
        <f t="shared" si="47"/>
        <v>155.7788944723618</v>
      </c>
    </row>
    <row r="113" spans="1:8" x14ac:dyDescent="0.25">
      <c r="A113" s="8">
        <f t="shared" si="23"/>
        <v>40003</v>
      </c>
      <c r="B113">
        <v>94</v>
      </c>
      <c r="C113">
        <v>118</v>
      </c>
      <c r="D113">
        <v>58.7</v>
      </c>
      <c r="E113">
        <v>57.7</v>
      </c>
      <c r="F113" s="38">
        <f t="shared" si="45"/>
        <v>152.69999999999999</v>
      </c>
      <c r="G113" s="38">
        <f t="shared" si="46"/>
        <v>175.7</v>
      </c>
      <c r="H113" s="47">
        <f t="shared" si="47"/>
        <v>-13.090495162208315</v>
      </c>
    </row>
    <row r="114" spans="1:8" x14ac:dyDescent="0.25">
      <c r="A114" s="8">
        <f t="shared" si="23"/>
        <v>40010</v>
      </c>
      <c r="B114">
        <v>58.7</v>
      </c>
      <c r="C114">
        <v>120.9</v>
      </c>
      <c r="D114">
        <v>91.3</v>
      </c>
      <c r="E114">
        <v>58.8</v>
      </c>
      <c r="F114" s="38">
        <f t="shared" si="45"/>
        <v>150</v>
      </c>
      <c r="G114" s="38">
        <f t="shared" si="46"/>
        <v>179.7</v>
      </c>
      <c r="H114" s="47">
        <f t="shared" si="47"/>
        <v>-16.527545909849739</v>
      </c>
    </row>
    <row r="115" spans="1:8" x14ac:dyDescent="0.25">
      <c r="A115" s="8">
        <f t="shared" si="23"/>
        <v>40017</v>
      </c>
      <c r="B115">
        <v>58.3</v>
      </c>
      <c r="C115">
        <v>125.9</v>
      </c>
      <c r="D115">
        <v>91.7</v>
      </c>
      <c r="E115">
        <v>58.8</v>
      </c>
      <c r="F115" s="38">
        <f t="shared" si="45"/>
        <v>150</v>
      </c>
      <c r="G115" s="38">
        <f t="shared" si="46"/>
        <v>184.7</v>
      </c>
      <c r="H115" s="47">
        <f t="shared" si="47"/>
        <v>-18.787222523010282</v>
      </c>
    </row>
    <row r="116" spans="1:8" x14ac:dyDescent="0.25">
      <c r="A116" s="8">
        <f t="shared" si="23"/>
        <v>40024</v>
      </c>
      <c r="B116">
        <v>58</v>
      </c>
      <c r="C116">
        <v>124.2</v>
      </c>
      <c r="D116">
        <v>92.1</v>
      </c>
      <c r="E116">
        <v>60.5</v>
      </c>
      <c r="F116" s="38">
        <f t="shared" si="45"/>
        <v>150.1</v>
      </c>
      <c r="G116" s="38">
        <f t="shared" si="46"/>
        <v>184.7</v>
      </c>
      <c r="H116" s="47">
        <f t="shared" si="47"/>
        <v>-18.733080671358959</v>
      </c>
    </row>
    <row r="117" spans="1:8" x14ac:dyDescent="0.25">
      <c r="A117" s="8">
        <f t="shared" si="23"/>
        <v>40031</v>
      </c>
      <c r="B117">
        <v>116</v>
      </c>
      <c r="C117">
        <v>65.8</v>
      </c>
      <c r="D117">
        <v>92.1</v>
      </c>
      <c r="E117">
        <v>178.5</v>
      </c>
      <c r="F117" s="38">
        <f t="shared" si="45"/>
        <v>208.1</v>
      </c>
      <c r="G117" s="38">
        <f t="shared" si="46"/>
        <v>244.3</v>
      </c>
      <c r="H117" s="47">
        <f t="shared" si="47"/>
        <v>-14.817846909537458</v>
      </c>
    </row>
    <row r="118" spans="1:8" x14ac:dyDescent="0.25">
      <c r="A118" s="8">
        <f t="shared" si="23"/>
        <v>40038</v>
      </c>
      <c r="B118">
        <v>174</v>
      </c>
      <c r="C118">
        <v>89.2</v>
      </c>
      <c r="D118">
        <v>92.1</v>
      </c>
      <c r="E118">
        <v>180.1</v>
      </c>
      <c r="F118" s="38">
        <f t="shared" si="45"/>
        <v>266.10000000000002</v>
      </c>
      <c r="G118" s="38">
        <f t="shared" si="46"/>
        <v>269.3</v>
      </c>
      <c r="H118" s="47">
        <f t="shared" si="47"/>
        <v>-1.1882658744894137</v>
      </c>
    </row>
    <row r="119" spans="1:8" x14ac:dyDescent="0.25">
      <c r="A119" s="8">
        <f t="shared" si="23"/>
        <v>40045</v>
      </c>
      <c r="B119">
        <v>174</v>
      </c>
      <c r="C119">
        <v>87</v>
      </c>
      <c r="D119">
        <v>92.1</v>
      </c>
      <c r="E119">
        <v>242.3</v>
      </c>
      <c r="F119" s="38">
        <f t="shared" si="45"/>
        <v>266.10000000000002</v>
      </c>
      <c r="G119" s="38">
        <f t="shared" si="46"/>
        <v>329.3</v>
      </c>
      <c r="H119" s="47">
        <f t="shared" si="47"/>
        <v>-19.192225933798966</v>
      </c>
    </row>
    <row r="120" spans="1:8" x14ac:dyDescent="0.25">
      <c r="A120" s="8">
        <f t="shared" si="23"/>
        <v>40052</v>
      </c>
      <c r="B120">
        <v>179</v>
      </c>
      <c r="C120">
        <v>88.3</v>
      </c>
      <c r="D120">
        <v>92.1</v>
      </c>
      <c r="E120">
        <v>243.1</v>
      </c>
      <c r="F120" s="38">
        <f t="shared" si="45"/>
        <v>271.10000000000002</v>
      </c>
      <c r="G120" s="38">
        <f t="shared" si="46"/>
        <v>331.4</v>
      </c>
      <c r="H120" s="47">
        <f t="shared" si="47"/>
        <v>-18.195534097767041</v>
      </c>
    </row>
    <row r="121" spans="1:8" x14ac:dyDescent="0.25">
      <c r="A121" s="8">
        <f t="shared" si="23"/>
        <v>40059</v>
      </c>
      <c r="B121">
        <v>121</v>
      </c>
      <c r="C121">
        <v>27.6</v>
      </c>
      <c r="D121">
        <v>150.5</v>
      </c>
      <c r="E121">
        <v>304.3</v>
      </c>
      <c r="F121" s="38">
        <f t="shared" si="45"/>
        <v>271.5</v>
      </c>
      <c r="G121" s="38">
        <f t="shared" si="46"/>
        <v>331.90000000000003</v>
      </c>
      <c r="H121" s="47">
        <f t="shared" si="47"/>
        <v>-18.198252485688471</v>
      </c>
    </row>
    <row r="122" spans="1:8" x14ac:dyDescent="0.25">
      <c r="A122" s="8">
        <f t="shared" si="23"/>
        <v>40066</v>
      </c>
      <c r="B122">
        <v>121</v>
      </c>
      <c r="C122">
        <v>26.4</v>
      </c>
      <c r="D122">
        <v>150.5</v>
      </c>
      <c r="E122">
        <v>305.39999999999998</v>
      </c>
      <c r="F122" s="38">
        <f t="shared" si="45"/>
        <v>271.5</v>
      </c>
      <c r="G122" s="38">
        <f t="shared" si="46"/>
        <v>331.79999999999995</v>
      </c>
      <c r="H122" s="47">
        <f t="shared" si="47"/>
        <v>-18.173598553345382</v>
      </c>
    </row>
    <row r="123" spans="1:8" x14ac:dyDescent="0.25">
      <c r="A123" s="8">
        <f t="shared" si="23"/>
        <v>40073</v>
      </c>
      <c r="B123">
        <v>121</v>
      </c>
      <c r="C123">
        <v>0.2</v>
      </c>
      <c r="D123">
        <v>150.5</v>
      </c>
      <c r="E123">
        <v>393.4</v>
      </c>
      <c r="F123" s="38">
        <f t="shared" si="45"/>
        <v>271.5</v>
      </c>
      <c r="G123" s="38">
        <f t="shared" si="46"/>
        <v>393.59999999999997</v>
      </c>
      <c r="H123" s="47">
        <f t="shared" si="47"/>
        <v>-31.021341463414632</v>
      </c>
    </row>
    <row r="124" spans="1:8" x14ac:dyDescent="0.25">
      <c r="A124" s="8">
        <f t="shared" si="23"/>
        <v>40080</v>
      </c>
      <c r="B124">
        <v>121</v>
      </c>
      <c r="C124">
        <v>25</v>
      </c>
      <c r="D124">
        <v>150.5</v>
      </c>
      <c r="E124">
        <v>393.6</v>
      </c>
      <c r="F124" s="38">
        <f t="shared" si="45"/>
        <v>271.5</v>
      </c>
      <c r="G124" s="38">
        <f t="shared" si="46"/>
        <v>418.6</v>
      </c>
      <c r="H124" s="47">
        <f t="shared" si="47"/>
        <v>-35.140946010511229</v>
      </c>
    </row>
    <row r="125" spans="1:8" x14ac:dyDescent="0.25">
      <c r="A125" s="8">
        <f t="shared" si="23"/>
        <v>40087</v>
      </c>
      <c r="B125">
        <v>58</v>
      </c>
      <c r="C125">
        <v>25</v>
      </c>
      <c r="D125">
        <v>218.4</v>
      </c>
      <c r="E125">
        <v>393.6</v>
      </c>
      <c r="F125" s="38">
        <f t="shared" si="45"/>
        <v>276.39999999999998</v>
      </c>
      <c r="G125" s="38">
        <f t="shared" si="46"/>
        <v>418.6</v>
      </c>
      <c r="H125" s="47">
        <f t="shared" si="47"/>
        <v>-33.970377448638324</v>
      </c>
    </row>
    <row r="126" spans="1:8" x14ac:dyDescent="0.25">
      <c r="A126" s="8">
        <f t="shared" si="23"/>
        <v>40094</v>
      </c>
      <c r="B126">
        <v>58</v>
      </c>
      <c r="C126">
        <v>25</v>
      </c>
      <c r="D126">
        <v>218.4</v>
      </c>
      <c r="E126">
        <v>393.6</v>
      </c>
      <c r="F126" s="38">
        <f t="shared" si="45"/>
        <v>276.39999999999998</v>
      </c>
      <c r="G126" s="38">
        <f t="shared" si="46"/>
        <v>418.6</v>
      </c>
      <c r="H126" s="47">
        <f t="shared" si="47"/>
        <v>-33.970377448638324</v>
      </c>
    </row>
    <row r="127" spans="1:8" x14ac:dyDescent="0.25">
      <c r="A127" s="8">
        <f t="shared" si="23"/>
        <v>40101</v>
      </c>
      <c r="B127">
        <v>116</v>
      </c>
      <c r="C127">
        <v>25</v>
      </c>
      <c r="D127">
        <v>218.4</v>
      </c>
      <c r="E127">
        <v>393.6</v>
      </c>
      <c r="F127" s="38">
        <f t="shared" si="45"/>
        <v>334.4</v>
      </c>
      <c r="G127" s="38">
        <f t="shared" si="46"/>
        <v>418.6</v>
      </c>
      <c r="H127" s="47">
        <f t="shared" si="47"/>
        <v>-20.114667940754906</v>
      </c>
    </row>
    <row r="128" spans="1:8" x14ac:dyDescent="0.25">
      <c r="A128" s="8">
        <f t="shared" si="23"/>
        <v>40108</v>
      </c>
      <c r="B128">
        <v>116</v>
      </c>
      <c r="C128">
        <v>25</v>
      </c>
      <c r="D128">
        <v>218.4</v>
      </c>
      <c r="E128">
        <v>393.6</v>
      </c>
      <c r="F128" s="38">
        <f t="shared" si="45"/>
        <v>334.4</v>
      </c>
      <c r="G128" s="38">
        <f t="shared" si="46"/>
        <v>418.6</v>
      </c>
      <c r="H128" s="47">
        <f t="shared" si="47"/>
        <v>-20.114667940754906</v>
      </c>
    </row>
    <row r="129" spans="1:8" x14ac:dyDescent="0.25">
      <c r="A129" s="8">
        <f t="shared" si="23"/>
        <v>40115</v>
      </c>
      <c r="B129">
        <v>121</v>
      </c>
      <c r="C129">
        <v>25</v>
      </c>
      <c r="D129">
        <v>218.4</v>
      </c>
      <c r="E129">
        <v>393.6</v>
      </c>
      <c r="F129" s="38">
        <f t="shared" si="45"/>
        <v>339.4</v>
      </c>
      <c r="G129" s="38">
        <f t="shared" si="46"/>
        <v>418.6</v>
      </c>
      <c r="H129" s="47">
        <f t="shared" si="47"/>
        <v>-18.920210224558065</v>
      </c>
    </row>
    <row r="130" spans="1:8" x14ac:dyDescent="0.25">
      <c r="A130" s="8">
        <f t="shared" si="23"/>
        <v>40122</v>
      </c>
      <c r="B130">
        <v>63</v>
      </c>
      <c r="C130">
        <v>25.5</v>
      </c>
      <c r="D130">
        <v>277</v>
      </c>
      <c r="E130">
        <v>393.6</v>
      </c>
      <c r="F130" s="38">
        <f t="shared" si="45"/>
        <v>340</v>
      </c>
      <c r="G130" s="38">
        <f t="shared" si="46"/>
        <v>419.1</v>
      </c>
      <c r="H130" s="47">
        <f t="shared" si="47"/>
        <v>-18.873777141493687</v>
      </c>
    </row>
    <row r="131" spans="1:8" x14ac:dyDescent="0.25">
      <c r="A131" s="8">
        <f t="shared" si="23"/>
        <v>40129</v>
      </c>
      <c r="B131">
        <v>63</v>
      </c>
      <c r="C131">
        <v>25.5</v>
      </c>
      <c r="D131">
        <v>277</v>
      </c>
      <c r="E131">
        <v>393.6</v>
      </c>
      <c r="F131" s="38">
        <f t="shared" si="45"/>
        <v>340</v>
      </c>
      <c r="G131" s="38">
        <f t="shared" si="46"/>
        <v>419.1</v>
      </c>
      <c r="H131" s="47">
        <f t="shared" si="47"/>
        <v>-18.873777141493687</v>
      </c>
    </row>
    <row r="132" spans="1:8" x14ac:dyDescent="0.25">
      <c r="A132" s="8">
        <f t="shared" si="23"/>
        <v>40136</v>
      </c>
      <c r="B132">
        <v>63</v>
      </c>
      <c r="C132">
        <v>25.5</v>
      </c>
      <c r="D132">
        <v>277</v>
      </c>
      <c r="E132">
        <v>393.6</v>
      </c>
      <c r="F132" s="38">
        <f t="shared" si="45"/>
        <v>340</v>
      </c>
      <c r="G132" s="38">
        <f t="shared" si="46"/>
        <v>419.1</v>
      </c>
      <c r="H132" s="47">
        <f t="shared" si="47"/>
        <v>-18.873777141493687</v>
      </c>
    </row>
    <row r="133" spans="1:8" x14ac:dyDescent="0.25">
      <c r="A133" s="8">
        <f t="shared" si="23"/>
        <v>40143</v>
      </c>
      <c r="B133">
        <v>63</v>
      </c>
      <c r="C133">
        <v>25.5</v>
      </c>
      <c r="D133">
        <v>277</v>
      </c>
      <c r="E133">
        <v>393.6</v>
      </c>
      <c r="F133" s="38">
        <f t="shared" si="45"/>
        <v>340</v>
      </c>
      <c r="G133" s="38">
        <f t="shared" si="46"/>
        <v>419.1</v>
      </c>
      <c r="H133" s="47">
        <f t="shared" si="47"/>
        <v>-18.873777141493687</v>
      </c>
    </row>
    <row r="134" spans="1:8" x14ac:dyDescent="0.25">
      <c r="A134" s="8">
        <f t="shared" si="23"/>
        <v>40150</v>
      </c>
      <c r="B134">
        <v>63</v>
      </c>
      <c r="C134">
        <v>25.5</v>
      </c>
      <c r="D134">
        <v>277</v>
      </c>
      <c r="E134">
        <v>393.6</v>
      </c>
      <c r="F134" s="38">
        <f t="shared" ref="F134:F165" si="48">+B134+D134</f>
        <v>340</v>
      </c>
      <c r="G134" s="38">
        <f t="shared" ref="G134:G165" si="49">+C134+E134</f>
        <v>419.1</v>
      </c>
      <c r="H134" s="47">
        <f t="shared" ref="H134:H165" si="50">+(F134/G134-1)*100</f>
        <v>-18.873777141493687</v>
      </c>
    </row>
    <row r="135" spans="1:8" x14ac:dyDescent="0.25">
      <c r="A135" s="8">
        <f t="shared" si="23"/>
        <v>40157</v>
      </c>
      <c r="B135">
        <v>63</v>
      </c>
      <c r="C135">
        <v>25.5</v>
      </c>
      <c r="D135">
        <v>345.1</v>
      </c>
      <c r="E135">
        <v>393.6</v>
      </c>
      <c r="F135" s="38">
        <f t="shared" si="48"/>
        <v>408.1</v>
      </c>
      <c r="G135" s="38">
        <f t="shared" si="49"/>
        <v>419.1</v>
      </c>
      <c r="H135" s="47">
        <f t="shared" si="50"/>
        <v>-2.6246719160105014</v>
      </c>
    </row>
    <row r="136" spans="1:8" x14ac:dyDescent="0.25">
      <c r="A136" s="8">
        <f t="shared" si="23"/>
        <v>40164</v>
      </c>
      <c r="B136">
        <v>63</v>
      </c>
      <c r="C136">
        <v>25.5</v>
      </c>
      <c r="D136">
        <v>345.1</v>
      </c>
      <c r="E136">
        <v>393.6</v>
      </c>
      <c r="F136" s="38">
        <f t="shared" si="48"/>
        <v>408.1</v>
      </c>
      <c r="G136" s="38">
        <f t="shared" si="49"/>
        <v>419.1</v>
      </c>
      <c r="H136" s="47">
        <f t="shared" si="50"/>
        <v>-2.6246719160105014</v>
      </c>
    </row>
    <row r="137" spans="1:8" x14ac:dyDescent="0.25">
      <c r="A137" s="8">
        <f t="shared" si="23"/>
        <v>40171</v>
      </c>
      <c r="B137">
        <v>63</v>
      </c>
      <c r="C137">
        <v>25.5</v>
      </c>
      <c r="D137">
        <v>345.1</v>
      </c>
      <c r="E137">
        <v>393.6</v>
      </c>
      <c r="F137" s="38">
        <f t="shared" si="48"/>
        <v>408.1</v>
      </c>
      <c r="G137" s="38">
        <f t="shared" si="49"/>
        <v>419.1</v>
      </c>
      <c r="H137" s="47">
        <f t="shared" si="50"/>
        <v>-2.6246719160105014</v>
      </c>
    </row>
    <row r="138" spans="1:8" x14ac:dyDescent="0.25">
      <c r="A138" s="8">
        <f t="shared" si="23"/>
        <v>40178</v>
      </c>
      <c r="B138">
        <v>59</v>
      </c>
      <c r="C138">
        <v>25.5</v>
      </c>
      <c r="D138">
        <v>349.5</v>
      </c>
      <c r="E138">
        <v>393.6</v>
      </c>
      <c r="F138" s="38">
        <f t="shared" si="48"/>
        <v>408.5</v>
      </c>
      <c r="G138" s="38">
        <f t="shared" si="49"/>
        <v>419.1</v>
      </c>
      <c r="H138" s="47">
        <f t="shared" si="50"/>
        <v>-2.5292293008828515</v>
      </c>
    </row>
    <row r="139" spans="1:8" x14ac:dyDescent="0.25">
      <c r="A139" s="8">
        <f t="shared" si="23"/>
        <v>40185</v>
      </c>
      <c r="B139">
        <v>0</v>
      </c>
      <c r="C139">
        <v>25</v>
      </c>
      <c r="D139">
        <v>406</v>
      </c>
      <c r="E139">
        <v>394.1</v>
      </c>
      <c r="F139" s="38">
        <f t="shared" si="48"/>
        <v>406</v>
      </c>
      <c r="G139" s="38">
        <f t="shared" si="49"/>
        <v>419.1</v>
      </c>
      <c r="H139" s="47">
        <f t="shared" si="50"/>
        <v>-3.1257456454306887</v>
      </c>
    </row>
    <row r="140" spans="1:8" x14ac:dyDescent="0.25">
      <c r="A140" s="8">
        <f t="shared" si="23"/>
        <v>40192</v>
      </c>
      <c r="B140">
        <v>0</v>
      </c>
      <c r="C140">
        <v>25</v>
      </c>
      <c r="D140">
        <v>406</v>
      </c>
      <c r="E140">
        <v>394.1</v>
      </c>
      <c r="F140" s="38">
        <f t="shared" si="48"/>
        <v>406</v>
      </c>
      <c r="G140" s="38">
        <f t="shared" si="49"/>
        <v>419.1</v>
      </c>
      <c r="H140" s="47">
        <f t="shared" si="50"/>
        <v>-3.1257456454306887</v>
      </c>
    </row>
    <row r="141" spans="1:8" x14ac:dyDescent="0.25">
      <c r="A141" s="8">
        <f t="shared" si="23"/>
        <v>40199</v>
      </c>
      <c r="B141">
        <v>0</v>
      </c>
      <c r="C141">
        <v>0</v>
      </c>
      <c r="D141">
        <v>406</v>
      </c>
      <c r="E141">
        <v>421.6</v>
      </c>
      <c r="F141" s="38">
        <f t="shared" si="48"/>
        <v>406</v>
      </c>
      <c r="G141" s="38">
        <f t="shared" si="49"/>
        <v>421.6</v>
      </c>
      <c r="H141" s="47">
        <f t="shared" si="50"/>
        <v>-3.7001897533206929</v>
      </c>
    </row>
    <row r="142" spans="1:8" x14ac:dyDescent="0.25">
      <c r="A142" s="8">
        <f t="shared" si="23"/>
        <v>40206</v>
      </c>
      <c r="B142">
        <v>0</v>
      </c>
      <c r="C142">
        <v>0</v>
      </c>
      <c r="D142">
        <v>406</v>
      </c>
      <c r="E142">
        <v>421.6</v>
      </c>
      <c r="F142" s="38">
        <f t="shared" si="48"/>
        <v>406</v>
      </c>
      <c r="G142" s="38">
        <f t="shared" si="49"/>
        <v>421.6</v>
      </c>
      <c r="H142" s="47">
        <f t="shared" si="50"/>
        <v>-3.7001897533206929</v>
      </c>
    </row>
    <row r="143" spans="1:8" x14ac:dyDescent="0.25">
      <c r="A143" s="8">
        <f t="shared" si="23"/>
        <v>40213</v>
      </c>
      <c r="B143">
        <v>61</v>
      </c>
      <c r="C143">
        <v>68</v>
      </c>
      <c r="D143">
        <v>406</v>
      </c>
      <c r="E143">
        <v>421.6</v>
      </c>
      <c r="F143" s="38">
        <f t="shared" si="48"/>
        <v>467</v>
      </c>
      <c r="G143" s="38">
        <f t="shared" si="49"/>
        <v>489.6</v>
      </c>
      <c r="H143" s="47">
        <f t="shared" si="50"/>
        <v>-4.6160130718954306</v>
      </c>
    </row>
    <row r="144" spans="1:8" x14ac:dyDescent="0.25">
      <c r="A144" s="8">
        <f t="shared" si="23"/>
        <v>40220</v>
      </c>
      <c r="B144">
        <v>61</v>
      </c>
      <c r="C144">
        <v>68</v>
      </c>
      <c r="D144">
        <v>406</v>
      </c>
      <c r="E144">
        <v>421.6</v>
      </c>
      <c r="F144" s="38">
        <f t="shared" si="48"/>
        <v>467</v>
      </c>
      <c r="G144" s="38">
        <f t="shared" si="49"/>
        <v>489.6</v>
      </c>
      <c r="H144" s="47">
        <f t="shared" si="50"/>
        <v>-4.6160130718954306</v>
      </c>
    </row>
    <row r="145" spans="1:9" x14ac:dyDescent="0.25">
      <c r="A145" s="8">
        <f t="shared" si="23"/>
        <v>40227</v>
      </c>
      <c r="B145">
        <v>61</v>
      </c>
      <c r="C145">
        <v>10</v>
      </c>
      <c r="D145">
        <v>406</v>
      </c>
      <c r="E145">
        <v>480.6</v>
      </c>
      <c r="F145" s="38">
        <f t="shared" si="48"/>
        <v>467</v>
      </c>
      <c r="G145" s="38">
        <f t="shared" si="49"/>
        <v>490.6</v>
      </c>
      <c r="H145" s="47">
        <f t="shared" si="50"/>
        <v>-4.8104362005707335</v>
      </c>
    </row>
    <row r="146" spans="1:9" x14ac:dyDescent="0.25">
      <c r="A146" s="8">
        <f t="shared" si="23"/>
        <v>40234</v>
      </c>
      <c r="B146">
        <v>61</v>
      </c>
      <c r="C146">
        <v>11</v>
      </c>
      <c r="D146">
        <v>406</v>
      </c>
      <c r="E146">
        <v>480.6</v>
      </c>
      <c r="F146" s="38">
        <f t="shared" si="48"/>
        <v>467</v>
      </c>
      <c r="G146" s="38">
        <f t="shared" si="49"/>
        <v>491.6</v>
      </c>
      <c r="H146" s="47">
        <f t="shared" si="50"/>
        <v>-5.0040683482506125</v>
      </c>
    </row>
    <row r="147" spans="1:9" x14ac:dyDescent="0.25">
      <c r="A147" s="8">
        <f t="shared" si="23"/>
        <v>40241</v>
      </c>
      <c r="B147">
        <v>0</v>
      </c>
      <c r="C147">
        <v>69</v>
      </c>
      <c r="D147">
        <v>464.6</v>
      </c>
      <c r="E147">
        <v>480.6</v>
      </c>
      <c r="F147" s="38">
        <f t="shared" si="48"/>
        <v>464.6</v>
      </c>
      <c r="G147" s="38">
        <f t="shared" si="49"/>
        <v>549.6</v>
      </c>
      <c r="H147" s="47">
        <f t="shared" si="50"/>
        <v>-15.465793304221254</v>
      </c>
    </row>
    <row r="148" spans="1:9" x14ac:dyDescent="0.25">
      <c r="A148" s="8">
        <f t="shared" si="23"/>
        <v>40248</v>
      </c>
      <c r="B148">
        <v>0.3</v>
      </c>
      <c r="C148">
        <v>69</v>
      </c>
      <c r="D148">
        <v>464.6</v>
      </c>
      <c r="E148">
        <v>480.6</v>
      </c>
      <c r="F148" s="38">
        <f t="shared" si="48"/>
        <v>464.90000000000003</v>
      </c>
      <c r="G148" s="38">
        <f t="shared" si="49"/>
        <v>549.6</v>
      </c>
      <c r="H148" s="47">
        <f t="shared" si="50"/>
        <v>-15.411208151382816</v>
      </c>
    </row>
    <row r="149" spans="1:9" x14ac:dyDescent="0.25">
      <c r="A149" s="8">
        <f t="shared" si="23"/>
        <v>40255</v>
      </c>
      <c r="B149">
        <v>61.3</v>
      </c>
      <c r="C149">
        <v>70.5</v>
      </c>
      <c r="D149">
        <v>464.6</v>
      </c>
      <c r="E149">
        <v>542.79999999999995</v>
      </c>
      <c r="F149" s="38">
        <f t="shared" si="48"/>
        <v>525.9</v>
      </c>
      <c r="G149" s="38">
        <f t="shared" si="49"/>
        <v>613.29999999999995</v>
      </c>
      <c r="H149" s="47">
        <f t="shared" si="50"/>
        <v>-14.250774498614049</v>
      </c>
    </row>
    <row r="150" spans="1:9" x14ac:dyDescent="0.25">
      <c r="A150" s="8">
        <f t="shared" si="23"/>
        <v>40262</v>
      </c>
      <c r="B150">
        <v>61</v>
      </c>
      <c r="C150">
        <v>70.5</v>
      </c>
      <c r="D150">
        <v>464.9</v>
      </c>
      <c r="E150">
        <v>542.79999999999995</v>
      </c>
      <c r="F150" s="38">
        <f t="shared" si="48"/>
        <v>525.9</v>
      </c>
      <c r="G150" s="38">
        <f t="shared" si="49"/>
        <v>613.29999999999995</v>
      </c>
      <c r="H150" s="47">
        <f t="shared" si="50"/>
        <v>-14.250774498614049</v>
      </c>
    </row>
    <row r="151" spans="1:9" x14ac:dyDescent="0.25">
      <c r="A151" s="8">
        <f t="shared" si="23"/>
        <v>40269</v>
      </c>
      <c r="B151">
        <v>61</v>
      </c>
      <c r="C151">
        <v>70.5</v>
      </c>
      <c r="D151">
        <v>464.9</v>
      </c>
      <c r="E151">
        <v>542.79999999999995</v>
      </c>
      <c r="F151" s="38">
        <f t="shared" si="48"/>
        <v>525.9</v>
      </c>
      <c r="G151" s="38">
        <f t="shared" si="49"/>
        <v>613.29999999999995</v>
      </c>
      <c r="H151" s="47">
        <f t="shared" si="50"/>
        <v>-14.250774498614049</v>
      </c>
    </row>
    <row r="152" spans="1:9" x14ac:dyDescent="0.25">
      <c r="A152" s="8">
        <f t="shared" si="23"/>
        <v>40276</v>
      </c>
      <c r="B152">
        <v>36</v>
      </c>
      <c r="C152">
        <v>10</v>
      </c>
      <c r="D152">
        <v>492.1</v>
      </c>
      <c r="E152">
        <v>602.6</v>
      </c>
      <c r="F152" s="38">
        <f t="shared" si="48"/>
        <v>528.1</v>
      </c>
      <c r="G152" s="38">
        <f t="shared" si="49"/>
        <v>612.6</v>
      </c>
      <c r="H152" s="47">
        <f t="shared" si="50"/>
        <v>-13.793666340189359</v>
      </c>
    </row>
    <row r="153" spans="1:9" x14ac:dyDescent="0.25">
      <c r="A153" s="8">
        <f t="shared" si="23"/>
        <v>40283</v>
      </c>
      <c r="B153">
        <v>0</v>
      </c>
      <c r="C153">
        <v>10</v>
      </c>
      <c r="D153">
        <v>528.6</v>
      </c>
      <c r="E153">
        <v>602.6</v>
      </c>
      <c r="F153" s="38">
        <f t="shared" si="48"/>
        <v>528.6</v>
      </c>
      <c r="G153" s="38">
        <f t="shared" si="49"/>
        <v>612.6</v>
      </c>
      <c r="H153" s="47">
        <f t="shared" si="50"/>
        <v>-13.71204701273262</v>
      </c>
    </row>
    <row r="154" spans="1:9" x14ac:dyDescent="0.25">
      <c r="A154" s="8">
        <f t="shared" si="23"/>
        <v>40290</v>
      </c>
      <c r="B154">
        <v>0</v>
      </c>
      <c r="C154">
        <v>10</v>
      </c>
      <c r="D154">
        <v>528.6</v>
      </c>
      <c r="E154">
        <v>602.6</v>
      </c>
      <c r="F154" s="38">
        <f t="shared" si="48"/>
        <v>528.6</v>
      </c>
      <c r="G154" s="38">
        <f t="shared" si="49"/>
        <v>612.6</v>
      </c>
      <c r="H154" s="47">
        <f t="shared" si="50"/>
        <v>-13.71204701273262</v>
      </c>
    </row>
    <row r="155" spans="1:9" x14ac:dyDescent="0.25">
      <c r="A155" s="8">
        <f t="shared" si="23"/>
        <v>40297</v>
      </c>
      <c r="B155">
        <v>0</v>
      </c>
      <c r="C155">
        <v>58</v>
      </c>
      <c r="D155">
        <v>528.6</v>
      </c>
      <c r="E155">
        <v>612.20000000000005</v>
      </c>
      <c r="F155" s="38">
        <f t="shared" si="48"/>
        <v>528.6</v>
      </c>
      <c r="G155" s="38">
        <f t="shared" si="49"/>
        <v>670.2</v>
      </c>
      <c r="H155" s="47">
        <f t="shared" si="50"/>
        <v>-21.128021486123551</v>
      </c>
    </row>
    <row r="156" spans="1:9" x14ac:dyDescent="0.25">
      <c r="A156" s="8">
        <f t="shared" si="23"/>
        <v>40304</v>
      </c>
      <c r="B156">
        <v>0</v>
      </c>
      <c r="C156">
        <v>58</v>
      </c>
      <c r="D156">
        <v>528.6</v>
      </c>
      <c r="E156">
        <v>612.20000000000005</v>
      </c>
      <c r="F156" s="38">
        <f t="shared" si="48"/>
        <v>528.6</v>
      </c>
      <c r="G156" s="38">
        <f t="shared" si="49"/>
        <v>670.2</v>
      </c>
      <c r="H156" s="47">
        <f t="shared" si="50"/>
        <v>-21.128021486123551</v>
      </c>
    </row>
    <row r="157" spans="1:9" x14ac:dyDescent="0.25">
      <c r="A157" s="8">
        <f t="shared" si="23"/>
        <v>40311</v>
      </c>
      <c r="B157">
        <v>0</v>
      </c>
      <c r="C157">
        <v>58</v>
      </c>
      <c r="D157">
        <v>528.6</v>
      </c>
      <c r="E157">
        <v>612.20000000000005</v>
      </c>
      <c r="F157" s="38">
        <f t="shared" si="48"/>
        <v>528.6</v>
      </c>
      <c r="G157" s="38">
        <f t="shared" si="49"/>
        <v>670.2</v>
      </c>
      <c r="H157" s="47">
        <f t="shared" si="50"/>
        <v>-21.128021486123551</v>
      </c>
    </row>
    <row r="158" spans="1:9" x14ac:dyDescent="0.25">
      <c r="A158" s="8">
        <f t="shared" si="23"/>
        <v>40318</v>
      </c>
      <c r="B158">
        <v>0</v>
      </c>
      <c r="C158">
        <v>0</v>
      </c>
      <c r="D158">
        <v>528.6</v>
      </c>
      <c r="E158">
        <v>670.8</v>
      </c>
      <c r="F158" s="38">
        <f t="shared" si="48"/>
        <v>528.6</v>
      </c>
      <c r="G158" s="38">
        <f t="shared" si="49"/>
        <v>670.8</v>
      </c>
      <c r="H158" s="47">
        <f t="shared" si="50"/>
        <v>-21.198568872987465</v>
      </c>
    </row>
    <row r="159" spans="1:9" x14ac:dyDescent="0.25">
      <c r="A159" s="8">
        <f t="shared" si="23"/>
        <v>40325</v>
      </c>
      <c r="B159">
        <v>0</v>
      </c>
      <c r="C159">
        <v>0</v>
      </c>
      <c r="D159">
        <v>528.6</v>
      </c>
      <c r="E159">
        <v>709.3</v>
      </c>
      <c r="F159" s="38">
        <f t="shared" si="48"/>
        <v>528.6</v>
      </c>
      <c r="G159" s="38">
        <f t="shared" si="49"/>
        <v>709.3</v>
      </c>
      <c r="H159" s="47">
        <f t="shared" si="50"/>
        <v>-25.475821232200758</v>
      </c>
      <c r="I159">
        <v>20</v>
      </c>
    </row>
    <row r="160" spans="1:9" x14ac:dyDescent="0.25">
      <c r="A160" s="98">
        <f t="shared" si="23"/>
        <v>40332</v>
      </c>
      <c r="B160">
        <v>20</v>
      </c>
      <c r="C160">
        <v>35</v>
      </c>
      <c r="D160">
        <v>0</v>
      </c>
      <c r="E160">
        <v>0</v>
      </c>
      <c r="F160" s="38">
        <f t="shared" si="48"/>
        <v>20</v>
      </c>
      <c r="G160" s="38">
        <f t="shared" si="49"/>
        <v>35</v>
      </c>
      <c r="H160" s="47">
        <f t="shared" si="50"/>
        <v>-42.857142857142861</v>
      </c>
    </row>
    <row r="161" spans="1:8" x14ac:dyDescent="0.25">
      <c r="A161" s="98">
        <f t="shared" si="23"/>
        <v>40339</v>
      </c>
      <c r="B161">
        <v>81</v>
      </c>
      <c r="C161">
        <v>93</v>
      </c>
      <c r="D161">
        <v>0</v>
      </c>
      <c r="E161">
        <v>0</v>
      </c>
      <c r="F161" s="38">
        <f t="shared" si="48"/>
        <v>81</v>
      </c>
      <c r="G161" s="38">
        <f t="shared" si="49"/>
        <v>93</v>
      </c>
      <c r="H161" s="47">
        <f t="shared" si="50"/>
        <v>-12.903225806451612</v>
      </c>
    </row>
    <row r="162" spans="1:8" x14ac:dyDescent="0.25">
      <c r="A162" s="98">
        <f t="shared" si="23"/>
        <v>40346</v>
      </c>
      <c r="B162">
        <v>81.5</v>
      </c>
      <c r="C162">
        <v>94</v>
      </c>
      <c r="D162">
        <v>0</v>
      </c>
      <c r="E162">
        <v>0</v>
      </c>
      <c r="F162" s="38">
        <f t="shared" si="48"/>
        <v>81.5</v>
      </c>
      <c r="G162" s="38">
        <f t="shared" si="49"/>
        <v>94</v>
      </c>
      <c r="H162" s="47">
        <f t="shared" si="50"/>
        <v>-13.297872340425531</v>
      </c>
    </row>
    <row r="163" spans="1:8" x14ac:dyDescent="0.25">
      <c r="A163" s="98">
        <f t="shared" si="23"/>
        <v>40353</v>
      </c>
      <c r="B163">
        <v>20.5</v>
      </c>
      <c r="C163">
        <v>61</v>
      </c>
      <c r="D163">
        <v>58.6</v>
      </c>
      <c r="E163">
        <v>33</v>
      </c>
      <c r="F163" s="38">
        <f t="shared" si="48"/>
        <v>79.099999999999994</v>
      </c>
      <c r="G163" s="38">
        <f t="shared" si="49"/>
        <v>94</v>
      </c>
      <c r="H163" s="47">
        <f t="shared" si="50"/>
        <v>-15.851063829787238</v>
      </c>
    </row>
    <row r="164" spans="1:8" x14ac:dyDescent="0.25">
      <c r="A164" s="98">
        <f t="shared" si="23"/>
        <v>40360</v>
      </c>
      <c r="B164">
        <v>81.8</v>
      </c>
      <c r="C164">
        <v>94</v>
      </c>
      <c r="D164">
        <v>58.9</v>
      </c>
      <c r="E164">
        <v>58.7</v>
      </c>
      <c r="F164" s="38">
        <f t="shared" si="48"/>
        <v>140.69999999999999</v>
      </c>
      <c r="G164" s="38">
        <f t="shared" si="49"/>
        <v>152.69999999999999</v>
      </c>
      <c r="H164" s="47">
        <f t="shared" si="50"/>
        <v>-7.8585461689587461</v>
      </c>
    </row>
    <row r="165" spans="1:8" x14ac:dyDescent="0.25">
      <c r="A165" s="98">
        <f t="shared" si="23"/>
        <v>40367</v>
      </c>
      <c r="B165">
        <v>81.8</v>
      </c>
      <c r="C165">
        <v>94</v>
      </c>
      <c r="D165">
        <v>58.9</v>
      </c>
      <c r="E165">
        <v>58.7</v>
      </c>
      <c r="F165" s="38">
        <f t="shared" si="48"/>
        <v>140.69999999999999</v>
      </c>
      <c r="G165" s="38">
        <f t="shared" si="49"/>
        <v>152.69999999999999</v>
      </c>
      <c r="H165" s="47">
        <f t="shared" si="50"/>
        <v>-7.8585461689587461</v>
      </c>
    </row>
    <row r="166" spans="1:8" x14ac:dyDescent="0.25">
      <c r="A166" s="98">
        <f t="shared" si="23"/>
        <v>40374</v>
      </c>
      <c r="B166">
        <v>81.599999999999994</v>
      </c>
      <c r="C166">
        <v>58.7</v>
      </c>
      <c r="D166">
        <v>59</v>
      </c>
      <c r="E166">
        <v>91.3</v>
      </c>
      <c r="F166" s="38">
        <f t="shared" ref="F166:F197" si="51">+B166+D166</f>
        <v>140.6</v>
      </c>
      <c r="G166" s="38">
        <f t="shared" ref="G166:G197" si="52">+C166+E166</f>
        <v>150</v>
      </c>
      <c r="H166" s="47">
        <f t="shared" ref="H166:H197" si="53">+(F166/G166-1)*100</f>
        <v>-6.2666666666666764</v>
      </c>
    </row>
    <row r="167" spans="1:8" x14ac:dyDescent="0.25">
      <c r="A167" s="98">
        <f t="shared" si="23"/>
        <v>40381</v>
      </c>
      <c r="B167">
        <v>20</v>
      </c>
      <c r="C167">
        <v>58.3</v>
      </c>
      <c r="D167">
        <v>118.9</v>
      </c>
      <c r="E167">
        <v>91.7</v>
      </c>
      <c r="F167" s="38">
        <f t="shared" si="51"/>
        <v>138.9</v>
      </c>
      <c r="G167" s="38">
        <f t="shared" si="52"/>
        <v>150</v>
      </c>
      <c r="H167" s="47">
        <f t="shared" si="53"/>
        <v>-7.399999999999995</v>
      </c>
    </row>
    <row r="168" spans="1:8" x14ac:dyDescent="0.25">
      <c r="A168" s="98">
        <f t="shared" si="23"/>
        <v>40388</v>
      </c>
      <c r="B168">
        <v>20</v>
      </c>
      <c r="C168">
        <v>58</v>
      </c>
      <c r="D168">
        <v>118.9</v>
      </c>
      <c r="E168">
        <v>92.1</v>
      </c>
      <c r="F168" s="38">
        <f t="shared" si="51"/>
        <v>138.9</v>
      </c>
      <c r="G168" s="38">
        <f t="shared" si="52"/>
        <v>150.1</v>
      </c>
      <c r="H168" s="47">
        <f t="shared" si="53"/>
        <v>-7.461692205196524</v>
      </c>
    </row>
    <row r="169" spans="1:8" x14ac:dyDescent="0.25">
      <c r="A169" s="98">
        <f t="shared" si="23"/>
        <v>40395</v>
      </c>
      <c r="B169">
        <v>0</v>
      </c>
      <c r="C169">
        <v>116</v>
      </c>
      <c r="D169">
        <v>140.9</v>
      </c>
      <c r="E169">
        <v>92.1</v>
      </c>
      <c r="F169" s="38">
        <f t="shared" si="51"/>
        <v>140.9</v>
      </c>
      <c r="G169" s="38">
        <f t="shared" si="52"/>
        <v>208.1</v>
      </c>
      <c r="H169" s="47">
        <f t="shared" si="53"/>
        <v>-32.292167227294563</v>
      </c>
    </row>
    <row r="170" spans="1:8" x14ac:dyDescent="0.25">
      <c r="A170" s="98">
        <f t="shared" si="23"/>
        <v>40402</v>
      </c>
      <c r="B170">
        <v>0</v>
      </c>
      <c r="C170">
        <v>174</v>
      </c>
      <c r="D170">
        <v>140.9</v>
      </c>
      <c r="E170">
        <v>92.1</v>
      </c>
      <c r="F170" s="38">
        <f t="shared" si="51"/>
        <v>140.9</v>
      </c>
      <c r="G170" s="38">
        <f t="shared" si="52"/>
        <v>266.10000000000002</v>
      </c>
      <c r="H170" s="47">
        <f t="shared" si="53"/>
        <v>-47.049981210071401</v>
      </c>
    </row>
    <row r="171" spans="1:8" x14ac:dyDescent="0.25">
      <c r="A171" s="98">
        <f t="shared" si="23"/>
        <v>40409</v>
      </c>
      <c r="B171">
        <v>64.599999999999994</v>
      </c>
      <c r="C171">
        <v>174</v>
      </c>
      <c r="D171">
        <v>140.9</v>
      </c>
      <c r="E171">
        <v>92.1</v>
      </c>
      <c r="F171" s="38">
        <f t="shared" si="51"/>
        <v>205.5</v>
      </c>
      <c r="G171" s="38">
        <f t="shared" si="52"/>
        <v>266.10000000000002</v>
      </c>
      <c r="H171" s="47">
        <f t="shared" si="53"/>
        <v>-22.773393461104853</v>
      </c>
    </row>
    <row r="172" spans="1:8" x14ac:dyDescent="0.25">
      <c r="A172" s="98">
        <f t="shared" si="23"/>
        <v>40416</v>
      </c>
      <c r="B172">
        <v>64.599999999999994</v>
      </c>
      <c r="C172">
        <v>179</v>
      </c>
      <c r="D172">
        <v>140.9</v>
      </c>
      <c r="E172">
        <v>92.1</v>
      </c>
      <c r="F172" s="38">
        <f t="shared" si="51"/>
        <v>205.5</v>
      </c>
      <c r="G172" s="38">
        <f t="shared" si="52"/>
        <v>271.10000000000002</v>
      </c>
      <c r="H172" s="47">
        <f t="shared" si="53"/>
        <v>-24.197713021025457</v>
      </c>
    </row>
    <row r="173" spans="1:8" x14ac:dyDescent="0.25">
      <c r="A173" s="98">
        <f t="shared" si="23"/>
        <v>40423</v>
      </c>
      <c r="B173">
        <v>125.6</v>
      </c>
      <c r="C173">
        <v>121</v>
      </c>
      <c r="D173">
        <v>140.9</v>
      </c>
      <c r="E173">
        <v>150.5</v>
      </c>
      <c r="F173" s="38">
        <f t="shared" si="51"/>
        <v>266.5</v>
      </c>
      <c r="G173" s="38">
        <f t="shared" si="52"/>
        <v>271.5</v>
      </c>
      <c r="H173" s="47">
        <f t="shared" si="53"/>
        <v>-1.8416206261510082</v>
      </c>
    </row>
    <row r="174" spans="1:8" x14ac:dyDescent="0.25">
      <c r="A174" s="98">
        <f t="shared" si="23"/>
        <v>40430</v>
      </c>
      <c r="B174">
        <v>150.6</v>
      </c>
      <c r="C174">
        <v>121</v>
      </c>
      <c r="D174">
        <v>167.2</v>
      </c>
      <c r="E174">
        <v>150.5</v>
      </c>
      <c r="F174" s="38">
        <f t="shared" si="51"/>
        <v>317.79999999999995</v>
      </c>
      <c r="G174" s="38">
        <f t="shared" si="52"/>
        <v>271.5</v>
      </c>
      <c r="H174" s="47">
        <f t="shared" si="53"/>
        <v>17.053406998158358</v>
      </c>
    </row>
    <row r="175" spans="1:8" x14ac:dyDescent="0.25">
      <c r="A175" s="98">
        <f t="shared" si="23"/>
        <v>40437</v>
      </c>
      <c r="B175">
        <v>20</v>
      </c>
      <c r="C175">
        <v>121</v>
      </c>
      <c r="D175">
        <v>269.5</v>
      </c>
      <c r="E175">
        <v>150.5</v>
      </c>
      <c r="F175" s="38">
        <f t="shared" si="51"/>
        <v>289.5</v>
      </c>
      <c r="G175" s="38">
        <f t="shared" si="52"/>
        <v>271.5</v>
      </c>
      <c r="H175" s="47">
        <f t="shared" si="53"/>
        <v>6.6298342541436517</v>
      </c>
    </row>
    <row r="176" spans="1:8" x14ac:dyDescent="0.25">
      <c r="A176" s="98">
        <f t="shared" si="23"/>
        <v>40444</v>
      </c>
      <c r="B176">
        <v>81</v>
      </c>
      <c r="C176">
        <v>121</v>
      </c>
      <c r="D176">
        <v>269.5</v>
      </c>
      <c r="E176">
        <v>150.5</v>
      </c>
      <c r="F176" s="38">
        <f t="shared" si="51"/>
        <v>350.5</v>
      </c>
      <c r="G176" s="38">
        <f t="shared" si="52"/>
        <v>271.5</v>
      </c>
      <c r="H176" s="47">
        <f t="shared" si="53"/>
        <v>29.097605893185996</v>
      </c>
    </row>
    <row r="177" spans="1:9" x14ac:dyDescent="0.25">
      <c r="A177" s="98">
        <f t="shared" si="23"/>
        <v>40451</v>
      </c>
      <c r="B177">
        <v>64</v>
      </c>
      <c r="C177">
        <v>58</v>
      </c>
      <c r="D177">
        <v>290.2</v>
      </c>
      <c r="E177">
        <v>218.4</v>
      </c>
      <c r="F177" s="38">
        <f t="shared" si="51"/>
        <v>354.2</v>
      </c>
      <c r="G177" s="38">
        <f t="shared" si="52"/>
        <v>276.39999999999998</v>
      </c>
      <c r="H177" s="47">
        <f t="shared" si="53"/>
        <v>28.147612156295221</v>
      </c>
    </row>
    <row r="178" spans="1:9" x14ac:dyDescent="0.25">
      <c r="A178" s="98">
        <f t="shared" si="23"/>
        <v>40458</v>
      </c>
      <c r="B178">
        <v>64.7</v>
      </c>
      <c r="C178">
        <v>58</v>
      </c>
      <c r="D178">
        <v>295.5</v>
      </c>
      <c r="E178">
        <v>218.4</v>
      </c>
      <c r="F178" s="38">
        <f t="shared" si="51"/>
        <v>360.2</v>
      </c>
      <c r="G178" s="38">
        <f t="shared" si="52"/>
        <v>276.39999999999998</v>
      </c>
      <c r="H178" s="47">
        <f t="shared" si="53"/>
        <v>30.318379160636756</v>
      </c>
    </row>
    <row r="179" spans="1:9" x14ac:dyDescent="0.25">
      <c r="A179" s="98">
        <f t="shared" si="23"/>
        <v>40465</v>
      </c>
      <c r="B179">
        <v>64.599999999999994</v>
      </c>
      <c r="C179">
        <v>116</v>
      </c>
      <c r="D179">
        <v>297.10000000000002</v>
      </c>
      <c r="E179">
        <v>218.4</v>
      </c>
      <c r="F179" s="38">
        <f t="shared" si="51"/>
        <v>361.70000000000005</v>
      </c>
      <c r="G179" s="38">
        <f t="shared" si="52"/>
        <v>334.4</v>
      </c>
      <c r="H179" s="47">
        <f t="shared" si="53"/>
        <v>8.1638755980861344</v>
      </c>
    </row>
    <row r="180" spans="1:9" x14ac:dyDescent="0.25">
      <c r="A180" s="98">
        <f t="shared" si="23"/>
        <v>40472</v>
      </c>
      <c r="B180">
        <v>59.6</v>
      </c>
      <c r="C180">
        <v>116</v>
      </c>
      <c r="D180">
        <v>327.5</v>
      </c>
      <c r="E180">
        <v>218.4</v>
      </c>
      <c r="F180" s="38">
        <f t="shared" si="51"/>
        <v>387.1</v>
      </c>
      <c r="G180" s="38">
        <f t="shared" si="52"/>
        <v>334.4</v>
      </c>
      <c r="H180" s="47">
        <f t="shared" si="53"/>
        <v>15.759569377990434</v>
      </c>
    </row>
    <row r="181" spans="1:9" x14ac:dyDescent="0.25">
      <c r="A181" s="98">
        <f t="shared" si="23"/>
        <v>40479</v>
      </c>
      <c r="B181">
        <v>28.6</v>
      </c>
      <c r="C181">
        <v>121</v>
      </c>
      <c r="D181">
        <v>357.1</v>
      </c>
      <c r="E181">
        <v>218.4</v>
      </c>
      <c r="F181" s="38">
        <f t="shared" si="51"/>
        <v>385.70000000000005</v>
      </c>
      <c r="G181" s="38">
        <f t="shared" si="52"/>
        <v>339.4</v>
      </c>
      <c r="H181" s="47">
        <f t="shared" si="53"/>
        <v>13.641720683559244</v>
      </c>
    </row>
    <row r="182" spans="1:9" x14ac:dyDescent="0.25">
      <c r="A182" s="98">
        <f t="shared" si="23"/>
        <v>40486</v>
      </c>
      <c r="B182">
        <v>28.6</v>
      </c>
      <c r="C182">
        <v>63</v>
      </c>
      <c r="D182">
        <v>357.1</v>
      </c>
      <c r="E182">
        <v>277</v>
      </c>
      <c r="F182" s="38">
        <f t="shared" si="51"/>
        <v>385.70000000000005</v>
      </c>
      <c r="G182" s="38">
        <f t="shared" si="52"/>
        <v>340</v>
      </c>
      <c r="H182" s="47">
        <f t="shared" si="53"/>
        <v>13.441176470588246</v>
      </c>
    </row>
    <row r="183" spans="1:9" x14ac:dyDescent="0.25">
      <c r="A183" s="98">
        <f t="shared" si="23"/>
        <v>40493</v>
      </c>
      <c r="B183">
        <v>21.8</v>
      </c>
      <c r="C183">
        <v>63</v>
      </c>
      <c r="D183">
        <v>359</v>
      </c>
      <c r="E183">
        <v>277</v>
      </c>
      <c r="F183" s="38">
        <f t="shared" si="51"/>
        <v>380.8</v>
      </c>
      <c r="G183" s="38">
        <f t="shared" si="52"/>
        <v>340</v>
      </c>
      <c r="H183" s="47">
        <f t="shared" si="53"/>
        <v>12.000000000000011</v>
      </c>
    </row>
    <row r="184" spans="1:9" x14ac:dyDescent="0.25">
      <c r="A184" s="98">
        <f t="shared" si="23"/>
        <v>40500</v>
      </c>
      <c r="B184">
        <v>21.8</v>
      </c>
      <c r="C184">
        <v>63</v>
      </c>
      <c r="D184">
        <v>359</v>
      </c>
      <c r="E184">
        <v>277</v>
      </c>
      <c r="F184" s="38">
        <f t="shared" si="51"/>
        <v>380.8</v>
      </c>
      <c r="G184" s="38">
        <f t="shared" si="52"/>
        <v>340</v>
      </c>
      <c r="H184" s="47">
        <f t="shared" si="53"/>
        <v>12.000000000000011</v>
      </c>
    </row>
    <row r="185" spans="1:9" x14ac:dyDescent="0.25">
      <c r="A185" s="98">
        <f t="shared" si="23"/>
        <v>40507</v>
      </c>
      <c r="B185">
        <v>21.8</v>
      </c>
      <c r="C185">
        <v>63</v>
      </c>
      <c r="D185">
        <v>359</v>
      </c>
      <c r="E185">
        <v>277</v>
      </c>
      <c r="F185" s="38">
        <f t="shared" si="51"/>
        <v>380.8</v>
      </c>
      <c r="G185" s="38">
        <f t="shared" si="52"/>
        <v>340</v>
      </c>
      <c r="H185" s="47">
        <f t="shared" si="53"/>
        <v>12.000000000000011</v>
      </c>
    </row>
    <row r="186" spans="1:9" x14ac:dyDescent="0.25">
      <c r="A186" s="98">
        <f t="shared" si="23"/>
        <v>40514</v>
      </c>
      <c r="B186">
        <v>21.3</v>
      </c>
      <c r="C186">
        <v>63</v>
      </c>
      <c r="D186">
        <v>359.4</v>
      </c>
      <c r="E186">
        <v>277</v>
      </c>
      <c r="F186" s="38">
        <f t="shared" si="51"/>
        <v>380.7</v>
      </c>
      <c r="G186" s="38">
        <f t="shared" si="52"/>
        <v>340</v>
      </c>
      <c r="H186" s="47">
        <f t="shared" si="53"/>
        <v>11.970588235294111</v>
      </c>
    </row>
    <row r="187" spans="1:9" x14ac:dyDescent="0.25">
      <c r="A187" s="98">
        <f t="shared" si="23"/>
        <v>40521</v>
      </c>
      <c r="B187">
        <v>1.3</v>
      </c>
      <c r="C187">
        <v>63</v>
      </c>
      <c r="D187">
        <v>381.1</v>
      </c>
      <c r="E187">
        <v>345.1</v>
      </c>
      <c r="F187" s="38">
        <f t="shared" si="51"/>
        <v>382.40000000000003</v>
      </c>
      <c r="G187" s="38">
        <f t="shared" si="52"/>
        <v>408.1</v>
      </c>
      <c r="H187" s="47">
        <f t="shared" si="53"/>
        <v>-6.2974761087968627</v>
      </c>
      <c r="I187">
        <v>20</v>
      </c>
    </row>
    <row r="188" spans="1:9" x14ac:dyDescent="0.25">
      <c r="A188" s="98">
        <f t="shared" si="23"/>
        <v>40528</v>
      </c>
      <c r="B188">
        <v>1.3</v>
      </c>
      <c r="C188">
        <v>63</v>
      </c>
      <c r="D188">
        <v>381.1</v>
      </c>
      <c r="E188">
        <v>345.1</v>
      </c>
      <c r="F188" s="38">
        <f t="shared" si="51"/>
        <v>382.40000000000003</v>
      </c>
      <c r="G188" s="38">
        <f t="shared" si="52"/>
        <v>408.1</v>
      </c>
      <c r="H188" s="47">
        <f t="shared" si="53"/>
        <v>-6.2974761087968627</v>
      </c>
      <c r="I188">
        <v>20</v>
      </c>
    </row>
    <row r="189" spans="1:9" x14ac:dyDescent="0.25">
      <c r="A189" s="98">
        <f t="shared" si="23"/>
        <v>40535</v>
      </c>
      <c r="B189">
        <v>0</v>
      </c>
      <c r="C189">
        <v>63</v>
      </c>
      <c r="D189">
        <v>382.4</v>
      </c>
      <c r="E189">
        <v>345.1</v>
      </c>
      <c r="F189" s="38">
        <f t="shared" si="51"/>
        <v>382.4</v>
      </c>
      <c r="G189" s="38">
        <f t="shared" si="52"/>
        <v>408.1</v>
      </c>
      <c r="H189" s="47">
        <f t="shared" si="53"/>
        <v>-6.2974761087968734</v>
      </c>
      <c r="I189">
        <v>20</v>
      </c>
    </row>
    <row r="190" spans="1:9" x14ac:dyDescent="0.25">
      <c r="A190" s="98">
        <f t="shared" si="23"/>
        <v>40542</v>
      </c>
      <c r="B190">
        <v>0</v>
      </c>
      <c r="C190">
        <v>59</v>
      </c>
      <c r="D190">
        <v>382.4</v>
      </c>
      <c r="E190">
        <v>349.5</v>
      </c>
      <c r="F190" s="38">
        <f t="shared" si="51"/>
        <v>382.4</v>
      </c>
      <c r="G190" s="38">
        <f t="shared" si="52"/>
        <v>408.5</v>
      </c>
      <c r="H190" s="47">
        <f t="shared" si="53"/>
        <v>-6.3892288861689188</v>
      </c>
      <c r="I190">
        <v>20</v>
      </c>
    </row>
    <row r="191" spans="1:9" x14ac:dyDescent="0.25">
      <c r="A191" s="98">
        <f t="shared" si="23"/>
        <v>40549</v>
      </c>
      <c r="B191">
        <v>61</v>
      </c>
      <c r="C191">
        <v>0</v>
      </c>
      <c r="D191">
        <v>382.4</v>
      </c>
      <c r="E191">
        <v>406</v>
      </c>
      <c r="F191" s="38">
        <f t="shared" si="51"/>
        <v>443.4</v>
      </c>
      <c r="G191" s="38">
        <f t="shared" si="52"/>
        <v>406</v>
      </c>
      <c r="H191" s="47">
        <f t="shared" si="53"/>
        <v>9.2118226600985231</v>
      </c>
      <c r="I191">
        <v>20</v>
      </c>
    </row>
    <row r="192" spans="1:9" x14ac:dyDescent="0.25">
      <c r="A192" s="98">
        <f t="shared" si="23"/>
        <v>40556</v>
      </c>
      <c r="B192">
        <v>91</v>
      </c>
      <c r="C192">
        <v>0</v>
      </c>
      <c r="D192">
        <v>404.4</v>
      </c>
      <c r="E192">
        <v>406</v>
      </c>
      <c r="F192" s="38">
        <f t="shared" si="51"/>
        <v>495.4</v>
      </c>
      <c r="G192" s="38">
        <f t="shared" si="52"/>
        <v>406</v>
      </c>
      <c r="H192" s="47">
        <f t="shared" si="53"/>
        <v>22.019704433497523</v>
      </c>
      <c r="I192">
        <v>20</v>
      </c>
    </row>
    <row r="193" spans="1:9" x14ac:dyDescent="0.25">
      <c r="A193" s="98">
        <f t="shared" si="23"/>
        <v>40563</v>
      </c>
      <c r="B193">
        <v>91</v>
      </c>
      <c r="C193">
        <v>0</v>
      </c>
      <c r="D193">
        <v>404.4</v>
      </c>
      <c r="E193">
        <v>406</v>
      </c>
      <c r="F193" s="38">
        <f t="shared" si="51"/>
        <v>495.4</v>
      </c>
      <c r="G193" s="38">
        <f t="shared" si="52"/>
        <v>406</v>
      </c>
      <c r="H193" s="47">
        <f t="shared" si="53"/>
        <v>22.019704433497523</v>
      </c>
      <c r="I193">
        <v>20</v>
      </c>
    </row>
    <row r="194" spans="1:9" x14ac:dyDescent="0.25">
      <c r="A194" s="98">
        <f t="shared" si="23"/>
        <v>40570</v>
      </c>
      <c r="B194">
        <v>91</v>
      </c>
      <c r="C194">
        <v>0</v>
      </c>
      <c r="D194">
        <v>464.1</v>
      </c>
      <c r="E194">
        <v>406</v>
      </c>
      <c r="F194" s="38">
        <f t="shared" si="51"/>
        <v>555.1</v>
      </c>
      <c r="G194" s="38">
        <f t="shared" si="52"/>
        <v>406</v>
      </c>
      <c r="H194" s="47">
        <f t="shared" si="53"/>
        <v>36.724137931034484</v>
      </c>
      <c r="I194">
        <v>30</v>
      </c>
    </row>
    <row r="195" spans="1:9" x14ac:dyDescent="0.25">
      <c r="A195" s="98">
        <f t="shared" si="23"/>
        <v>40577</v>
      </c>
      <c r="B195">
        <v>91</v>
      </c>
      <c r="C195">
        <v>61</v>
      </c>
      <c r="D195">
        <v>464.1</v>
      </c>
      <c r="E195">
        <v>406</v>
      </c>
      <c r="F195" s="38">
        <f t="shared" si="51"/>
        <v>555.1</v>
      </c>
      <c r="G195" s="38">
        <f t="shared" si="52"/>
        <v>467</v>
      </c>
      <c r="H195" s="47">
        <f t="shared" si="53"/>
        <v>18.865096359743049</v>
      </c>
      <c r="I195">
        <v>30</v>
      </c>
    </row>
    <row r="196" spans="1:9" x14ac:dyDescent="0.25">
      <c r="A196" s="98">
        <f t="shared" si="23"/>
        <v>40584</v>
      </c>
      <c r="B196">
        <v>91</v>
      </c>
      <c r="C196">
        <v>61</v>
      </c>
      <c r="D196">
        <v>464.1</v>
      </c>
      <c r="E196">
        <v>406</v>
      </c>
      <c r="F196" s="38">
        <f t="shared" si="51"/>
        <v>555.1</v>
      </c>
      <c r="G196" s="38">
        <f t="shared" si="52"/>
        <v>467</v>
      </c>
      <c r="H196" s="47">
        <f t="shared" si="53"/>
        <v>18.865096359743049</v>
      </c>
      <c r="I196">
        <v>30</v>
      </c>
    </row>
    <row r="197" spans="1:9" x14ac:dyDescent="0.25">
      <c r="A197" s="98">
        <f t="shared" si="23"/>
        <v>40591</v>
      </c>
      <c r="B197">
        <v>91</v>
      </c>
      <c r="C197">
        <v>61</v>
      </c>
      <c r="D197">
        <v>464.1</v>
      </c>
      <c r="E197">
        <v>406</v>
      </c>
      <c r="F197" s="38">
        <f t="shared" si="51"/>
        <v>555.1</v>
      </c>
      <c r="G197" s="38">
        <f t="shared" si="52"/>
        <v>467</v>
      </c>
      <c r="H197" s="47">
        <f t="shared" si="53"/>
        <v>18.865096359743049</v>
      </c>
      <c r="I197">
        <v>30</v>
      </c>
    </row>
    <row r="198" spans="1:9" x14ac:dyDescent="0.25">
      <c r="A198" s="98">
        <f t="shared" si="23"/>
        <v>40598</v>
      </c>
      <c r="B198">
        <v>91</v>
      </c>
      <c r="C198">
        <v>61</v>
      </c>
      <c r="D198">
        <v>464.1</v>
      </c>
      <c r="E198">
        <v>406</v>
      </c>
      <c r="F198" s="38">
        <f t="shared" ref="F198:F211" si="54">+B198+D198</f>
        <v>555.1</v>
      </c>
      <c r="G198" s="38">
        <f t="shared" ref="G198:G211" si="55">+C198+E198</f>
        <v>467</v>
      </c>
      <c r="H198" s="47">
        <f t="shared" ref="H198:H211" si="56">+(F198/G198-1)*100</f>
        <v>18.865096359743049</v>
      </c>
    </row>
    <row r="199" spans="1:9" x14ac:dyDescent="0.25">
      <c r="A199" s="98">
        <f t="shared" ref="A199:A262" si="57">+A198+7</f>
        <v>40605</v>
      </c>
      <c r="B199">
        <v>91</v>
      </c>
      <c r="C199">
        <v>0</v>
      </c>
      <c r="D199">
        <v>464.1</v>
      </c>
      <c r="E199">
        <v>464.6</v>
      </c>
      <c r="F199" s="38">
        <f t="shared" si="54"/>
        <v>555.1</v>
      </c>
      <c r="G199" s="38">
        <f t="shared" si="55"/>
        <v>464.6</v>
      </c>
      <c r="H199" s="47">
        <f t="shared" si="56"/>
        <v>19.479121825225999</v>
      </c>
    </row>
    <row r="200" spans="1:9" x14ac:dyDescent="0.25">
      <c r="A200" s="98">
        <f t="shared" si="57"/>
        <v>40612</v>
      </c>
      <c r="B200">
        <v>152</v>
      </c>
      <c r="C200">
        <v>0.3</v>
      </c>
      <c r="D200">
        <v>523.6</v>
      </c>
      <c r="E200">
        <v>464.6</v>
      </c>
      <c r="F200" s="38">
        <f t="shared" si="54"/>
        <v>675.6</v>
      </c>
      <c r="G200" s="38">
        <f t="shared" si="55"/>
        <v>464.90000000000003</v>
      </c>
      <c r="H200" s="47">
        <f t="shared" si="56"/>
        <v>45.321574532157442</v>
      </c>
    </row>
    <row r="201" spans="1:9" x14ac:dyDescent="0.25">
      <c r="A201" s="98">
        <f t="shared" si="57"/>
        <v>40619</v>
      </c>
      <c r="B201">
        <v>152</v>
      </c>
      <c r="C201">
        <v>61.3</v>
      </c>
      <c r="D201">
        <v>523.6</v>
      </c>
      <c r="E201">
        <v>464.6</v>
      </c>
      <c r="F201" s="38">
        <f t="shared" si="54"/>
        <v>675.6</v>
      </c>
      <c r="G201" s="38">
        <f t="shared" si="55"/>
        <v>525.9</v>
      </c>
      <c r="H201" s="47">
        <f t="shared" si="56"/>
        <v>28.465487735310901</v>
      </c>
    </row>
    <row r="202" spans="1:9" x14ac:dyDescent="0.25">
      <c r="A202" s="98">
        <f t="shared" si="57"/>
        <v>40626</v>
      </c>
      <c r="B202">
        <v>152</v>
      </c>
      <c r="C202">
        <v>61</v>
      </c>
      <c r="D202">
        <v>523.6</v>
      </c>
      <c r="E202">
        <v>464.9</v>
      </c>
      <c r="F202" s="38">
        <f t="shared" si="54"/>
        <v>675.6</v>
      </c>
      <c r="G202" s="38">
        <f t="shared" si="55"/>
        <v>525.9</v>
      </c>
      <c r="H202" s="47">
        <f t="shared" si="56"/>
        <v>28.465487735310901</v>
      </c>
    </row>
    <row r="203" spans="1:9" x14ac:dyDescent="0.25">
      <c r="A203" s="98">
        <f t="shared" si="57"/>
        <v>40633</v>
      </c>
      <c r="B203">
        <v>91</v>
      </c>
      <c r="C203">
        <v>61</v>
      </c>
      <c r="D203">
        <v>582.20000000000005</v>
      </c>
      <c r="E203">
        <v>464.9</v>
      </c>
      <c r="F203" s="38">
        <f t="shared" si="54"/>
        <v>673.2</v>
      </c>
      <c r="G203" s="38">
        <f t="shared" si="55"/>
        <v>525.9</v>
      </c>
      <c r="H203" s="47">
        <f t="shared" si="56"/>
        <v>28.00912721049631</v>
      </c>
    </row>
    <row r="204" spans="1:9" x14ac:dyDescent="0.25">
      <c r="A204" s="98">
        <f t="shared" si="57"/>
        <v>40640</v>
      </c>
      <c r="B204">
        <v>81</v>
      </c>
      <c r="C204">
        <v>36</v>
      </c>
      <c r="D204">
        <v>592</v>
      </c>
      <c r="E204">
        <v>492.1</v>
      </c>
      <c r="F204" s="38">
        <f t="shared" si="54"/>
        <v>673</v>
      </c>
      <c r="G204" s="38">
        <f t="shared" si="55"/>
        <v>528.1</v>
      </c>
      <c r="H204" s="47">
        <f t="shared" si="56"/>
        <v>27.437985230070062</v>
      </c>
    </row>
    <row r="205" spans="1:9" x14ac:dyDescent="0.25">
      <c r="A205" s="98">
        <f t="shared" si="57"/>
        <v>40647</v>
      </c>
      <c r="B205">
        <v>91.5</v>
      </c>
      <c r="C205">
        <v>0</v>
      </c>
      <c r="D205">
        <v>592</v>
      </c>
      <c r="E205">
        <v>528.6</v>
      </c>
      <c r="F205" s="38">
        <f t="shared" si="54"/>
        <v>683.5</v>
      </c>
      <c r="G205" s="38">
        <f t="shared" si="55"/>
        <v>528.6</v>
      </c>
      <c r="H205" s="47">
        <f t="shared" si="56"/>
        <v>29.30382141505865</v>
      </c>
      <c r="I205">
        <v>65</v>
      </c>
    </row>
    <row r="206" spans="1:9" x14ac:dyDescent="0.25">
      <c r="A206" s="98">
        <f t="shared" si="57"/>
        <v>40654</v>
      </c>
      <c r="B206">
        <v>40.5</v>
      </c>
      <c r="C206">
        <v>0</v>
      </c>
      <c r="D206">
        <v>641.6</v>
      </c>
      <c r="E206">
        <v>528.6</v>
      </c>
      <c r="F206" s="38">
        <f t="shared" si="54"/>
        <v>682.1</v>
      </c>
      <c r="G206" s="38">
        <f t="shared" si="55"/>
        <v>528.6</v>
      </c>
      <c r="H206" s="47">
        <f t="shared" si="56"/>
        <v>29.038970866439652</v>
      </c>
      <c r="I206">
        <v>65</v>
      </c>
    </row>
    <row r="207" spans="1:9" x14ac:dyDescent="0.25">
      <c r="A207" s="98">
        <f t="shared" si="57"/>
        <v>40661</v>
      </c>
      <c r="B207">
        <v>101.5</v>
      </c>
      <c r="C207">
        <v>0</v>
      </c>
      <c r="D207">
        <v>674.6</v>
      </c>
      <c r="E207">
        <v>528.6</v>
      </c>
      <c r="F207" s="38">
        <f t="shared" si="54"/>
        <v>776.1</v>
      </c>
      <c r="G207" s="38">
        <f t="shared" si="55"/>
        <v>528.6</v>
      </c>
      <c r="H207" s="47">
        <f t="shared" si="56"/>
        <v>46.821793416572064</v>
      </c>
      <c r="I207">
        <v>65</v>
      </c>
    </row>
    <row r="208" spans="1:9" x14ac:dyDescent="0.25">
      <c r="A208" s="98">
        <f t="shared" si="57"/>
        <v>40668</v>
      </c>
      <c r="B208">
        <v>52</v>
      </c>
      <c r="C208">
        <v>0</v>
      </c>
      <c r="D208">
        <v>727.8</v>
      </c>
      <c r="E208">
        <v>528.6</v>
      </c>
      <c r="F208" s="38">
        <f t="shared" si="54"/>
        <v>779.8</v>
      </c>
      <c r="G208" s="38">
        <f t="shared" si="55"/>
        <v>528.6</v>
      </c>
      <c r="H208" s="47">
        <f t="shared" si="56"/>
        <v>47.521755580779399</v>
      </c>
      <c r="I208">
        <v>75</v>
      </c>
    </row>
    <row r="209" spans="1:9" x14ac:dyDescent="0.25">
      <c r="A209" s="98">
        <f t="shared" si="57"/>
        <v>40675</v>
      </c>
      <c r="B209">
        <v>54.5</v>
      </c>
      <c r="C209">
        <v>0</v>
      </c>
      <c r="D209">
        <v>727.8</v>
      </c>
      <c r="E209">
        <v>528.6</v>
      </c>
      <c r="F209" s="38">
        <f t="shared" si="54"/>
        <v>782.3</v>
      </c>
      <c r="G209" s="38">
        <f t="shared" si="55"/>
        <v>528.6</v>
      </c>
      <c r="H209" s="47">
        <f t="shared" si="56"/>
        <v>47.994702989027616</v>
      </c>
      <c r="I209">
        <v>75</v>
      </c>
    </row>
    <row r="210" spans="1:9" x14ac:dyDescent="0.25">
      <c r="A210" s="98">
        <f t="shared" si="57"/>
        <v>40682</v>
      </c>
      <c r="B210">
        <v>1</v>
      </c>
      <c r="C210">
        <v>0</v>
      </c>
      <c r="D210">
        <v>781.4</v>
      </c>
      <c r="E210">
        <v>528.6</v>
      </c>
      <c r="F210" s="38">
        <f t="shared" si="54"/>
        <v>782.4</v>
      </c>
      <c r="G210" s="38">
        <f t="shared" si="55"/>
        <v>528.6</v>
      </c>
      <c r="H210" s="47">
        <f t="shared" si="56"/>
        <v>48.013620885357547</v>
      </c>
      <c r="I210">
        <v>75</v>
      </c>
    </row>
    <row r="211" spans="1:9" x14ac:dyDescent="0.25">
      <c r="A211" s="98">
        <f t="shared" si="57"/>
        <v>40689</v>
      </c>
      <c r="B211">
        <v>62</v>
      </c>
      <c r="C211">
        <v>0</v>
      </c>
      <c r="D211">
        <v>781.4</v>
      </c>
      <c r="E211">
        <v>528.6</v>
      </c>
      <c r="F211" s="38">
        <f t="shared" si="54"/>
        <v>843.4</v>
      </c>
      <c r="G211" s="38">
        <f t="shared" si="55"/>
        <v>528.6</v>
      </c>
      <c r="H211" s="47">
        <f t="shared" si="56"/>
        <v>59.553537646613684</v>
      </c>
      <c r="I211">
        <v>75</v>
      </c>
    </row>
    <row r="212" spans="1:9" x14ac:dyDescent="0.25">
      <c r="A212" s="98">
        <f t="shared" si="57"/>
        <v>40696</v>
      </c>
      <c r="B212">
        <v>198</v>
      </c>
      <c r="C212">
        <v>20</v>
      </c>
      <c r="D212">
        <v>0</v>
      </c>
      <c r="E212">
        <v>0</v>
      </c>
      <c r="F212" s="38">
        <f t="shared" ref="F212:F220" si="58">+B212+D212</f>
        <v>198</v>
      </c>
      <c r="G212" s="38">
        <f t="shared" ref="G212:G220" si="59">+C212+E212</f>
        <v>20</v>
      </c>
      <c r="H212" s="47">
        <f t="shared" ref="H212:H220" si="60">+(F212/G212-1)*100</f>
        <v>890</v>
      </c>
    </row>
    <row r="213" spans="1:9" x14ac:dyDescent="0.25">
      <c r="A213" s="98">
        <f t="shared" si="57"/>
        <v>40703</v>
      </c>
      <c r="B213">
        <v>136</v>
      </c>
      <c r="C213">
        <v>81</v>
      </c>
      <c r="D213">
        <v>63.9</v>
      </c>
      <c r="E213">
        <v>0</v>
      </c>
      <c r="F213" s="38">
        <f t="shared" si="58"/>
        <v>199.9</v>
      </c>
      <c r="G213" s="38">
        <f t="shared" si="59"/>
        <v>81</v>
      </c>
      <c r="H213" s="47">
        <f t="shared" si="60"/>
        <v>146.79012345679016</v>
      </c>
    </row>
    <row r="214" spans="1:9" x14ac:dyDescent="0.25">
      <c r="A214" s="98">
        <f t="shared" si="57"/>
        <v>40710</v>
      </c>
      <c r="B214">
        <v>136</v>
      </c>
      <c r="C214">
        <v>81.5</v>
      </c>
      <c r="D214">
        <v>63.9</v>
      </c>
      <c r="E214">
        <v>0</v>
      </c>
      <c r="F214" s="38">
        <f t="shared" si="58"/>
        <v>199.9</v>
      </c>
      <c r="G214" s="38">
        <f t="shared" si="59"/>
        <v>81.5</v>
      </c>
      <c r="H214" s="47">
        <f t="shared" si="60"/>
        <v>145.27607361963192</v>
      </c>
    </row>
    <row r="215" spans="1:9" x14ac:dyDescent="0.25">
      <c r="A215" s="98">
        <f t="shared" si="57"/>
        <v>40717</v>
      </c>
      <c r="B215">
        <v>126</v>
      </c>
      <c r="C215">
        <v>20.5</v>
      </c>
      <c r="D215">
        <v>74.400000000000006</v>
      </c>
      <c r="E215">
        <v>58.6</v>
      </c>
      <c r="F215" s="38">
        <f t="shared" si="58"/>
        <v>200.4</v>
      </c>
      <c r="G215" s="38">
        <f t="shared" si="59"/>
        <v>79.099999999999994</v>
      </c>
      <c r="H215" s="47">
        <f t="shared" si="60"/>
        <v>153.35018963337549</v>
      </c>
    </row>
    <row r="216" spans="1:9" x14ac:dyDescent="0.25">
      <c r="A216" s="98">
        <f t="shared" si="57"/>
        <v>40724</v>
      </c>
      <c r="B216">
        <v>105.3</v>
      </c>
      <c r="C216">
        <v>81.8</v>
      </c>
      <c r="D216">
        <v>94.4</v>
      </c>
      <c r="E216">
        <v>58.9</v>
      </c>
      <c r="F216" s="38">
        <f t="shared" si="58"/>
        <v>199.7</v>
      </c>
      <c r="G216" s="38">
        <f t="shared" si="59"/>
        <v>140.69999999999999</v>
      </c>
      <c r="H216" s="47">
        <f t="shared" si="60"/>
        <v>41.933191186922535</v>
      </c>
    </row>
    <row r="217" spans="1:9" x14ac:dyDescent="0.25">
      <c r="A217" s="98">
        <f t="shared" si="57"/>
        <v>40731</v>
      </c>
      <c r="B217">
        <v>74.7</v>
      </c>
      <c r="C217">
        <v>81.8</v>
      </c>
      <c r="D217">
        <v>127.6</v>
      </c>
      <c r="E217">
        <v>58.9</v>
      </c>
      <c r="F217" s="38">
        <f t="shared" si="58"/>
        <v>202.3</v>
      </c>
      <c r="G217" s="38">
        <f t="shared" si="59"/>
        <v>140.69999999999999</v>
      </c>
      <c r="H217" s="47">
        <f t="shared" si="60"/>
        <v>43.781094527363209</v>
      </c>
    </row>
    <row r="218" spans="1:9" x14ac:dyDescent="0.25">
      <c r="A218" s="98">
        <f t="shared" si="57"/>
        <v>40738</v>
      </c>
      <c r="B218">
        <v>151.4</v>
      </c>
      <c r="C218">
        <v>81.599999999999994</v>
      </c>
      <c r="D218">
        <v>167.5</v>
      </c>
      <c r="E218">
        <v>59</v>
      </c>
      <c r="F218" s="38">
        <f t="shared" si="58"/>
        <v>318.89999999999998</v>
      </c>
      <c r="G218" s="38">
        <f t="shared" si="59"/>
        <v>140.6</v>
      </c>
      <c r="H218" s="47">
        <f t="shared" si="60"/>
        <v>126.81365576102417</v>
      </c>
    </row>
    <row r="219" spans="1:9" x14ac:dyDescent="0.25">
      <c r="A219" s="98">
        <f t="shared" si="57"/>
        <v>40745</v>
      </c>
      <c r="B219">
        <v>121.4</v>
      </c>
      <c r="C219">
        <v>20</v>
      </c>
      <c r="D219">
        <v>194.8</v>
      </c>
      <c r="E219">
        <v>118.9</v>
      </c>
      <c r="F219" s="38">
        <f t="shared" si="58"/>
        <v>316.20000000000005</v>
      </c>
      <c r="G219" s="38">
        <f t="shared" si="59"/>
        <v>138.9</v>
      </c>
      <c r="H219" s="47">
        <f t="shared" si="60"/>
        <v>127.64578833693308</v>
      </c>
    </row>
    <row r="220" spans="1:9" x14ac:dyDescent="0.25">
      <c r="A220" s="98">
        <f t="shared" si="57"/>
        <v>40752</v>
      </c>
      <c r="B220">
        <v>121.4</v>
      </c>
      <c r="C220">
        <v>20</v>
      </c>
      <c r="D220">
        <v>194.8</v>
      </c>
      <c r="E220">
        <v>118.9</v>
      </c>
      <c r="F220" s="38">
        <f t="shared" si="58"/>
        <v>316.20000000000005</v>
      </c>
      <c r="G220" s="38">
        <f t="shared" si="59"/>
        <v>138.9</v>
      </c>
      <c r="H220" s="47">
        <f t="shared" si="60"/>
        <v>127.64578833693308</v>
      </c>
    </row>
    <row r="221" spans="1:9" x14ac:dyDescent="0.25">
      <c r="A221" s="98">
        <f t="shared" si="57"/>
        <v>40759</v>
      </c>
      <c r="B221">
        <v>121.4</v>
      </c>
      <c r="C221">
        <v>0</v>
      </c>
      <c r="D221">
        <v>255.1</v>
      </c>
      <c r="E221">
        <v>140.9</v>
      </c>
      <c r="F221" s="38">
        <f t="shared" ref="F221:F262" si="61">+B221+D221</f>
        <v>376.5</v>
      </c>
      <c r="G221" s="38">
        <f t="shared" ref="G221:G262" si="62">+C221+E221</f>
        <v>140.9</v>
      </c>
      <c r="H221" s="47">
        <f t="shared" ref="H221:H262" si="63">+(F221/G221-1)*100</f>
        <v>167.21078779276078</v>
      </c>
    </row>
    <row r="222" spans="1:9" x14ac:dyDescent="0.25">
      <c r="A222" s="98">
        <f t="shared" si="57"/>
        <v>40766</v>
      </c>
      <c r="B222">
        <v>60.4</v>
      </c>
      <c r="C222">
        <v>0</v>
      </c>
      <c r="D222">
        <v>313.5</v>
      </c>
      <c r="E222">
        <v>140.9</v>
      </c>
      <c r="F222" s="38">
        <f t="shared" si="61"/>
        <v>373.9</v>
      </c>
      <c r="G222" s="38">
        <f t="shared" si="62"/>
        <v>140.9</v>
      </c>
      <c r="H222" s="47">
        <f t="shared" si="63"/>
        <v>165.36550745209365</v>
      </c>
    </row>
    <row r="223" spans="1:9" x14ac:dyDescent="0.25">
      <c r="A223" s="98">
        <f t="shared" si="57"/>
        <v>40773</v>
      </c>
      <c r="B223">
        <v>60.4</v>
      </c>
      <c r="C223">
        <v>64.599999999999994</v>
      </c>
      <c r="D223">
        <v>313.5</v>
      </c>
      <c r="E223">
        <v>140.9</v>
      </c>
      <c r="F223" s="38">
        <f t="shared" si="61"/>
        <v>373.9</v>
      </c>
      <c r="G223" s="38">
        <f t="shared" si="62"/>
        <v>205.5</v>
      </c>
      <c r="H223" s="47">
        <f t="shared" si="63"/>
        <v>81.946472019464693</v>
      </c>
    </row>
    <row r="224" spans="1:9" x14ac:dyDescent="0.25">
      <c r="A224" s="98">
        <f t="shared" si="57"/>
        <v>40780</v>
      </c>
      <c r="B224">
        <v>60.4</v>
      </c>
      <c r="C224">
        <v>64.599999999999994</v>
      </c>
      <c r="D224">
        <v>313.5</v>
      </c>
      <c r="E224">
        <v>140.9</v>
      </c>
      <c r="F224" s="38">
        <f t="shared" si="61"/>
        <v>373.9</v>
      </c>
      <c r="G224" s="38">
        <f t="shared" si="62"/>
        <v>205.5</v>
      </c>
      <c r="H224" s="47">
        <f t="shared" si="63"/>
        <v>81.946472019464693</v>
      </c>
    </row>
    <row r="225" spans="1:10" x14ac:dyDescent="0.25">
      <c r="A225" s="98">
        <f t="shared" si="57"/>
        <v>40787</v>
      </c>
      <c r="B225">
        <v>60</v>
      </c>
      <c r="C225">
        <v>125.6</v>
      </c>
      <c r="D225">
        <v>313.89999999999998</v>
      </c>
      <c r="E225">
        <v>140.9</v>
      </c>
      <c r="F225" s="38">
        <f t="shared" si="61"/>
        <v>373.9</v>
      </c>
      <c r="G225" s="38">
        <f t="shared" si="62"/>
        <v>266.5</v>
      </c>
      <c r="H225" s="47">
        <f t="shared" si="63"/>
        <v>40.300187617260775</v>
      </c>
    </row>
    <row r="226" spans="1:10" x14ac:dyDescent="0.25">
      <c r="A226" s="98">
        <f t="shared" si="57"/>
        <v>40794</v>
      </c>
      <c r="B226">
        <v>60</v>
      </c>
      <c r="C226">
        <v>150.6</v>
      </c>
      <c r="D226">
        <v>313.89999999999998</v>
      </c>
      <c r="E226">
        <v>167.2</v>
      </c>
      <c r="F226" s="38">
        <f t="shared" si="61"/>
        <v>373.9</v>
      </c>
      <c r="G226" s="38">
        <f t="shared" si="62"/>
        <v>317.79999999999995</v>
      </c>
      <c r="H226" s="47">
        <f t="shared" si="63"/>
        <v>17.652611705475142</v>
      </c>
    </row>
    <row r="227" spans="1:10" x14ac:dyDescent="0.25">
      <c r="A227" s="98">
        <f t="shared" si="57"/>
        <v>40801</v>
      </c>
      <c r="B227">
        <v>100</v>
      </c>
      <c r="C227">
        <v>20</v>
      </c>
      <c r="D227">
        <v>332.9</v>
      </c>
      <c r="E227">
        <v>269.5</v>
      </c>
      <c r="F227" s="38">
        <f t="shared" si="61"/>
        <v>432.9</v>
      </c>
      <c r="G227" s="38">
        <f t="shared" si="62"/>
        <v>289.5</v>
      </c>
      <c r="H227" s="47">
        <f t="shared" si="63"/>
        <v>49.533678756476675</v>
      </c>
    </row>
    <row r="228" spans="1:10" x14ac:dyDescent="0.25">
      <c r="A228" s="98">
        <f t="shared" si="57"/>
        <v>40808</v>
      </c>
      <c r="B228">
        <v>100</v>
      </c>
      <c r="C228">
        <v>81</v>
      </c>
      <c r="D228">
        <v>332.9</v>
      </c>
      <c r="E228">
        <v>269.5</v>
      </c>
      <c r="F228" s="38">
        <f t="shared" si="61"/>
        <v>432.9</v>
      </c>
      <c r="G228" s="38">
        <f t="shared" si="62"/>
        <v>350.5</v>
      </c>
      <c r="H228" s="47">
        <f t="shared" si="63"/>
        <v>23.509272467902996</v>
      </c>
      <c r="I228" s="103"/>
    </row>
    <row r="229" spans="1:10" x14ac:dyDescent="0.25">
      <c r="A229" s="98">
        <f t="shared" si="57"/>
        <v>40815</v>
      </c>
      <c r="B229">
        <v>100</v>
      </c>
      <c r="C229">
        <v>64</v>
      </c>
      <c r="D229">
        <v>332.9</v>
      </c>
      <c r="E229">
        <v>290.2</v>
      </c>
      <c r="F229" s="38">
        <f t="shared" si="61"/>
        <v>432.9</v>
      </c>
      <c r="G229" s="38">
        <f t="shared" si="62"/>
        <v>354.2</v>
      </c>
      <c r="H229" s="47">
        <f t="shared" si="63"/>
        <v>22.219085262563532</v>
      </c>
      <c r="J229" s="103"/>
    </row>
    <row r="230" spans="1:10" x14ac:dyDescent="0.25">
      <c r="A230" s="98">
        <f t="shared" si="57"/>
        <v>40822</v>
      </c>
      <c r="B230">
        <v>40</v>
      </c>
      <c r="C230">
        <v>64.7</v>
      </c>
      <c r="D230">
        <v>391.9</v>
      </c>
      <c r="E230">
        <v>295.5</v>
      </c>
      <c r="F230" s="38">
        <f t="shared" si="61"/>
        <v>431.9</v>
      </c>
      <c r="G230" s="38">
        <f t="shared" si="62"/>
        <v>360.2</v>
      </c>
      <c r="H230" s="47">
        <f t="shared" si="63"/>
        <v>19.905607995558029</v>
      </c>
      <c r="I230" s="103"/>
    </row>
    <row r="231" spans="1:10" x14ac:dyDescent="0.25">
      <c r="A231" s="98">
        <f t="shared" si="57"/>
        <v>40829</v>
      </c>
      <c r="B231">
        <v>40</v>
      </c>
      <c r="C231">
        <v>64.599999999999994</v>
      </c>
      <c r="D231">
        <v>422.3</v>
      </c>
      <c r="E231">
        <v>297.10000000000002</v>
      </c>
      <c r="F231" s="38">
        <f t="shared" si="61"/>
        <v>462.3</v>
      </c>
      <c r="G231" s="38">
        <f t="shared" si="62"/>
        <v>361.70000000000005</v>
      </c>
      <c r="H231" s="47">
        <f t="shared" si="63"/>
        <v>27.813104782969301</v>
      </c>
    </row>
    <row r="232" spans="1:10" x14ac:dyDescent="0.25">
      <c r="A232" s="98">
        <f t="shared" si="57"/>
        <v>40836</v>
      </c>
      <c r="B232">
        <v>50</v>
      </c>
      <c r="C232">
        <v>59.6</v>
      </c>
      <c r="D232">
        <v>422.3</v>
      </c>
      <c r="E232">
        <v>327.5</v>
      </c>
      <c r="F232" s="38">
        <f t="shared" si="61"/>
        <v>472.3</v>
      </c>
      <c r="G232" s="38">
        <f t="shared" si="62"/>
        <v>387.1</v>
      </c>
      <c r="H232" s="47">
        <f t="shared" si="63"/>
        <v>22.009816584861785</v>
      </c>
    </row>
    <row r="233" spans="1:10" x14ac:dyDescent="0.25">
      <c r="A233" s="98">
        <f t="shared" si="57"/>
        <v>40843</v>
      </c>
      <c r="B233">
        <v>50</v>
      </c>
      <c r="C233">
        <v>28.6</v>
      </c>
      <c r="D233">
        <v>422.3</v>
      </c>
      <c r="E233">
        <v>357.1</v>
      </c>
      <c r="F233" s="38">
        <f t="shared" si="61"/>
        <v>472.3</v>
      </c>
      <c r="G233" s="38">
        <f t="shared" si="62"/>
        <v>385.70000000000005</v>
      </c>
      <c r="H233" s="47">
        <f t="shared" si="63"/>
        <v>22.452683432719709</v>
      </c>
    </row>
    <row r="234" spans="1:10" x14ac:dyDescent="0.25">
      <c r="A234" s="98">
        <f t="shared" si="57"/>
        <v>40850</v>
      </c>
      <c r="B234">
        <v>51</v>
      </c>
      <c r="C234">
        <v>28.6</v>
      </c>
      <c r="D234">
        <v>422.3</v>
      </c>
      <c r="E234">
        <v>357.1</v>
      </c>
      <c r="F234" s="38">
        <f t="shared" si="61"/>
        <v>473.3</v>
      </c>
      <c r="G234" s="38">
        <f t="shared" si="62"/>
        <v>385.70000000000005</v>
      </c>
      <c r="H234" s="47">
        <f t="shared" si="63"/>
        <v>22.711952294529425</v>
      </c>
    </row>
    <row r="235" spans="1:10" x14ac:dyDescent="0.25">
      <c r="A235" s="98">
        <f t="shared" si="57"/>
        <v>40857</v>
      </c>
      <c r="B235">
        <v>51</v>
      </c>
      <c r="C235">
        <v>21.8</v>
      </c>
      <c r="D235">
        <v>422.3</v>
      </c>
      <c r="E235">
        <v>359</v>
      </c>
      <c r="F235" s="38">
        <f t="shared" si="61"/>
        <v>473.3</v>
      </c>
      <c r="G235" s="38">
        <f t="shared" si="62"/>
        <v>380.8</v>
      </c>
      <c r="H235" s="47">
        <f t="shared" si="63"/>
        <v>24.290966386554615</v>
      </c>
    </row>
    <row r="236" spans="1:10" x14ac:dyDescent="0.25">
      <c r="A236" s="98">
        <f t="shared" si="57"/>
        <v>40864</v>
      </c>
      <c r="B236">
        <v>51</v>
      </c>
      <c r="C236">
        <v>21.8</v>
      </c>
      <c r="D236">
        <v>422.3</v>
      </c>
      <c r="E236">
        <v>359</v>
      </c>
      <c r="F236" s="38">
        <f t="shared" si="61"/>
        <v>473.3</v>
      </c>
      <c r="G236" s="38">
        <f t="shared" si="62"/>
        <v>380.8</v>
      </c>
      <c r="H236" s="47">
        <f t="shared" si="63"/>
        <v>24.290966386554615</v>
      </c>
    </row>
    <row r="237" spans="1:10" x14ac:dyDescent="0.25">
      <c r="A237" s="98">
        <f t="shared" si="57"/>
        <v>40871</v>
      </c>
      <c r="B237">
        <v>51</v>
      </c>
      <c r="C237">
        <v>21.8</v>
      </c>
      <c r="D237">
        <v>422.3</v>
      </c>
      <c r="E237">
        <v>359</v>
      </c>
      <c r="F237" s="38">
        <f t="shared" si="61"/>
        <v>473.3</v>
      </c>
      <c r="G237" s="38">
        <f t="shared" si="62"/>
        <v>380.8</v>
      </c>
      <c r="H237" s="47">
        <f t="shared" si="63"/>
        <v>24.290966386554615</v>
      </c>
    </row>
    <row r="238" spans="1:10" x14ac:dyDescent="0.25">
      <c r="A238" s="98">
        <f t="shared" si="57"/>
        <v>40878</v>
      </c>
      <c r="B238">
        <v>51</v>
      </c>
      <c r="C238">
        <v>21.3</v>
      </c>
      <c r="D238">
        <v>422.3</v>
      </c>
      <c r="E238">
        <v>359.4</v>
      </c>
      <c r="F238" s="38">
        <f t="shared" si="61"/>
        <v>473.3</v>
      </c>
      <c r="G238" s="38">
        <f t="shared" si="62"/>
        <v>380.7</v>
      </c>
      <c r="H238" s="47">
        <f t="shared" si="63"/>
        <v>24.323614394536385</v>
      </c>
    </row>
    <row r="239" spans="1:10" x14ac:dyDescent="0.25">
      <c r="A239" s="98">
        <f t="shared" si="57"/>
        <v>40885</v>
      </c>
      <c r="B239">
        <v>56</v>
      </c>
      <c r="C239">
        <v>1.3</v>
      </c>
      <c r="D239">
        <v>467.8</v>
      </c>
      <c r="E239">
        <v>381.2</v>
      </c>
      <c r="F239" s="38">
        <f t="shared" si="61"/>
        <v>523.79999999999995</v>
      </c>
      <c r="G239" s="38">
        <f t="shared" si="62"/>
        <v>382.5</v>
      </c>
      <c r="H239" s="47">
        <f t="shared" si="63"/>
        <v>36.941176470588232</v>
      </c>
    </row>
    <row r="240" spans="1:10" x14ac:dyDescent="0.25">
      <c r="A240" s="98">
        <f t="shared" si="57"/>
        <v>40892</v>
      </c>
      <c r="B240">
        <v>56</v>
      </c>
      <c r="C240">
        <v>1.3</v>
      </c>
      <c r="D240">
        <v>467.8</v>
      </c>
      <c r="E240">
        <v>381.2</v>
      </c>
      <c r="F240" s="38">
        <f t="shared" si="61"/>
        <v>523.79999999999995</v>
      </c>
      <c r="G240" s="38">
        <f t="shared" si="62"/>
        <v>382.5</v>
      </c>
      <c r="H240" s="47">
        <f t="shared" si="63"/>
        <v>36.941176470588232</v>
      </c>
    </row>
    <row r="241" spans="1:8" x14ac:dyDescent="0.25">
      <c r="A241" s="98">
        <f t="shared" si="57"/>
        <v>40899</v>
      </c>
      <c r="B241">
        <v>55</v>
      </c>
      <c r="C241">
        <v>0</v>
      </c>
      <c r="D241">
        <v>486.9</v>
      </c>
      <c r="E241">
        <v>382.4</v>
      </c>
      <c r="F241" s="38">
        <f t="shared" si="61"/>
        <v>541.9</v>
      </c>
      <c r="G241" s="38">
        <f t="shared" si="62"/>
        <v>382.4</v>
      </c>
      <c r="H241" s="47">
        <f t="shared" si="63"/>
        <v>41.710251046025107</v>
      </c>
    </row>
    <row r="242" spans="1:8" x14ac:dyDescent="0.25">
      <c r="A242" s="98">
        <f t="shared" si="57"/>
        <v>40906</v>
      </c>
      <c r="B242">
        <v>55</v>
      </c>
      <c r="C242">
        <v>0</v>
      </c>
      <c r="D242">
        <v>486.9</v>
      </c>
      <c r="E242">
        <v>382.4</v>
      </c>
      <c r="F242" s="38">
        <f t="shared" si="61"/>
        <v>541.9</v>
      </c>
      <c r="G242" s="38">
        <f t="shared" si="62"/>
        <v>382.4</v>
      </c>
      <c r="H242" s="47">
        <f t="shared" si="63"/>
        <v>41.710251046025107</v>
      </c>
    </row>
    <row r="243" spans="1:8" x14ac:dyDescent="0.25">
      <c r="A243" s="98">
        <f t="shared" si="57"/>
        <v>40913</v>
      </c>
      <c r="B243">
        <v>55</v>
      </c>
      <c r="C243">
        <v>61</v>
      </c>
      <c r="D243">
        <v>468.9</v>
      </c>
      <c r="E243">
        <v>382.4</v>
      </c>
      <c r="F243" s="38">
        <f t="shared" si="61"/>
        <v>523.9</v>
      </c>
      <c r="G243" s="38">
        <f t="shared" si="62"/>
        <v>443.4</v>
      </c>
      <c r="H243" s="47">
        <f t="shared" si="63"/>
        <v>18.155164636896703</v>
      </c>
    </row>
    <row r="244" spans="1:8" x14ac:dyDescent="0.25">
      <c r="A244" s="98">
        <f t="shared" si="57"/>
        <v>40920</v>
      </c>
      <c r="B244">
        <v>120</v>
      </c>
      <c r="C244">
        <v>91</v>
      </c>
      <c r="D244">
        <v>468.9</v>
      </c>
      <c r="E244">
        <v>404.4</v>
      </c>
      <c r="F244" s="38">
        <f t="shared" si="61"/>
        <v>588.9</v>
      </c>
      <c r="G244" s="38">
        <f t="shared" si="62"/>
        <v>495.4</v>
      </c>
      <c r="H244" s="47">
        <f t="shared" si="63"/>
        <v>18.873637464675006</v>
      </c>
    </row>
    <row r="245" spans="1:8" x14ac:dyDescent="0.25">
      <c r="A245" s="98">
        <f t="shared" si="57"/>
        <v>40927</v>
      </c>
      <c r="B245">
        <v>181</v>
      </c>
      <c r="C245">
        <v>91</v>
      </c>
      <c r="D245">
        <v>468.9</v>
      </c>
      <c r="E245">
        <v>404.4</v>
      </c>
      <c r="F245" s="38">
        <f t="shared" si="61"/>
        <v>649.9</v>
      </c>
      <c r="G245" s="38">
        <f t="shared" si="62"/>
        <v>495.4</v>
      </c>
      <c r="H245" s="47">
        <f t="shared" si="63"/>
        <v>31.186919660880097</v>
      </c>
    </row>
    <row r="246" spans="1:8" x14ac:dyDescent="0.25">
      <c r="A246" s="98">
        <f t="shared" si="57"/>
        <v>40934</v>
      </c>
      <c r="B246">
        <v>116</v>
      </c>
      <c r="C246">
        <v>91</v>
      </c>
      <c r="D246">
        <v>537.1</v>
      </c>
      <c r="E246">
        <v>464.1</v>
      </c>
      <c r="F246" s="38">
        <f t="shared" si="61"/>
        <v>653.1</v>
      </c>
      <c r="G246" s="38">
        <f t="shared" si="62"/>
        <v>555.1</v>
      </c>
      <c r="H246" s="47">
        <f t="shared" si="63"/>
        <v>17.654476670870125</v>
      </c>
    </row>
    <row r="247" spans="1:8" x14ac:dyDescent="0.25">
      <c r="A247" s="98">
        <f t="shared" si="57"/>
        <v>40941</v>
      </c>
      <c r="B247">
        <v>55.1</v>
      </c>
      <c r="C247">
        <v>91</v>
      </c>
      <c r="D247">
        <v>601.1</v>
      </c>
      <c r="E247">
        <v>464.1</v>
      </c>
      <c r="F247" s="38">
        <f t="shared" si="61"/>
        <v>656.2</v>
      </c>
      <c r="G247" s="38">
        <f t="shared" si="62"/>
        <v>555.1</v>
      </c>
      <c r="H247" s="47">
        <f t="shared" si="63"/>
        <v>18.212934606377228</v>
      </c>
    </row>
    <row r="248" spans="1:8" x14ac:dyDescent="0.25">
      <c r="A248" s="98">
        <f t="shared" si="57"/>
        <v>40948</v>
      </c>
      <c r="B248">
        <v>75.099999999999994</v>
      </c>
      <c r="C248">
        <v>91</v>
      </c>
      <c r="D248">
        <v>601.1</v>
      </c>
      <c r="E248">
        <v>464.1</v>
      </c>
      <c r="F248" s="38">
        <f t="shared" si="61"/>
        <v>676.2</v>
      </c>
      <c r="G248" s="38">
        <f t="shared" si="62"/>
        <v>555.1</v>
      </c>
      <c r="H248" s="47">
        <f t="shared" si="63"/>
        <v>21.815889029003777</v>
      </c>
    </row>
    <row r="249" spans="1:8" x14ac:dyDescent="0.25">
      <c r="A249" s="98">
        <f t="shared" si="57"/>
        <v>40955</v>
      </c>
      <c r="B249">
        <v>75.099999999999994</v>
      </c>
      <c r="C249">
        <v>91</v>
      </c>
      <c r="D249">
        <v>601.1</v>
      </c>
      <c r="E249">
        <v>464.1</v>
      </c>
      <c r="F249" s="38">
        <f t="shared" si="61"/>
        <v>676.2</v>
      </c>
      <c r="G249" s="38">
        <f t="shared" si="62"/>
        <v>555.1</v>
      </c>
      <c r="H249" s="47">
        <f t="shared" si="63"/>
        <v>21.815889029003777</v>
      </c>
    </row>
    <row r="250" spans="1:8" x14ac:dyDescent="0.25">
      <c r="A250" s="98">
        <f t="shared" si="57"/>
        <v>40962</v>
      </c>
      <c r="B250">
        <v>94.1</v>
      </c>
      <c r="C250">
        <v>91</v>
      </c>
      <c r="D250">
        <v>601.1</v>
      </c>
      <c r="E250">
        <v>464.1</v>
      </c>
      <c r="F250" s="38">
        <f t="shared" si="61"/>
        <v>695.2</v>
      </c>
      <c r="G250" s="38">
        <f t="shared" si="62"/>
        <v>555.1</v>
      </c>
      <c r="H250" s="47">
        <f t="shared" si="63"/>
        <v>25.238695730499018</v>
      </c>
    </row>
    <row r="251" spans="1:8" x14ac:dyDescent="0.25">
      <c r="A251" s="98">
        <f t="shared" si="57"/>
        <v>40969</v>
      </c>
      <c r="B251">
        <v>94.1</v>
      </c>
      <c r="C251">
        <v>91</v>
      </c>
      <c r="D251">
        <v>601.1</v>
      </c>
      <c r="E251">
        <v>464.1</v>
      </c>
      <c r="F251" s="38">
        <f t="shared" si="61"/>
        <v>695.2</v>
      </c>
      <c r="G251" s="38">
        <f t="shared" si="62"/>
        <v>555.1</v>
      </c>
      <c r="H251" s="47">
        <f t="shared" si="63"/>
        <v>25.238695730499018</v>
      </c>
    </row>
    <row r="252" spans="1:8" x14ac:dyDescent="0.25">
      <c r="A252" s="98">
        <f t="shared" si="57"/>
        <v>40976</v>
      </c>
      <c r="B252">
        <v>76</v>
      </c>
      <c r="C252">
        <v>152</v>
      </c>
      <c r="D252">
        <v>654.4</v>
      </c>
      <c r="E252">
        <v>523.6</v>
      </c>
      <c r="F252" s="38">
        <f t="shared" si="61"/>
        <v>730.4</v>
      </c>
      <c r="G252" s="38">
        <f t="shared" si="62"/>
        <v>675.6</v>
      </c>
      <c r="H252" s="47">
        <f t="shared" si="63"/>
        <v>8.1113084665482393</v>
      </c>
    </row>
    <row r="253" spans="1:8" x14ac:dyDescent="0.25">
      <c r="A253" s="98">
        <f t="shared" si="57"/>
        <v>40983</v>
      </c>
      <c r="B253">
        <v>79.400000000000006</v>
      </c>
      <c r="C253">
        <v>152</v>
      </c>
      <c r="D253">
        <v>654.4</v>
      </c>
      <c r="E253">
        <v>523.6</v>
      </c>
      <c r="F253" s="38">
        <f t="shared" si="61"/>
        <v>733.8</v>
      </c>
      <c r="G253" s="38">
        <f t="shared" si="62"/>
        <v>675.6</v>
      </c>
      <c r="H253" s="47">
        <f t="shared" si="63"/>
        <v>8.6145648312610845</v>
      </c>
    </row>
    <row r="254" spans="1:8" x14ac:dyDescent="0.25">
      <c r="A254" s="98">
        <f t="shared" si="57"/>
        <v>40990</v>
      </c>
      <c r="B254">
        <v>31</v>
      </c>
      <c r="C254">
        <v>152</v>
      </c>
      <c r="D254">
        <v>704.6</v>
      </c>
      <c r="E254">
        <v>523.6</v>
      </c>
      <c r="F254" s="38">
        <f t="shared" si="61"/>
        <v>735.6</v>
      </c>
      <c r="G254" s="38">
        <f t="shared" si="62"/>
        <v>675.6</v>
      </c>
      <c r="H254" s="47">
        <f t="shared" si="63"/>
        <v>8.8809946714031973</v>
      </c>
    </row>
    <row r="255" spans="1:8" x14ac:dyDescent="0.25">
      <c r="A255" s="98">
        <f t="shared" si="57"/>
        <v>40997</v>
      </c>
      <c r="B255">
        <v>56</v>
      </c>
      <c r="C255">
        <v>91</v>
      </c>
      <c r="D255">
        <v>704.6</v>
      </c>
      <c r="E255">
        <v>582.20000000000005</v>
      </c>
      <c r="F255" s="38">
        <f t="shared" si="61"/>
        <v>760.6</v>
      </c>
      <c r="G255" s="38">
        <f t="shared" si="62"/>
        <v>673.2</v>
      </c>
      <c r="H255" s="47">
        <f t="shared" si="63"/>
        <v>12.982768865121797</v>
      </c>
    </row>
    <row r="256" spans="1:8" x14ac:dyDescent="0.25">
      <c r="A256" s="98">
        <f t="shared" si="57"/>
        <v>41004</v>
      </c>
      <c r="B256">
        <v>56</v>
      </c>
      <c r="C256">
        <v>81</v>
      </c>
      <c r="D256">
        <v>704.6</v>
      </c>
      <c r="E256">
        <v>592</v>
      </c>
      <c r="F256" s="38">
        <f t="shared" si="61"/>
        <v>760.6</v>
      </c>
      <c r="G256" s="38">
        <f t="shared" si="62"/>
        <v>673</v>
      </c>
      <c r="H256" s="47">
        <f t="shared" si="63"/>
        <v>13.016344725111439</v>
      </c>
    </row>
    <row r="257" spans="1:9" x14ac:dyDescent="0.25">
      <c r="A257" s="98">
        <f t="shared" si="57"/>
        <v>41011</v>
      </c>
      <c r="B257">
        <v>56.7</v>
      </c>
      <c r="C257">
        <v>91.5</v>
      </c>
      <c r="D257">
        <v>704.6</v>
      </c>
      <c r="E257">
        <v>592</v>
      </c>
      <c r="F257" s="38">
        <f t="shared" si="61"/>
        <v>761.30000000000007</v>
      </c>
      <c r="G257" s="38">
        <f t="shared" si="62"/>
        <v>683.5</v>
      </c>
      <c r="H257" s="47">
        <f t="shared" si="63"/>
        <v>11.382589612289706</v>
      </c>
    </row>
    <row r="258" spans="1:9" x14ac:dyDescent="0.25">
      <c r="A258" s="98">
        <f t="shared" si="57"/>
        <v>41018</v>
      </c>
      <c r="B258">
        <v>56.7</v>
      </c>
      <c r="C258">
        <v>40.5</v>
      </c>
      <c r="D258">
        <v>704.6</v>
      </c>
      <c r="E258">
        <v>641.6</v>
      </c>
      <c r="F258" s="38">
        <f t="shared" si="61"/>
        <v>761.30000000000007</v>
      </c>
      <c r="G258" s="38">
        <f t="shared" si="62"/>
        <v>682.1</v>
      </c>
      <c r="H258" s="47">
        <f t="shared" si="63"/>
        <v>11.611200703709134</v>
      </c>
    </row>
    <row r="259" spans="1:9" x14ac:dyDescent="0.25">
      <c r="A259" s="98">
        <f t="shared" si="57"/>
        <v>41025</v>
      </c>
      <c r="B259">
        <v>121.7</v>
      </c>
      <c r="C259">
        <v>101.5</v>
      </c>
      <c r="D259">
        <v>704.6</v>
      </c>
      <c r="E259">
        <v>674.6</v>
      </c>
      <c r="F259" s="38">
        <f t="shared" si="61"/>
        <v>826.30000000000007</v>
      </c>
      <c r="G259" s="38">
        <f t="shared" si="62"/>
        <v>776.1</v>
      </c>
      <c r="H259" s="47">
        <f t="shared" si="63"/>
        <v>6.4682386290426441</v>
      </c>
    </row>
    <row r="260" spans="1:9" x14ac:dyDescent="0.25">
      <c r="A260" s="98">
        <f t="shared" si="57"/>
        <v>41032</v>
      </c>
      <c r="B260">
        <v>117.2</v>
      </c>
      <c r="C260">
        <v>52</v>
      </c>
      <c r="D260">
        <v>709.9</v>
      </c>
      <c r="E260">
        <v>727.8</v>
      </c>
      <c r="F260" s="38">
        <f t="shared" si="61"/>
        <v>827.1</v>
      </c>
      <c r="G260" s="38">
        <f t="shared" si="62"/>
        <v>779.8</v>
      </c>
      <c r="H260" s="47">
        <f t="shared" si="63"/>
        <v>6.0656578609900036</v>
      </c>
    </row>
    <row r="261" spans="1:9" x14ac:dyDescent="0.25">
      <c r="A261" s="98">
        <f t="shared" si="57"/>
        <v>41039</v>
      </c>
      <c r="B261">
        <v>57.2</v>
      </c>
      <c r="C261">
        <v>54.6</v>
      </c>
      <c r="D261">
        <v>771.1</v>
      </c>
      <c r="E261">
        <v>727.8</v>
      </c>
      <c r="F261" s="38">
        <f t="shared" si="61"/>
        <v>828.30000000000007</v>
      </c>
      <c r="G261" s="38">
        <f t="shared" si="62"/>
        <v>782.4</v>
      </c>
      <c r="H261" s="47">
        <f t="shared" si="63"/>
        <v>5.8665644171779219</v>
      </c>
    </row>
    <row r="262" spans="1:9" x14ac:dyDescent="0.25">
      <c r="A262" s="98">
        <f t="shared" si="57"/>
        <v>41046</v>
      </c>
      <c r="B262">
        <v>31.6</v>
      </c>
      <c r="C262">
        <v>1</v>
      </c>
      <c r="D262">
        <v>798.4</v>
      </c>
      <c r="E262">
        <v>781.4</v>
      </c>
      <c r="F262" s="38">
        <f t="shared" si="61"/>
        <v>830</v>
      </c>
      <c r="G262" s="38">
        <f t="shared" si="62"/>
        <v>782.4</v>
      </c>
      <c r="H262" s="47">
        <f t="shared" si="63"/>
        <v>6.0838445807771091</v>
      </c>
      <c r="I262">
        <v>3.7</v>
      </c>
    </row>
    <row r="263" spans="1:9" x14ac:dyDescent="0.25">
      <c r="A263" s="98">
        <f t="shared" ref="A263:A326" si="64">+A262+7</f>
        <v>41053</v>
      </c>
      <c r="B263">
        <v>0.1</v>
      </c>
      <c r="C263">
        <v>62</v>
      </c>
      <c r="D263">
        <v>829.9</v>
      </c>
      <c r="E263">
        <v>781.4</v>
      </c>
      <c r="F263" s="38">
        <f t="shared" ref="F263:F294" si="65">+B263+D263</f>
        <v>830</v>
      </c>
      <c r="G263" s="38">
        <f t="shared" ref="G263:G294" si="66">+C263+E263</f>
        <v>843.4</v>
      </c>
      <c r="H263" s="47">
        <f t="shared" ref="H263:H294" si="67">+(F263/G263-1)*100</f>
        <v>-1.5888072089162875</v>
      </c>
      <c r="I263">
        <v>4.2</v>
      </c>
    </row>
    <row r="264" spans="1:9" x14ac:dyDescent="0.25">
      <c r="A264" s="98">
        <f t="shared" si="64"/>
        <v>41060</v>
      </c>
      <c r="B264">
        <v>0</v>
      </c>
      <c r="C264">
        <v>62</v>
      </c>
      <c r="D264">
        <v>830</v>
      </c>
      <c r="E264">
        <v>781.4</v>
      </c>
      <c r="F264" s="38">
        <f t="shared" si="65"/>
        <v>830</v>
      </c>
      <c r="G264" s="38">
        <f t="shared" si="66"/>
        <v>843.4</v>
      </c>
      <c r="H264" s="47">
        <f t="shared" si="67"/>
        <v>-1.5888072089162875</v>
      </c>
    </row>
    <row r="265" spans="1:9" x14ac:dyDescent="0.25">
      <c r="A265" s="98">
        <f t="shared" si="64"/>
        <v>41067</v>
      </c>
      <c r="B265">
        <v>78.7</v>
      </c>
      <c r="C265">
        <v>136</v>
      </c>
      <c r="D265">
        <v>0.6</v>
      </c>
      <c r="E265">
        <v>63.9</v>
      </c>
      <c r="F265" s="38">
        <f t="shared" si="65"/>
        <v>79.3</v>
      </c>
      <c r="G265" s="38">
        <f t="shared" si="66"/>
        <v>199.9</v>
      </c>
      <c r="H265" s="47">
        <f t="shared" si="67"/>
        <v>-60.330165082541278</v>
      </c>
    </row>
    <row r="266" spans="1:9" x14ac:dyDescent="0.25">
      <c r="A266" s="98">
        <f t="shared" si="64"/>
        <v>41074</v>
      </c>
      <c r="B266">
        <v>78.099999999999994</v>
      </c>
      <c r="C266">
        <v>136</v>
      </c>
      <c r="D266">
        <v>1.2</v>
      </c>
      <c r="E266">
        <v>63.9</v>
      </c>
      <c r="F266" s="38">
        <f t="shared" si="65"/>
        <v>79.3</v>
      </c>
      <c r="G266" s="38">
        <f t="shared" si="66"/>
        <v>199.9</v>
      </c>
      <c r="H266" s="47">
        <f t="shared" si="67"/>
        <v>-60.330165082541278</v>
      </c>
    </row>
    <row r="267" spans="1:9" x14ac:dyDescent="0.25">
      <c r="A267" s="98">
        <f t="shared" si="64"/>
        <v>41081</v>
      </c>
      <c r="B267">
        <v>78.099999999999994</v>
      </c>
      <c r="C267">
        <v>126</v>
      </c>
      <c r="D267">
        <v>1.2</v>
      </c>
      <c r="E267">
        <v>74.400000000000006</v>
      </c>
      <c r="F267" s="38">
        <f t="shared" si="65"/>
        <v>79.3</v>
      </c>
      <c r="G267" s="38">
        <f t="shared" si="66"/>
        <v>200.4</v>
      </c>
      <c r="H267" s="47">
        <f t="shared" si="67"/>
        <v>-60.429141716566868</v>
      </c>
    </row>
    <row r="268" spans="1:9" x14ac:dyDescent="0.25">
      <c r="A268" s="98">
        <f t="shared" si="64"/>
        <v>41088</v>
      </c>
      <c r="B268">
        <v>143.1</v>
      </c>
      <c r="C268">
        <v>105.3</v>
      </c>
      <c r="D268">
        <v>1.2</v>
      </c>
      <c r="E268">
        <v>94.5</v>
      </c>
      <c r="F268" s="38">
        <f t="shared" si="65"/>
        <v>144.29999999999998</v>
      </c>
      <c r="G268" s="38">
        <f t="shared" si="66"/>
        <v>199.8</v>
      </c>
      <c r="H268" s="47">
        <f t="shared" si="67"/>
        <v>-27.777777777777789</v>
      </c>
    </row>
    <row r="269" spans="1:9" x14ac:dyDescent="0.25">
      <c r="A269" s="98">
        <f t="shared" si="64"/>
        <v>41095</v>
      </c>
      <c r="B269">
        <v>96.1</v>
      </c>
      <c r="C269">
        <v>74.7</v>
      </c>
      <c r="D269">
        <v>48.7</v>
      </c>
      <c r="E269">
        <v>127.6</v>
      </c>
      <c r="F269" s="38">
        <f t="shared" si="65"/>
        <v>144.80000000000001</v>
      </c>
      <c r="G269" s="38">
        <f t="shared" si="66"/>
        <v>202.3</v>
      </c>
      <c r="H269" s="47">
        <f t="shared" si="67"/>
        <v>-28.423133959466142</v>
      </c>
    </row>
    <row r="270" spans="1:9" x14ac:dyDescent="0.25">
      <c r="A270" s="98">
        <f t="shared" si="64"/>
        <v>41102</v>
      </c>
      <c r="B270">
        <v>96.1</v>
      </c>
      <c r="C270">
        <v>151.4</v>
      </c>
      <c r="D270">
        <v>49.3</v>
      </c>
      <c r="E270">
        <v>167.5</v>
      </c>
      <c r="F270" s="38">
        <f t="shared" si="65"/>
        <v>145.39999999999998</v>
      </c>
      <c r="G270" s="38">
        <f t="shared" si="66"/>
        <v>318.89999999999998</v>
      </c>
      <c r="H270" s="47">
        <f t="shared" si="67"/>
        <v>-54.405769833803696</v>
      </c>
    </row>
    <row r="271" spans="1:9" x14ac:dyDescent="0.25">
      <c r="A271" s="98">
        <f t="shared" si="64"/>
        <v>41109</v>
      </c>
      <c r="B271">
        <v>106.6</v>
      </c>
      <c r="C271">
        <v>121.4</v>
      </c>
      <c r="D271">
        <v>69.5</v>
      </c>
      <c r="E271">
        <v>194.8</v>
      </c>
      <c r="F271" s="38">
        <f t="shared" si="65"/>
        <v>176.1</v>
      </c>
      <c r="G271" s="38">
        <f t="shared" si="66"/>
        <v>316.20000000000005</v>
      </c>
      <c r="H271" s="47">
        <f t="shared" si="67"/>
        <v>-44.307400379506653</v>
      </c>
    </row>
    <row r="272" spans="1:9" x14ac:dyDescent="0.25">
      <c r="A272" s="98">
        <f t="shared" si="64"/>
        <v>41116</v>
      </c>
      <c r="B272">
        <v>106.6</v>
      </c>
      <c r="C272">
        <v>121.4</v>
      </c>
      <c r="D272">
        <v>69.5</v>
      </c>
      <c r="E272">
        <v>194.8</v>
      </c>
      <c r="F272" s="38">
        <f t="shared" si="65"/>
        <v>176.1</v>
      </c>
      <c r="G272" s="38">
        <f t="shared" si="66"/>
        <v>316.20000000000005</v>
      </c>
      <c r="H272" s="47">
        <f t="shared" si="67"/>
        <v>-44.307400379506653</v>
      </c>
    </row>
    <row r="273" spans="1:8" x14ac:dyDescent="0.25">
      <c r="A273" s="98">
        <f t="shared" si="64"/>
        <v>41123</v>
      </c>
      <c r="B273">
        <v>51</v>
      </c>
      <c r="C273">
        <v>121.4</v>
      </c>
      <c r="D273">
        <v>127.8</v>
      </c>
      <c r="E273">
        <v>255.1</v>
      </c>
      <c r="F273" s="38">
        <f t="shared" si="65"/>
        <v>178.8</v>
      </c>
      <c r="G273" s="38">
        <f t="shared" si="66"/>
        <v>376.5</v>
      </c>
      <c r="H273" s="47">
        <f t="shared" si="67"/>
        <v>-52.509960159362542</v>
      </c>
    </row>
    <row r="274" spans="1:8" x14ac:dyDescent="0.25">
      <c r="A274" s="98">
        <f t="shared" si="64"/>
        <v>41130</v>
      </c>
      <c r="B274">
        <v>204</v>
      </c>
      <c r="C274">
        <v>60.4</v>
      </c>
      <c r="D274">
        <v>127.8</v>
      </c>
      <c r="E274">
        <v>313.5</v>
      </c>
      <c r="F274" s="38">
        <f t="shared" si="65"/>
        <v>331.8</v>
      </c>
      <c r="G274" s="38">
        <f t="shared" si="66"/>
        <v>373.9</v>
      </c>
      <c r="H274" s="47">
        <f t="shared" si="67"/>
        <v>-11.259695105643209</v>
      </c>
    </row>
    <row r="275" spans="1:8" x14ac:dyDescent="0.25">
      <c r="A275" s="98">
        <f t="shared" si="64"/>
        <v>41137</v>
      </c>
      <c r="B275">
        <v>204</v>
      </c>
      <c r="C275">
        <v>60.4</v>
      </c>
      <c r="D275">
        <v>127.8</v>
      </c>
      <c r="E275">
        <v>313.5</v>
      </c>
      <c r="F275" s="38">
        <f t="shared" si="65"/>
        <v>331.8</v>
      </c>
      <c r="G275" s="38">
        <f t="shared" si="66"/>
        <v>373.9</v>
      </c>
      <c r="H275" s="47">
        <f t="shared" si="67"/>
        <v>-11.259695105643209</v>
      </c>
    </row>
    <row r="276" spans="1:8" x14ac:dyDescent="0.25">
      <c r="A276" s="98">
        <f t="shared" si="64"/>
        <v>41144</v>
      </c>
      <c r="B276">
        <v>204</v>
      </c>
      <c r="C276">
        <v>60.4</v>
      </c>
      <c r="D276">
        <v>127.8</v>
      </c>
      <c r="E276">
        <v>313.5</v>
      </c>
      <c r="F276" s="38">
        <f t="shared" si="65"/>
        <v>331.8</v>
      </c>
      <c r="G276" s="38">
        <f t="shared" si="66"/>
        <v>373.9</v>
      </c>
      <c r="H276" s="47">
        <f t="shared" si="67"/>
        <v>-11.259695105643209</v>
      </c>
    </row>
    <row r="277" spans="1:8" x14ac:dyDescent="0.25">
      <c r="A277" s="98">
        <f t="shared" si="64"/>
        <v>41151</v>
      </c>
      <c r="B277">
        <v>139.5</v>
      </c>
      <c r="C277">
        <v>60</v>
      </c>
      <c r="D277">
        <v>204.8</v>
      </c>
      <c r="E277">
        <v>313.89999999999998</v>
      </c>
      <c r="F277" s="38">
        <f t="shared" si="65"/>
        <v>344.3</v>
      </c>
      <c r="G277" s="38">
        <f t="shared" si="66"/>
        <v>373.9</v>
      </c>
      <c r="H277" s="47">
        <f t="shared" si="67"/>
        <v>-7.916555228670763</v>
      </c>
    </row>
    <row r="278" spans="1:8" x14ac:dyDescent="0.25">
      <c r="A278" s="98">
        <f t="shared" si="64"/>
        <v>41158</v>
      </c>
      <c r="B278">
        <v>139.5</v>
      </c>
      <c r="C278">
        <v>60</v>
      </c>
      <c r="D278">
        <v>204.8</v>
      </c>
      <c r="E278">
        <v>313.89999999999998</v>
      </c>
      <c r="F278" s="38">
        <f t="shared" si="65"/>
        <v>344.3</v>
      </c>
      <c r="G278" s="38">
        <f t="shared" si="66"/>
        <v>373.9</v>
      </c>
      <c r="H278" s="47">
        <f t="shared" si="67"/>
        <v>-7.916555228670763</v>
      </c>
    </row>
    <row r="279" spans="1:8" x14ac:dyDescent="0.25">
      <c r="A279" s="98">
        <f t="shared" si="64"/>
        <v>41165</v>
      </c>
      <c r="B279">
        <v>96.5</v>
      </c>
      <c r="C279">
        <v>100</v>
      </c>
      <c r="D279">
        <v>249.2</v>
      </c>
      <c r="E279">
        <v>332.9</v>
      </c>
      <c r="F279" s="38">
        <f t="shared" si="65"/>
        <v>345.7</v>
      </c>
      <c r="G279" s="38">
        <f t="shared" si="66"/>
        <v>432.9</v>
      </c>
      <c r="H279" s="47">
        <f t="shared" si="67"/>
        <v>-20.143220143220141</v>
      </c>
    </row>
    <row r="280" spans="1:8" x14ac:dyDescent="0.25">
      <c r="A280" s="98">
        <f t="shared" si="64"/>
        <v>41172</v>
      </c>
      <c r="B280">
        <v>96.5</v>
      </c>
      <c r="C280">
        <v>100</v>
      </c>
      <c r="D280">
        <v>249.2</v>
      </c>
      <c r="E280">
        <v>332.9</v>
      </c>
      <c r="F280" s="38">
        <f t="shared" si="65"/>
        <v>345.7</v>
      </c>
      <c r="G280" s="38">
        <f t="shared" si="66"/>
        <v>432.9</v>
      </c>
      <c r="H280" s="47">
        <f t="shared" si="67"/>
        <v>-20.143220143220141</v>
      </c>
    </row>
    <row r="281" spans="1:8" x14ac:dyDescent="0.25">
      <c r="A281" s="98">
        <f t="shared" si="64"/>
        <v>41179</v>
      </c>
      <c r="B281">
        <v>96.5</v>
      </c>
      <c r="C281">
        <v>100</v>
      </c>
      <c r="D281">
        <v>249.2</v>
      </c>
      <c r="E281">
        <v>332.9</v>
      </c>
      <c r="F281" s="38">
        <f t="shared" si="65"/>
        <v>345.7</v>
      </c>
      <c r="G281" s="38">
        <f t="shared" si="66"/>
        <v>432.9</v>
      </c>
      <c r="H281" s="47">
        <f t="shared" si="67"/>
        <v>-20.143220143220141</v>
      </c>
    </row>
    <row r="282" spans="1:8" x14ac:dyDescent="0.25">
      <c r="A282" s="98">
        <f t="shared" si="64"/>
        <v>41186</v>
      </c>
      <c r="B282">
        <v>96.1</v>
      </c>
      <c r="C282">
        <v>40</v>
      </c>
      <c r="D282">
        <v>249.5</v>
      </c>
      <c r="E282">
        <v>391.9</v>
      </c>
      <c r="F282" s="38">
        <f t="shared" si="65"/>
        <v>345.6</v>
      </c>
      <c r="G282" s="38">
        <f t="shared" si="66"/>
        <v>431.9</v>
      </c>
      <c r="H282" s="47">
        <f t="shared" si="67"/>
        <v>-19.981477193794849</v>
      </c>
    </row>
    <row r="283" spans="1:8" x14ac:dyDescent="0.25">
      <c r="A283" s="98">
        <f t="shared" si="64"/>
        <v>41193</v>
      </c>
      <c r="B283">
        <v>96</v>
      </c>
      <c r="C283">
        <v>40</v>
      </c>
      <c r="D283">
        <v>249.6</v>
      </c>
      <c r="E283">
        <v>422.3</v>
      </c>
      <c r="F283" s="38">
        <f t="shared" si="65"/>
        <v>345.6</v>
      </c>
      <c r="G283" s="38">
        <f t="shared" si="66"/>
        <v>462.3</v>
      </c>
      <c r="H283" s="47">
        <f t="shared" si="67"/>
        <v>-25.243348475016226</v>
      </c>
    </row>
    <row r="284" spans="1:8" x14ac:dyDescent="0.25">
      <c r="A284" s="98">
        <f t="shared" si="64"/>
        <v>41200</v>
      </c>
      <c r="B284">
        <v>120.9</v>
      </c>
      <c r="C284">
        <v>50</v>
      </c>
      <c r="D284">
        <v>249.7</v>
      </c>
      <c r="E284">
        <v>422.3</v>
      </c>
      <c r="F284" s="38">
        <f t="shared" si="65"/>
        <v>370.6</v>
      </c>
      <c r="G284" s="38">
        <f t="shared" si="66"/>
        <v>472.3</v>
      </c>
      <c r="H284" s="47">
        <f t="shared" si="67"/>
        <v>-21.532923988990049</v>
      </c>
    </row>
    <row r="285" spans="1:8" x14ac:dyDescent="0.25">
      <c r="A285" s="98">
        <f t="shared" si="64"/>
        <v>41207</v>
      </c>
      <c r="B285">
        <v>90.5</v>
      </c>
      <c r="C285">
        <v>50</v>
      </c>
      <c r="D285">
        <v>283.2</v>
      </c>
      <c r="E285">
        <v>422.3</v>
      </c>
      <c r="F285" s="38">
        <f t="shared" si="65"/>
        <v>373.7</v>
      </c>
      <c r="G285" s="38">
        <f t="shared" si="66"/>
        <v>472.3</v>
      </c>
      <c r="H285" s="47">
        <f t="shared" si="67"/>
        <v>-20.87656150751641</v>
      </c>
    </row>
    <row r="286" spans="1:8" x14ac:dyDescent="0.25">
      <c r="A286" s="98">
        <f t="shared" si="64"/>
        <v>41214</v>
      </c>
      <c r="B286">
        <v>25</v>
      </c>
      <c r="C286">
        <v>51</v>
      </c>
      <c r="D286">
        <v>344</v>
      </c>
      <c r="E286">
        <v>422.3</v>
      </c>
      <c r="F286" s="38">
        <f t="shared" si="65"/>
        <v>369</v>
      </c>
      <c r="G286" s="38">
        <f t="shared" si="66"/>
        <v>473.3</v>
      </c>
      <c r="H286" s="47">
        <f t="shared" si="67"/>
        <v>-22.036763152334672</v>
      </c>
    </row>
    <row r="287" spans="1:8" x14ac:dyDescent="0.25">
      <c r="A287" s="98">
        <f t="shared" si="64"/>
        <v>41221</v>
      </c>
      <c r="B287">
        <v>0</v>
      </c>
      <c r="C287">
        <v>51</v>
      </c>
      <c r="D287">
        <v>368.2</v>
      </c>
      <c r="E287">
        <v>422.3</v>
      </c>
      <c r="F287" s="38">
        <f t="shared" si="65"/>
        <v>368.2</v>
      </c>
      <c r="G287" s="38">
        <f t="shared" si="66"/>
        <v>473.3</v>
      </c>
      <c r="H287" s="47">
        <f t="shared" si="67"/>
        <v>-22.205789140080292</v>
      </c>
    </row>
    <row r="288" spans="1:8" x14ac:dyDescent="0.25">
      <c r="A288" s="98">
        <f t="shared" si="64"/>
        <v>41228</v>
      </c>
      <c r="B288">
        <v>0</v>
      </c>
      <c r="C288">
        <v>51</v>
      </c>
      <c r="D288">
        <v>368.2</v>
      </c>
      <c r="E288">
        <v>422.3</v>
      </c>
      <c r="F288" s="38">
        <f t="shared" si="65"/>
        <v>368.2</v>
      </c>
      <c r="G288" s="38">
        <f t="shared" si="66"/>
        <v>473.3</v>
      </c>
      <c r="H288" s="47">
        <f t="shared" si="67"/>
        <v>-22.205789140080292</v>
      </c>
    </row>
    <row r="289" spans="1:8" x14ac:dyDescent="0.25">
      <c r="A289" s="98">
        <f t="shared" si="64"/>
        <v>41235</v>
      </c>
      <c r="B289">
        <v>0</v>
      </c>
      <c r="C289">
        <v>51</v>
      </c>
      <c r="D289">
        <v>368.2</v>
      </c>
      <c r="E289">
        <v>422.3</v>
      </c>
      <c r="F289" s="38">
        <f t="shared" si="65"/>
        <v>368.2</v>
      </c>
      <c r="G289" s="38">
        <f t="shared" si="66"/>
        <v>473.3</v>
      </c>
      <c r="H289" s="47">
        <f t="shared" si="67"/>
        <v>-22.205789140080292</v>
      </c>
    </row>
    <row r="290" spans="1:8" x14ac:dyDescent="0.25">
      <c r="A290" s="98">
        <f t="shared" si="64"/>
        <v>41242</v>
      </c>
      <c r="B290">
        <v>0</v>
      </c>
      <c r="C290">
        <v>51</v>
      </c>
      <c r="D290">
        <v>368.2</v>
      </c>
      <c r="E290">
        <v>422.3</v>
      </c>
      <c r="F290" s="38">
        <f t="shared" si="65"/>
        <v>368.2</v>
      </c>
      <c r="G290" s="38">
        <f t="shared" si="66"/>
        <v>473.3</v>
      </c>
      <c r="H290" s="47">
        <f t="shared" si="67"/>
        <v>-22.205789140080292</v>
      </c>
    </row>
    <row r="291" spans="1:8" x14ac:dyDescent="0.25">
      <c r="A291" s="98">
        <f t="shared" si="64"/>
        <v>41249</v>
      </c>
      <c r="B291">
        <v>0</v>
      </c>
      <c r="C291">
        <v>56</v>
      </c>
      <c r="D291">
        <v>368.2</v>
      </c>
      <c r="E291">
        <v>467.8</v>
      </c>
      <c r="F291" s="38">
        <f t="shared" si="65"/>
        <v>368.2</v>
      </c>
      <c r="G291" s="38">
        <f t="shared" si="66"/>
        <v>523.79999999999995</v>
      </c>
      <c r="H291" s="47">
        <f t="shared" si="67"/>
        <v>-29.705994654448254</v>
      </c>
    </row>
    <row r="292" spans="1:8" x14ac:dyDescent="0.25">
      <c r="A292" s="98">
        <f t="shared" si="64"/>
        <v>41256</v>
      </c>
      <c r="B292">
        <v>0</v>
      </c>
      <c r="C292">
        <v>56</v>
      </c>
      <c r="D292">
        <v>368.2</v>
      </c>
      <c r="E292">
        <v>467.8</v>
      </c>
      <c r="F292" s="38">
        <f t="shared" si="65"/>
        <v>368.2</v>
      </c>
      <c r="G292" s="38">
        <f t="shared" si="66"/>
        <v>523.79999999999995</v>
      </c>
      <c r="H292" s="47">
        <f t="shared" si="67"/>
        <v>-29.705994654448254</v>
      </c>
    </row>
    <row r="293" spans="1:8" x14ac:dyDescent="0.25">
      <c r="A293" s="98">
        <f t="shared" si="64"/>
        <v>41263</v>
      </c>
      <c r="B293">
        <v>0</v>
      </c>
      <c r="C293">
        <v>55</v>
      </c>
      <c r="D293">
        <v>368.2</v>
      </c>
      <c r="E293">
        <v>468.9</v>
      </c>
      <c r="F293" s="38">
        <f t="shared" si="65"/>
        <v>368.2</v>
      </c>
      <c r="G293" s="38">
        <f t="shared" si="66"/>
        <v>523.9</v>
      </c>
      <c r="H293" s="47">
        <f t="shared" si="67"/>
        <v>-29.719412101546094</v>
      </c>
    </row>
    <row r="294" spans="1:8" x14ac:dyDescent="0.25">
      <c r="A294" s="98">
        <f t="shared" si="64"/>
        <v>41270</v>
      </c>
      <c r="B294">
        <v>0</v>
      </c>
      <c r="C294">
        <v>55</v>
      </c>
      <c r="D294">
        <v>368.2</v>
      </c>
      <c r="E294">
        <v>468.9</v>
      </c>
      <c r="F294" s="38">
        <f t="shared" si="65"/>
        <v>368.2</v>
      </c>
      <c r="G294" s="38">
        <f t="shared" si="66"/>
        <v>523.9</v>
      </c>
      <c r="H294" s="47">
        <f t="shared" si="67"/>
        <v>-29.719412101546094</v>
      </c>
    </row>
    <row r="295" spans="1:8" x14ac:dyDescent="0.25">
      <c r="A295" s="98">
        <f t="shared" si="64"/>
        <v>41277</v>
      </c>
      <c r="B295">
        <v>0</v>
      </c>
      <c r="C295">
        <v>55</v>
      </c>
      <c r="D295">
        <v>368.2</v>
      </c>
      <c r="E295">
        <v>468.9</v>
      </c>
      <c r="F295" s="38">
        <f t="shared" ref="F295:F317" si="68">+B295+D295</f>
        <v>368.2</v>
      </c>
      <c r="G295" s="38">
        <f t="shared" ref="G295:G317" si="69">+C295+E295</f>
        <v>523.9</v>
      </c>
      <c r="H295" s="47">
        <f t="shared" ref="H295:H324" si="70">+(F295/G295-1)*100</f>
        <v>-29.719412101546094</v>
      </c>
    </row>
    <row r="296" spans="1:8" x14ac:dyDescent="0.25">
      <c r="A296" s="98">
        <f t="shared" si="64"/>
        <v>41284</v>
      </c>
      <c r="B296">
        <v>0</v>
      </c>
      <c r="C296">
        <v>120</v>
      </c>
      <c r="D296">
        <v>368.2</v>
      </c>
      <c r="E296">
        <v>468.9</v>
      </c>
      <c r="F296" s="38">
        <f t="shared" si="68"/>
        <v>368.2</v>
      </c>
      <c r="G296" s="38">
        <f t="shared" si="69"/>
        <v>588.9</v>
      </c>
      <c r="H296" s="47">
        <f t="shared" si="70"/>
        <v>-37.476651383936158</v>
      </c>
    </row>
    <row r="297" spans="1:8" x14ac:dyDescent="0.25">
      <c r="A297" s="98">
        <f t="shared" si="64"/>
        <v>41291</v>
      </c>
      <c r="B297">
        <v>0</v>
      </c>
      <c r="C297">
        <v>181</v>
      </c>
      <c r="D297">
        <v>368.2</v>
      </c>
      <c r="E297">
        <v>468.9</v>
      </c>
      <c r="F297" s="38">
        <f t="shared" si="68"/>
        <v>368.2</v>
      </c>
      <c r="G297" s="38">
        <f t="shared" si="69"/>
        <v>649.9</v>
      </c>
      <c r="H297" s="47">
        <f t="shared" si="70"/>
        <v>-43.345130020003076</v>
      </c>
    </row>
    <row r="298" spans="1:8" x14ac:dyDescent="0.25">
      <c r="A298" s="98">
        <f t="shared" si="64"/>
        <v>41298</v>
      </c>
      <c r="B298">
        <v>0</v>
      </c>
      <c r="C298">
        <v>116</v>
      </c>
      <c r="D298">
        <v>368.2</v>
      </c>
      <c r="E298">
        <v>537.1</v>
      </c>
      <c r="F298" s="38">
        <f t="shared" si="68"/>
        <v>368.2</v>
      </c>
      <c r="G298" s="38">
        <f t="shared" si="69"/>
        <v>653.1</v>
      </c>
      <c r="H298" s="47">
        <f t="shared" si="70"/>
        <v>-43.622722400857448</v>
      </c>
    </row>
    <row r="299" spans="1:8" x14ac:dyDescent="0.25">
      <c r="A299" s="98">
        <f t="shared" si="64"/>
        <v>41305</v>
      </c>
      <c r="B299">
        <v>0</v>
      </c>
      <c r="C299">
        <v>55.1</v>
      </c>
      <c r="D299">
        <v>368.2</v>
      </c>
      <c r="E299">
        <v>601.1</v>
      </c>
      <c r="F299" s="38">
        <f t="shared" si="68"/>
        <v>368.2</v>
      </c>
      <c r="G299" s="38">
        <f t="shared" si="69"/>
        <v>656.2</v>
      </c>
      <c r="H299" s="47">
        <f t="shared" si="70"/>
        <v>-43.889058213959167</v>
      </c>
    </row>
    <row r="300" spans="1:8" x14ac:dyDescent="0.25">
      <c r="A300" s="98">
        <f t="shared" si="64"/>
        <v>41312</v>
      </c>
      <c r="B300">
        <v>65</v>
      </c>
      <c r="C300">
        <v>75.099999999999994</v>
      </c>
      <c r="D300">
        <v>368.2</v>
      </c>
      <c r="E300">
        <v>601.1</v>
      </c>
      <c r="F300" s="38">
        <f t="shared" si="68"/>
        <v>433.2</v>
      </c>
      <c r="G300" s="38">
        <f t="shared" si="69"/>
        <v>676.2</v>
      </c>
      <c r="H300" s="47">
        <f t="shared" si="70"/>
        <v>-35.936113575865136</v>
      </c>
    </row>
    <row r="301" spans="1:8" x14ac:dyDescent="0.25">
      <c r="A301" s="98">
        <f t="shared" si="64"/>
        <v>41319</v>
      </c>
      <c r="B301">
        <v>0</v>
      </c>
      <c r="C301">
        <v>75.099999999999994</v>
      </c>
      <c r="D301">
        <v>434.2</v>
      </c>
      <c r="E301">
        <v>601.1</v>
      </c>
      <c r="F301" s="38">
        <f t="shared" si="68"/>
        <v>434.2</v>
      </c>
      <c r="G301" s="38">
        <f t="shared" si="69"/>
        <v>676.2</v>
      </c>
      <c r="H301" s="47">
        <f t="shared" si="70"/>
        <v>-35.788228334812189</v>
      </c>
    </row>
    <row r="302" spans="1:8" x14ac:dyDescent="0.25">
      <c r="A302" s="98">
        <f t="shared" si="64"/>
        <v>41326</v>
      </c>
      <c r="B302">
        <v>0</v>
      </c>
      <c r="C302">
        <v>94.1</v>
      </c>
      <c r="D302">
        <v>434.2</v>
      </c>
      <c r="E302">
        <v>601.1</v>
      </c>
      <c r="F302" s="38">
        <f t="shared" si="68"/>
        <v>434.2</v>
      </c>
      <c r="G302" s="38">
        <f t="shared" si="69"/>
        <v>695.2</v>
      </c>
      <c r="H302" s="47">
        <f t="shared" si="70"/>
        <v>-37.543153049482171</v>
      </c>
    </row>
    <row r="303" spans="1:8" x14ac:dyDescent="0.25">
      <c r="A303" s="98">
        <f t="shared" si="64"/>
        <v>41333</v>
      </c>
      <c r="B303">
        <v>1.2</v>
      </c>
      <c r="C303">
        <v>94.1</v>
      </c>
      <c r="D303">
        <v>434.2</v>
      </c>
      <c r="E303">
        <v>601.1</v>
      </c>
      <c r="F303" s="38">
        <f t="shared" si="68"/>
        <v>435.4</v>
      </c>
      <c r="G303" s="38">
        <f t="shared" si="69"/>
        <v>695.2</v>
      </c>
      <c r="H303" s="47">
        <f t="shared" si="70"/>
        <v>-37.370540851553514</v>
      </c>
    </row>
    <row r="304" spans="1:8" x14ac:dyDescent="0.25">
      <c r="A304" s="98">
        <f t="shared" si="64"/>
        <v>41340</v>
      </c>
      <c r="B304">
        <v>1.2</v>
      </c>
      <c r="C304">
        <v>76</v>
      </c>
      <c r="D304">
        <v>434.2</v>
      </c>
      <c r="E304">
        <v>643.6</v>
      </c>
      <c r="F304" s="38">
        <f t="shared" si="68"/>
        <v>435.4</v>
      </c>
      <c r="G304" s="38">
        <f t="shared" si="69"/>
        <v>719.6</v>
      </c>
      <c r="H304" s="47">
        <f t="shared" si="70"/>
        <v>-39.494163424124515</v>
      </c>
    </row>
    <row r="305" spans="1:8" x14ac:dyDescent="0.25">
      <c r="A305" s="98">
        <f t="shared" si="64"/>
        <v>41347</v>
      </c>
      <c r="B305">
        <v>1.2</v>
      </c>
      <c r="C305">
        <v>79.400000000000006</v>
      </c>
      <c r="D305">
        <v>434.2</v>
      </c>
      <c r="E305">
        <v>654.4</v>
      </c>
      <c r="F305" s="38">
        <f t="shared" si="68"/>
        <v>435.4</v>
      </c>
      <c r="G305" s="38">
        <f t="shared" si="69"/>
        <v>733.8</v>
      </c>
      <c r="H305" s="47">
        <f t="shared" si="70"/>
        <v>-40.66503134369038</v>
      </c>
    </row>
    <row r="306" spans="1:8" x14ac:dyDescent="0.25">
      <c r="A306" s="98">
        <f t="shared" si="64"/>
        <v>41354</v>
      </c>
      <c r="B306">
        <v>0</v>
      </c>
      <c r="C306">
        <v>31</v>
      </c>
      <c r="D306">
        <v>435.4</v>
      </c>
      <c r="E306">
        <v>704.6</v>
      </c>
      <c r="F306" s="38">
        <f t="shared" si="68"/>
        <v>435.4</v>
      </c>
      <c r="G306" s="38">
        <f t="shared" si="69"/>
        <v>735.6</v>
      </c>
      <c r="H306" s="47">
        <f t="shared" si="70"/>
        <v>-40.810222947253948</v>
      </c>
    </row>
    <row r="307" spans="1:8" x14ac:dyDescent="0.25">
      <c r="A307" s="98">
        <f t="shared" si="64"/>
        <v>41361</v>
      </c>
      <c r="B307">
        <v>0</v>
      </c>
      <c r="C307">
        <v>56</v>
      </c>
      <c r="D307">
        <v>435.4</v>
      </c>
      <c r="E307">
        <v>704.6</v>
      </c>
      <c r="F307" s="38">
        <f t="shared" si="68"/>
        <v>435.4</v>
      </c>
      <c r="G307" s="38">
        <f t="shared" si="69"/>
        <v>760.6</v>
      </c>
      <c r="H307" s="47">
        <f t="shared" si="70"/>
        <v>-42.755719169077047</v>
      </c>
    </row>
    <row r="308" spans="1:8" x14ac:dyDescent="0.25">
      <c r="A308" s="98">
        <f t="shared" si="64"/>
        <v>41368</v>
      </c>
      <c r="B308">
        <v>0</v>
      </c>
      <c r="C308">
        <v>56</v>
      </c>
      <c r="D308">
        <v>435.4</v>
      </c>
      <c r="E308">
        <v>704.6</v>
      </c>
      <c r="F308" s="38">
        <f t="shared" si="68"/>
        <v>435.4</v>
      </c>
      <c r="G308" s="38">
        <f t="shared" si="69"/>
        <v>760.6</v>
      </c>
      <c r="H308" s="47">
        <f t="shared" si="70"/>
        <v>-42.755719169077047</v>
      </c>
    </row>
    <row r="309" spans="1:8" x14ac:dyDescent="0.25">
      <c r="A309" s="98">
        <f t="shared" si="64"/>
        <v>41375</v>
      </c>
      <c r="B309">
        <v>0</v>
      </c>
      <c r="C309">
        <v>56.7</v>
      </c>
      <c r="D309">
        <v>435.4</v>
      </c>
      <c r="E309">
        <v>704.6</v>
      </c>
      <c r="F309" s="38">
        <f t="shared" si="68"/>
        <v>435.4</v>
      </c>
      <c r="G309" s="38">
        <f t="shared" si="69"/>
        <v>761.30000000000007</v>
      </c>
      <c r="H309" s="47">
        <f t="shared" si="70"/>
        <v>-42.808354131091562</v>
      </c>
    </row>
    <row r="310" spans="1:8" x14ac:dyDescent="0.25">
      <c r="A310" s="98">
        <f t="shared" si="64"/>
        <v>41382</v>
      </c>
      <c r="B310">
        <v>0</v>
      </c>
      <c r="C310">
        <v>56.7</v>
      </c>
      <c r="D310">
        <v>435.4</v>
      </c>
      <c r="E310">
        <v>704.6</v>
      </c>
      <c r="F310" s="38">
        <f t="shared" si="68"/>
        <v>435.4</v>
      </c>
      <c r="G310" s="38">
        <f t="shared" si="69"/>
        <v>761.30000000000007</v>
      </c>
      <c r="H310" s="47">
        <f t="shared" si="70"/>
        <v>-42.808354131091562</v>
      </c>
    </row>
    <row r="311" spans="1:8" x14ac:dyDescent="0.25">
      <c r="A311" s="98">
        <f t="shared" si="64"/>
        <v>41389</v>
      </c>
      <c r="B311">
        <v>0</v>
      </c>
      <c r="C311">
        <v>121.7</v>
      </c>
      <c r="D311">
        <v>435.4</v>
      </c>
      <c r="E311">
        <v>704.6</v>
      </c>
      <c r="F311" s="38">
        <f t="shared" si="68"/>
        <v>435.4</v>
      </c>
      <c r="G311" s="38">
        <f t="shared" si="69"/>
        <v>826.30000000000007</v>
      </c>
      <c r="H311" s="47">
        <f t="shared" si="70"/>
        <v>-47.307273387389571</v>
      </c>
    </row>
    <row r="312" spans="1:8" x14ac:dyDescent="0.25">
      <c r="A312" s="98">
        <f t="shared" si="64"/>
        <v>41396</v>
      </c>
      <c r="B312">
        <v>0</v>
      </c>
      <c r="C312">
        <v>117.2</v>
      </c>
      <c r="D312">
        <v>501.2</v>
      </c>
      <c r="E312">
        <v>709.9</v>
      </c>
      <c r="F312" s="38">
        <f t="shared" si="68"/>
        <v>501.2</v>
      </c>
      <c r="G312" s="38">
        <f t="shared" si="69"/>
        <v>827.1</v>
      </c>
      <c r="H312" s="47">
        <f t="shared" si="70"/>
        <v>-39.402732438641038</v>
      </c>
    </row>
    <row r="313" spans="1:8" x14ac:dyDescent="0.25">
      <c r="A313" s="98">
        <f t="shared" si="64"/>
        <v>41403</v>
      </c>
      <c r="B313">
        <v>0</v>
      </c>
      <c r="C313">
        <v>57.2</v>
      </c>
      <c r="D313">
        <v>533.70000000000005</v>
      </c>
      <c r="E313">
        <v>771.1</v>
      </c>
      <c r="F313" s="38">
        <f t="shared" si="68"/>
        <v>533.70000000000005</v>
      </c>
      <c r="G313" s="38">
        <f t="shared" si="69"/>
        <v>828.30000000000007</v>
      </c>
      <c r="H313" s="47">
        <f t="shared" si="70"/>
        <v>-35.566823614632384</v>
      </c>
    </row>
    <row r="314" spans="1:8" x14ac:dyDescent="0.25">
      <c r="A314" s="98">
        <f t="shared" si="64"/>
        <v>41410</v>
      </c>
      <c r="B314">
        <v>0</v>
      </c>
      <c r="C314">
        <v>31.6</v>
      </c>
      <c r="D314">
        <v>533.70000000000005</v>
      </c>
      <c r="E314">
        <v>798.4</v>
      </c>
      <c r="F314" s="38">
        <f t="shared" si="68"/>
        <v>533.70000000000005</v>
      </c>
      <c r="G314" s="38">
        <f t="shared" si="69"/>
        <v>830</v>
      </c>
      <c r="H314" s="47">
        <f t="shared" si="70"/>
        <v>-35.69879518072289</v>
      </c>
    </row>
    <row r="315" spans="1:8" x14ac:dyDescent="0.25">
      <c r="A315" s="98">
        <f t="shared" si="64"/>
        <v>41417</v>
      </c>
      <c r="B315">
        <v>0</v>
      </c>
      <c r="C315">
        <v>0.1</v>
      </c>
      <c r="D315">
        <v>533.70000000000005</v>
      </c>
      <c r="E315">
        <v>829.9</v>
      </c>
      <c r="F315" s="38">
        <f t="shared" si="68"/>
        <v>533.70000000000005</v>
      </c>
      <c r="G315" s="38">
        <f t="shared" si="69"/>
        <v>830</v>
      </c>
      <c r="H315" s="47">
        <f t="shared" si="70"/>
        <v>-35.69879518072289</v>
      </c>
    </row>
    <row r="316" spans="1:8" x14ac:dyDescent="0.25">
      <c r="A316" s="98">
        <f t="shared" si="64"/>
        <v>41424</v>
      </c>
      <c r="B316">
        <v>0</v>
      </c>
      <c r="C316">
        <v>0</v>
      </c>
      <c r="D316">
        <v>533.70000000000005</v>
      </c>
      <c r="E316">
        <v>830</v>
      </c>
      <c r="F316" s="38">
        <f t="shared" si="68"/>
        <v>533.70000000000005</v>
      </c>
      <c r="G316" s="38">
        <f t="shared" si="69"/>
        <v>830</v>
      </c>
      <c r="H316" s="47">
        <f t="shared" si="70"/>
        <v>-35.69879518072289</v>
      </c>
    </row>
    <row r="317" spans="1:8" x14ac:dyDescent="0.25">
      <c r="A317" s="98">
        <f t="shared" si="64"/>
        <v>41431</v>
      </c>
      <c r="B317">
        <v>0</v>
      </c>
      <c r="C317">
        <v>78.7</v>
      </c>
      <c r="D317">
        <v>0</v>
      </c>
      <c r="E317">
        <v>0.6</v>
      </c>
      <c r="F317" s="105">
        <f t="shared" si="68"/>
        <v>0</v>
      </c>
      <c r="G317" s="105">
        <f t="shared" si="69"/>
        <v>79.3</v>
      </c>
      <c r="H317" s="47">
        <f t="shared" si="70"/>
        <v>-100</v>
      </c>
    </row>
    <row r="318" spans="1:8" x14ac:dyDescent="0.25">
      <c r="A318" s="98">
        <f t="shared" si="64"/>
        <v>41438</v>
      </c>
      <c r="H318" s="47" t="e">
        <f t="shared" si="70"/>
        <v>#DIV/0!</v>
      </c>
    </row>
    <row r="319" spans="1:8" x14ac:dyDescent="0.25">
      <c r="A319" s="98">
        <f t="shared" si="64"/>
        <v>41445</v>
      </c>
      <c r="B319">
        <v>40</v>
      </c>
      <c r="C319">
        <v>78.099999999999994</v>
      </c>
      <c r="D319">
        <v>0</v>
      </c>
      <c r="E319">
        <v>1.2</v>
      </c>
      <c r="F319" s="105">
        <f t="shared" ref="F319:G321" si="71">+B319+D319</f>
        <v>40</v>
      </c>
      <c r="G319" s="105">
        <f t="shared" si="71"/>
        <v>79.3</v>
      </c>
      <c r="H319" s="47">
        <f t="shared" si="70"/>
        <v>-49.558638083228246</v>
      </c>
    </row>
    <row r="320" spans="1:8" x14ac:dyDescent="0.25">
      <c r="A320" s="98">
        <f t="shared" si="64"/>
        <v>41452</v>
      </c>
      <c r="B320">
        <v>40</v>
      </c>
      <c r="C320">
        <v>143.1</v>
      </c>
      <c r="D320">
        <v>0</v>
      </c>
      <c r="E320">
        <v>1.2</v>
      </c>
      <c r="F320" s="105">
        <f t="shared" si="71"/>
        <v>40</v>
      </c>
      <c r="G320" s="105">
        <f t="shared" si="71"/>
        <v>144.29999999999998</v>
      </c>
      <c r="H320" s="47">
        <f t="shared" si="70"/>
        <v>-72.27997227997227</v>
      </c>
    </row>
    <row r="321" spans="1:11" x14ac:dyDescent="0.25">
      <c r="A321" s="98">
        <f t="shared" si="64"/>
        <v>41459</v>
      </c>
      <c r="B321">
        <v>40</v>
      </c>
      <c r="C321">
        <v>96.1</v>
      </c>
      <c r="D321">
        <v>57.8</v>
      </c>
      <c r="E321">
        <v>48.7</v>
      </c>
      <c r="F321" s="105">
        <f t="shared" si="71"/>
        <v>97.8</v>
      </c>
      <c r="G321" s="105">
        <f t="shared" si="71"/>
        <v>144.80000000000001</v>
      </c>
      <c r="H321" s="47">
        <f t="shared" si="70"/>
        <v>-32.458563535911608</v>
      </c>
    </row>
    <row r="322" spans="1:11" x14ac:dyDescent="0.25">
      <c r="A322" s="98">
        <f t="shared" si="64"/>
        <v>41466</v>
      </c>
      <c r="B322">
        <v>40</v>
      </c>
      <c r="C322">
        <v>96.1</v>
      </c>
      <c r="D322">
        <v>126</v>
      </c>
      <c r="E322">
        <v>49.3</v>
      </c>
      <c r="F322" s="105">
        <f t="shared" ref="F322:G324" si="72">+B322+D322</f>
        <v>166</v>
      </c>
      <c r="G322" s="105">
        <f t="shared" si="72"/>
        <v>145.39999999999998</v>
      </c>
      <c r="H322" s="47">
        <f t="shared" si="70"/>
        <v>14.167812929848722</v>
      </c>
    </row>
    <row r="323" spans="1:11" x14ac:dyDescent="0.25">
      <c r="A323" s="98">
        <f t="shared" si="64"/>
        <v>41473</v>
      </c>
      <c r="B323">
        <v>57</v>
      </c>
      <c r="C323">
        <v>106.6</v>
      </c>
      <c r="D323">
        <v>126</v>
      </c>
      <c r="E323">
        <v>69.5</v>
      </c>
      <c r="F323" s="105">
        <f t="shared" si="72"/>
        <v>183</v>
      </c>
      <c r="G323" s="105">
        <f t="shared" si="72"/>
        <v>176.1</v>
      </c>
      <c r="H323" s="47">
        <f t="shared" si="70"/>
        <v>3.9182282793867262</v>
      </c>
    </row>
    <row r="324" spans="1:11" x14ac:dyDescent="0.25">
      <c r="A324" s="98">
        <f t="shared" si="64"/>
        <v>41480</v>
      </c>
      <c r="B324">
        <v>54</v>
      </c>
      <c r="C324">
        <v>106.6</v>
      </c>
      <c r="D324">
        <v>126</v>
      </c>
      <c r="E324">
        <v>69.5</v>
      </c>
      <c r="F324" s="105">
        <f t="shared" si="72"/>
        <v>180</v>
      </c>
      <c r="G324" s="105">
        <f t="shared" si="72"/>
        <v>176.1</v>
      </c>
      <c r="H324" s="47">
        <f t="shared" si="70"/>
        <v>2.2146507666098936</v>
      </c>
    </row>
    <row r="325" spans="1:11" x14ac:dyDescent="0.25">
      <c r="A325" s="98">
        <f t="shared" si="64"/>
        <v>41487</v>
      </c>
      <c r="B325">
        <v>84</v>
      </c>
      <c r="C325">
        <v>51</v>
      </c>
      <c r="D325">
        <v>126</v>
      </c>
      <c r="E325">
        <v>127.8</v>
      </c>
      <c r="F325" s="105">
        <f t="shared" ref="F325:G334" si="73">+B325+D325</f>
        <v>210</v>
      </c>
      <c r="G325" s="105">
        <f t="shared" si="73"/>
        <v>178.8</v>
      </c>
      <c r="H325" s="47">
        <f t="shared" ref="H325:H334" si="74">+(F325/G325-1)*100</f>
        <v>17.449664429530198</v>
      </c>
    </row>
    <row r="326" spans="1:11" x14ac:dyDescent="0.25">
      <c r="A326" s="98">
        <f t="shared" si="64"/>
        <v>41494</v>
      </c>
      <c r="B326">
        <v>84</v>
      </c>
      <c r="C326">
        <v>204</v>
      </c>
      <c r="D326">
        <v>126</v>
      </c>
      <c r="E326">
        <v>127.8</v>
      </c>
      <c r="F326" s="105">
        <f t="shared" si="73"/>
        <v>210</v>
      </c>
      <c r="G326" s="105">
        <f t="shared" si="73"/>
        <v>331.8</v>
      </c>
      <c r="H326" s="47">
        <f t="shared" si="74"/>
        <v>-36.708860759493675</v>
      </c>
    </row>
    <row r="327" spans="1:11" x14ac:dyDescent="0.25">
      <c r="A327" s="98">
        <f t="shared" ref="A327:A390" si="75">+A326+7</f>
        <v>41501</v>
      </c>
      <c r="B327">
        <v>44</v>
      </c>
      <c r="C327">
        <v>204</v>
      </c>
      <c r="D327">
        <v>170</v>
      </c>
      <c r="E327">
        <v>127.8</v>
      </c>
      <c r="F327" s="105">
        <f t="shared" si="73"/>
        <v>214</v>
      </c>
      <c r="G327" s="105">
        <f t="shared" si="73"/>
        <v>331.8</v>
      </c>
      <c r="H327" s="47">
        <f t="shared" si="74"/>
        <v>-35.503315250150692</v>
      </c>
    </row>
    <row r="328" spans="1:11" x14ac:dyDescent="0.25">
      <c r="A328" s="98">
        <f t="shared" si="75"/>
        <v>41508</v>
      </c>
      <c r="B328">
        <v>102</v>
      </c>
      <c r="C328">
        <v>204</v>
      </c>
      <c r="D328">
        <v>178</v>
      </c>
      <c r="E328">
        <v>127.8</v>
      </c>
      <c r="F328" s="105">
        <f t="shared" si="73"/>
        <v>280</v>
      </c>
      <c r="G328" s="105">
        <f t="shared" si="73"/>
        <v>331.8</v>
      </c>
      <c r="H328" s="47">
        <f t="shared" si="74"/>
        <v>-15.61181434599156</v>
      </c>
    </row>
    <row r="329" spans="1:11" x14ac:dyDescent="0.25">
      <c r="A329" s="98">
        <f t="shared" si="75"/>
        <v>41515</v>
      </c>
      <c r="B329">
        <v>160</v>
      </c>
      <c r="C329">
        <v>139.5</v>
      </c>
      <c r="D329">
        <v>185.4</v>
      </c>
      <c r="E329">
        <v>204.8</v>
      </c>
      <c r="F329" s="105">
        <f t="shared" si="73"/>
        <v>345.4</v>
      </c>
      <c r="G329" s="105">
        <f t="shared" si="73"/>
        <v>344.3</v>
      </c>
      <c r="H329" s="47">
        <f t="shared" si="74"/>
        <v>0.31948881789136685</v>
      </c>
    </row>
    <row r="330" spans="1:11" x14ac:dyDescent="0.25">
      <c r="A330" s="98">
        <f t="shared" si="75"/>
        <v>41522</v>
      </c>
      <c r="B330">
        <v>160</v>
      </c>
      <c r="C330">
        <v>139.5</v>
      </c>
      <c r="D330">
        <v>185.4</v>
      </c>
      <c r="E330">
        <v>204.8</v>
      </c>
      <c r="F330" s="105">
        <f t="shared" si="73"/>
        <v>345.4</v>
      </c>
      <c r="G330" s="105">
        <f t="shared" si="73"/>
        <v>344.3</v>
      </c>
      <c r="H330" s="47">
        <f t="shared" si="74"/>
        <v>0.31948881789136685</v>
      </c>
    </row>
    <row r="331" spans="1:11" x14ac:dyDescent="0.25">
      <c r="A331" s="98">
        <f t="shared" si="75"/>
        <v>41529</v>
      </c>
      <c r="B331">
        <v>160</v>
      </c>
      <c r="C331">
        <v>96.5</v>
      </c>
      <c r="D331">
        <v>185.4</v>
      </c>
      <c r="E331">
        <v>249.2</v>
      </c>
      <c r="F331" s="105">
        <f t="shared" si="73"/>
        <v>345.4</v>
      </c>
      <c r="G331" s="105">
        <f t="shared" si="73"/>
        <v>345.7</v>
      </c>
      <c r="H331" s="47">
        <f t="shared" si="74"/>
        <v>-8.6780445472955936E-2</v>
      </c>
    </row>
    <row r="332" spans="1:11" x14ac:dyDescent="0.25">
      <c r="A332" s="98">
        <f t="shared" si="75"/>
        <v>41536</v>
      </c>
      <c r="B332">
        <v>150</v>
      </c>
      <c r="C332">
        <v>96.5</v>
      </c>
      <c r="D332">
        <v>272.89999999999998</v>
      </c>
      <c r="E332">
        <v>249.2</v>
      </c>
      <c r="F332" s="105">
        <f t="shared" si="73"/>
        <v>422.9</v>
      </c>
      <c r="G332" s="105">
        <f t="shared" si="73"/>
        <v>345.7</v>
      </c>
      <c r="H332" s="47">
        <f t="shared" si="74"/>
        <v>22.33150130170667</v>
      </c>
    </row>
    <row r="333" spans="1:11" ht="15" x14ac:dyDescent="0.25">
      <c r="A333" s="98">
        <f t="shared" si="75"/>
        <v>41543</v>
      </c>
      <c r="B333">
        <v>120</v>
      </c>
      <c r="C333">
        <v>96.5</v>
      </c>
      <c r="D333">
        <v>304.10000000000002</v>
      </c>
      <c r="E333">
        <v>249.2</v>
      </c>
      <c r="F333" s="105">
        <f t="shared" si="73"/>
        <v>424.1</v>
      </c>
      <c r="G333" s="105">
        <f t="shared" si="73"/>
        <v>345.7</v>
      </c>
      <c r="H333" s="47">
        <f t="shared" si="74"/>
        <v>22.678623083598517</v>
      </c>
      <c r="K333" s="101"/>
    </row>
    <row r="334" spans="1:11" x14ac:dyDescent="0.25">
      <c r="A334" s="98">
        <f t="shared" si="75"/>
        <v>41550</v>
      </c>
      <c r="B334">
        <v>55</v>
      </c>
      <c r="C334">
        <v>96.1</v>
      </c>
      <c r="D334">
        <v>389.3</v>
      </c>
      <c r="E334">
        <v>249.5</v>
      </c>
      <c r="F334" s="105">
        <f t="shared" si="73"/>
        <v>444.3</v>
      </c>
      <c r="G334" s="105">
        <f t="shared" si="73"/>
        <v>345.6</v>
      </c>
      <c r="H334" s="47">
        <f t="shared" si="74"/>
        <v>28.559027777777768</v>
      </c>
    </row>
    <row r="335" spans="1:11" x14ac:dyDescent="0.25">
      <c r="A335" s="98">
        <f t="shared" si="75"/>
        <v>41557</v>
      </c>
    </row>
    <row r="336" spans="1:11" x14ac:dyDescent="0.25">
      <c r="A336" s="98">
        <f t="shared" si="75"/>
        <v>41564</v>
      </c>
    </row>
    <row r="337" spans="1:16" x14ac:dyDescent="0.25">
      <c r="A337" s="98">
        <f t="shared" si="75"/>
        <v>41571</v>
      </c>
      <c r="B337">
        <v>55.5</v>
      </c>
      <c r="C337">
        <v>90.5</v>
      </c>
      <c r="D337">
        <v>446.5</v>
      </c>
      <c r="E337">
        <v>283.2</v>
      </c>
      <c r="F337" s="105">
        <f t="shared" ref="F337:G339" si="76">+B337+D337</f>
        <v>502</v>
      </c>
      <c r="G337" s="105">
        <f t="shared" si="76"/>
        <v>373.7</v>
      </c>
      <c r="H337" s="47">
        <f t="shared" ref="H337:H342" si="77">+(F337/G337-1)*100</f>
        <v>34.332352154134327</v>
      </c>
    </row>
    <row r="338" spans="1:16" x14ac:dyDescent="0.25">
      <c r="A338" s="98">
        <f t="shared" si="75"/>
        <v>41578</v>
      </c>
      <c r="B338">
        <v>55.5</v>
      </c>
      <c r="C338">
        <v>25</v>
      </c>
      <c r="D338">
        <v>446.5</v>
      </c>
      <c r="E338">
        <v>344</v>
      </c>
      <c r="F338" s="105">
        <f t="shared" si="76"/>
        <v>502</v>
      </c>
      <c r="G338" s="105">
        <f t="shared" si="76"/>
        <v>369</v>
      </c>
      <c r="H338" s="47">
        <f t="shared" si="77"/>
        <v>36.043360433604342</v>
      </c>
    </row>
    <row r="339" spans="1:16" ht="15" x14ac:dyDescent="0.25">
      <c r="A339" s="98">
        <f t="shared" si="75"/>
        <v>41585</v>
      </c>
      <c r="B339">
        <v>95.5</v>
      </c>
      <c r="C339">
        <v>0</v>
      </c>
      <c r="D339">
        <v>446.5</v>
      </c>
      <c r="E339">
        <v>368.2</v>
      </c>
      <c r="F339" s="105">
        <f t="shared" si="76"/>
        <v>542</v>
      </c>
      <c r="G339" s="105">
        <f t="shared" si="76"/>
        <v>368.2</v>
      </c>
      <c r="H339" s="47">
        <f t="shared" si="77"/>
        <v>47.202607278652906</v>
      </c>
      <c r="K339" s="101"/>
    </row>
    <row r="340" spans="1:16" x14ac:dyDescent="0.25">
      <c r="A340" s="98">
        <f t="shared" si="75"/>
        <v>41592</v>
      </c>
      <c r="B340">
        <v>40.5</v>
      </c>
      <c r="C340">
        <v>0</v>
      </c>
      <c r="D340">
        <v>504.2</v>
      </c>
      <c r="E340">
        <v>368.2</v>
      </c>
      <c r="F340" s="105">
        <f t="shared" ref="F340:G342" si="78">+B340+D340</f>
        <v>544.70000000000005</v>
      </c>
      <c r="G340" s="105">
        <f t="shared" si="78"/>
        <v>368.2</v>
      </c>
      <c r="H340" s="47">
        <f t="shared" si="77"/>
        <v>47.93590439978275</v>
      </c>
    </row>
    <row r="341" spans="1:16" x14ac:dyDescent="0.25">
      <c r="A341" s="98">
        <f t="shared" si="75"/>
        <v>41599</v>
      </c>
      <c r="B341">
        <v>40.5</v>
      </c>
      <c r="C341">
        <v>0</v>
      </c>
      <c r="D341">
        <v>504.2</v>
      </c>
      <c r="E341">
        <v>369.2</v>
      </c>
      <c r="F341" s="105">
        <f t="shared" si="78"/>
        <v>544.70000000000005</v>
      </c>
      <c r="G341" s="105">
        <f t="shared" si="78"/>
        <v>369.2</v>
      </c>
      <c r="H341" s="47">
        <f t="shared" si="77"/>
        <v>47.535211267605646</v>
      </c>
    </row>
    <row r="342" spans="1:16" x14ac:dyDescent="0.25">
      <c r="A342" s="98">
        <f t="shared" si="75"/>
        <v>41606</v>
      </c>
      <c r="B342">
        <v>40.5</v>
      </c>
      <c r="C342">
        <v>0</v>
      </c>
      <c r="D342">
        <v>504.2</v>
      </c>
      <c r="E342">
        <v>368.2</v>
      </c>
      <c r="F342" s="105">
        <f t="shared" si="78"/>
        <v>544.70000000000005</v>
      </c>
      <c r="G342" s="105">
        <f t="shared" si="78"/>
        <v>368.2</v>
      </c>
      <c r="H342" s="47">
        <f t="shared" si="77"/>
        <v>47.93590439978275</v>
      </c>
    </row>
    <row r="343" spans="1:16" x14ac:dyDescent="0.25">
      <c r="A343" s="98">
        <f t="shared" si="75"/>
        <v>41613</v>
      </c>
      <c r="B343">
        <v>40.5</v>
      </c>
      <c r="C343">
        <v>0</v>
      </c>
      <c r="D343">
        <v>504.2</v>
      </c>
      <c r="E343">
        <v>368.2</v>
      </c>
      <c r="F343" s="105">
        <f t="shared" ref="F343:G350" si="79">+B343+D343</f>
        <v>544.70000000000005</v>
      </c>
      <c r="G343" s="105">
        <f t="shared" si="79"/>
        <v>368.2</v>
      </c>
      <c r="H343" s="47">
        <f t="shared" ref="H343:H353" si="80">+(F343/G343-1)*100</f>
        <v>47.93590439978275</v>
      </c>
    </row>
    <row r="344" spans="1:16" x14ac:dyDescent="0.25">
      <c r="A344" s="98">
        <f t="shared" si="75"/>
        <v>41620</v>
      </c>
      <c r="B344">
        <v>40.5</v>
      </c>
      <c r="C344">
        <v>0</v>
      </c>
      <c r="D344">
        <v>531.79999999999995</v>
      </c>
      <c r="E344">
        <v>368.2</v>
      </c>
      <c r="F344" s="105">
        <f t="shared" si="79"/>
        <v>572.29999999999995</v>
      </c>
      <c r="G344" s="105">
        <f t="shared" si="79"/>
        <v>368.2</v>
      </c>
      <c r="H344" s="47">
        <f t="shared" si="80"/>
        <v>55.431830526887559</v>
      </c>
    </row>
    <row r="345" spans="1:16" x14ac:dyDescent="0.25">
      <c r="A345" s="98">
        <f t="shared" si="75"/>
        <v>41627</v>
      </c>
      <c r="B345" s="26">
        <v>40</v>
      </c>
      <c r="C345">
        <v>0</v>
      </c>
      <c r="D345">
        <v>626.70000000000005</v>
      </c>
      <c r="E345">
        <v>368.2</v>
      </c>
      <c r="F345" s="105">
        <f t="shared" si="79"/>
        <v>666.7</v>
      </c>
      <c r="G345" s="105">
        <f t="shared" si="79"/>
        <v>368.2</v>
      </c>
      <c r="H345" s="47">
        <f t="shared" si="80"/>
        <v>81.070070613796872</v>
      </c>
    </row>
    <row r="346" spans="1:16" x14ac:dyDescent="0.25">
      <c r="A346" s="98">
        <f t="shared" si="75"/>
        <v>41634</v>
      </c>
      <c r="B346" s="26">
        <v>105</v>
      </c>
      <c r="C346">
        <v>0</v>
      </c>
      <c r="D346">
        <v>626.70000000000005</v>
      </c>
      <c r="E346">
        <v>368.2</v>
      </c>
      <c r="F346" s="105">
        <f t="shared" si="79"/>
        <v>731.7</v>
      </c>
      <c r="G346" s="105">
        <f t="shared" si="79"/>
        <v>368.2</v>
      </c>
      <c r="H346" s="47">
        <f t="shared" si="80"/>
        <v>98.723519826181445</v>
      </c>
    </row>
    <row r="347" spans="1:16" x14ac:dyDescent="0.25">
      <c r="A347" s="98">
        <f t="shared" si="75"/>
        <v>41641</v>
      </c>
      <c r="B347" s="26">
        <v>105</v>
      </c>
      <c r="C347">
        <v>0</v>
      </c>
      <c r="D347">
        <v>626.70000000000005</v>
      </c>
      <c r="E347">
        <v>368.2</v>
      </c>
      <c r="F347" s="105">
        <f t="shared" si="79"/>
        <v>731.7</v>
      </c>
      <c r="G347" s="105">
        <f t="shared" ref="G347:G353" si="81">+C347+E347</f>
        <v>368.2</v>
      </c>
      <c r="H347" s="47">
        <f t="shared" si="80"/>
        <v>98.723519826181445</v>
      </c>
    </row>
    <row r="348" spans="1:16" ht="15" x14ac:dyDescent="0.25">
      <c r="A348" s="98">
        <f t="shared" si="75"/>
        <v>41648</v>
      </c>
      <c r="B348" s="26">
        <v>95.5</v>
      </c>
      <c r="C348">
        <v>0</v>
      </c>
      <c r="D348">
        <v>637.20000000000005</v>
      </c>
      <c r="E348">
        <v>368.2</v>
      </c>
      <c r="F348" s="105">
        <f t="shared" si="79"/>
        <v>732.7</v>
      </c>
      <c r="G348" s="105">
        <f t="shared" si="81"/>
        <v>368.2</v>
      </c>
      <c r="H348" s="47">
        <f t="shared" si="80"/>
        <v>98.995111352525811</v>
      </c>
      <c r="J348" s="101"/>
    </row>
    <row r="349" spans="1:16" x14ac:dyDescent="0.25">
      <c r="A349" s="98">
        <f t="shared" si="75"/>
        <v>41655</v>
      </c>
      <c r="B349" s="26">
        <v>40.5</v>
      </c>
      <c r="C349">
        <v>0</v>
      </c>
      <c r="D349">
        <v>694.9</v>
      </c>
      <c r="E349">
        <v>368.2</v>
      </c>
      <c r="F349" s="105">
        <f t="shared" si="79"/>
        <v>735.4</v>
      </c>
      <c r="G349" s="105">
        <f t="shared" si="81"/>
        <v>368.2</v>
      </c>
      <c r="H349" s="47">
        <f t="shared" si="80"/>
        <v>99.728408473655634</v>
      </c>
    </row>
    <row r="350" spans="1:16" x14ac:dyDescent="0.25">
      <c r="A350" s="98">
        <f t="shared" si="75"/>
        <v>41662</v>
      </c>
      <c r="B350" s="26">
        <v>0.5</v>
      </c>
      <c r="C350">
        <v>0</v>
      </c>
      <c r="D350">
        <v>722.4</v>
      </c>
      <c r="E350">
        <v>368.2</v>
      </c>
      <c r="F350" s="105">
        <f t="shared" si="79"/>
        <v>722.9</v>
      </c>
      <c r="G350" s="105">
        <f t="shared" si="81"/>
        <v>368.2</v>
      </c>
      <c r="H350" s="47">
        <f t="shared" si="80"/>
        <v>96.3335143943509</v>
      </c>
    </row>
    <row r="351" spans="1:16" ht="15" x14ac:dyDescent="0.25">
      <c r="A351" s="98">
        <f t="shared" si="75"/>
        <v>41669</v>
      </c>
      <c r="B351" s="26">
        <v>0.5</v>
      </c>
      <c r="C351">
        <v>0</v>
      </c>
      <c r="D351">
        <v>649.9</v>
      </c>
      <c r="E351">
        <v>369.2</v>
      </c>
      <c r="F351" s="105">
        <f t="shared" ref="F351:F360" si="82">+B351+D351</f>
        <v>650.4</v>
      </c>
      <c r="G351" s="105">
        <f t="shared" si="81"/>
        <v>369.2</v>
      </c>
      <c r="H351" s="47">
        <f t="shared" si="80"/>
        <v>76.164680390032501</v>
      </c>
      <c r="J351" s="101"/>
      <c r="L351" s="145"/>
      <c r="M351" s="144"/>
      <c r="N351" s="145"/>
      <c r="O351" s="145"/>
      <c r="P351" s="145"/>
    </row>
    <row r="352" spans="1:16" ht="15" x14ac:dyDescent="0.25">
      <c r="A352" s="98">
        <f t="shared" si="75"/>
        <v>41676</v>
      </c>
      <c r="B352" s="26">
        <v>60.5</v>
      </c>
      <c r="C352">
        <v>65</v>
      </c>
      <c r="D352">
        <v>649.9</v>
      </c>
      <c r="E352">
        <v>368.2</v>
      </c>
      <c r="F352" s="105">
        <f t="shared" si="82"/>
        <v>710.4</v>
      </c>
      <c r="G352" s="105">
        <f t="shared" si="81"/>
        <v>433.2</v>
      </c>
      <c r="H352" s="47">
        <f t="shared" si="80"/>
        <v>63.988919667590018</v>
      </c>
      <c r="J352" s="101"/>
    </row>
    <row r="353" spans="1:17" x14ac:dyDescent="0.25">
      <c r="A353" s="98">
        <f t="shared" si="75"/>
        <v>41683</v>
      </c>
      <c r="B353" s="26">
        <v>60.5</v>
      </c>
      <c r="C353">
        <v>0</v>
      </c>
      <c r="D353">
        <v>694.9</v>
      </c>
      <c r="E353">
        <v>434.2</v>
      </c>
      <c r="F353" s="105">
        <f t="shared" si="82"/>
        <v>755.4</v>
      </c>
      <c r="G353" s="105">
        <f t="shared" si="81"/>
        <v>434.2</v>
      </c>
      <c r="H353" s="47">
        <f t="shared" si="80"/>
        <v>73.975126669737449</v>
      </c>
    </row>
    <row r="354" spans="1:17" x14ac:dyDescent="0.25">
      <c r="A354" s="98">
        <f t="shared" si="75"/>
        <v>41690</v>
      </c>
      <c r="B354" s="26">
        <v>60.5</v>
      </c>
      <c r="C354">
        <v>0</v>
      </c>
      <c r="D354">
        <v>694.9</v>
      </c>
      <c r="E354">
        <v>434.2</v>
      </c>
      <c r="F354" s="105">
        <f t="shared" si="82"/>
        <v>755.4</v>
      </c>
      <c r="G354" s="105">
        <f t="shared" ref="G354:G359" si="83">+C354+E354</f>
        <v>434.2</v>
      </c>
      <c r="H354" s="47">
        <f t="shared" ref="H354:H359" si="84">+(F354/G354-1)*100</f>
        <v>73.975126669737449</v>
      </c>
    </row>
    <row r="355" spans="1:17" x14ac:dyDescent="0.25">
      <c r="A355" s="98">
        <f t="shared" si="75"/>
        <v>41697</v>
      </c>
      <c r="B355" s="26">
        <v>60.5</v>
      </c>
      <c r="C355">
        <v>1.2</v>
      </c>
      <c r="D355">
        <v>694.9</v>
      </c>
      <c r="E355">
        <v>434.2</v>
      </c>
      <c r="F355" s="105">
        <f t="shared" si="82"/>
        <v>755.4</v>
      </c>
      <c r="G355" s="105">
        <f t="shared" si="83"/>
        <v>435.4</v>
      </c>
      <c r="H355" s="47">
        <f t="shared" si="84"/>
        <v>73.495636196600827</v>
      </c>
    </row>
    <row r="356" spans="1:17" ht="15" x14ac:dyDescent="0.25">
      <c r="A356" s="98">
        <f t="shared" si="75"/>
        <v>41704</v>
      </c>
      <c r="B356" s="26">
        <v>60.5</v>
      </c>
      <c r="C356">
        <v>1.2</v>
      </c>
      <c r="D356">
        <v>766.4</v>
      </c>
      <c r="E356">
        <v>434.2</v>
      </c>
      <c r="F356" s="105">
        <f t="shared" si="82"/>
        <v>826.9</v>
      </c>
      <c r="G356" s="105">
        <f t="shared" si="83"/>
        <v>435.4</v>
      </c>
      <c r="H356" s="47">
        <f t="shared" si="84"/>
        <v>89.917317409278823</v>
      </c>
      <c r="K356" s="101"/>
      <c r="L356" s="145"/>
      <c r="M356" s="145"/>
      <c r="N356" s="145"/>
      <c r="O356" s="145"/>
      <c r="P356" s="145"/>
      <c r="Q356" s="145"/>
    </row>
    <row r="357" spans="1:17" x14ac:dyDescent="0.25">
      <c r="A357" s="98">
        <f t="shared" si="75"/>
        <v>41711</v>
      </c>
      <c r="B357" s="26">
        <v>70.5</v>
      </c>
      <c r="C357">
        <v>1.2</v>
      </c>
      <c r="D357">
        <v>766.4</v>
      </c>
      <c r="E357">
        <v>434.2</v>
      </c>
      <c r="F357" s="105">
        <f t="shared" si="82"/>
        <v>836.9</v>
      </c>
      <c r="G357" s="105">
        <f t="shared" si="83"/>
        <v>435.4</v>
      </c>
      <c r="H357" s="47">
        <f t="shared" si="84"/>
        <v>92.214056040422605</v>
      </c>
    </row>
    <row r="358" spans="1:17" x14ac:dyDescent="0.25">
      <c r="A358" s="98">
        <f t="shared" si="75"/>
        <v>41718</v>
      </c>
      <c r="B358" s="26">
        <v>70.5</v>
      </c>
      <c r="C358">
        <v>0</v>
      </c>
      <c r="D358">
        <v>811.1</v>
      </c>
      <c r="E358">
        <v>435.4</v>
      </c>
      <c r="F358" s="105">
        <f t="shared" si="82"/>
        <v>881.6</v>
      </c>
      <c r="G358" s="105">
        <f t="shared" si="83"/>
        <v>435.4</v>
      </c>
      <c r="H358" s="47">
        <f t="shared" si="84"/>
        <v>102.48047772163531</v>
      </c>
    </row>
    <row r="359" spans="1:17" x14ac:dyDescent="0.25">
      <c r="A359" s="98">
        <f t="shared" si="75"/>
        <v>41725</v>
      </c>
      <c r="B359" s="26">
        <v>70.5</v>
      </c>
      <c r="C359">
        <v>0</v>
      </c>
      <c r="D359">
        <v>879.3</v>
      </c>
      <c r="E359">
        <v>435.4</v>
      </c>
      <c r="F359" s="105">
        <f t="shared" si="82"/>
        <v>949.8</v>
      </c>
      <c r="G359" s="105">
        <f t="shared" si="83"/>
        <v>435.4</v>
      </c>
      <c r="H359" s="47">
        <f t="shared" si="84"/>
        <v>118.14423518603583</v>
      </c>
    </row>
    <row r="360" spans="1:17" x14ac:dyDescent="0.25">
      <c r="A360" s="98">
        <f t="shared" si="75"/>
        <v>41732</v>
      </c>
      <c r="B360" s="26">
        <v>71</v>
      </c>
      <c r="C360">
        <v>0</v>
      </c>
      <c r="D360">
        <v>900.4</v>
      </c>
      <c r="E360">
        <v>435.4</v>
      </c>
      <c r="F360" s="105">
        <f t="shared" si="82"/>
        <v>971.4</v>
      </c>
      <c r="G360" s="105">
        <f t="shared" ref="G360:G365" si="85">+C360+E360</f>
        <v>435.4</v>
      </c>
      <c r="H360" s="47">
        <f t="shared" ref="H360:H365" si="86">+(F360/G360-1)*100</f>
        <v>123.10519062930641</v>
      </c>
    </row>
    <row r="361" spans="1:17" x14ac:dyDescent="0.25">
      <c r="A361" s="98">
        <f t="shared" si="75"/>
        <v>41739</v>
      </c>
      <c r="B361" s="26">
        <v>71</v>
      </c>
      <c r="C361">
        <v>0</v>
      </c>
      <c r="D361">
        <v>900.4</v>
      </c>
      <c r="E361">
        <v>435.4</v>
      </c>
      <c r="F361" s="105">
        <f t="shared" ref="F361:F366" si="87">+B361+D361</f>
        <v>971.4</v>
      </c>
      <c r="G361" s="105">
        <f t="shared" si="85"/>
        <v>435.4</v>
      </c>
      <c r="H361" s="47">
        <f t="shared" si="86"/>
        <v>123.10519062930641</v>
      </c>
    </row>
    <row r="362" spans="1:17" x14ac:dyDescent="0.25">
      <c r="A362" s="98">
        <f t="shared" si="75"/>
        <v>41746</v>
      </c>
      <c r="B362" s="26">
        <v>115.5</v>
      </c>
      <c r="C362">
        <v>0</v>
      </c>
      <c r="D362">
        <v>914.7</v>
      </c>
      <c r="E362">
        <v>435.4</v>
      </c>
      <c r="F362" s="105">
        <f t="shared" si="87"/>
        <v>1030.2</v>
      </c>
      <c r="G362" s="105">
        <f t="shared" si="85"/>
        <v>435.4</v>
      </c>
      <c r="H362" s="47">
        <f t="shared" si="86"/>
        <v>136.61001378043181</v>
      </c>
    </row>
    <row r="363" spans="1:17" x14ac:dyDescent="0.25">
      <c r="A363" s="98">
        <f t="shared" si="75"/>
        <v>41753</v>
      </c>
      <c r="B363" s="26">
        <v>116</v>
      </c>
      <c r="D363">
        <v>958.7</v>
      </c>
      <c r="E363">
        <v>435.4</v>
      </c>
      <c r="F363" s="105">
        <f t="shared" si="87"/>
        <v>1074.7</v>
      </c>
      <c r="G363" s="105">
        <f t="shared" si="85"/>
        <v>435.4</v>
      </c>
      <c r="H363" s="47">
        <f t="shared" si="86"/>
        <v>146.83050068902159</v>
      </c>
    </row>
    <row r="364" spans="1:17" x14ac:dyDescent="0.25">
      <c r="A364" s="98">
        <f t="shared" si="75"/>
        <v>41760</v>
      </c>
      <c r="B364">
        <v>136</v>
      </c>
      <c r="C364">
        <v>0</v>
      </c>
      <c r="D364">
        <v>1005.2</v>
      </c>
      <c r="E364">
        <v>501.2</v>
      </c>
      <c r="F364" s="105">
        <f t="shared" si="87"/>
        <v>1141.2</v>
      </c>
      <c r="G364" s="105">
        <f t="shared" si="85"/>
        <v>501.2</v>
      </c>
      <c r="H364" s="47">
        <f t="shared" si="86"/>
        <v>127.69353551476459</v>
      </c>
      <c r="I364">
        <v>40</v>
      </c>
    </row>
    <row r="365" spans="1:17" x14ac:dyDescent="0.25">
      <c r="A365" s="98">
        <f t="shared" si="75"/>
        <v>41767</v>
      </c>
      <c r="B365">
        <v>126</v>
      </c>
      <c r="C365">
        <v>0</v>
      </c>
      <c r="D365">
        <v>1015</v>
      </c>
      <c r="E365">
        <v>533.70000000000005</v>
      </c>
      <c r="F365" s="105">
        <f t="shared" si="87"/>
        <v>1141</v>
      </c>
      <c r="G365" s="105">
        <f t="shared" si="85"/>
        <v>533.70000000000005</v>
      </c>
      <c r="H365" s="47">
        <f t="shared" si="86"/>
        <v>113.79051901817499</v>
      </c>
      <c r="I365">
        <v>40</v>
      </c>
    </row>
    <row r="366" spans="1:17" x14ac:dyDescent="0.25">
      <c r="A366" s="98">
        <f t="shared" si="75"/>
        <v>41774</v>
      </c>
      <c r="B366">
        <v>126</v>
      </c>
      <c r="C366">
        <v>0</v>
      </c>
      <c r="D366">
        <v>1015</v>
      </c>
      <c r="E366">
        <v>533.70000000000005</v>
      </c>
      <c r="F366" s="105">
        <f t="shared" si="87"/>
        <v>1141</v>
      </c>
      <c r="G366" s="105">
        <f t="shared" ref="G366:G397" si="88">+C366+E366</f>
        <v>533.70000000000005</v>
      </c>
      <c r="H366" s="47">
        <f t="shared" ref="H366:H397" si="89">+(F366/G366-1)*100</f>
        <v>113.79051901817499</v>
      </c>
      <c r="I366">
        <v>42</v>
      </c>
    </row>
    <row r="367" spans="1:17" x14ac:dyDescent="0.25">
      <c r="A367" s="98">
        <f t="shared" si="75"/>
        <v>41781</v>
      </c>
      <c r="B367">
        <v>66</v>
      </c>
      <c r="C367">
        <v>0</v>
      </c>
      <c r="D367">
        <v>1075.8</v>
      </c>
      <c r="E367">
        <v>533.70000000000005</v>
      </c>
      <c r="F367" s="105">
        <f t="shared" ref="F367:F398" si="90">+B367+D367</f>
        <v>1141.8</v>
      </c>
      <c r="G367" s="105">
        <f t="shared" si="88"/>
        <v>533.70000000000005</v>
      </c>
      <c r="H367" s="47">
        <f t="shared" si="89"/>
        <v>113.94041596402471</v>
      </c>
      <c r="I367">
        <v>43.1</v>
      </c>
    </row>
    <row r="368" spans="1:17" x14ac:dyDescent="0.25">
      <c r="A368" s="98">
        <f t="shared" si="75"/>
        <v>41788</v>
      </c>
      <c r="B368">
        <v>66</v>
      </c>
      <c r="C368">
        <v>0</v>
      </c>
      <c r="D368">
        <v>1075.8</v>
      </c>
      <c r="E368">
        <v>533.70000000000005</v>
      </c>
      <c r="F368" s="105">
        <f t="shared" si="90"/>
        <v>1141.8</v>
      </c>
      <c r="G368" s="105">
        <f t="shared" si="88"/>
        <v>533.70000000000005</v>
      </c>
      <c r="H368" s="47">
        <f t="shared" si="89"/>
        <v>113.94041596402471</v>
      </c>
      <c r="I368">
        <v>46.1</v>
      </c>
    </row>
    <row r="369" spans="1:8" x14ac:dyDescent="0.25">
      <c r="A369" s="98">
        <f t="shared" si="75"/>
        <v>41795</v>
      </c>
      <c r="B369">
        <v>113.1</v>
      </c>
      <c r="C369">
        <v>0</v>
      </c>
      <c r="D369">
        <v>47.3</v>
      </c>
      <c r="E369">
        <v>0</v>
      </c>
      <c r="F369" s="105">
        <f t="shared" si="90"/>
        <v>160.39999999999998</v>
      </c>
      <c r="G369" s="105">
        <f t="shared" si="88"/>
        <v>0</v>
      </c>
      <c r="H369" s="47" t="e">
        <f t="shared" si="89"/>
        <v>#DIV/0!</v>
      </c>
    </row>
    <row r="370" spans="1:8" x14ac:dyDescent="0.25">
      <c r="A370" s="98">
        <f t="shared" si="75"/>
        <v>41802</v>
      </c>
      <c r="B370">
        <v>183.6</v>
      </c>
      <c r="C370">
        <v>40</v>
      </c>
      <c r="D370">
        <v>47.8</v>
      </c>
      <c r="E370">
        <v>0</v>
      </c>
      <c r="F370" s="105">
        <f t="shared" si="90"/>
        <v>231.39999999999998</v>
      </c>
      <c r="G370" s="105">
        <f t="shared" si="88"/>
        <v>40</v>
      </c>
      <c r="H370" s="47">
        <f t="shared" si="89"/>
        <v>478.49999999999994</v>
      </c>
    </row>
    <row r="371" spans="1:8" x14ac:dyDescent="0.25">
      <c r="A371" s="98">
        <f t="shared" si="75"/>
        <v>41809</v>
      </c>
      <c r="B371" s="145">
        <v>113.6</v>
      </c>
      <c r="C371" s="145">
        <v>40</v>
      </c>
      <c r="D371" s="145">
        <v>144.69999999999999</v>
      </c>
      <c r="E371" s="145">
        <v>0</v>
      </c>
      <c r="F371" s="169">
        <f t="shared" si="90"/>
        <v>258.29999999999995</v>
      </c>
      <c r="G371" s="169">
        <f t="shared" si="88"/>
        <v>40</v>
      </c>
      <c r="H371" s="47">
        <f t="shared" si="89"/>
        <v>545.74999999999989</v>
      </c>
    </row>
    <row r="372" spans="1:8" x14ac:dyDescent="0.25">
      <c r="A372" s="98">
        <f t="shared" si="75"/>
        <v>41816</v>
      </c>
      <c r="B372" s="145">
        <v>113.9</v>
      </c>
      <c r="C372" s="145">
        <v>40</v>
      </c>
      <c r="D372" s="145">
        <v>144.69999999999999</v>
      </c>
      <c r="E372" s="145">
        <v>0</v>
      </c>
      <c r="F372" s="169">
        <f t="shared" si="90"/>
        <v>258.60000000000002</v>
      </c>
      <c r="G372" s="169">
        <f t="shared" si="88"/>
        <v>40</v>
      </c>
      <c r="H372" s="47">
        <f t="shared" si="89"/>
        <v>546.50000000000011</v>
      </c>
    </row>
    <row r="373" spans="1:8" x14ac:dyDescent="0.25">
      <c r="A373" s="98">
        <f t="shared" si="75"/>
        <v>41823</v>
      </c>
      <c r="B373" s="145">
        <v>112.6</v>
      </c>
      <c r="C373" s="145">
        <v>40</v>
      </c>
      <c r="D373" s="145">
        <v>146</v>
      </c>
      <c r="E373" s="145">
        <v>57.8</v>
      </c>
      <c r="F373" s="169">
        <f t="shared" si="90"/>
        <v>258.60000000000002</v>
      </c>
      <c r="G373" s="169">
        <f t="shared" si="88"/>
        <v>97.8</v>
      </c>
      <c r="H373" s="47">
        <f t="shared" si="89"/>
        <v>164.41717791411045</v>
      </c>
    </row>
    <row r="374" spans="1:8" x14ac:dyDescent="0.25">
      <c r="A374" s="98">
        <f t="shared" si="75"/>
        <v>41830</v>
      </c>
      <c r="B374" s="145">
        <v>104.6</v>
      </c>
      <c r="C374" s="145">
        <v>40</v>
      </c>
      <c r="D374" s="145">
        <v>146</v>
      </c>
      <c r="E374" s="145">
        <v>126</v>
      </c>
      <c r="F374" s="169">
        <f t="shared" si="90"/>
        <v>250.6</v>
      </c>
      <c r="G374" s="169">
        <f t="shared" si="88"/>
        <v>166</v>
      </c>
      <c r="H374" s="47">
        <f t="shared" si="89"/>
        <v>50.963855421686752</v>
      </c>
    </row>
    <row r="375" spans="1:8" x14ac:dyDescent="0.25">
      <c r="A375" s="98">
        <f t="shared" si="75"/>
        <v>41837</v>
      </c>
      <c r="B375" s="145">
        <v>87.7</v>
      </c>
      <c r="C375" s="145">
        <v>57</v>
      </c>
      <c r="D375" s="145">
        <v>195.7</v>
      </c>
      <c r="E375" s="145">
        <v>126</v>
      </c>
      <c r="F375" s="169">
        <f t="shared" si="90"/>
        <v>283.39999999999998</v>
      </c>
      <c r="G375" s="169">
        <f t="shared" si="88"/>
        <v>183</v>
      </c>
      <c r="H375" s="47">
        <f t="shared" si="89"/>
        <v>54.86338797814205</v>
      </c>
    </row>
    <row r="376" spans="1:8" s="145" customFormat="1" x14ac:dyDescent="0.25">
      <c r="A376" s="171">
        <f t="shared" si="75"/>
        <v>41844</v>
      </c>
      <c r="B376" s="145">
        <v>83.5</v>
      </c>
      <c r="C376" s="145">
        <v>54</v>
      </c>
      <c r="D376" s="145">
        <v>199.9</v>
      </c>
      <c r="E376" s="145">
        <v>126</v>
      </c>
      <c r="F376" s="169">
        <f t="shared" si="90"/>
        <v>283.39999999999998</v>
      </c>
      <c r="G376" s="169">
        <f t="shared" si="88"/>
        <v>180</v>
      </c>
      <c r="H376" s="47">
        <f t="shared" si="89"/>
        <v>57.444444444444429</v>
      </c>
    </row>
    <row r="377" spans="1:8" x14ac:dyDescent="0.25">
      <c r="A377" s="98">
        <f t="shared" si="75"/>
        <v>41851</v>
      </c>
      <c r="B377" s="145">
        <v>83.5</v>
      </c>
      <c r="C377" s="145">
        <v>84</v>
      </c>
      <c r="D377" s="145">
        <v>199.9</v>
      </c>
      <c r="E377" s="145">
        <v>126</v>
      </c>
      <c r="F377" s="169">
        <f t="shared" si="90"/>
        <v>283.39999999999998</v>
      </c>
      <c r="G377" s="169">
        <f t="shared" si="88"/>
        <v>210</v>
      </c>
      <c r="H377" s="47">
        <f t="shared" si="89"/>
        <v>34.952380952380935</v>
      </c>
    </row>
    <row r="378" spans="1:8" x14ac:dyDescent="0.25">
      <c r="A378" s="98">
        <f t="shared" si="75"/>
        <v>41858</v>
      </c>
      <c r="B378" s="145">
        <v>83</v>
      </c>
      <c r="C378" s="145">
        <v>84</v>
      </c>
      <c r="D378" s="145">
        <v>200.4</v>
      </c>
      <c r="E378" s="145">
        <v>126</v>
      </c>
      <c r="F378" s="169">
        <f t="shared" si="90"/>
        <v>283.39999999999998</v>
      </c>
      <c r="G378" s="169">
        <f t="shared" si="88"/>
        <v>210</v>
      </c>
      <c r="H378" s="47">
        <f t="shared" si="89"/>
        <v>34.952380952380935</v>
      </c>
    </row>
    <row r="379" spans="1:8" x14ac:dyDescent="0.25">
      <c r="A379" s="98">
        <f t="shared" si="75"/>
        <v>41865</v>
      </c>
      <c r="B379" s="145">
        <v>84.3</v>
      </c>
      <c r="C379" s="145">
        <v>44</v>
      </c>
      <c r="D379" s="145">
        <v>200.4</v>
      </c>
      <c r="E379" s="145">
        <v>170</v>
      </c>
      <c r="F379" s="169">
        <f t="shared" si="90"/>
        <v>284.7</v>
      </c>
      <c r="G379" s="169">
        <f t="shared" si="88"/>
        <v>214</v>
      </c>
      <c r="H379" s="47">
        <f t="shared" si="89"/>
        <v>33.037383177570078</v>
      </c>
    </row>
    <row r="380" spans="1:8" x14ac:dyDescent="0.25">
      <c r="A380" s="98">
        <f t="shared" si="75"/>
        <v>41872</v>
      </c>
      <c r="B380" s="145">
        <v>85.5</v>
      </c>
      <c r="C380" s="145">
        <v>102</v>
      </c>
      <c r="D380" s="145">
        <v>200.7</v>
      </c>
      <c r="E380" s="145">
        <v>178</v>
      </c>
      <c r="F380" s="169">
        <f t="shared" si="90"/>
        <v>286.2</v>
      </c>
      <c r="G380" s="169">
        <f t="shared" si="88"/>
        <v>280</v>
      </c>
      <c r="H380" s="47">
        <f t="shared" si="89"/>
        <v>2.214285714285702</v>
      </c>
    </row>
    <row r="381" spans="1:8" x14ac:dyDescent="0.25">
      <c r="A381" s="98">
        <f t="shared" si="75"/>
        <v>41879</v>
      </c>
      <c r="B381" s="145">
        <v>68.5</v>
      </c>
      <c r="C381" s="145">
        <v>160</v>
      </c>
      <c r="D381" s="145">
        <v>222.7</v>
      </c>
      <c r="E381" s="145">
        <v>185.4</v>
      </c>
      <c r="F381" s="169">
        <f t="shared" si="90"/>
        <v>291.2</v>
      </c>
      <c r="G381" s="169">
        <f t="shared" si="88"/>
        <v>345.4</v>
      </c>
      <c r="H381" s="47">
        <f t="shared" si="89"/>
        <v>-15.691951360741163</v>
      </c>
    </row>
    <row r="382" spans="1:8" x14ac:dyDescent="0.25">
      <c r="A382" s="98">
        <f t="shared" si="75"/>
        <v>41886</v>
      </c>
      <c r="B382" s="145">
        <v>3.6</v>
      </c>
      <c r="C382" s="145">
        <v>160</v>
      </c>
      <c r="D382" s="145">
        <v>291.39999999999998</v>
      </c>
      <c r="E382" s="145">
        <v>185.4</v>
      </c>
      <c r="F382" s="169">
        <f t="shared" si="90"/>
        <v>295</v>
      </c>
      <c r="G382" s="169">
        <f t="shared" si="88"/>
        <v>345.4</v>
      </c>
      <c r="H382" s="47">
        <f t="shared" si="89"/>
        <v>-14.59177764910249</v>
      </c>
    </row>
    <row r="383" spans="1:8" x14ac:dyDescent="0.25">
      <c r="A383" s="98">
        <f t="shared" si="75"/>
        <v>41893</v>
      </c>
      <c r="B383" s="145">
        <v>2.1</v>
      </c>
      <c r="C383" s="145">
        <v>160</v>
      </c>
      <c r="D383" s="145">
        <v>292.89999999999998</v>
      </c>
      <c r="E383" s="145">
        <v>185.4</v>
      </c>
      <c r="F383" s="169">
        <f t="shared" si="90"/>
        <v>295</v>
      </c>
      <c r="G383" s="169">
        <f t="shared" si="88"/>
        <v>345.4</v>
      </c>
      <c r="H383" s="47">
        <f t="shared" si="89"/>
        <v>-14.59177764910249</v>
      </c>
    </row>
    <row r="384" spans="1:8" x14ac:dyDescent="0.25">
      <c r="A384" s="98">
        <f t="shared" si="75"/>
        <v>41900</v>
      </c>
      <c r="B384" s="145">
        <v>2.1</v>
      </c>
      <c r="C384" s="145">
        <v>150</v>
      </c>
      <c r="D384" s="145">
        <v>292.89999999999998</v>
      </c>
      <c r="E384" s="145">
        <v>272.89999999999998</v>
      </c>
      <c r="F384" s="169">
        <f t="shared" si="90"/>
        <v>295</v>
      </c>
      <c r="G384" s="169">
        <f t="shared" si="88"/>
        <v>422.9</v>
      </c>
      <c r="H384" s="47">
        <f t="shared" si="89"/>
        <v>-30.243556396311178</v>
      </c>
    </row>
    <row r="385" spans="1:8" x14ac:dyDescent="0.25">
      <c r="A385" s="98">
        <f t="shared" si="75"/>
        <v>41907</v>
      </c>
      <c r="B385" s="145">
        <v>7.6</v>
      </c>
      <c r="C385" s="145">
        <v>120</v>
      </c>
      <c r="D385" s="145">
        <v>293.3</v>
      </c>
      <c r="E385" s="145">
        <v>304.10000000000002</v>
      </c>
      <c r="F385" s="169">
        <f t="shared" si="90"/>
        <v>300.90000000000003</v>
      </c>
      <c r="G385" s="169">
        <f t="shared" si="88"/>
        <v>424.1</v>
      </c>
      <c r="H385" s="47">
        <f t="shared" si="89"/>
        <v>-29.0497524168828</v>
      </c>
    </row>
    <row r="386" spans="1:8" x14ac:dyDescent="0.25">
      <c r="A386" s="98">
        <f t="shared" si="75"/>
        <v>41914</v>
      </c>
      <c r="B386">
        <v>6</v>
      </c>
      <c r="C386">
        <v>55</v>
      </c>
      <c r="D386">
        <v>342.8</v>
      </c>
      <c r="E386">
        <v>389.3</v>
      </c>
      <c r="F386" s="169">
        <f t="shared" si="90"/>
        <v>348.8</v>
      </c>
      <c r="G386" s="169">
        <f t="shared" si="88"/>
        <v>444.3</v>
      </c>
      <c r="H386" s="47">
        <f t="shared" si="89"/>
        <v>-21.494485707855048</v>
      </c>
    </row>
    <row r="387" spans="1:8" x14ac:dyDescent="0.25">
      <c r="A387" s="98">
        <f t="shared" si="75"/>
        <v>41921</v>
      </c>
      <c r="C387">
        <v>55</v>
      </c>
      <c r="D387">
        <v>348.8</v>
      </c>
      <c r="E387">
        <v>389.3</v>
      </c>
      <c r="F387" s="169">
        <f t="shared" si="90"/>
        <v>348.8</v>
      </c>
      <c r="G387" s="169">
        <f t="shared" si="88"/>
        <v>444.3</v>
      </c>
      <c r="H387" s="47">
        <f t="shared" si="89"/>
        <v>-21.494485707855048</v>
      </c>
    </row>
    <row r="388" spans="1:8" x14ac:dyDescent="0.25">
      <c r="A388" s="98">
        <f t="shared" si="75"/>
        <v>41928</v>
      </c>
      <c r="C388">
        <v>55</v>
      </c>
      <c r="D388">
        <v>348.8</v>
      </c>
      <c r="E388">
        <v>389.3</v>
      </c>
      <c r="F388" s="169">
        <f t="shared" si="90"/>
        <v>348.8</v>
      </c>
      <c r="G388" s="169">
        <f t="shared" si="88"/>
        <v>444.3</v>
      </c>
      <c r="H388" s="47">
        <f t="shared" si="89"/>
        <v>-21.494485707855048</v>
      </c>
    </row>
    <row r="389" spans="1:8" x14ac:dyDescent="0.25">
      <c r="A389" s="98">
        <f t="shared" si="75"/>
        <v>41935</v>
      </c>
      <c r="B389">
        <v>0</v>
      </c>
      <c r="C389">
        <v>55.5</v>
      </c>
      <c r="D389">
        <v>348.8</v>
      </c>
      <c r="E389">
        <v>446.5</v>
      </c>
      <c r="F389" s="169">
        <f t="shared" si="90"/>
        <v>348.8</v>
      </c>
      <c r="G389" s="169">
        <f t="shared" si="88"/>
        <v>502</v>
      </c>
      <c r="H389" s="47">
        <f t="shared" si="89"/>
        <v>-30.517928286852591</v>
      </c>
    </row>
    <row r="390" spans="1:8" x14ac:dyDescent="0.25">
      <c r="A390" s="98">
        <f t="shared" si="75"/>
        <v>41942</v>
      </c>
      <c r="B390">
        <v>0</v>
      </c>
      <c r="C390">
        <v>55.5</v>
      </c>
      <c r="D390">
        <v>348.8</v>
      </c>
      <c r="E390">
        <v>446.5</v>
      </c>
      <c r="F390" s="169">
        <f t="shared" si="90"/>
        <v>348.8</v>
      </c>
      <c r="G390" s="169">
        <f t="shared" si="88"/>
        <v>502</v>
      </c>
      <c r="H390" s="47">
        <f t="shared" si="89"/>
        <v>-30.517928286852591</v>
      </c>
    </row>
    <row r="391" spans="1:8" x14ac:dyDescent="0.25">
      <c r="A391" s="98">
        <f t="shared" ref="A391:A454" si="91">+A390+7</f>
        <v>41949</v>
      </c>
      <c r="B391">
        <v>0</v>
      </c>
      <c r="C391">
        <v>95.5</v>
      </c>
      <c r="D391">
        <v>348.8</v>
      </c>
      <c r="E391">
        <v>446.5</v>
      </c>
      <c r="F391" s="169">
        <f t="shared" si="90"/>
        <v>348.8</v>
      </c>
      <c r="G391" s="169">
        <f t="shared" si="88"/>
        <v>542</v>
      </c>
      <c r="H391" s="47">
        <f t="shared" si="89"/>
        <v>-35.645756457564573</v>
      </c>
    </row>
    <row r="392" spans="1:8" x14ac:dyDescent="0.25">
      <c r="A392" s="98">
        <f t="shared" si="91"/>
        <v>41956</v>
      </c>
      <c r="B392">
        <v>0</v>
      </c>
      <c r="C392">
        <v>40.5</v>
      </c>
      <c r="D392">
        <v>348.8</v>
      </c>
      <c r="E392">
        <v>504.2</v>
      </c>
      <c r="F392" s="169">
        <f t="shared" si="90"/>
        <v>348.8</v>
      </c>
      <c r="G392" s="169">
        <f t="shared" si="88"/>
        <v>544.70000000000005</v>
      </c>
      <c r="H392" s="47">
        <f t="shared" si="89"/>
        <v>-35.964751239214252</v>
      </c>
    </row>
    <row r="393" spans="1:8" x14ac:dyDescent="0.25">
      <c r="A393" s="98">
        <f t="shared" si="91"/>
        <v>41963</v>
      </c>
      <c r="B393">
        <v>0</v>
      </c>
      <c r="C393">
        <v>40.5</v>
      </c>
      <c r="D393">
        <v>398.3</v>
      </c>
      <c r="E393">
        <v>504.2</v>
      </c>
      <c r="F393" s="169">
        <f t="shared" si="90"/>
        <v>398.3</v>
      </c>
      <c r="G393" s="169">
        <f t="shared" si="88"/>
        <v>544.70000000000005</v>
      </c>
      <c r="H393" s="47">
        <f t="shared" si="89"/>
        <v>-26.877180099137142</v>
      </c>
    </row>
    <row r="394" spans="1:8" x14ac:dyDescent="0.25">
      <c r="A394" s="98">
        <f t="shared" si="91"/>
        <v>41970</v>
      </c>
      <c r="B394">
        <v>0</v>
      </c>
      <c r="C394">
        <v>40.5</v>
      </c>
      <c r="D394">
        <v>398.3</v>
      </c>
      <c r="E394">
        <v>504.2</v>
      </c>
      <c r="F394" s="169">
        <f t="shared" si="90"/>
        <v>398.3</v>
      </c>
      <c r="G394" s="169">
        <f t="shared" si="88"/>
        <v>544.70000000000005</v>
      </c>
      <c r="H394" s="47">
        <f t="shared" si="89"/>
        <v>-26.877180099137142</v>
      </c>
    </row>
    <row r="395" spans="1:8" x14ac:dyDescent="0.25">
      <c r="A395" s="98">
        <f t="shared" si="91"/>
        <v>41977</v>
      </c>
      <c r="B395">
        <v>0</v>
      </c>
      <c r="C395">
        <v>40.5</v>
      </c>
      <c r="D395">
        <v>398.3</v>
      </c>
      <c r="E395">
        <v>504.2</v>
      </c>
      <c r="F395" s="169">
        <f t="shared" si="90"/>
        <v>398.3</v>
      </c>
      <c r="G395" s="169">
        <f t="shared" si="88"/>
        <v>544.70000000000005</v>
      </c>
      <c r="H395" s="47">
        <f t="shared" si="89"/>
        <v>-26.877180099137142</v>
      </c>
    </row>
    <row r="396" spans="1:8" x14ac:dyDescent="0.25">
      <c r="A396" s="98">
        <f t="shared" si="91"/>
        <v>41984</v>
      </c>
      <c r="B396">
        <v>0.5</v>
      </c>
      <c r="C396">
        <v>40.5</v>
      </c>
      <c r="D396">
        <v>398.3</v>
      </c>
      <c r="E396">
        <v>531.79999999999995</v>
      </c>
      <c r="F396" s="169">
        <f t="shared" si="90"/>
        <v>398.8</v>
      </c>
      <c r="G396" s="169">
        <f t="shared" si="88"/>
        <v>572.29999999999995</v>
      </c>
      <c r="H396" s="47">
        <f t="shared" si="89"/>
        <v>-30.316267691770037</v>
      </c>
    </row>
    <row r="397" spans="1:8" x14ac:dyDescent="0.25">
      <c r="A397" s="98">
        <f t="shared" si="91"/>
        <v>41991</v>
      </c>
      <c r="B397">
        <v>0.5</v>
      </c>
      <c r="C397">
        <v>40</v>
      </c>
      <c r="D397">
        <v>398.3</v>
      </c>
      <c r="E397">
        <v>626.70000000000005</v>
      </c>
      <c r="F397" s="169">
        <f t="shared" si="90"/>
        <v>398.8</v>
      </c>
      <c r="G397" s="169">
        <f t="shared" si="88"/>
        <v>666.7</v>
      </c>
      <c r="H397" s="47">
        <f t="shared" si="89"/>
        <v>-40.182990850457479</v>
      </c>
    </row>
    <row r="398" spans="1:8" x14ac:dyDescent="0.25">
      <c r="A398" s="98">
        <f t="shared" si="91"/>
        <v>41998</v>
      </c>
      <c r="B398">
        <v>0.5</v>
      </c>
      <c r="C398">
        <v>105</v>
      </c>
      <c r="D398">
        <v>398.3</v>
      </c>
      <c r="E398">
        <v>626.70000000000005</v>
      </c>
      <c r="F398" s="169">
        <f t="shared" si="90"/>
        <v>398.8</v>
      </c>
      <c r="G398" s="169">
        <f t="shared" ref="G398:G424" si="92">+C398+E398</f>
        <v>731.7</v>
      </c>
      <c r="H398" s="47">
        <f t="shared" ref="H398:H424" si="93">+(F398/G398-1)*100</f>
        <v>-45.496788301216348</v>
      </c>
    </row>
    <row r="399" spans="1:8" x14ac:dyDescent="0.25">
      <c r="A399" s="98">
        <f t="shared" si="91"/>
        <v>42005</v>
      </c>
      <c r="B399">
        <v>0.5</v>
      </c>
      <c r="C399">
        <v>105</v>
      </c>
      <c r="D399">
        <v>398.3</v>
      </c>
      <c r="E399">
        <v>626.70000000000005</v>
      </c>
      <c r="F399" s="169">
        <f t="shared" ref="F399:F424" si="94">+B399+D399</f>
        <v>398.8</v>
      </c>
      <c r="G399" s="169">
        <f t="shared" si="92"/>
        <v>731.7</v>
      </c>
      <c r="H399" s="47">
        <f t="shared" si="93"/>
        <v>-45.496788301216348</v>
      </c>
    </row>
    <row r="400" spans="1:8" x14ac:dyDescent="0.25">
      <c r="A400" s="98">
        <f t="shared" si="91"/>
        <v>42012</v>
      </c>
      <c r="B400">
        <v>0.5</v>
      </c>
      <c r="C400">
        <v>95.5</v>
      </c>
      <c r="D400">
        <v>398.3</v>
      </c>
      <c r="E400">
        <v>637.20000000000005</v>
      </c>
      <c r="F400" s="169">
        <f t="shared" si="94"/>
        <v>398.8</v>
      </c>
      <c r="G400" s="169">
        <f t="shared" si="92"/>
        <v>732.7</v>
      </c>
      <c r="H400" s="47">
        <f t="shared" si="93"/>
        <v>-45.571175105773165</v>
      </c>
    </row>
    <row r="401" spans="1:9" x14ac:dyDescent="0.25">
      <c r="A401" s="98">
        <f t="shared" si="91"/>
        <v>42019</v>
      </c>
      <c r="B401">
        <v>0.5</v>
      </c>
      <c r="C401">
        <v>40.5</v>
      </c>
      <c r="D401">
        <v>398.3</v>
      </c>
      <c r="E401">
        <v>694.9</v>
      </c>
      <c r="F401" s="169">
        <f t="shared" si="94"/>
        <v>398.8</v>
      </c>
      <c r="G401" s="169">
        <f t="shared" si="92"/>
        <v>735.4</v>
      </c>
      <c r="H401" s="47">
        <f t="shared" si="93"/>
        <v>-45.771008974707641</v>
      </c>
    </row>
    <row r="402" spans="1:9" x14ac:dyDescent="0.25">
      <c r="A402" s="98">
        <f t="shared" si="91"/>
        <v>42026</v>
      </c>
      <c r="B402">
        <v>8.5</v>
      </c>
      <c r="C402">
        <v>0.5</v>
      </c>
      <c r="D402">
        <v>398.3</v>
      </c>
      <c r="E402">
        <v>694.9</v>
      </c>
      <c r="F402" s="169">
        <f t="shared" si="94"/>
        <v>406.8</v>
      </c>
      <c r="G402" s="169">
        <f t="shared" si="92"/>
        <v>695.4</v>
      </c>
      <c r="H402" s="47">
        <f t="shared" si="93"/>
        <v>-41.501294219154438</v>
      </c>
    </row>
    <row r="403" spans="1:9" x14ac:dyDescent="0.25">
      <c r="A403" s="98">
        <f t="shared" si="91"/>
        <v>42033</v>
      </c>
      <c r="B403">
        <v>8.5</v>
      </c>
      <c r="C403">
        <v>0.5</v>
      </c>
      <c r="D403">
        <v>418.5</v>
      </c>
      <c r="E403">
        <v>694.9</v>
      </c>
      <c r="F403" s="169">
        <f t="shared" si="94"/>
        <v>427</v>
      </c>
      <c r="G403" s="169">
        <f t="shared" si="92"/>
        <v>695.4</v>
      </c>
      <c r="H403" s="47">
        <f t="shared" si="93"/>
        <v>-38.596491228070171</v>
      </c>
    </row>
    <row r="404" spans="1:9" x14ac:dyDescent="0.25">
      <c r="A404" s="98">
        <f t="shared" si="91"/>
        <v>42040</v>
      </c>
      <c r="B404">
        <v>8.5</v>
      </c>
      <c r="C404">
        <v>60.5</v>
      </c>
      <c r="D404">
        <v>418.5</v>
      </c>
      <c r="E404">
        <v>694.9</v>
      </c>
      <c r="F404" s="169">
        <f t="shared" si="94"/>
        <v>427</v>
      </c>
      <c r="G404" s="169">
        <f t="shared" si="92"/>
        <v>755.4</v>
      </c>
      <c r="H404" s="47">
        <f t="shared" si="93"/>
        <v>-43.473656341011377</v>
      </c>
    </row>
    <row r="405" spans="1:9" x14ac:dyDescent="0.25">
      <c r="A405" s="98">
        <f t="shared" si="91"/>
        <v>42047</v>
      </c>
      <c r="B405">
        <v>0.5</v>
      </c>
      <c r="C405">
        <v>60.5</v>
      </c>
      <c r="D405">
        <v>488.7</v>
      </c>
      <c r="E405">
        <v>694.9</v>
      </c>
      <c r="F405" s="169">
        <f t="shared" si="94"/>
        <v>489.2</v>
      </c>
      <c r="G405" s="169">
        <f t="shared" si="92"/>
        <v>755.4</v>
      </c>
      <c r="H405" s="47">
        <f t="shared" si="93"/>
        <v>-35.239608154620072</v>
      </c>
    </row>
    <row r="406" spans="1:9" x14ac:dyDescent="0.25">
      <c r="A406" s="98">
        <f t="shared" si="91"/>
        <v>42054</v>
      </c>
      <c r="B406">
        <v>55.5</v>
      </c>
      <c r="C406">
        <v>60.5</v>
      </c>
      <c r="D406">
        <v>488.7</v>
      </c>
      <c r="E406">
        <v>694.9</v>
      </c>
      <c r="F406" s="169">
        <f t="shared" si="94"/>
        <v>544.20000000000005</v>
      </c>
      <c r="G406" s="169">
        <f t="shared" si="92"/>
        <v>755.4</v>
      </c>
      <c r="H406" s="47">
        <f t="shared" si="93"/>
        <v>-27.95869737887211</v>
      </c>
    </row>
    <row r="407" spans="1:9" x14ac:dyDescent="0.25">
      <c r="A407" s="98">
        <f t="shared" si="91"/>
        <v>42061</v>
      </c>
      <c r="B407">
        <v>56.5</v>
      </c>
      <c r="C407">
        <v>60.5</v>
      </c>
      <c r="D407">
        <v>509.8</v>
      </c>
      <c r="E407">
        <v>694.9</v>
      </c>
      <c r="F407" s="169">
        <f t="shared" si="94"/>
        <v>566.29999999999995</v>
      </c>
      <c r="G407" s="169">
        <f t="shared" si="92"/>
        <v>755.4</v>
      </c>
      <c r="H407" s="47">
        <f t="shared" si="93"/>
        <v>-25.03309504898068</v>
      </c>
    </row>
    <row r="408" spans="1:9" x14ac:dyDescent="0.25">
      <c r="A408" s="98">
        <f t="shared" si="91"/>
        <v>42068</v>
      </c>
      <c r="B408">
        <v>56.2</v>
      </c>
      <c r="C408">
        <v>60.5</v>
      </c>
      <c r="D408">
        <v>510.1</v>
      </c>
      <c r="E408">
        <v>766.4</v>
      </c>
      <c r="F408" s="169">
        <f t="shared" si="94"/>
        <v>566.30000000000007</v>
      </c>
      <c r="G408" s="169">
        <f t="shared" si="92"/>
        <v>826.9</v>
      </c>
      <c r="H408" s="47">
        <f t="shared" si="93"/>
        <v>-31.515298101342349</v>
      </c>
    </row>
    <row r="409" spans="1:9" x14ac:dyDescent="0.25">
      <c r="A409" s="98">
        <f t="shared" si="91"/>
        <v>42075</v>
      </c>
      <c r="B409">
        <v>61</v>
      </c>
      <c r="C409">
        <v>70.5</v>
      </c>
      <c r="D409">
        <v>568.1</v>
      </c>
      <c r="E409">
        <v>766.4</v>
      </c>
      <c r="F409" s="169">
        <f t="shared" si="94"/>
        <v>629.1</v>
      </c>
      <c r="G409" s="169">
        <f t="shared" si="92"/>
        <v>836.9</v>
      </c>
      <c r="H409" s="47">
        <f t="shared" si="93"/>
        <v>-24.829728760903325</v>
      </c>
    </row>
    <row r="410" spans="1:9" x14ac:dyDescent="0.25">
      <c r="A410" s="98">
        <f t="shared" si="91"/>
        <v>42082</v>
      </c>
      <c r="B410">
        <v>61</v>
      </c>
      <c r="C410">
        <v>70.5</v>
      </c>
      <c r="D410">
        <v>568.1</v>
      </c>
      <c r="E410">
        <v>811.1</v>
      </c>
      <c r="F410" s="169">
        <f t="shared" si="94"/>
        <v>629.1</v>
      </c>
      <c r="G410" s="169">
        <f t="shared" si="92"/>
        <v>881.6</v>
      </c>
      <c r="H410" s="47">
        <f t="shared" si="93"/>
        <v>-28.64110707803993</v>
      </c>
    </row>
    <row r="411" spans="1:9" x14ac:dyDescent="0.25">
      <c r="A411" s="98">
        <f t="shared" si="91"/>
        <v>42089</v>
      </c>
      <c r="B411">
        <v>1</v>
      </c>
      <c r="C411">
        <v>70.5</v>
      </c>
      <c r="D411">
        <v>634.1</v>
      </c>
      <c r="E411">
        <v>879.3</v>
      </c>
      <c r="F411" s="169">
        <f t="shared" si="94"/>
        <v>635.1</v>
      </c>
      <c r="G411" s="169">
        <f t="shared" si="92"/>
        <v>949.8</v>
      </c>
      <c r="H411" s="47">
        <f t="shared" si="93"/>
        <v>-33.13329121920404</v>
      </c>
    </row>
    <row r="412" spans="1:9" x14ac:dyDescent="0.25">
      <c r="A412" s="98">
        <f t="shared" si="91"/>
        <v>42096</v>
      </c>
      <c r="B412" s="145">
        <v>0.2</v>
      </c>
      <c r="C412" s="145">
        <v>71</v>
      </c>
      <c r="D412" s="145">
        <v>634.9</v>
      </c>
      <c r="E412" s="145">
        <v>900.4</v>
      </c>
      <c r="F412" s="169">
        <f t="shared" si="94"/>
        <v>635.1</v>
      </c>
      <c r="G412" s="169">
        <f t="shared" si="92"/>
        <v>971.4</v>
      </c>
      <c r="H412" s="47">
        <f t="shared" si="93"/>
        <v>-34.620135886349587</v>
      </c>
    </row>
    <row r="413" spans="1:9" x14ac:dyDescent="0.25">
      <c r="A413" s="98">
        <f t="shared" si="91"/>
        <v>42103</v>
      </c>
      <c r="B413" s="145">
        <v>0.2</v>
      </c>
      <c r="C413" s="145">
        <v>71</v>
      </c>
      <c r="D413" s="145">
        <v>634.9</v>
      </c>
      <c r="E413" s="145">
        <v>900.4</v>
      </c>
      <c r="F413" s="169">
        <f t="shared" si="94"/>
        <v>635.1</v>
      </c>
      <c r="G413" s="169">
        <f t="shared" si="92"/>
        <v>971.4</v>
      </c>
      <c r="H413" s="47">
        <f t="shared" si="93"/>
        <v>-34.620135886349587</v>
      </c>
    </row>
    <row r="414" spans="1:9" x14ac:dyDescent="0.25">
      <c r="A414" s="98">
        <f t="shared" si="91"/>
        <v>42110</v>
      </c>
      <c r="B414" s="145"/>
      <c r="C414" s="145">
        <v>115.5</v>
      </c>
      <c r="D414" s="145">
        <v>635</v>
      </c>
      <c r="E414" s="145">
        <v>914.7</v>
      </c>
      <c r="F414" s="169">
        <f t="shared" si="94"/>
        <v>635</v>
      </c>
      <c r="G414" s="169">
        <f t="shared" si="92"/>
        <v>1030.2</v>
      </c>
      <c r="H414" s="47">
        <f t="shared" si="93"/>
        <v>-38.361483207144239</v>
      </c>
    </row>
    <row r="415" spans="1:9" x14ac:dyDescent="0.25">
      <c r="A415" s="98">
        <f t="shared" si="91"/>
        <v>42117</v>
      </c>
      <c r="B415" s="145"/>
      <c r="C415" s="145">
        <v>116</v>
      </c>
      <c r="D415" s="145">
        <v>635</v>
      </c>
      <c r="E415" s="145">
        <v>958.7</v>
      </c>
      <c r="F415" s="169">
        <f t="shared" si="94"/>
        <v>635</v>
      </c>
      <c r="G415" s="169">
        <f t="shared" si="92"/>
        <v>1074.7</v>
      </c>
      <c r="H415" s="47">
        <f t="shared" si="93"/>
        <v>-40.913743370242862</v>
      </c>
    </row>
    <row r="416" spans="1:9" x14ac:dyDescent="0.25">
      <c r="A416" s="98">
        <f t="shared" si="91"/>
        <v>42124</v>
      </c>
      <c r="C416" s="145">
        <v>136</v>
      </c>
      <c r="D416" s="145">
        <v>635</v>
      </c>
      <c r="E416" s="145">
        <v>1005.2</v>
      </c>
      <c r="F416" s="169">
        <f t="shared" si="94"/>
        <v>635</v>
      </c>
      <c r="G416" s="169">
        <f t="shared" si="92"/>
        <v>1141.2</v>
      </c>
      <c r="H416" s="47">
        <f t="shared" si="93"/>
        <v>-44.356817385208558</v>
      </c>
      <c r="I416" s="145">
        <v>10</v>
      </c>
    </row>
    <row r="417" spans="1:9" x14ac:dyDescent="0.25">
      <c r="A417" s="98">
        <f t="shared" si="91"/>
        <v>42131</v>
      </c>
      <c r="B417" s="145">
        <v>0</v>
      </c>
      <c r="C417" s="145">
        <v>126</v>
      </c>
      <c r="D417" s="145">
        <v>635</v>
      </c>
      <c r="E417" s="145">
        <v>1015</v>
      </c>
      <c r="F417" s="169">
        <f t="shared" si="94"/>
        <v>635</v>
      </c>
      <c r="G417" s="169">
        <f t="shared" si="92"/>
        <v>1141</v>
      </c>
      <c r="H417" s="47">
        <f t="shared" si="93"/>
        <v>-44.347063978965821</v>
      </c>
      <c r="I417" s="145">
        <v>10</v>
      </c>
    </row>
    <row r="418" spans="1:9" x14ac:dyDescent="0.25">
      <c r="A418" s="98">
        <f t="shared" si="91"/>
        <v>42138</v>
      </c>
      <c r="B418" s="145">
        <v>0</v>
      </c>
      <c r="C418" s="145">
        <v>126</v>
      </c>
      <c r="D418" s="145">
        <v>635</v>
      </c>
      <c r="E418" s="145">
        <v>1015</v>
      </c>
      <c r="F418" s="169">
        <f t="shared" si="94"/>
        <v>635</v>
      </c>
      <c r="G418" s="169">
        <f t="shared" si="92"/>
        <v>1141</v>
      </c>
      <c r="H418" s="47">
        <f t="shared" si="93"/>
        <v>-44.347063978965821</v>
      </c>
      <c r="I418">
        <v>10</v>
      </c>
    </row>
    <row r="419" spans="1:9" x14ac:dyDescent="0.25">
      <c r="A419" s="98">
        <f t="shared" si="91"/>
        <v>42145</v>
      </c>
      <c r="B419" s="145">
        <v>0</v>
      </c>
      <c r="C419" s="145">
        <v>66</v>
      </c>
      <c r="D419" s="145">
        <v>635</v>
      </c>
      <c r="E419" s="145">
        <v>1075.8</v>
      </c>
      <c r="F419" s="169">
        <f t="shared" si="94"/>
        <v>635</v>
      </c>
      <c r="G419" s="169">
        <f t="shared" si="92"/>
        <v>1141.8</v>
      </c>
      <c r="H419" s="47">
        <f t="shared" si="93"/>
        <v>-44.386057102820111</v>
      </c>
      <c r="I419">
        <v>10</v>
      </c>
    </row>
    <row r="420" spans="1:9" x14ac:dyDescent="0.25">
      <c r="A420" s="98">
        <f t="shared" si="91"/>
        <v>42152</v>
      </c>
      <c r="B420" s="145">
        <v>0</v>
      </c>
      <c r="C420" s="145">
        <v>66</v>
      </c>
      <c r="D420" s="145">
        <v>643</v>
      </c>
      <c r="E420" s="145">
        <v>1075.8</v>
      </c>
      <c r="F420" s="169">
        <f t="shared" si="94"/>
        <v>643</v>
      </c>
      <c r="G420" s="169">
        <f t="shared" si="92"/>
        <v>1141.8</v>
      </c>
      <c r="H420" s="47">
        <f t="shared" si="93"/>
        <v>-43.685409003328083</v>
      </c>
      <c r="I420">
        <v>44.6</v>
      </c>
    </row>
    <row r="421" spans="1:9" x14ac:dyDescent="0.25">
      <c r="A421" s="98">
        <f t="shared" si="91"/>
        <v>42159</v>
      </c>
      <c r="B421">
        <v>34.6</v>
      </c>
      <c r="C421">
        <v>113.1</v>
      </c>
      <c r="D421">
        <v>11</v>
      </c>
      <c r="E421">
        <v>47.3</v>
      </c>
      <c r="F421" s="169">
        <f t="shared" si="94"/>
        <v>45.6</v>
      </c>
      <c r="G421" s="169">
        <f t="shared" si="92"/>
        <v>160.39999999999998</v>
      </c>
      <c r="H421" s="47">
        <f t="shared" si="93"/>
        <v>-71.571072319201988</v>
      </c>
    </row>
    <row r="422" spans="1:9" x14ac:dyDescent="0.25">
      <c r="A422" s="98">
        <f t="shared" si="91"/>
        <v>42166</v>
      </c>
      <c r="B422">
        <v>34.6</v>
      </c>
      <c r="C422">
        <v>183.6</v>
      </c>
      <c r="D422">
        <v>11</v>
      </c>
      <c r="E422">
        <v>47.8</v>
      </c>
      <c r="F422" s="169">
        <f t="shared" si="94"/>
        <v>45.6</v>
      </c>
      <c r="G422" s="169">
        <f t="shared" si="92"/>
        <v>231.39999999999998</v>
      </c>
      <c r="H422" s="47">
        <f t="shared" si="93"/>
        <v>-80.29386343993086</v>
      </c>
    </row>
    <row r="423" spans="1:9" x14ac:dyDescent="0.25">
      <c r="A423" s="98">
        <f t="shared" si="91"/>
        <v>42173</v>
      </c>
      <c r="B423">
        <v>34.6</v>
      </c>
      <c r="C423">
        <v>113.6</v>
      </c>
      <c r="D423">
        <v>11</v>
      </c>
      <c r="E423">
        <v>144.69999999999999</v>
      </c>
      <c r="F423" s="169">
        <f t="shared" si="94"/>
        <v>45.6</v>
      </c>
      <c r="G423" s="169">
        <f t="shared" si="92"/>
        <v>258.29999999999995</v>
      </c>
      <c r="H423" s="47">
        <f t="shared" si="93"/>
        <v>-82.346109175377464</v>
      </c>
    </row>
    <row r="424" spans="1:9" x14ac:dyDescent="0.25">
      <c r="A424" s="98">
        <f t="shared" si="91"/>
        <v>42180</v>
      </c>
      <c r="B424">
        <v>34.6</v>
      </c>
      <c r="C424">
        <v>113.9</v>
      </c>
      <c r="D424">
        <v>11</v>
      </c>
      <c r="E424">
        <v>144.69999999999999</v>
      </c>
      <c r="F424" s="169">
        <f t="shared" si="94"/>
        <v>45.6</v>
      </c>
      <c r="G424" s="169">
        <f t="shared" si="92"/>
        <v>258.60000000000002</v>
      </c>
      <c r="H424" s="47">
        <f t="shared" si="93"/>
        <v>-82.366589327146173</v>
      </c>
    </row>
    <row r="425" spans="1:9" x14ac:dyDescent="0.25">
      <c r="A425" s="98">
        <f t="shared" si="91"/>
        <v>42187</v>
      </c>
      <c r="B425" s="26">
        <v>123.6</v>
      </c>
      <c r="C425" s="26">
        <v>112.6</v>
      </c>
      <c r="D425" s="26">
        <v>12</v>
      </c>
      <c r="E425" s="26">
        <v>146</v>
      </c>
      <c r="F425" s="169">
        <f t="shared" ref="F425:G427" si="95">+B425+D425</f>
        <v>135.6</v>
      </c>
      <c r="G425" s="169">
        <f t="shared" si="95"/>
        <v>258.60000000000002</v>
      </c>
      <c r="H425" s="47">
        <f t="shared" ref="H425:H433" si="96">+(F425/G425-1)*100</f>
        <v>-47.56380510440836</v>
      </c>
    </row>
    <row r="426" spans="1:9" x14ac:dyDescent="0.25">
      <c r="A426" s="98">
        <f t="shared" si="91"/>
        <v>42194</v>
      </c>
      <c r="B426" s="26">
        <v>123.6</v>
      </c>
      <c r="C426">
        <v>104.6</v>
      </c>
      <c r="D426">
        <v>12</v>
      </c>
      <c r="E426">
        <v>146</v>
      </c>
      <c r="F426" s="169">
        <f t="shared" si="95"/>
        <v>135.6</v>
      </c>
      <c r="G426" s="169">
        <f t="shared" si="95"/>
        <v>250.6</v>
      </c>
      <c r="H426" s="47">
        <f t="shared" si="96"/>
        <v>-45.889864325618511</v>
      </c>
    </row>
    <row r="427" spans="1:9" x14ac:dyDescent="0.25">
      <c r="A427" s="98">
        <f t="shared" si="91"/>
        <v>42201</v>
      </c>
      <c r="B427">
        <v>124.3</v>
      </c>
      <c r="C427">
        <v>87.7</v>
      </c>
      <c r="D427">
        <v>12</v>
      </c>
      <c r="E427">
        <v>195.7</v>
      </c>
      <c r="F427" s="169">
        <f t="shared" si="95"/>
        <v>136.30000000000001</v>
      </c>
      <c r="G427" s="169">
        <f t="shared" si="95"/>
        <v>283.39999999999998</v>
      </c>
      <c r="H427" s="47">
        <f t="shared" si="96"/>
        <v>-51.905434015525756</v>
      </c>
    </row>
    <row r="428" spans="1:9" x14ac:dyDescent="0.25">
      <c r="A428" s="98">
        <f t="shared" si="91"/>
        <v>42208</v>
      </c>
      <c r="B428">
        <v>124.3</v>
      </c>
      <c r="C428">
        <v>83.5</v>
      </c>
      <c r="D428">
        <v>12</v>
      </c>
      <c r="E428">
        <v>199.9</v>
      </c>
      <c r="F428" s="169">
        <f t="shared" ref="F428:G433" si="97">+B428+D428</f>
        <v>136.30000000000001</v>
      </c>
      <c r="G428" s="169">
        <f t="shared" si="97"/>
        <v>283.39999999999998</v>
      </c>
      <c r="H428" s="47">
        <f t="shared" si="96"/>
        <v>-51.905434015525756</v>
      </c>
    </row>
    <row r="429" spans="1:9" x14ac:dyDescent="0.25">
      <c r="A429" s="98">
        <f t="shared" si="91"/>
        <v>42215</v>
      </c>
      <c r="B429">
        <v>149.30000000000001</v>
      </c>
      <c r="C429">
        <v>83.5</v>
      </c>
      <c r="D429">
        <v>12</v>
      </c>
      <c r="E429">
        <v>199.9</v>
      </c>
      <c r="F429" s="169">
        <f t="shared" si="97"/>
        <v>161.30000000000001</v>
      </c>
      <c r="G429" s="169">
        <f t="shared" si="97"/>
        <v>283.39999999999998</v>
      </c>
      <c r="H429" s="47">
        <f t="shared" si="96"/>
        <v>-43.083980239943529</v>
      </c>
    </row>
    <row r="430" spans="1:9" x14ac:dyDescent="0.25">
      <c r="A430" s="98">
        <f t="shared" si="91"/>
        <v>42222</v>
      </c>
      <c r="B430">
        <v>134.30000000000001</v>
      </c>
      <c r="C430">
        <v>83</v>
      </c>
      <c r="D430">
        <v>12</v>
      </c>
      <c r="E430">
        <v>200.4</v>
      </c>
      <c r="F430" s="169">
        <f t="shared" si="97"/>
        <v>146.30000000000001</v>
      </c>
      <c r="G430" s="169">
        <f t="shared" si="97"/>
        <v>283.39999999999998</v>
      </c>
      <c r="H430" s="47">
        <f t="shared" si="96"/>
        <v>-48.376852505292867</v>
      </c>
    </row>
    <row r="431" spans="1:9" x14ac:dyDescent="0.25">
      <c r="A431" s="98">
        <f t="shared" si="91"/>
        <v>42229</v>
      </c>
      <c r="B431">
        <v>134.30000000000001</v>
      </c>
      <c r="C431">
        <v>84.3</v>
      </c>
      <c r="D431">
        <v>12</v>
      </c>
      <c r="E431">
        <v>200.4</v>
      </c>
      <c r="F431" s="169">
        <f t="shared" si="97"/>
        <v>146.30000000000001</v>
      </c>
      <c r="G431" s="169">
        <f t="shared" si="97"/>
        <v>284.7</v>
      </c>
      <c r="H431" s="47">
        <f t="shared" si="96"/>
        <v>-48.612574639971896</v>
      </c>
    </row>
    <row r="432" spans="1:9" x14ac:dyDescent="0.25">
      <c r="A432" s="98">
        <f t="shared" si="91"/>
        <v>42236</v>
      </c>
      <c r="B432">
        <v>98.6</v>
      </c>
      <c r="C432">
        <v>85.5</v>
      </c>
      <c r="D432">
        <v>23.3</v>
      </c>
      <c r="E432">
        <v>200.7</v>
      </c>
      <c r="F432" s="169">
        <f t="shared" si="97"/>
        <v>121.89999999999999</v>
      </c>
      <c r="G432" s="169">
        <f t="shared" si="97"/>
        <v>286.2</v>
      </c>
      <c r="H432" s="47">
        <f t="shared" si="96"/>
        <v>-57.407407407407405</v>
      </c>
    </row>
    <row r="433" spans="1:9" x14ac:dyDescent="0.25">
      <c r="A433" s="98">
        <f t="shared" si="91"/>
        <v>42243</v>
      </c>
      <c r="B433">
        <v>98.2</v>
      </c>
      <c r="C433">
        <v>68.5</v>
      </c>
      <c r="D433">
        <v>23.7</v>
      </c>
      <c r="E433">
        <v>222.7</v>
      </c>
      <c r="F433" s="169">
        <f t="shared" si="97"/>
        <v>121.9</v>
      </c>
      <c r="G433" s="169">
        <f t="shared" si="97"/>
        <v>291.2</v>
      </c>
      <c r="H433" s="47">
        <f t="shared" si="96"/>
        <v>-58.13873626373627</v>
      </c>
    </row>
    <row r="434" spans="1:9" x14ac:dyDescent="0.25">
      <c r="A434" s="98">
        <f t="shared" si="91"/>
        <v>42250</v>
      </c>
      <c r="B434">
        <v>47.8</v>
      </c>
      <c r="C434">
        <v>3.6</v>
      </c>
      <c r="D434">
        <v>71.900000000000006</v>
      </c>
      <c r="E434">
        <v>291.39999999999998</v>
      </c>
      <c r="F434" s="169">
        <f t="shared" ref="F434:G436" si="98">+B434+D434</f>
        <v>119.7</v>
      </c>
      <c r="G434" s="169">
        <f t="shared" si="98"/>
        <v>295</v>
      </c>
      <c r="H434" s="47">
        <f t="shared" ref="H434:H442" si="99">+(F434/G434-1)*100</f>
        <v>-59.423728813559329</v>
      </c>
    </row>
    <row r="435" spans="1:9" x14ac:dyDescent="0.25">
      <c r="A435" s="98">
        <f t="shared" si="91"/>
        <v>42257</v>
      </c>
      <c r="B435">
        <v>47.8</v>
      </c>
      <c r="C435">
        <v>2.1</v>
      </c>
      <c r="D435">
        <v>71.900000000000006</v>
      </c>
      <c r="E435">
        <v>292.89999999999998</v>
      </c>
      <c r="F435" s="169">
        <f t="shared" si="98"/>
        <v>119.7</v>
      </c>
      <c r="G435" s="169">
        <f t="shared" si="98"/>
        <v>295</v>
      </c>
      <c r="H435" s="47">
        <f t="shared" si="99"/>
        <v>-59.423728813559329</v>
      </c>
    </row>
    <row r="436" spans="1:9" x14ac:dyDescent="0.25">
      <c r="A436" s="98">
        <f t="shared" si="91"/>
        <v>42264</v>
      </c>
      <c r="B436">
        <v>47.8</v>
      </c>
      <c r="C436">
        <v>2.1</v>
      </c>
      <c r="D436">
        <v>71.900000000000006</v>
      </c>
      <c r="E436">
        <v>292.89999999999998</v>
      </c>
      <c r="F436" s="169">
        <f t="shared" si="98"/>
        <v>119.7</v>
      </c>
      <c r="G436" s="169">
        <f t="shared" si="98"/>
        <v>295</v>
      </c>
      <c r="H436" s="47">
        <f t="shared" si="99"/>
        <v>-59.423728813559329</v>
      </c>
    </row>
    <row r="437" spans="1:9" x14ac:dyDescent="0.25">
      <c r="A437" s="98">
        <f t="shared" si="91"/>
        <v>42271</v>
      </c>
      <c r="B437">
        <v>47.3</v>
      </c>
      <c r="C437">
        <v>7.6</v>
      </c>
      <c r="D437">
        <v>145.6</v>
      </c>
      <c r="E437">
        <v>293.3</v>
      </c>
      <c r="F437" s="169">
        <f t="shared" ref="F437:G441" si="100">+B437+D437</f>
        <v>192.89999999999998</v>
      </c>
      <c r="G437" s="169">
        <f t="shared" si="100"/>
        <v>300.90000000000003</v>
      </c>
      <c r="H437" s="47">
        <f t="shared" si="99"/>
        <v>-35.892323030907292</v>
      </c>
    </row>
    <row r="438" spans="1:9" x14ac:dyDescent="0.25">
      <c r="A438" s="98">
        <f t="shared" si="91"/>
        <v>42278</v>
      </c>
      <c r="B438">
        <v>46.1</v>
      </c>
      <c r="C438">
        <v>6</v>
      </c>
      <c r="D438">
        <v>146.80000000000001</v>
      </c>
      <c r="E438">
        <v>342.8</v>
      </c>
      <c r="F438" s="169">
        <f t="shared" si="100"/>
        <v>192.9</v>
      </c>
      <c r="G438" s="169">
        <f t="shared" si="100"/>
        <v>348.8</v>
      </c>
      <c r="H438" s="47">
        <f t="shared" si="99"/>
        <v>-44.696100917431195</v>
      </c>
    </row>
    <row r="439" spans="1:9" x14ac:dyDescent="0.25">
      <c r="A439" s="98">
        <f t="shared" si="91"/>
        <v>42285</v>
      </c>
      <c r="B439">
        <v>45.8</v>
      </c>
      <c r="C439">
        <v>0</v>
      </c>
      <c r="D439">
        <v>147.1</v>
      </c>
      <c r="E439">
        <v>348.8</v>
      </c>
      <c r="F439" s="169">
        <f t="shared" si="100"/>
        <v>192.89999999999998</v>
      </c>
      <c r="G439" s="169">
        <f t="shared" si="100"/>
        <v>348.8</v>
      </c>
      <c r="H439" s="47">
        <f t="shared" si="99"/>
        <v>-44.696100917431203</v>
      </c>
    </row>
    <row r="440" spans="1:9" x14ac:dyDescent="0.25">
      <c r="A440" s="98">
        <f t="shared" si="91"/>
        <v>42292</v>
      </c>
      <c r="B440">
        <v>45.1</v>
      </c>
      <c r="C440">
        <v>0</v>
      </c>
      <c r="D440">
        <v>147.80000000000001</v>
      </c>
      <c r="E440">
        <v>348.8</v>
      </c>
      <c r="F440" s="169">
        <f t="shared" si="100"/>
        <v>192.9</v>
      </c>
      <c r="G440" s="169">
        <f t="shared" si="100"/>
        <v>348.8</v>
      </c>
      <c r="H440" s="47">
        <f t="shared" si="99"/>
        <v>-44.696100917431195</v>
      </c>
    </row>
    <row r="441" spans="1:9" x14ac:dyDescent="0.25">
      <c r="A441" s="98">
        <f t="shared" si="91"/>
        <v>42299</v>
      </c>
      <c r="B441" s="26">
        <v>45</v>
      </c>
      <c r="C441">
        <v>0</v>
      </c>
      <c r="D441">
        <v>147.9</v>
      </c>
      <c r="E441">
        <v>348.8</v>
      </c>
      <c r="F441" s="169">
        <f t="shared" si="100"/>
        <v>192.9</v>
      </c>
      <c r="G441" s="169">
        <f t="shared" si="100"/>
        <v>348.8</v>
      </c>
      <c r="H441" s="47">
        <f t="shared" si="99"/>
        <v>-44.696100917431195</v>
      </c>
    </row>
    <row r="442" spans="1:9" x14ac:dyDescent="0.25">
      <c r="A442" s="98">
        <f t="shared" si="91"/>
        <v>42306</v>
      </c>
      <c r="B442" s="26">
        <v>45</v>
      </c>
      <c r="C442">
        <v>0</v>
      </c>
      <c r="D442">
        <v>147.9</v>
      </c>
      <c r="E442">
        <v>349.8</v>
      </c>
      <c r="F442" s="169">
        <f t="shared" ref="F442:G446" si="101">+B442+D442</f>
        <v>192.9</v>
      </c>
      <c r="G442" s="169">
        <f t="shared" si="101"/>
        <v>349.8</v>
      </c>
      <c r="H442" s="47">
        <f t="shared" si="99"/>
        <v>-44.854202401372213</v>
      </c>
    </row>
    <row r="443" spans="1:9" x14ac:dyDescent="0.25">
      <c r="A443" s="98">
        <f t="shared" si="91"/>
        <v>42313</v>
      </c>
      <c r="B443" s="26">
        <v>45</v>
      </c>
      <c r="C443" s="26">
        <v>0</v>
      </c>
      <c r="D443" s="26">
        <v>147.9</v>
      </c>
      <c r="E443" s="26">
        <v>348.8</v>
      </c>
      <c r="F443" s="169">
        <f t="shared" si="101"/>
        <v>192.9</v>
      </c>
      <c r="G443" s="169">
        <f t="shared" si="101"/>
        <v>348.8</v>
      </c>
      <c r="H443" s="47">
        <f t="shared" ref="H443:H451" si="102">+(F443/G443-1)*100</f>
        <v>-44.696100917431195</v>
      </c>
    </row>
    <row r="444" spans="1:9" x14ac:dyDescent="0.25">
      <c r="A444" s="98">
        <f t="shared" si="91"/>
        <v>42320</v>
      </c>
      <c r="B444" s="26">
        <v>45</v>
      </c>
      <c r="C444">
        <v>0</v>
      </c>
      <c r="D444">
        <v>147.9</v>
      </c>
      <c r="E444">
        <v>348.8</v>
      </c>
      <c r="F444" s="169">
        <f t="shared" si="101"/>
        <v>192.9</v>
      </c>
      <c r="G444" s="169">
        <f t="shared" si="101"/>
        <v>348.8</v>
      </c>
      <c r="H444" s="47">
        <f t="shared" si="102"/>
        <v>-44.696100917431195</v>
      </c>
    </row>
    <row r="445" spans="1:9" x14ac:dyDescent="0.25">
      <c r="A445" s="98">
        <f t="shared" si="91"/>
        <v>42327</v>
      </c>
      <c r="B445" s="26">
        <v>45</v>
      </c>
      <c r="C445">
        <v>0</v>
      </c>
      <c r="D445">
        <v>147.9</v>
      </c>
      <c r="E445">
        <v>398</v>
      </c>
      <c r="F445" s="169">
        <f t="shared" si="101"/>
        <v>192.9</v>
      </c>
      <c r="G445" s="193">
        <f t="shared" si="101"/>
        <v>398</v>
      </c>
      <c r="H445" s="47">
        <f t="shared" si="102"/>
        <v>-51.532663316582905</v>
      </c>
    </row>
    <row r="446" spans="1:9" x14ac:dyDescent="0.25">
      <c r="A446" s="98">
        <f t="shared" si="91"/>
        <v>42334</v>
      </c>
      <c r="B446" s="26">
        <v>45.5</v>
      </c>
      <c r="C446">
        <v>0</v>
      </c>
      <c r="D446">
        <v>147.9</v>
      </c>
      <c r="E446">
        <v>398.3</v>
      </c>
      <c r="F446" s="169">
        <f t="shared" si="101"/>
        <v>193.4</v>
      </c>
      <c r="G446" s="169">
        <f t="shared" si="101"/>
        <v>398.3</v>
      </c>
      <c r="H446" s="47">
        <f t="shared" si="102"/>
        <v>-51.443635450665326</v>
      </c>
    </row>
    <row r="447" spans="1:9" x14ac:dyDescent="0.25">
      <c r="A447" s="98">
        <f t="shared" si="91"/>
        <v>42341</v>
      </c>
      <c r="B447" s="26">
        <v>46.5</v>
      </c>
      <c r="C447">
        <v>0</v>
      </c>
      <c r="D447">
        <v>147.9</v>
      </c>
      <c r="E447">
        <v>398.3</v>
      </c>
      <c r="F447" s="169">
        <f t="shared" ref="F447:G452" si="103">+B447+D447</f>
        <v>194.4</v>
      </c>
      <c r="G447" s="169">
        <f t="shared" si="103"/>
        <v>398.3</v>
      </c>
      <c r="H447" s="47">
        <f t="shared" si="102"/>
        <v>-51.192568415767006</v>
      </c>
    </row>
    <row r="448" spans="1:9" x14ac:dyDescent="0.25">
      <c r="A448" s="98">
        <f t="shared" si="91"/>
        <v>42348</v>
      </c>
      <c r="B448" s="26">
        <v>46.5</v>
      </c>
      <c r="C448">
        <v>0.5</v>
      </c>
      <c r="D448">
        <v>147.9</v>
      </c>
      <c r="E448">
        <v>398.3</v>
      </c>
      <c r="F448" s="169">
        <f t="shared" si="103"/>
        <v>194.4</v>
      </c>
      <c r="G448" s="169">
        <f t="shared" si="103"/>
        <v>398.8</v>
      </c>
      <c r="H448" s="47">
        <f t="shared" si="102"/>
        <v>-51.253761283851553</v>
      </c>
      <c r="I448">
        <v>0</v>
      </c>
    </row>
    <row r="449" spans="1:8" x14ac:dyDescent="0.25">
      <c r="A449" s="98">
        <f t="shared" si="91"/>
        <v>42355</v>
      </c>
      <c r="B449" s="26">
        <v>46.5</v>
      </c>
      <c r="C449">
        <v>0.5</v>
      </c>
      <c r="D449">
        <v>147.9</v>
      </c>
      <c r="E449">
        <v>398.3</v>
      </c>
      <c r="F449" s="169">
        <f t="shared" si="103"/>
        <v>194.4</v>
      </c>
      <c r="G449" s="169">
        <f t="shared" si="103"/>
        <v>398.8</v>
      </c>
      <c r="H449" s="47">
        <f t="shared" si="102"/>
        <v>-51.253761283851553</v>
      </c>
    </row>
    <row r="450" spans="1:8" x14ac:dyDescent="0.25">
      <c r="A450" s="98">
        <f t="shared" si="91"/>
        <v>42362</v>
      </c>
      <c r="B450" s="26">
        <v>141.69999999999999</v>
      </c>
      <c r="C450">
        <v>0.5</v>
      </c>
      <c r="D450">
        <v>154.9</v>
      </c>
      <c r="E450">
        <v>398.3</v>
      </c>
      <c r="F450" s="169">
        <f t="shared" si="103"/>
        <v>296.60000000000002</v>
      </c>
      <c r="G450" s="169">
        <f t="shared" si="103"/>
        <v>398.8</v>
      </c>
      <c r="H450" s="47">
        <f t="shared" si="102"/>
        <v>-25.626880641925776</v>
      </c>
    </row>
    <row r="451" spans="1:8" x14ac:dyDescent="0.25">
      <c r="A451" s="98">
        <f t="shared" si="91"/>
        <v>42369</v>
      </c>
      <c r="B451" s="26">
        <v>130</v>
      </c>
      <c r="C451">
        <v>0.5</v>
      </c>
      <c r="D451" s="26">
        <v>156</v>
      </c>
      <c r="E451">
        <v>398.3</v>
      </c>
      <c r="F451" s="193">
        <f t="shared" si="103"/>
        <v>286</v>
      </c>
      <c r="G451" s="169">
        <f t="shared" si="103"/>
        <v>398.8</v>
      </c>
      <c r="H451" s="47">
        <f t="shared" si="102"/>
        <v>-28.284854563691077</v>
      </c>
    </row>
    <row r="452" spans="1:8" x14ac:dyDescent="0.25">
      <c r="A452" s="98">
        <f t="shared" si="91"/>
        <v>42376</v>
      </c>
      <c r="B452" s="26">
        <v>65.900000000000006</v>
      </c>
      <c r="C452">
        <v>0.5</v>
      </c>
      <c r="D452" s="26">
        <v>223</v>
      </c>
      <c r="E452">
        <v>398.3</v>
      </c>
      <c r="F452" s="169">
        <f t="shared" si="103"/>
        <v>288.89999999999998</v>
      </c>
      <c r="G452" s="169">
        <f t="shared" ref="G452:G457" si="104">+C452+E452</f>
        <v>398.8</v>
      </c>
      <c r="H452" s="47">
        <f t="shared" ref="H452:H457" si="105">+(F452/G452-1)*100</f>
        <v>-27.557673019057184</v>
      </c>
    </row>
    <row r="453" spans="1:8" x14ac:dyDescent="0.25">
      <c r="A453" s="98">
        <f t="shared" si="91"/>
        <v>42383</v>
      </c>
      <c r="B453">
        <v>68.400000000000006</v>
      </c>
      <c r="C453">
        <v>0.5</v>
      </c>
      <c r="D453" s="26">
        <v>223</v>
      </c>
      <c r="E453">
        <v>398.3</v>
      </c>
      <c r="F453" s="169">
        <f t="shared" ref="F453:F458" si="106">+B453+D453</f>
        <v>291.39999999999998</v>
      </c>
      <c r="G453" s="169">
        <f t="shared" si="104"/>
        <v>398.8</v>
      </c>
      <c r="H453" s="47">
        <f t="shared" si="105"/>
        <v>-26.930792377131407</v>
      </c>
    </row>
    <row r="454" spans="1:8" x14ac:dyDescent="0.25">
      <c r="A454" s="98">
        <f t="shared" si="91"/>
        <v>42390</v>
      </c>
      <c r="B454" s="26">
        <v>128</v>
      </c>
      <c r="C454">
        <v>8.5</v>
      </c>
      <c r="D454" s="26">
        <v>223.5</v>
      </c>
      <c r="E454">
        <v>398.3</v>
      </c>
      <c r="F454" s="169">
        <f t="shared" si="106"/>
        <v>351.5</v>
      </c>
      <c r="G454" s="169">
        <f t="shared" si="104"/>
        <v>406.8</v>
      </c>
      <c r="H454" s="47">
        <f t="shared" si="105"/>
        <v>-13.593903638151428</v>
      </c>
    </row>
    <row r="455" spans="1:8" x14ac:dyDescent="0.25">
      <c r="A455" s="98">
        <f t="shared" ref="A455:A518" si="107">+A454+7</f>
        <v>42397</v>
      </c>
      <c r="B455" s="26">
        <v>128.5</v>
      </c>
      <c r="C455">
        <v>8.5</v>
      </c>
      <c r="D455" s="26">
        <v>224</v>
      </c>
      <c r="E455">
        <v>418.5</v>
      </c>
      <c r="F455" s="169">
        <f t="shared" si="106"/>
        <v>352.5</v>
      </c>
      <c r="G455" s="193">
        <f t="shared" si="104"/>
        <v>427</v>
      </c>
      <c r="H455" s="47">
        <f t="shared" si="105"/>
        <v>-17.447306791569083</v>
      </c>
    </row>
    <row r="456" spans="1:8" x14ac:dyDescent="0.25">
      <c r="A456" s="98">
        <f t="shared" si="107"/>
        <v>42404</v>
      </c>
      <c r="B456" s="26">
        <v>193.5</v>
      </c>
      <c r="C456">
        <v>8.5</v>
      </c>
      <c r="D456" s="26">
        <v>224</v>
      </c>
      <c r="E456">
        <v>418.5</v>
      </c>
      <c r="F456" s="169">
        <f t="shared" si="106"/>
        <v>417.5</v>
      </c>
      <c r="G456" s="193">
        <f t="shared" si="104"/>
        <v>427</v>
      </c>
      <c r="H456" s="47">
        <f t="shared" si="105"/>
        <v>-2.2248243559718994</v>
      </c>
    </row>
    <row r="457" spans="1:8" x14ac:dyDescent="0.25">
      <c r="A457" s="98">
        <f t="shared" si="107"/>
        <v>42411</v>
      </c>
      <c r="B457">
        <v>129.5</v>
      </c>
      <c r="C457">
        <v>0.5</v>
      </c>
      <c r="D457">
        <v>296.39999999999998</v>
      </c>
      <c r="E457">
        <v>488.7</v>
      </c>
      <c r="F457" s="169">
        <f t="shared" si="106"/>
        <v>425.9</v>
      </c>
      <c r="G457" s="169">
        <f t="shared" si="104"/>
        <v>489.2</v>
      </c>
      <c r="H457" s="47">
        <f t="shared" si="105"/>
        <v>-12.939493049877349</v>
      </c>
    </row>
    <row r="458" spans="1:8" x14ac:dyDescent="0.25">
      <c r="A458" s="98">
        <f t="shared" si="107"/>
        <v>42418</v>
      </c>
      <c r="B458">
        <v>128.69999999999999</v>
      </c>
      <c r="C458">
        <v>55.5</v>
      </c>
      <c r="D458">
        <v>297.2</v>
      </c>
      <c r="E458">
        <v>488.7</v>
      </c>
      <c r="F458" s="169">
        <f t="shared" si="106"/>
        <v>425.9</v>
      </c>
      <c r="G458" s="169">
        <f t="shared" ref="G458:G463" si="108">+C458+E458</f>
        <v>544.20000000000005</v>
      </c>
      <c r="H458" s="47">
        <f t="shared" ref="H458:H463" si="109">+(F458/G458-1)*100</f>
        <v>-21.738331495773622</v>
      </c>
    </row>
    <row r="459" spans="1:8" x14ac:dyDescent="0.25">
      <c r="A459" s="98">
        <f t="shared" si="107"/>
        <v>42425</v>
      </c>
      <c r="B459">
        <v>127.9</v>
      </c>
      <c r="C459">
        <v>56.5</v>
      </c>
      <c r="D459" s="26">
        <v>298</v>
      </c>
      <c r="E459">
        <v>509.8</v>
      </c>
      <c r="F459" s="169">
        <f t="shared" ref="F459:F464" si="110">+B459+D459</f>
        <v>425.9</v>
      </c>
      <c r="G459" s="169">
        <f t="shared" si="108"/>
        <v>566.29999999999995</v>
      </c>
      <c r="H459" s="47">
        <f t="shared" si="109"/>
        <v>-24.792512802401557</v>
      </c>
    </row>
    <row r="460" spans="1:8" x14ac:dyDescent="0.25">
      <c r="A460" s="98">
        <f t="shared" si="107"/>
        <v>42432</v>
      </c>
      <c r="B460">
        <v>127.1</v>
      </c>
      <c r="C460">
        <v>56.2</v>
      </c>
      <c r="D460">
        <v>298.89999999999998</v>
      </c>
      <c r="E460">
        <v>510.1</v>
      </c>
      <c r="F460" s="193">
        <f t="shared" si="110"/>
        <v>426</v>
      </c>
      <c r="G460" s="169">
        <f t="shared" si="108"/>
        <v>566.30000000000007</v>
      </c>
      <c r="H460" s="47">
        <f t="shared" si="109"/>
        <v>-24.774854317499575</v>
      </c>
    </row>
    <row r="461" spans="1:8" x14ac:dyDescent="0.25">
      <c r="A461" s="98">
        <f t="shared" si="107"/>
        <v>42439</v>
      </c>
      <c r="B461">
        <v>191.7</v>
      </c>
      <c r="C461" s="26">
        <v>61</v>
      </c>
      <c r="D461">
        <v>299.2</v>
      </c>
      <c r="E461">
        <v>568.1</v>
      </c>
      <c r="F461" s="169">
        <f t="shared" si="110"/>
        <v>490.9</v>
      </c>
      <c r="G461" s="169">
        <f t="shared" si="108"/>
        <v>629.1</v>
      </c>
      <c r="H461" s="47">
        <f t="shared" si="109"/>
        <v>-21.967890637418542</v>
      </c>
    </row>
    <row r="462" spans="1:8" x14ac:dyDescent="0.25">
      <c r="A462" s="98">
        <f t="shared" si="107"/>
        <v>42446</v>
      </c>
      <c r="B462">
        <v>215.4</v>
      </c>
      <c r="C462" s="26">
        <v>61</v>
      </c>
      <c r="D462">
        <v>300.5</v>
      </c>
      <c r="E462">
        <v>568.1</v>
      </c>
      <c r="F462" s="169">
        <f t="shared" si="110"/>
        <v>515.9</v>
      </c>
      <c r="G462" s="169">
        <f t="shared" si="108"/>
        <v>629.1</v>
      </c>
      <c r="H462" s="47">
        <f t="shared" si="109"/>
        <v>-17.993959624860921</v>
      </c>
    </row>
    <row r="463" spans="1:8" x14ac:dyDescent="0.25">
      <c r="A463" s="98">
        <f t="shared" si="107"/>
        <v>42453</v>
      </c>
      <c r="B463">
        <v>215.4</v>
      </c>
      <c r="C463" s="26">
        <v>1</v>
      </c>
      <c r="D463">
        <v>300.7</v>
      </c>
      <c r="E463">
        <v>634.1</v>
      </c>
      <c r="F463" s="169">
        <f t="shared" si="110"/>
        <v>516.1</v>
      </c>
      <c r="G463" s="169">
        <f t="shared" si="108"/>
        <v>635.1</v>
      </c>
      <c r="H463" s="47">
        <f t="shared" si="109"/>
        <v>-18.737206739096202</v>
      </c>
    </row>
    <row r="464" spans="1:8" x14ac:dyDescent="0.25">
      <c r="A464" s="98">
        <f t="shared" si="107"/>
        <v>42460</v>
      </c>
      <c r="B464">
        <v>80.400000000000006</v>
      </c>
      <c r="C464">
        <v>0.2</v>
      </c>
      <c r="D464">
        <v>372.2</v>
      </c>
      <c r="E464">
        <v>634.9</v>
      </c>
      <c r="F464" s="169">
        <f t="shared" si="110"/>
        <v>452.6</v>
      </c>
      <c r="G464" s="169">
        <f t="shared" ref="G464:G469" si="111">+C464+E464</f>
        <v>635.1</v>
      </c>
      <c r="H464" s="47">
        <f t="shared" ref="H464:H469" si="112">+(F464/G464-1)*100</f>
        <v>-28.735632183908045</v>
      </c>
    </row>
    <row r="465" spans="1:9" x14ac:dyDescent="0.25">
      <c r="A465" s="98">
        <f t="shared" si="107"/>
        <v>42467</v>
      </c>
      <c r="B465">
        <v>0.7</v>
      </c>
      <c r="C465">
        <v>0.2</v>
      </c>
      <c r="D465">
        <v>458.3</v>
      </c>
      <c r="E465">
        <v>634.9</v>
      </c>
      <c r="F465" s="193">
        <f t="shared" ref="F465:F470" si="113">+B465+D465</f>
        <v>459</v>
      </c>
      <c r="G465" s="169">
        <f t="shared" si="111"/>
        <v>635.1</v>
      </c>
      <c r="H465" s="47">
        <f t="shared" si="112"/>
        <v>-27.727916863486069</v>
      </c>
    </row>
    <row r="466" spans="1:9" x14ac:dyDescent="0.25">
      <c r="A466" s="98">
        <f t="shared" si="107"/>
        <v>42474</v>
      </c>
      <c r="B466">
        <v>65.7</v>
      </c>
      <c r="C466" s="26">
        <v>0</v>
      </c>
      <c r="D466">
        <v>458.3</v>
      </c>
      <c r="E466" s="26">
        <v>635</v>
      </c>
      <c r="F466" s="193">
        <f t="shared" si="113"/>
        <v>524</v>
      </c>
      <c r="G466" s="193">
        <f t="shared" si="111"/>
        <v>635</v>
      </c>
      <c r="H466" s="47">
        <f t="shared" si="112"/>
        <v>-17.480314960629919</v>
      </c>
    </row>
    <row r="467" spans="1:9" x14ac:dyDescent="0.25">
      <c r="A467" s="98">
        <f t="shared" si="107"/>
        <v>42481</v>
      </c>
      <c r="B467">
        <v>65.5</v>
      </c>
      <c r="C467" s="26">
        <v>0</v>
      </c>
      <c r="D467">
        <v>472.3</v>
      </c>
      <c r="E467" s="26">
        <v>635</v>
      </c>
      <c r="F467" s="193">
        <f t="shared" si="113"/>
        <v>537.79999999999995</v>
      </c>
      <c r="G467" s="193">
        <f t="shared" si="111"/>
        <v>635</v>
      </c>
      <c r="H467" s="47">
        <f t="shared" si="112"/>
        <v>-15.307086614173237</v>
      </c>
      <c r="I467">
        <v>25</v>
      </c>
    </row>
    <row r="468" spans="1:9" x14ac:dyDescent="0.25">
      <c r="A468" s="98">
        <f t="shared" si="107"/>
        <v>42488</v>
      </c>
      <c r="B468">
        <v>65.599999999999994</v>
      </c>
      <c r="C468" s="26">
        <v>0</v>
      </c>
      <c r="D468">
        <v>472.7</v>
      </c>
      <c r="E468" s="26">
        <v>635</v>
      </c>
      <c r="F468" s="193">
        <f t="shared" si="113"/>
        <v>538.29999999999995</v>
      </c>
      <c r="G468" s="193">
        <f t="shared" si="111"/>
        <v>635</v>
      </c>
      <c r="H468" s="47">
        <f t="shared" si="112"/>
        <v>-15.22834645669292</v>
      </c>
      <c r="I468">
        <v>25</v>
      </c>
    </row>
    <row r="469" spans="1:9" x14ac:dyDescent="0.25">
      <c r="A469" s="98">
        <f t="shared" si="107"/>
        <v>42495</v>
      </c>
      <c r="B469">
        <v>65.5</v>
      </c>
      <c r="C469">
        <v>0</v>
      </c>
      <c r="D469">
        <v>472.7</v>
      </c>
      <c r="E469" s="26">
        <v>635</v>
      </c>
      <c r="F469" s="193">
        <f t="shared" si="113"/>
        <v>538.20000000000005</v>
      </c>
      <c r="G469" s="193">
        <f t="shared" si="111"/>
        <v>635</v>
      </c>
      <c r="H469" s="47">
        <f t="shared" si="112"/>
        <v>-15.244094488188964</v>
      </c>
      <c r="I469">
        <v>25</v>
      </c>
    </row>
    <row r="470" spans="1:9" x14ac:dyDescent="0.25">
      <c r="A470" s="98">
        <f t="shared" si="107"/>
        <v>42502</v>
      </c>
      <c r="B470">
        <v>65.400000000000006</v>
      </c>
      <c r="C470">
        <v>0</v>
      </c>
      <c r="D470">
        <v>472.8</v>
      </c>
      <c r="E470" s="26">
        <v>635</v>
      </c>
      <c r="F470" s="193">
        <f t="shared" si="113"/>
        <v>538.20000000000005</v>
      </c>
      <c r="G470" s="193">
        <f t="shared" ref="G470:G475" si="114">+C470+E470</f>
        <v>635</v>
      </c>
      <c r="H470" s="47">
        <f t="shared" ref="H470:H475" si="115">+(F470/G470-1)*100</f>
        <v>-15.244094488188964</v>
      </c>
      <c r="I470">
        <v>25</v>
      </c>
    </row>
    <row r="471" spans="1:9" x14ac:dyDescent="0.25">
      <c r="A471" s="98">
        <f t="shared" si="107"/>
        <v>42509</v>
      </c>
      <c r="B471">
        <v>0.1</v>
      </c>
      <c r="C471">
        <v>0</v>
      </c>
      <c r="D471">
        <v>544.6</v>
      </c>
      <c r="E471" s="26">
        <v>635</v>
      </c>
      <c r="F471" s="193">
        <f t="shared" ref="F471:F476" si="116">+B471+D471</f>
        <v>544.70000000000005</v>
      </c>
      <c r="G471" s="193">
        <f t="shared" si="114"/>
        <v>635</v>
      </c>
      <c r="H471" s="47">
        <f t="shared" si="115"/>
        <v>-14.220472440944876</v>
      </c>
      <c r="I471">
        <v>25</v>
      </c>
    </row>
    <row r="472" spans="1:9" x14ac:dyDescent="0.25">
      <c r="A472" s="98">
        <f t="shared" si="107"/>
        <v>42516</v>
      </c>
      <c r="B472" s="26">
        <v>0</v>
      </c>
      <c r="C472" s="26">
        <v>0</v>
      </c>
      <c r="D472" s="26">
        <v>544.79999999999995</v>
      </c>
      <c r="E472" s="26">
        <v>643</v>
      </c>
      <c r="F472" s="193">
        <f t="shared" si="116"/>
        <v>544.79999999999995</v>
      </c>
      <c r="G472" s="193">
        <f t="shared" si="114"/>
        <v>643</v>
      </c>
      <c r="H472" s="47">
        <f t="shared" si="115"/>
        <v>-15.272161741835156</v>
      </c>
      <c r="I472">
        <v>25</v>
      </c>
    </row>
    <row r="473" spans="1:9" x14ac:dyDescent="0.25">
      <c r="A473" s="98">
        <f t="shared" si="107"/>
        <v>42523</v>
      </c>
      <c r="B473" s="26">
        <v>25</v>
      </c>
      <c r="C473">
        <v>34.6</v>
      </c>
      <c r="D473">
        <v>0</v>
      </c>
      <c r="E473" s="26">
        <v>11</v>
      </c>
      <c r="F473" s="193">
        <f t="shared" si="116"/>
        <v>25</v>
      </c>
      <c r="G473" s="193">
        <f t="shared" si="114"/>
        <v>45.6</v>
      </c>
      <c r="H473" s="47">
        <f t="shared" si="115"/>
        <v>-45.175438596491233</v>
      </c>
    </row>
    <row r="474" spans="1:9" x14ac:dyDescent="0.25">
      <c r="A474" s="98">
        <f t="shared" si="107"/>
        <v>42530</v>
      </c>
      <c r="B474" s="26">
        <v>25</v>
      </c>
      <c r="C474">
        <v>34.6</v>
      </c>
      <c r="D474">
        <v>0</v>
      </c>
      <c r="E474" s="26">
        <v>11</v>
      </c>
      <c r="F474" s="193">
        <f t="shared" si="116"/>
        <v>25</v>
      </c>
      <c r="G474" s="193">
        <f t="shared" si="114"/>
        <v>45.6</v>
      </c>
      <c r="H474" s="47">
        <f t="shared" si="115"/>
        <v>-45.175438596491233</v>
      </c>
    </row>
    <row r="475" spans="1:9" x14ac:dyDescent="0.25">
      <c r="A475" s="98">
        <f t="shared" si="107"/>
        <v>42537</v>
      </c>
      <c r="B475" s="26">
        <v>25</v>
      </c>
      <c r="C475">
        <v>34.6</v>
      </c>
      <c r="D475">
        <v>71.5</v>
      </c>
      <c r="E475" s="26">
        <v>11</v>
      </c>
      <c r="F475" s="193">
        <f t="shared" si="116"/>
        <v>96.5</v>
      </c>
      <c r="G475" s="193">
        <f t="shared" si="114"/>
        <v>45.6</v>
      </c>
      <c r="H475" s="47">
        <f t="shared" si="115"/>
        <v>111.62280701754383</v>
      </c>
    </row>
    <row r="476" spans="1:9" x14ac:dyDescent="0.25">
      <c r="A476" s="98">
        <f t="shared" si="107"/>
        <v>42544</v>
      </c>
      <c r="B476" s="26">
        <v>93</v>
      </c>
      <c r="C476">
        <v>34.6</v>
      </c>
      <c r="D476">
        <v>71.5</v>
      </c>
      <c r="E476">
        <v>11</v>
      </c>
      <c r="F476" s="193">
        <f t="shared" si="116"/>
        <v>164.5</v>
      </c>
      <c r="G476" s="193">
        <f t="shared" ref="G476:G481" si="117">+C476+E476</f>
        <v>45.6</v>
      </c>
      <c r="H476" s="47">
        <f t="shared" ref="H476:H481" si="118">+(F476/G476-1)*100</f>
        <v>260.74561403508773</v>
      </c>
    </row>
    <row r="477" spans="1:9" x14ac:dyDescent="0.25">
      <c r="A477" s="98">
        <f t="shared" si="107"/>
        <v>42551</v>
      </c>
      <c r="B477">
        <v>93</v>
      </c>
      <c r="C477">
        <v>123.6</v>
      </c>
      <c r="D477">
        <v>71.5</v>
      </c>
      <c r="E477">
        <v>12</v>
      </c>
      <c r="F477" s="193">
        <f t="shared" ref="F477:F482" si="119">+B477+D477</f>
        <v>164.5</v>
      </c>
      <c r="G477" s="193">
        <f t="shared" si="117"/>
        <v>135.6</v>
      </c>
      <c r="H477" s="47">
        <f t="shared" si="118"/>
        <v>21.31268436578171</v>
      </c>
    </row>
    <row r="478" spans="1:9" x14ac:dyDescent="0.25">
      <c r="A478" s="98">
        <f t="shared" si="107"/>
        <v>42558</v>
      </c>
      <c r="B478">
        <v>93</v>
      </c>
      <c r="C478">
        <v>123.6</v>
      </c>
      <c r="D478">
        <v>71.5</v>
      </c>
      <c r="E478">
        <v>12</v>
      </c>
      <c r="F478" s="193">
        <f t="shared" si="119"/>
        <v>164.5</v>
      </c>
      <c r="G478" s="193">
        <f t="shared" si="117"/>
        <v>135.6</v>
      </c>
      <c r="H478" s="47">
        <f t="shared" si="118"/>
        <v>21.31268436578171</v>
      </c>
    </row>
    <row r="479" spans="1:9" x14ac:dyDescent="0.25">
      <c r="A479" s="98">
        <f t="shared" si="107"/>
        <v>42565</v>
      </c>
      <c r="B479">
        <v>93</v>
      </c>
      <c r="C479">
        <v>124.3</v>
      </c>
      <c r="D479">
        <v>71.5</v>
      </c>
      <c r="E479">
        <v>12</v>
      </c>
      <c r="F479" s="193">
        <f t="shared" si="119"/>
        <v>164.5</v>
      </c>
      <c r="G479" s="193">
        <f t="shared" si="117"/>
        <v>136.30000000000001</v>
      </c>
      <c r="H479" s="47">
        <f t="shared" si="118"/>
        <v>20.68965517241379</v>
      </c>
    </row>
    <row r="480" spans="1:9" x14ac:dyDescent="0.25">
      <c r="A480" s="98">
        <f t="shared" si="107"/>
        <v>42572</v>
      </c>
      <c r="B480">
        <v>93.3</v>
      </c>
      <c r="C480">
        <v>124.3</v>
      </c>
      <c r="D480">
        <v>71.5</v>
      </c>
      <c r="E480">
        <v>12</v>
      </c>
      <c r="F480" s="193">
        <f t="shared" si="119"/>
        <v>164.8</v>
      </c>
      <c r="G480" s="193">
        <f t="shared" si="117"/>
        <v>136.30000000000001</v>
      </c>
      <c r="H480" s="47">
        <f t="shared" si="118"/>
        <v>20.909757887013946</v>
      </c>
    </row>
    <row r="481" spans="1:8" x14ac:dyDescent="0.25">
      <c r="A481" s="98">
        <f t="shared" si="107"/>
        <v>42579</v>
      </c>
      <c r="B481">
        <v>93.3</v>
      </c>
      <c r="C481">
        <v>149.30000000000001</v>
      </c>
      <c r="D481">
        <v>71.5</v>
      </c>
      <c r="E481">
        <v>12</v>
      </c>
      <c r="F481" s="193">
        <f t="shared" si="119"/>
        <v>164.8</v>
      </c>
      <c r="G481" s="193">
        <f t="shared" si="117"/>
        <v>161.30000000000001</v>
      </c>
      <c r="H481" s="47">
        <f t="shared" si="118"/>
        <v>2.1698698078115308</v>
      </c>
    </row>
    <row r="482" spans="1:8" x14ac:dyDescent="0.25">
      <c r="A482" s="98">
        <f t="shared" si="107"/>
        <v>42586</v>
      </c>
      <c r="B482">
        <v>83.3</v>
      </c>
      <c r="C482">
        <v>134.30000000000001</v>
      </c>
      <c r="D482">
        <v>175.7</v>
      </c>
      <c r="E482">
        <v>12</v>
      </c>
      <c r="F482" s="193">
        <f t="shared" si="119"/>
        <v>259</v>
      </c>
      <c r="G482" s="193">
        <f t="shared" ref="G482:G487" si="120">+C482+E482</f>
        <v>146.30000000000001</v>
      </c>
      <c r="H482" s="47">
        <f t="shared" ref="H482:H487" si="121">+(F482/G482-1)*100</f>
        <v>77.033492822966494</v>
      </c>
    </row>
    <row r="483" spans="1:8" x14ac:dyDescent="0.25">
      <c r="A483" s="98">
        <f t="shared" si="107"/>
        <v>42593</v>
      </c>
      <c r="B483">
        <v>82.4</v>
      </c>
      <c r="C483">
        <v>134.30000000000001</v>
      </c>
      <c r="D483">
        <v>209.2</v>
      </c>
      <c r="E483">
        <v>12</v>
      </c>
      <c r="F483" s="193">
        <f t="shared" ref="F483:F488" si="122">+B483+D483</f>
        <v>291.60000000000002</v>
      </c>
      <c r="G483" s="193">
        <f t="shared" si="120"/>
        <v>146.30000000000001</v>
      </c>
      <c r="H483" s="47">
        <f t="shared" si="121"/>
        <v>99.31647300068353</v>
      </c>
    </row>
    <row r="484" spans="1:8" x14ac:dyDescent="0.25">
      <c r="A484" s="98">
        <f t="shared" si="107"/>
        <v>42600</v>
      </c>
      <c r="B484">
        <v>26.8</v>
      </c>
      <c r="C484">
        <v>98.6</v>
      </c>
      <c r="D484">
        <v>292.39999999999998</v>
      </c>
      <c r="E484">
        <v>23.3</v>
      </c>
      <c r="F484" s="193">
        <f t="shared" si="122"/>
        <v>319.2</v>
      </c>
      <c r="G484" s="193">
        <f t="shared" si="120"/>
        <v>121.89999999999999</v>
      </c>
      <c r="H484" s="47">
        <f t="shared" si="121"/>
        <v>161.85397867104183</v>
      </c>
    </row>
    <row r="485" spans="1:8" x14ac:dyDescent="0.25">
      <c r="A485" s="98">
        <f t="shared" si="107"/>
        <v>42607</v>
      </c>
      <c r="B485">
        <v>26.1</v>
      </c>
      <c r="C485">
        <v>98.2</v>
      </c>
      <c r="D485">
        <v>293</v>
      </c>
      <c r="E485">
        <v>23.7</v>
      </c>
      <c r="F485" s="193">
        <f t="shared" si="122"/>
        <v>319.10000000000002</v>
      </c>
      <c r="G485" s="193">
        <f t="shared" si="120"/>
        <v>121.9</v>
      </c>
      <c r="H485" s="47">
        <f t="shared" si="121"/>
        <v>161.77194421657094</v>
      </c>
    </row>
    <row r="486" spans="1:8" x14ac:dyDescent="0.25">
      <c r="A486" s="98">
        <f t="shared" si="107"/>
        <v>42614</v>
      </c>
      <c r="B486">
        <v>81</v>
      </c>
      <c r="C486">
        <v>47.8</v>
      </c>
      <c r="D486">
        <v>293.10000000000002</v>
      </c>
      <c r="E486">
        <v>71.900000000000006</v>
      </c>
      <c r="F486" s="193">
        <f t="shared" si="122"/>
        <v>374.1</v>
      </c>
      <c r="G486" s="193">
        <f t="shared" si="120"/>
        <v>119.7</v>
      </c>
      <c r="H486" s="47">
        <f t="shared" si="121"/>
        <v>212.53132832080203</v>
      </c>
    </row>
    <row r="487" spans="1:8" x14ac:dyDescent="0.25">
      <c r="A487" s="98">
        <f t="shared" si="107"/>
        <v>42621</v>
      </c>
      <c r="B487">
        <v>25.7</v>
      </c>
      <c r="C487">
        <v>47.8</v>
      </c>
      <c r="D487">
        <v>351.9</v>
      </c>
      <c r="E487">
        <v>71.900000000000006</v>
      </c>
      <c r="F487" s="193">
        <f t="shared" si="122"/>
        <v>377.59999999999997</v>
      </c>
      <c r="G487" s="193">
        <f t="shared" si="120"/>
        <v>119.7</v>
      </c>
      <c r="H487" s="47">
        <f t="shared" si="121"/>
        <v>215.45530492898911</v>
      </c>
    </row>
    <row r="488" spans="1:8" x14ac:dyDescent="0.25">
      <c r="A488" s="98">
        <f t="shared" si="107"/>
        <v>42628</v>
      </c>
      <c r="B488">
        <v>83.1</v>
      </c>
      <c r="C488">
        <v>47.8</v>
      </c>
      <c r="D488">
        <v>374.5</v>
      </c>
      <c r="E488">
        <v>71.900000000000006</v>
      </c>
      <c r="F488" s="193">
        <f t="shared" si="122"/>
        <v>457.6</v>
      </c>
      <c r="G488" s="193">
        <f t="shared" ref="G488:G494" si="123">+C488+E488</f>
        <v>119.7</v>
      </c>
      <c r="H488" s="47">
        <f t="shared" ref="H488:H494" si="124">+(F488/G488-1)*100</f>
        <v>282.2890559732665</v>
      </c>
    </row>
    <row r="489" spans="1:8" x14ac:dyDescent="0.25">
      <c r="A489" s="98">
        <f t="shared" si="107"/>
        <v>42635</v>
      </c>
      <c r="B489">
        <v>83.1</v>
      </c>
      <c r="C489">
        <v>47.3</v>
      </c>
      <c r="D489">
        <v>374.5</v>
      </c>
      <c r="E489">
        <v>145.6</v>
      </c>
      <c r="F489" s="193">
        <f t="shared" ref="F489:F494" si="125">+B489+D489</f>
        <v>457.6</v>
      </c>
      <c r="G489" s="193">
        <f t="shared" si="123"/>
        <v>192.89999999999998</v>
      </c>
      <c r="H489" s="47">
        <f t="shared" si="124"/>
        <v>137.22135821669261</v>
      </c>
    </row>
    <row r="490" spans="1:8" x14ac:dyDescent="0.25">
      <c r="A490" s="98">
        <f t="shared" si="107"/>
        <v>42642</v>
      </c>
      <c r="B490">
        <v>58.1</v>
      </c>
      <c r="C490">
        <v>46.1</v>
      </c>
      <c r="D490">
        <v>417.3</v>
      </c>
      <c r="E490">
        <v>146.80000000000001</v>
      </c>
      <c r="F490" s="193">
        <f t="shared" si="125"/>
        <v>475.40000000000003</v>
      </c>
      <c r="G490" s="193">
        <f t="shared" si="123"/>
        <v>192.9</v>
      </c>
      <c r="H490" s="47">
        <f t="shared" si="124"/>
        <v>146.44893727319857</v>
      </c>
    </row>
    <row r="491" spans="1:8" x14ac:dyDescent="0.25">
      <c r="A491" s="98">
        <f t="shared" si="107"/>
        <v>42649</v>
      </c>
      <c r="B491">
        <v>0.1</v>
      </c>
      <c r="C491">
        <v>46.1</v>
      </c>
      <c r="D491">
        <v>478</v>
      </c>
      <c r="E491">
        <v>146.80000000000001</v>
      </c>
      <c r="F491" s="193">
        <f t="shared" si="125"/>
        <v>478.1</v>
      </c>
      <c r="G491" s="193">
        <f t="shared" si="123"/>
        <v>192.9</v>
      </c>
      <c r="H491" s="47">
        <f t="shared" si="124"/>
        <v>147.8486262312079</v>
      </c>
    </row>
    <row r="492" spans="1:8" x14ac:dyDescent="0.25">
      <c r="A492" s="98">
        <f t="shared" si="107"/>
        <v>42656</v>
      </c>
      <c r="B492">
        <v>0.1</v>
      </c>
      <c r="C492">
        <v>45.1</v>
      </c>
      <c r="D492">
        <v>478</v>
      </c>
      <c r="E492">
        <v>147.80000000000001</v>
      </c>
      <c r="F492" s="193">
        <f t="shared" si="125"/>
        <v>478.1</v>
      </c>
      <c r="G492" s="193">
        <f t="shared" si="123"/>
        <v>192.9</v>
      </c>
      <c r="H492" s="47">
        <f t="shared" si="124"/>
        <v>147.8486262312079</v>
      </c>
    </row>
    <row r="493" spans="1:8" x14ac:dyDescent="0.25">
      <c r="A493" s="98">
        <f t="shared" si="107"/>
        <v>42663</v>
      </c>
      <c r="B493">
        <v>4.7</v>
      </c>
      <c r="C493">
        <v>45</v>
      </c>
      <c r="D493">
        <v>478</v>
      </c>
      <c r="E493">
        <v>147.9</v>
      </c>
      <c r="F493" s="193">
        <f t="shared" si="125"/>
        <v>482.7</v>
      </c>
      <c r="G493" s="193">
        <f t="shared" si="123"/>
        <v>192.9</v>
      </c>
      <c r="H493" s="47">
        <f t="shared" si="124"/>
        <v>150.23328149300156</v>
      </c>
    </row>
    <row r="494" spans="1:8" x14ac:dyDescent="0.25">
      <c r="A494" s="98">
        <f t="shared" si="107"/>
        <v>42670</v>
      </c>
      <c r="B494">
        <v>4.5999999999999996</v>
      </c>
      <c r="C494">
        <v>45</v>
      </c>
      <c r="D494">
        <v>478</v>
      </c>
      <c r="E494">
        <v>147.9</v>
      </c>
      <c r="F494" s="193">
        <f t="shared" si="125"/>
        <v>482.6</v>
      </c>
      <c r="G494" s="193">
        <f t="shared" si="123"/>
        <v>192.9</v>
      </c>
      <c r="H494" s="47">
        <f t="shared" si="124"/>
        <v>150.18144116122346</v>
      </c>
    </row>
    <row r="495" spans="1:8" x14ac:dyDescent="0.25">
      <c r="A495" s="98">
        <f t="shared" si="107"/>
        <v>42677</v>
      </c>
      <c r="B495">
        <v>4.5999999999999996</v>
      </c>
      <c r="C495">
        <v>45</v>
      </c>
      <c r="D495">
        <v>478</v>
      </c>
      <c r="E495">
        <v>147.9</v>
      </c>
      <c r="F495" s="193">
        <f t="shared" ref="F495:G497" si="126">+B495+D495</f>
        <v>482.6</v>
      </c>
      <c r="G495" s="193">
        <f t="shared" si="126"/>
        <v>192.9</v>
      </c>
      <c r="H495" s="47">
        <f t="shared" ref="H495:H500" si="127">+(F495/G495-1)*100</f>
        <v>150.18144116122346</v>
      </c>
    </row>
    <row r="496" spans="1:8" x14ac:dyDescent="0.25">
      <c r="A496" s="98">
        <f t="shared" si="107"/>
        <v>42684</v>
      </c>
      <c r="B496">
        <v>4.5999999999999996</v>
      </c>
      <c r="C496">
        <v>45</v>
      </c>
      <c r="D496">
        <v>478</v>
      </c>
      <c r="E496">
        <v>147.9</v>
      </c>
      <c r="F496" s="193">
        <f t="shared" si="126"/>
        <v>482.6</v>
      </c>
      <c r="G496" s="193">
        <f t="shared" si="126"/>
        <v>192.9</v>
      </c>
      <c r="H496" s="47">
        <f t="shared" si="127"/>
        <v>150.18144116122346</v>
      </c>
    </row>
    <row r="497" spans="1:8" x14ac:dyDescent="0.25">
      <c r="A497" s="98">
        <f t="shared" si="107"/>
        <v>42691</v>
      </c>
      <c r="B497">
        <v>30</v>
      </c>
      <c r="C497">
        <v>45.5</v>
      </c>
      <c r="D497">
        <v>483.5</v>
      </c>
      <c r="E497">
        <v>147.9</v>
      </c>
      <c r="F497" s="193">
        <f t="shared" si="126"/>
        <v>513.5</v>
      </c>
      <c r="G497" s="193">
        <f t="shared" si="126"/>
        <v>193.4</v>
      </c>
      <c r="H497" s="47">
        <f t="shared" si="127"/>
        <v>165.51189245087897</v>
      </c>
    </row>
    <row r="498" spans="1:8" x14ac:dyDescent="0.25">
      <c r="A498" s="98">
        <f t="shared" si="107"/>
        <v>42698</v>
      </c>
      <c r="B498" s="26">
        <v>170</v>
      </c>
      <c r="C498" s="26">
        <v>45.5</v>
      </c>
      <c r="D498">
        <v>483.5</v>
      </c>
      <c r="E498">
        <v>147.9</v>
      </c>
      <c r="F498" s="193">
        <f t="shared" ref="F498:G500" si="128">+B498+D498</f>
        <v>653.5</v>
      </c>
      <c r="G498" s="193">
        <f t="shared" si="128"/>
        <v>193.4</v>
      </c>
      <c r="H498" s="47">
        <f t="shared" si="127"/>
        <v>237.90072388831436</v>
      </c>
    </row>
    <row r="499" spans="1:8" x14ac:dyDescent="0.25">
      <c r="A499" s="98">
        <f t="shared" si="107"/>
        <v>42705</v>
      </c>
      <c r="B499" s="26">
        <v>170</v>
      </c>
      <c r="C499" s="26">
        <v>46.5</v>
      </c>
      <c r="D499">
        <v>483.5</v>
      </c>
      <c r="E499">
        <v>147.9</v>
      </c>
      <c r="F499" s="193">
        <f t="shared" si="128"/>
        <v>653.5</v>
      </c>
      <c r="G499" s="193">
        <f t="shared" si="128"/>
        <v>194.4</v>
      </c>
      <c r="H499" s="47">
        <f t="shared" si="127"/>
        <v>236.1625514403292</v>
      </c>
    </row>
    <row r="500" spans="1:8" x14ac:dyDescent="0.25">
      <c r="A500" s="98">
        <f t="shared" si="107"/>
        <v>42712</v>
      </c>
      <c r="B500" s="26">
        <v>140</v>
      </c>
      <c r="C500" s="26">
        <v>46.5</v>
      </c>
      <c r="D500">
        <v>516.5</v>
      </c>
      <c r="E500">
        <v>147.9</v>
      </c>
      <c r="F500" s="193">
        <f t="shared" si="128"/>
        <v>656.5</v>
      </c>
      <c r="G500" s="193">
        <f t="shared" si="128"/>
        <v>194.4</v>
      </c>
      <c r="H500" s="47">
        <f t="shared" si="127"/>
        <v>237.70576131687241</v>
      </c>
    </row>
    <row r="501" spans="1:8" x14ac:dyDescent="0.25">
      <c r="A501" s="98">
        <f t="shared" si="107"/>
        <v>42719</v>
      </c>
      <c r="B501" s="26">
        <v>182</v>
      </c>
      <c r="C501" s="26">
        <v>46.5</v>
      </c>
      <c r="D501">
        <v>516.5</v>
      </c>
      <c r="E501">
        <v>147.9</v>
      </c>
      <c r="F501" s="193">
        <f t="shared" ref="F501:G503" si="129">+B501+D501</f>
        <v>698.5</v>
      </c>
      <c r="G501" s="193">
        <f t="shared" si="129"/>
        <v>194.4</v>
      </c>
      <c r="H501" s="47">
        <f t="shared" ref="H501:H506" si="130">+(F501/G501-1)*100</f>
        <v>259.31069958847735</v>
      </c>
    </row>
    <row r="502" spans="1:8" x14ac:dyDescent="0.25">
      <c r="A502" s="98">
        <f t="shared" si="107"/>
        <v>42726</v>
      </c>
      <c r="B502" s="26">
        <v>182</v>
      </c>
      <c r="C502" s="26">
        <v>141.69999999999999</v>
      </c>
      <c r="D502">
        <v>516.5</v>
      </c>
      <c r="E502">
        <v>154.9</v>
      </c>
      <c r="F502" s="193">
        <f t="shared" si="129"/>
        <v>698.5</v>
      </c>
      <c r="G502" s="193">
        <f t="shared" si="129"/>
        <v>296.60000000000002</v>
      </c>
      <c r="H502" s="47">
        <f t="shared" si="130"/>
        <v>135.50236008091704</v>
      </c>
    </row>
    <row r="503" spans="1:8" x14ac:dyDescent="0.25">
      <c r="A503" s="98">
        <f t="shared" si="107"/>
        <v>42733</v>
      </c>
      <c r="B503" s="26">
        <v>182</v>
      </c>
      <c r="C503" s="26">
        <v>130</v>
      </c>
      <c r="D503">
        <v>516.5</v>
      </c>
      <c r="E503" s="26">
        <v>156</v>
      </c>
      <c r="F503" s="193">
        <f t="shared" si="129"/>
        <v>698.5</v>
      </c>
      <c r="G503" s="193">
        <f t="shared" si="129"/>
        <v>286</v>
      </c>
      <c r="H503" s="47">
        <f t="shared" si="130"/>
        <v>144.23076923076925</v>
      </c>
    </row>
    <row r="504" spans="1:8" x14ac:dyDescent="0.25">
      <c r="A504" s="98">
        <f t="shared" si="107"/>
        <v>42740</v>
      </c>
      <c r="B504" s="26">
        <v>112</v>
      </c>
      <c r="C504" s="26">
        <v>130</v>
      </c>
      <c r="D504">
        <v>590.5</v>
      </c>
      <c r="E504" s="26">
        <v>156</v>
      </c>
      <c r="F504" s="193">
        <f t="shared" ref="F504:G506" si="131">+B504+D504</f>
        <v>702.5</v>
      </c>
      <c r="G504" s="193">
        <f t="shared" si="131"/>
        <v>286</v>
      </c>
      <c r="H504" s="47">
        <f t="shared" si="130"/>
        <v>145.62937062937061</v>
      </c>
    </row>
    <row r="505" spans="1:8" x14ac:dyDescent="0.25">
      <c r="A505" s="98">
        <f t="shared" si="107"/>
        <v>42747</v>
      </c>
      <c r="B505" s="26">
        <v>117</v>
      </c>
      <c r="C505" s="26">
        <v>68.400000000000006</v>
      </c>
      <c r="D505">
        <v>590.5</v>
      </c>
      <c r="E505" s="26">
        <v>223</v>
      </c>
      <c r="F505" s="193">
        <f t="shared" si="131"/>
        <v>707.5</v>
      </c>
      <c r="G505" s="193">
        <f t="shared" si="131"/>
        <v>291.39999999999998</v>
      </c>
      <c r="H505" s="47">
        <f t="shared" si="130"/>
        <v>142.79341111873714</v>
      </c>
    </row>
    <row r="506" spans="1:8" x14ac:dyDescent="0.25">
      <c r="A506" s="98">
        <f t="shared" si="107"/>
        <v>42754</v>
      </c>
      <c r="B506" s="26">
        <v>257</v>
      </c>
      <c r="C506" s="26">
        <v>128</v>
      </c>
      <c r="D506">
        <v>590.5</v>
      </c>
      <c r="E506">
        <v>223.5</v>
      </c>
      <c r="F506" s="193">
        <f t="shared" si="131"/>
        <v>847.5</v>
      </c>
      <c r="G506" s="193">
        <f t="shared" si="131"/>
        <v>351.5</v>
      </c>
      <c r="H506" s="47">
        <f t="shared" si="130"/>
        <v>141.10953058321479</v>
      </c>
    </row>
    <row r="507" spans="1:8" x14ac:dyDescent="0.25">
      <c r="A507" s="98">
        <f t="shared" si="107"/>
        <v>42761</v>
      </c>
      <c r="B507" s="26">
        <v>257</v>
      </c>
      <c r="C507" s="26">
        <v>128.5</v>
      </c>
      <c r="D507" s="26">
        <v>590.5</v>
      </c>
      <c r="E507" s="26">
        <v>224</v>
      </c>
      <c r="F507" s="193">
        <f>+B507+D507</f>
        <v>847.5</v>
      </c>
      <c r="G507" s="193">
        <f>+C507+E507</f>
        <v>352.5</v>
      </c>
      <c r="H507" s="47">
        <f>+(F507/G507-1)*100</f>
        <v>140.42553191489361</v>
      </c>
    </row>
    <row r="508" spans="1:8" x14ac:dyDescent="0.25">
      <c r="A508" s="98">
        <f t="shared" si="107"/>
        <v>42768</v>
      </c>
      <c r="B508" s="26">
        <v>210</v>
      </c>
      <c r="C508" s="26">
        <v>193.5</v>
      </c>
      <c r="D508" s="26">
        <v>636.20000000000005</v>
      </c>
      <c r="E508" s="26">
        <v>224</v>
      </c>
      <c r="F508" s="193">
        <f>+B508+D508</f>
        <v>846.2</v>
      </c>
      <c r="G508" s="193">
        <f>+C508+E508</f>
        <v>417.5</v>
      </c>
      <c r="H508" s="47">
        <f>+(F508/G508-1)*100</f>
        <v>102.68263473053891</v>
      </c>
    </row>
    <row r="509" spans="1:8" x14ac:dyDescent="0.25">
      <c r="A509" s="98">
        <f t="shared" si="107"/>
        <v>42775</v>
      </c>
      <c r="B509">
        <v>211.5</v>
      </c>
      <c r="C509">
        <v>129.5</v>
      </c>
      <c r="D509">
        <v>636.20000000000005</v>
      </c>
      <c r="E509">
        <v>296.39999999999998</v>
      </c>
      <c r="F509" s="193">
        <f t="shared" ref="F509:F572" si="132">+B509+D509</f>
        <v>847.7</v>
      </c>
      <c r="G509" s="193">
        <f t="shared" ref="G509:G572" si="133">+C509+E509</f>
        <v>425.9</v>
      </c>
      <c r="H509" s="47">
        <f t="shared" ref="H509:H572" si="134">+(F509/G509-1)*100</f>
        <v>99.037332707208293</v>
      </c>
    </row>
    <row r="510" spans="1:8" x14ac:dyDescent="0.25">
      <c r="A510" s="98">
        <f t="shared" si="107"/>
        <v>42782</v>
      </c>
      <c r="B510">
        <v>211.5</v>
      </c>
      <c r="C510">
        <v>128.69999999999999</v>
      </c>
      <c r="D510">
        <v>636.20000000000005</v>
      </c>
      <c r="E510">
        <v>297.2</v>
      </c>
      <c r="F510" s="193">
        <f t="shared" si="132"/>
        <v>847.7</v>
      </c>
      <c r="G510" s="193">
        <f t="shared" si="133"/>
        <v>425.9</v>
      </c>
      <c r="H510" s="47">
        <f t="shared" si="134"/>
        <v>99.037332707208293</v>
      </c>
    </row>
    <row r="511" spans="1:8" x14ac:dyDescent="0.25">
      <c r="A511" s="98">
        <f t="shared" si="107"/>
        <v>42789</v>
      </c>
      <c r="B511">
        <v>211.5</v>
      </c>
      <c r="C511">
        <v>127.9</v>
      </c>
      <c r="D511">
        <v>636.20000000000005</v>
      </c>
      <c r="E511">
        <v>298</v>
      </c>
      <c r="F511" s="193">
        <f t="shared" si="132"/>
        <v>847.7</v>
      </c>
      <c r="G511" s="193">
        <f t="shared" si="133"/>
        <v>425.9</v>
      </c>
      <c r="H511" s="47">
        <f t="shared" si="134"/>
        <v>99.037332707208293</v>
      </c>
    </row>
    <row r="512" spans="1:8" x14ac:dyDescent="0.25">
      <c r="A512" s="98">
        <f t="shared" si="107"/>
        <v>42796</v>
      </c>
      <c r="B512">
        <v>211.5</v>
      </c>
      <c r="C512">
        <v>127.1</v>
      </c>
      <c r="D512">
        <v>648.9</v>
      </c>
      <c r="E512">
        <v>298.89999999999998</v>
      </c>
      <c r="F512" s="193">
        <f t="shared" si="132"/>
        <v>860.4</v>
      </c>
      <c r="G512" s="193">
        <f t="shared" si="133"/>
        <v>426</v>
      </c>
      <c r="H512" s="47">
        <f t="shared" si="134"/>
        <v>101.97183098591549</v>
      </c>
    </row>
    <row r="513" spans="1:9" x14ac:dyDescent="0.25">
      <c r="A513" s="98">
        <f t="shared" si="107"/>
        <v>42803</v>
      </c>
      <c r="B513">
        <v>211.5</v>
      </c>
      <c r="C513">
        <v>191.7</v>
      </c>
      <c r="D513">
        <v>723.2</v>
      </c>
      <c r="E513">
        <v>299.2</v>
      </c>
      <c r="F513" s="193">
        <f t="shared" si="132"/>
        <v>934.7</v>
      </c>
      <c r="G513" s="193">
        <f t="shared" si="133"/>
        <v>490.9</v>
      </c>
      <c r="H513" s="47">
        <f t="shared" si="134"/>
        <v>90.40537787736811</v>
      </c>
    </row>
    <row r="514" spans="1:9" x14ac:dyDescent="0.25">
      <c r="A514" s="98">
        <f t="shared" si="107"/>
        <v>42810</v>
      </c>
      <c r="B514">
        <v>211.5</v>
      </c>
      <c r="C514">
        <v>215.4</v>
      </c>
      <c r="D514">
        <v>723.2</v>
      </c>
      <c r="E514">
        <v>300.5</v>
      </c>
      <c r="F514" s="193">
        <f t="shared" si="132"/>
        <v>934.7</v>
      </c>
      <c r="G514" s="193">
        <f t="shared" si="133"/>
        <v>515.9</v>
      </c>
      <c r="H514" s="47">
        <f t="shared" si="134"/>
        <v>81.178522969567751</v>
      </c>
    </row>
    <row r="515" spans="1:9" x14ac:dyDescent="0.25">
      <c r="A515" s="98">
        <f t="shared" si="107"/>
        <v>42817</v>
      </c>
      <c r="B515">
        <v>281.5</v>
      </c>
      <c r="C515">
        <v>215.4</v>
      </c>
      <c r="D515">
        <v>723.2</v>
      </c>
      <c r="E515">
        <v>300.7</v>
      </c>
      <c r="F515" s="193">
        <f t="shared" si="132"/>
        <v>1004.7</v>
      </c>
      <c r="G515" s="193">
        <f t="shared" si="133"/>
        <v>516.1</v>
      </c>
      <c r="H515" s="47">
        <f t="shared" si="134"/>
        <v>94.67157527610928</v>
      </c>
    </row>
    <row r="516" spans="1:9" x14ac:dyDescent="0.25">
      <c r="A516" s="98">
        <f t="shared" si="107"/>
        <v>42824</v>
      </c>
      <c r="B516" s="26">
        <v>211</v>
      </c>
      <c r="C516" s="26">
        <v>80.400000000000006</v>
      </c>
      <c r="D516" s="26">
        <v>799</v>
      </c>
      <c r="E516">
        <v>372.2</v>
      </c>
      <c r="F516" s="193">
        <f t="shared" si="132"/>
        <v>1010</v>
      </c>
      <c r="G516" s="193">
        <f t="shared" si="133"/>
        <v>452.6</v>
      </c>
      <c r="H516" s="47">
        <f t="shared" si="134"/>
        <v>123.15510384445427</v>
      </c>
    </row>
    <row r="517" spans="1:9" x14ac:dyDescent="0.25">
      <c r="A517" s="98">
        <f t="shared" si="107"/>
        <v>42831</v>
      </c>
      <c r="B517">
        <v>128.5</v>
      </c>
      <c r="C517">
        <v>0.7</v>
      </c>
      <c r="D517">
        <v>875.2</v>
      </c>
      <c r="E517">
        <v>458.3</v>
      </c>
      <c r="F517" s="193">
        <f t="shared" si="132"/>
        <v>1003.7</v>
      </c>
      <c r="G517" s="193">
        <f t="shared" si="133"/>
        <v>459</v>
      </c>
      <c r="H517" s="47">
        <f t="shared" si="134"/>
        <v>118.67102396514161</v>
      </c>
    </row>
    <row r="518" spans="1:9" x14ac:dyDescent="0.25">
      <c r="A518" s="98">
        <f t="shared" si="107"/>
        <v>42838</v>
      </c>
      <c r="B518">
        <v>128.5</v>
      </c>
      <c r="C518">
        <v>65.7</v>
      </c>
      <c r="D518">
        <v>949.1</v>
      </c>
      <c r="E518">
        <v>458.3</v>
      </c>
      <c r="F518" s="193">
        <f t="shared" si="132"/>
        <v>1077.5999999999999</v>
      </c>
      <c r="G518" s="193">
        <f t="shared" si="133"/>
        <v>524</v>
      </c>
      <c r="H518" s="47">
        <f t="shared" si="134"/>
        <v>105.64885496183206</v>
      </c>
    </row>
    <row r="519" spans="1:9" x14ac:dyDescent="0.25">
      <c r="A519" s="98">
        <f t="shared" ref="A519:A582" si="135">+A518+7</f>
        <v>42845</v>
      </c>
      <c r="B519">
        <v>128.5</v>
      </c>
      <c r="C519">
        <v>65.5</v>
      </c>
      <c r="D519">
        <v>949.1</v>
      </c>
      <c r="E519">
        <v>472.3</v>
      </c>
      <c r="F519" s="193">
        <f t="shared" si="132"/>
        <v>1077.5999999999999</v>
      </c>
      <c r="G519" s="193">
        <f t="shared" si="133"/>
        <v>537.79999999999995</v>
      </c>
      <c r="H519" s="47">
        <f t="shared" si="134"/>
        <v>100.37188545927856</v>
      </c>
    </row>
    <row r="520" spans="1:9" x14ac:dyDescent="0.25">
      <c r="A520" s="98">
        <f t="shared" si="135"/>
        <v>42852</v>
      </c>
      <c r="B520">
        <v>137.4</v>
      </c>
      <c r="C520">
        <v>65.599999999999994</v>
      </c>
      <c r="D520">
        <v>949.6</v>
      </c>
      <c r="E520">
        <v>472.7</v>
      </c>
      <c r="F520" s="193">
        <f t="shared" si="132"/>
        <v>1087</v>
      </c>
      <c r="G520" s="193">
        <f t="shared" si="133"/>
        <v>538.29999999999995</v>
      </c>
      <c r="H520" s="47">
        <f t="shared" si="134"/>
        <v>101.93200817388077</v>
      </c>
      <c r="I520">
        <v>0</v>
      </c>
    </row>
    <row r="521" spans="1:9" x14ac:dyDescent="0.25">
      <c r="A521" s="98">
        <f t="shared" si="135"/>
        <v>42859</v>
      </c>
      <c r="B521" s="26">
        <v>70</v>
      </c>
      <c r="C521">
        <v>65.5</v>
      </c>
      <c r="D521">
        <v>1083.5</v>
      </c>
      <c r="E521">
        <v>472.7</v>
      </c>
      <c r="F521" s="193">
        <f t="shared" si="132"/>
        <v>1153.5</v>
      </c>
      <c r="G521" s="193">
        <f t="shared" si="133"/>
        <v>538.20000000000005</v>
      </c>
      <c r="H521" s="47">
        <f t="shared" si="134"/>
        <v>114.3255295429208</v>
      </c>
      <c r="I521">
        <v>0</v>
      </c>
    </row>
    <row r="522" spans="1:9" x14ac:dyDescent="0.25">
      <c r="A522" s="98">
        <f t="shared" si="135"/>
        <v>42866</v>
      </c>
      <c r="B522" s="26">
        <v>70</v>
      </c>
      <c r="C522">
        <v>65.400000000000006</v>
      </c>
      <c r="D522">
        <v>1083.5</v>
      </c>
      <c r="E522">
        <v>472.8</v>
      </c>
      <c r="F522" s="193">
        <f t="shared" si="132"/>
        <v>1153.5</v>
      </c>
      <c r="G522" s="193">
        <f t="shared" si="133"/>
        <v>538.20000000000005</v>
      </c>
      <c r="H522" s="47">
        <f t="shared" si="134"/>
        <v>114.3255295429208</v>
      </c>
      <c r="I522">
        <v>0</v>
      </c>
    </row>
    <row r="523" spans="1:9" x14ac:dyDescent="0.25">
      <c r="A523" s="98">
        <f t="shared" si="135"/>
        <v>42873</v>
      </c>
      <c r="B523" s="26">
        <v>120</v>
      </c>
      <c r="C523">
        <v>0.1</v>
      </c>
      <c r="D523">
        <v>1083.5</v>
      </c>
      <c r="E523">
        <v>544.6</v>
      </c>
      <c r="F523" s="193">
        <f t="shared" si="132"/>
        <v>1203.5</v>
      </c>
      <c r="G523" s="193">
        <f t="shared" si="133"/>
        <v>544.70000000000005</v>
      </c>
      <c r="H523" s="47">
        <f t="shared" si="134"/>
        <v>120.94731044611713</v>
      </c>
      <c r="I523">
        <v>0</v>
      </c>
    </row>
    <row r="524" spans="1:9" x14ac:dyDescent="0.25">
      <c r="A524" s="98">
        <f t="shared" si="135"/>
        <v>42880</v>
      </c>
      <c r="B524">
        <v>120</v>
      </c>
      <c r="C524">
        <v>0</v>
      </c>
      <c r="D524">
        <v>1083.5</v>
      </c>
      <c r="E524">
        <v>544.79999999999995</v>
      </c>
      <c r="F524" s="193">
        <f t="shared" si="132"/>
        <v>1203.5</v>
      </c>
      <c r="G524" s="193">
        <f t="shared" si="133"/>
        <v>544.79999999999995</v>
      </c>
      <c r="H524" s="47">
        <f t="shared" si="134"/>
        <v>120.90675477239357</v>
      </c>
      <c r="I524">
        <v>70</v>
      </c>
    </row>
    <row r="525" spans="1:9" x14ac:dyDescent="0.25">
      <c r="A525" s="98">
        <f t="shared" si="135"/>
        <v>42887</v>
      </c>
      <c r="B525">
        <v>190</v>
      </c>
      <c r="C525">
        <v>25</v>
      </c>
      <c r="D525">
        <v>0</v>
      </c>
      <c r="E525">
        <v>0</v>
      </c>
      <c r="F525" s="193">
        <f t="shared" si="132"/>
        <v>190</v>
      </c>
      <c r="G525" s="193">
        <f t="shared" si="133"/>
        <v>25</v>
      </c>
      <c r="H525" s="266">
        <f t="shared" si="134"/>
        <v>660</v>
      </c>
      <c r="I525">
        <v>0</v>
      </c>
    </row>
    <row r="526" spans="1:9" x14ac:dyDescent="0.25">
      <c r="A526" s="98">
        <f t="shared" si="135"/>
        <v>42894</v>
      </c>
      <c r="B526">
        <v>190</v>
      </c>
      <c r="C526">
        <v>25</v>
      </c>
      <c r="D526">
        <v>0</v>
      </c>
      <c r="E526">
        <v>0</v>
      </c>
      <c r="F526" s="193">
        <f t="shared" si="132"/>
        <v>190</v>
      </c>
      <c r="G526" s="193">
        <f t="shared" si="133"/>
        <v>25</v>
      </c>
      <c r="H526" s="266">
        <f t="shared" si="134"/>
        <v>660</v>
      </c>
    </row>
    <row r="527" spans="1:9" x14ac:dyDescent="0.25">
      <c r="A527" s="98">
        <f t="shared" si="135"/>
        <v>42901</v>
      </c>
      <c r="B527">
        <v>185</v>
      </c>
      <c r="C527">
        <v>25</v>
      </c>
      <c r="D527">
        <v>0</v>
      </c>
      <c r="E527">
        <v>71.5</v>
      </c>
      <c r="F527" s="193">
        <f t="shared" si="132"/>
        <v>185</v>
      </c>
      <c r="G527" s="193">
        <f t="shared" si="133"/>
        <v>96.5</v>
      </c>
      <c r="H527" s="47">
        <f t="shared" si="134"/>
        <v>91.709844559585491</v>
      </c>
    </row>
    <row r="528" spans="1:9" x14ac:dyDescent="0.25">
      <c r="A528" s="98">
        <f t="shared" si="135"/>
        <v>42908</v>
      </c>
      <c r="B528">
        <v>140</v>
      </c>
      <c r="C528">
        <v>93</v>
      </c>
      <c r="D528">
        <v>180.1</v>
      </c>
      <c r="E528">
        <v>71.5</v>
      </c>
      <c r="F528" s="193">
        <f t="shared" si="132"/>
        <v>320.10000000000002</v>
      </c>
      <c r="G528" s="193">
        <f t="shared" si="133"/>
        <v>164.5</v>
      </c>
      <c r="H528" s="47">
        <f t="shared" si="134"/>
        <v>94.589665653495445</v>
      </c>
    </row>
    <row r="529" spans="1:8" x14ac:dyDescent="0.25">
      <c r="A529" s="98">
        <f t="shared" si="135"/>
        <v>42915</v>
      </c>
      <c r="B529">
        <v>140</v>
      </c>
      <c r="C529">
        <v>93</v>
      </c>
      <c r="D529">
        <v>180.1</v>
      </c>
      <c r="E529">
        <v>71.5</v>
      </c>
      <c r="F529" s="193">
        <f t="shared" si="132"/>
        <v>320.10000000000002</v>
      </c>
      <c r="G529" s="193">
        <f t="shared" si="133"/>
        <v>164.5</v>
      </c>
      <c r="H529" s="47">
        <f t="shared" si="134"/>
        <v>94.589665653495445</v>
      </c>
    </row>
    <row r="530" spans="1:8" x14ac:dyDescent="0.25">
      <c r="A530" s="98">
        <f t="shared" si="135"/>
        <v>42922</v>
      </c>
      <c r="B530">
        <v>158</v>
      </c>
      <c r="C530">
        <v>93</v>
      </c>
      <c r="D530">
        <v>180.1</v>
      </c>
      <c r="E530">
        <v>71.5</v>
      </c>
      <c r="F530" s="193">
        <f t="shared" si="132"/>
        <v>338.1</v>
      </c>
      <c r="G530" s="193">
        <f t="shared" si="133"/>
        <v>164.5</v>
      </c>
      <c r="H530" s="47">
        <f t="shared" si="134"/>
        <v>105.53191489361704</v>
      </c>
    </row>
    <row r="531" spans="1:8" x14ac:dyDescent="0.25">
      <c r="A531" s="98">
        <f t="shared" si="135"/>
        <v>42929</v>
      </c>
      <c r="B531">
        <v>150</v>
      </c>
      <c r="C531">
        <v>93</v>
      </c>
      <c r="D531">
        <v>188.1</v>
      </c>
      <c r="E531">
        <v>71.5</v>
      </c>
      <c r="F531" s="193">
        <f t="shared" si="132"/>
        <v>338.1</v>
      </c>
      <c r="G531" s="193">
        <f t="shared" si="133"/>
        <v>164.5</v>
      </c>
      <c r="H531" s="47">
        <f t="shared" si="134"/>
        <v>105.53191489361704</v>
      </c>
    </row>
    <row r="532" spans="1:8" x14ac:dyDescent="0.25">
      <c r="A532" s="98">
        <f t="shared" si="135"/>
        <v>42936</v>
      </c>
      <c r="B532">
        <v>168</v>
      </c>
      <c r="C532">
        <v>93.3</v>
      </c>
      <c r="D532">
        <v>188.1</v>
      </c>
      <c r="E532">
        <v>71.5</v>
      </c>
      <c r="F532" s="193">
        <f t="shared" si="132"/>
        <v>356.1</v>
      </c>
      <c r="G532" s="193">
        <f t="shared" si="133"/>
        <v>164.8</v>
      </c>
      <c r="H532" s="47">
        <f t="shared" si="134"/>
        <v>116.08009708737863</v>
      </c>
    </row>
    <row r="533" spans="1:8" x14ac:dyDescent="0.25">
      <c r="A533" s="98">
        <f t="shared" si="135"/>
        <v>42943</v>
      </c>
      <c r="B533">
        <v>125</v>
      </c>
      <c r="C533">
        <v>93.3</v>
      </c>
      <c r="D533">
        <v>272.8</v>
      </c>
      <c r="E533">
        <v>71.5</v>
      </c>
      <c r="F533" s="193">
        <f t="shared" si="132"/>
        <v>397.8</v>
      </c>
      <c r="G533" s="193">
        <f t="shared" si="133"/>
        <v>164.8</v>
      </c>
      <c r="H533" s="47">
        <f t="shared" si="134"/>
        <v>141.38349514563106</v>
      </c>
    </row>
    <row r="534" spans="1:8" x14ac:dyDescent="0.25">
      <c r="A534" s="98">
        <f t="shared" si="135"/>
        <v>42950</v>
      </c>
      <c r="B534">
        <v>240</v>
      </c>
      <c r="C534">
        <v>83.3</v>
      </c>
      <c r="D534">
        <v>272.8</v>
      </c>
      <c r="E534">
        <v>175.7</v>
      </c>
      <c r="F534" s="193">
        <f t="shared" si="132"/>
        <v>512.79999999999995</v>
      </c>
      <c r="G534" s="193">
        <f t="shared" si="133"/>
        <v>259</v>
      </c>
      <c r="H534" s="47">
        <f t="shared" si="134"/>
        <v>97.992277992277963</v>
      </c>
    </row>
    <row r="535" spans="1:8" x14ac:dyDescent="0.25">
      <c r="A535" s="98">
        <f t="shared" si="135"/>
        <v>42957</v>
      </c>
      <c r="B535">
        <v>330</v>
      </c>
      <c r="C535">
        <v>82.4</v>
      </c>
      <c r="D535">
        <v>272.8</v>
      </c>
      <c r="E535">
        <v>209.2</v>
      </c>
      <c r="F535" s="193">
        <f t="shared" si="132"/>
        <v>602.79999999999995</v>
      </c>
      <c r="G535" s="193">
        <f t="shared" si="133"/>
        <v>291.60000000000002</v>
      </c>
      <c r="H535" s="47">
        <f t="shared" si="134"/>
        <v>106.72153635116595</v>
      </c>
    </row>
    <row r="536" spans="1:8" x14ac:dyDescent="0.25">
      <c r="A536" s="98">
        <f t="shared" si="135"/>
        <v>42964</v>
      </c>
      <c r="B536">
        <v>330</v>
      </c>
      <c r="C536">
        <v>26.8</v>
      </c>
      <c r="D536">
        <v>272.8</v>
      </c>
      <c r="E536">
        <v>292.39999999999998</v>
      </c>
      <c r="F536" s="193">
        <f t="shared" si="132"/>
        <v>602.79999999999995</v>
      </c>
      <c r="G536" s="193">
        <f t="shared" si="133"/>
        <v>319.2</v>
      </c>
      <c r="H536" s="47">
        <f t="shared" si="134"/>
        <v>88.847117794486223</v>
      </c>
    </row>
    <row r="537" spans="1:8" x14ac:dyDescent="0.25">
      <c r="A537" s="98">
        <f t="shared" si="135"/>
        <v>42971</v>
      </c>
      <c r="B537">
        <v>330</v>
      </c>
      <c r="C537">
        <v>26.1</v>
      </c>
      <c r="D537">
        <v>348.3</v>
      </c>
      <c r="E537">
        <v>293</v>
      </c>
      <c r="F537" s="193">
        <f t="shared" si="132"/>
        <v>678.3</v>
      </c>
      <c r="G537" s="193">
        <f>+C537+E537</f>
        <v>319.10000000000002</v>
      </c>
      <c r="H537" s="47">
        <f>+(F537/G537-1)*100</f>
        <v>112.56659354434345</v>
      </c>
    </row>
    <row r="538" spans="1:8" x14ac:dyDescent="0.25">
      <c r="A538" s="98">
        <f t="shared" si="135"/>
        <v>42978</v>
      </c>
      <c r="B538">
        <v>242.5</v>
      </c>
      <c r="C538">
        <v>81</v>
      </c>
      <c r="D538">
        <v>368.6</v>
      </c>
      <c r="E538">
        <v>293.10000000000002</v>
      </c>
      <c r="F538" s="193">
        <f t="shared" si="132"/>
        <v>611.1</v>
      </c>
      <c r="G538" s="193">
        <f t="shared" si="133"/>
        <v>374.1</v>
      </c>
      <c r="H538" s="47">
        <f t="shared" si="134"/>
        <v>63.352044907778662</v>
      </c>
    </row>
    <row r="539" spans="1:8" x14ac:dyDescent="0.25">
      <c r="A539" s="98">
        <f t="shared" si="135"/>
        <v>42985</v>
      </c>
      <c r="B539">
        <v>242.5</v>
      </c>
      <c r="C539">
        <v>25.7</v>
      </c>
      <c r="D539">
        <v>368.6</v>
      </c>
      <c r="E539">
        <v>351.9</v>
      </c>
      <c r="F539" s="193">
        <f t="shared" si="132"/>
        <v>611.1</v>
      </c>
      <c r="G539" s="193">
        <f t="shared" si="133"/>
        <v>377.59999999999997</v>
      </c>
      <c r="H539" s="47">
        <f t="shared" si="134"/>
        <v>61.837923728813578</v>
      </c>
    </row>
    <row r="540" spans="1:8" x14ac:dyDescent="0.25">
      <c r="A540" s="98">
        <f t="shared" si="135"/>
        <v>42992</v>
      </c>
      <c r="B540">
        <v>242.5</v>
      </c>
      <c r="C540">
        <v>83.1</v>
      </c>
      <c r="D540">
        <v>368.6</v>
      </c>
      <c r="E540">
        <v>374.5</v>
      </c>
      <c r="F540" s="193">
        <f t="shared" si="132"/>
        <v>611.1</v>
      </c>
      <c r="G540" s="193">
        <f t="shared" si="133"/>
        <v>457.6</v>
      </c>
      <c r="H540" s="47">
        <f t="shared" si="134"/>
        <v>33.544580419580413</v>
      </c>
    </row>
    <row r="541" spans="1:8" x14ac:dyDescent="0.25">
      <c r="A541" s="98">
        <f t="shared" si="135"/>
        <v>42999</v>
      </c>
      <c r="B541">
        <v>177.5</v>
      </c>
      <c r="C541">
        <v>83.1</v>
      </c>
      <c r="D541">
        <v>433.8</v>
      </c>
      <c r="E541">
        <v>374.5</v>
      </c>
      <c r="F541" s="193">
        <f t="shared" si="132"/>
        <v>611.29999999999995</v>
      </c>
      <c r="G541" s="193">
        <f t="shared" si="133"/>
        <v>457.6</v>
      </c>
      <c r="H541" s="47">
        <f t="shared" si="134"/>
        <v>33.588286713286685</v>
      </c>
    </row>
    <row r="542" spans="1:8" x14ac:dyDescent="0.25">
      <c r="A542" s="98">
        <f t="shared" si="135"/>
        <v>43006</v>
      </c>
      <c r="B542">
        <v>176.6</v>
      </c>
      <c r="C542">
        <v>58.1</v>
      </c>
      <c r="D542">
        <v>456.7</v>
      </c>
      <c r="E542">
        <v>417.3</v>
      </c>
      <c r="F542" s="193">
        <f t="shared" si="132"/>
        <v>633.29999999999995</v>
      </c>
      <c r="G542" s="193">
        <f t="shared" si="133"/>
        <v>475.40000000000003</v>
      </c>
      <c r="H542" s="47">
        <f t="shared" si="134"/>
        <v>33.21413546487166</v>
      </c>
    </row>
    <row r="543" spans="1:8" x14ac:dyDescent="0.25">
      <c r="A543" s="98">
        <f t="shared" si="135"/>
        <v>43013</v>
      </c>
      <c r="B543">
        <v>170.6</v>
      </c>
      <c r="C543">
        <v>0.1</v>
      </c>
      <c r="D543">
        <v>493.6</v>
      </c>
      <c r="E543">
        <v>478</v>
      </c>
      <c r="F543" s="193">
        <f t="shared" si="132"/>
        <v>664.2</v>
      </c>
      <c r="G543" s="193">
        <f t="shared" si="133"/>
        <v>478.1</v>
      </c>
      <c r="H543" s="47">
        <f t="shared" si="134"/>
        <v>38.924911106463078</v>
      </c>
    </row>
    <row r="544" spans="1:8" x14ac:dyDescent="0.25">
      <c r="A544" s="98">
        <f t="shared" si="135"/>
        <v>43020</v>
      </c>
      <c r="B544" s="26">
        <v>122</v>
      </c>
      <c r="C544">
        <v>0.1</v>
      </c>
      <c r="D544">
        <v>567.79999999999995</v>
      </c>
      <c r="E544">
        <v>478</v>
      </c>
      <c r="F544" s="193">
        <f t="shared" si="132"/>
        <v>689.8</v>
      </c>
      <c r="G544" s="193">
        <f t="shared" si="133"/>
        <v>478.1</v>
      </c>
      <c r="H544" s="47">
        <f t="shared" si="134"/>
        <v>44.279439447814248</v>
      </c>
    </row>
    <row r="545" spans="1:8" x14ac:dyDescent="0.25">
      <c r="A545" s="98">
        <f t="shared" si="135"/>
        <v>43027</v>
      </c>
      <c r="B545" s="26">
        <v>122</v>
      </c>
      <c r="C545">
        <v>4.7</v>
      </c>
      <c r="D545">
        <v>567.79999999999995</v>
      </c>
      <c r="E545">
        <v>478</v>
      </c>
      <c r="F545" s="193">
        <f t="shared" si="132"/>
        <v>689.8</v>
      </c>
      <c r="G545" s="193">
        <f t="shared" si="133"/>
        <v>482.7</v>
      </c>
      <c r="H545" s="47">
        <f t="shared" si="134"/>
        <v>42.904495545887713</v>
      </c>
    </row>
    <row r="546" spans="1:8" x14ac:dyDescent="0.25">
      <c r="A546" s="98">
        <f t="shared" si="135"/>
        <v>43034</v>
      </c>
      <c r="B546" s="26">
        <v>122</v>
      </c>
      <c r="C546">
        <v>4.5999999999999996</v>
      </c>
      <c r="D546">
        <v>567.79999999999995</v>
      </c>
      <c r="E546">
        <v>478</v>
      </c>
      <c r="F546" s="193">
        <f t="shared" si="132"/>
        <v>689.8</v>
      </c>
      <c r="G546" s="193">
        <f t="shared" si="133"/>
        <v>482.6</v>
      </c>
      <c r="H546" s="47">
        <f t="shared" si="134"/>
        <v>42.934106920845409</v>
      </c>
    </row>
    <row r="547" spans="1:8" x14ac:dyDescent="0.25">
      <c r="A547" s="98">
        <f t="shared" si="135"/>
        <v>43041</v>
      </c>
      <c r="B547" s="26">
        <v>122</v>
      </c>
      <c r="C547">
        <v>4.5999999999999996</v>
      </c>
      <c r="D547">
        <v>567.79999999999995</v>
      </c>
      <c r="E547">
        <v>478</v>
      </c>
      <c r="F547" s="193">
        <f t="shared" si="132"/>
        <v>689.8</v>
      </c>
      <c r="G547" s="193">
        <f t="shared" si="133"/>
        <v>482.6</v>
      </c>
      <c r="H547" s="47">
        <f t="shared" si="134"/>
        <v>42.934106920845409</v>
      </c>
    </row>
    <row r="548" spans="1:8" x14ac:dyDescent="0.25">
      <c r="A548" s="98">
        <f t="shared" si="135"/>
        <v>43048</v>
      </c>
      <c r="B548" s="26">
        <v>154</v>
      </c>
      <c r="C548">
        <v>4.5999999999999996</v>
      </c>
      <c r="D548">
        <v>641.6</v>
      </c>
      <c r="E548">
        <v>478</v>
      </c>
      <c r="F548" s="193">
        <f t="shared" si="132"/>
        <v>795.6</v>
      </c>
      <c r="G548" s="193">
        <f t="shared" si="133"/>
        <v>482.6</v>
      </c>
      <c r="H548" s="47">
        <f t="shared" si="134"/>
        <v>64.857024450891004</v>
      </c>
    </row>
    <row r="549" spans="1:8" x14ac:dyDescent="0.25">
      <c r="A549" s="98">
        <f t="shared" si="135"/>
        <v>43055</v>
      </c>
      <c r="B549" s="26">
        <v>154</v>
      </c>
      <c r="C549">
        <v>30</v>
      </c>
      <c r="D549">
        <v>641.6</v>
      </c>
      <c r="E549">
        <v>483.5</v>
      </c>
      <c r="F549" s="193">
        <f t="shared" si="132"/>
        <v>795.6</v>
      </c>
      <c r="G549" s="193">
        <f t="shared" si="133"/>
        <v>513.5</v>
      </c>
      <c r="H549" s="47">
        <f t="shared" si="134"/>
        <v>54.936708860759495</v>
      </c>
    </row>
    <row r="550" spans="1:8" x14ac:dyDescent="0.25">
      <c r="A550" s="98">
        <f t="shared" si="135"/>
        <v>43062</v>
      </c>
      <c r="B550" s="26">
        <v>154</v>
      </c>
      <c r="C550">
        <v>170</v>
      </c>
      <c r="D550">
        <v>641.6</v>
      </c>
      <c r="E550">
        <v>483.5</v>
      </c>
      <c r="F550" s="193">
        <f t="shared" si="132"/>
        <v>795.6</v>
      </c>
      <c r="G550" s="193">
        <f t="shared" si="133"/>
        <v>653.5</v>
      </c>
      <c r="H550" s="47">
        <f t="shared" si="134"/>
        <v>21.744452945677128</v>
      </c>
    </row>
    <row r="551" spans="1:8" x14ac:dyDescent="0.25">
      <c r="A551" s="98">
        <f t="shared" si="135"/>
        <v>43069</v>
      </c>
      <c r="B551" s="26">
        <v>132</v>
      </c>
      <c r="C551">
        <v>170</v>
      </c>
      <c r="D551">
        <v>674.5</v>
      </c>
      <c r="E551">
        <v>483.5</v>
      </c>
      <c r="F551" s="193">
        <f t="shared" si="132"/>
        <v>806.5</v>
      </c>
      <c r="G551" s="193">
        <f t="shared" si="133"/>
        <v>653.5</v>
      </c>
      <c r="H551" s="47">
        <f t="shared" si="134"/>
        <v>23.412394797245597</v>
      </c>
    </row>
    <row r="552" spans="1:8" x14ac:dyDescent="0.25">
      <c r="A552" s="98">
        <f t="shared" si="135"/>
        <v>43076</v>
      </c>
      <c r="B552" s="26">
        <v>160</v>
      </c>
      <c r="C552">
        <v>140</v>
      </c>
      <c r="D552">
        <v>696.4</v>
      </c>
      <c r="E552">
        <v>516.5</v>
      </c>
      <c r="F552" s="193">
        <f t="shared" si="132"/>
        <v>856.4</v>
      </c>
      <c r="G552" s="193">
        <f t="shared" si="133"/>
        <v>656.5</v>
      </c>
      <c r="H552" s="47">
        <f t="shared" si="134"/>
        <v>30.449352627570448</v>
      </c>
    </row>
    <row r="553" spans="1:8" x14ac:dyDescent="0.25">
      <c r="A553" s="98">
        <f t="shared" si="135"/>
        <v>43083</v>
      </c>
      <c r="B553" s="26">
        <v>160</v>
      </c>
      <c r="C553">
        <v>182</v>
      </c>
      <c r="D553">
        <v>812.3</v>
      </c>
      <c r="E553">
        <v>516.5</v>
      </c>
      <c r="F553" s="193">
        <f t="shared" si="132"/>
        <v>972.3</v>
      </c>
      <c r="G553" s="193">
        <f t="shared" si="133"/>
        <v>698.5</v>
      </c>
      <c r="H553" s="47">
        <f t="shared" si="134"/>
        <v>39.1982820329277</v>
      </c>
    </row>
    <row r="554" spans="1:8" x14ac:dyDescent="0.25">
      <c r="A554" s="98">
        <f t="shared" si="135"/>
        <v>43090</v>
      </c>
      <c r="B554" s="26">
        <v>154</v>
      </c>
      <c r="C554">
        <v>182</v>
      </c>
      <c r="D554">
        <v>823.3</v>
      </c>
      <c r="E554">
        <v>516.5</v>
      </c>
      <c r="F554" s="193">
        <f t="shared" si="132"/>
        <v>977.3</v>
      </c>
      <c r="G554" s="193">
        <f t="shared" si="133"/>
        <v>698.5</v>
      </c>
      <c r="H554" s="47">
        <f t="shared" si="134"/>
        <v>39.914101646385113</v>
      </c>
    </row>
    <row r="555" spans="1:8" x14ac:dyDescent="0.25">
      <c r="A555" s="98">
        <f t="shared" si="135"/>
        <v>43097</v>
      </c>
      <c r="B555" s="26">
        <v>154</v>
      </c>
      <c r="C555">
        <v>182</v>
      </c>
      <c r="D555">
        <v>823.3</v>
      </c>
      <c r="E555">
        <v>516.5</v>
      </c>
      <c r="F555" s="193">
        <f t="shared" si="132"/>
        <v>977.3</v>
      </c>
      <c r="G555" s="193">
        <f t="shared" si="133"/>
        <v>698.5</v>
      </c>
      <c r="H555" s="47">
        <f t="shared" si="134"/>
        <v>39.914101646385113</v>
      </c>
    </row>
    <row r="556" spans="1:8" x14ac:dyDescent="0.25">
      <c r="A556" s="98">
        <f t="shared" si="135"/>
        <v>43104</v>
      </c>
      <c r="B556" s="26">
        <v>124</v>
      </c>
      <c r="C556">
        <v>112</v>
      </c>
      <c r="D556">
        <v>852.7</v>
      </c>
      <c r="E556">
        <v>590.5</v>
      </c>
      <c r="F556" s="193">
        <f t="shared" si="132"/>
        <v>976.7</v>
      </c>
      <c r="G556" s="193">
        <f t="shared" si="133"/>
        <v>702.5</v>
      </c>
      <c r="H556" s="47">
        <f t="shared" si="134"/>
        <v>39.032028469750891</v>
      </c>
    </row>
    <row r="557" spans="1:8" x14ac:dyDescent="0.25">
      <c r="A557" s="98">
        <f t="shared" si="135"/>
        <v>43111</v>
      </c>
      <c r="B557" s="26">
        <v>149</v>
      </c>
      <c r="C557">
        <v>117</v>
      </c>
      <c r="D557">
        <v>852.7</v>
      </c>
      <c r="E557">
        <v>590.5</v>
      </c>
      <c r="F557" s="193">
        <f t="shared" si="132"/>
        <v>1001.7</v>
      </c>
      <c r="G557" s="193">
        <f t="shared" si="133"/>
        <v>707.5</v>
      </c>
      <c r="H557" s="47">
        <f t="shared" si="134"/>
        <v>41.583038869257962</v>
      </c>
    </row>
    <row r="558" spans="1:8" x14ac:dyDescent="0.25">
      <c r="A558" s="98">
        <f t="shared" si="135"/>
        <v>43118</v>
      </c>
      <c r="B558" s="26">
        <v>149</v>
      </c>
      <c r="C558">
        <v>257</v>
      </c>
      <c r="D558">
        <v>852.7</v>
      </c>
      <c r="E558">
        <v>590.5</v>
      </c>
      <c r="F558" s="193">
        <f t="shared" si="132"/>
        <v>1001.7</v>
      </c>
      <c r="G558" s="193">
        <f t="shared" si="133"/>
        <v>847.5</v>
      </c>
      <c r="H558" s="47">
        <f t="shared" si="134"/>
        <v>18.194690265486724</v>
      </c>
    </row>
    <row r="559" spans="1:8" x14ac:dyDescent="0.25">
      <c r="A559" s="98">
        <f t="shared" si="135"/>
        <v>43125</v>
      </c>
      <c r="B559" s="26">
        <v>79</v>
      </c>
      <c r="C559">
        <v>257</v>
      </c>
      <c r="D559">
        <v>926.2</v>
      </c>
      <c r="E559">
        <v>590.5</v>
      </c>
      <c r="F559" s="193">
        <f t="shared" si="132"/>
        <v>1005.2</v>
      </c>
      <c r="G559" s="193">
        <f t="shared" si="133"/>
        <v>847.5</v>
      </c>
      <c r="H559" s="47">
        <f t="shared" si="134"/>
        <v>18.607669616519185</v>
      </c>
    </row>
    <row r="560" spans="1:8" x14ac:dyDescent="0.25">
      <c r="A560" s="98">
        <f t="shared" si="135"/>
        <v>43132</v>
      </c>
      <c r="B560" s="26">
        <v>79</v>
      </c>
      <c r="C560">
        <v>210</v>
      </c>
      <c r="D560">
        <v>1000.6</v>
      </c>
      <c r="E560">
        <v>636.20000000000005</v>
      </c>
      <c r="F560" s="193">
        <f t="shared" si="132"/>
        <v>1079.5999999999999</v>
      </c>
      <c r="G560" s="193">
        <f t="shared" si="133"/>
        <v>846.2</v>
      </c>
      <c r="H560" s="47">
        <f t="shared" si="134"/>
        <v>27.582131883715412</v>
      </c>
    </row>
    <row r="561" spans="1:9" x14ac:dyDescent="0.25">
      <c r="A561" s="98">
        <f t="shared" si="135"/>
        <v>43139</v>
      </c>
      <c r="B561">
        <v>162.30000000000001</v>
      </c>
      <c r="C561">
        <v>211.5</v>
      </c>
      <c r="D561">
        <v>1000.6</v>
      </c>
      <c r="E561">
        <v>636.20000000000005</v>
      </c>
      <c r="F561" s="193">
        <f t="shared" si="132"/>
        <v>1162.9000000000001</v>
      </c>
      <c r="G561" s="193">
        <f t="shared" si="133"/>
        <v>847.7</v>
      </c>
      <c r="H561" s="47">
        <f t="shared" si="134"/>
        <v>37.182965671817868</v>
      </c>
    </row>
    <row r="562" spans="1:9" x14ac:dyDescent="0.25">
      <c r="A562" s="98">
        <f t="shared" si="135"/>
        <v>43146</v>
      </c>
      <c r="B562">
        <v>162.30000000000001</v>
      </c>
      <c r="C562">
        <v>211.5</v>
      </c>
      <c r="D562">
        <v>1000.6</v>
      </c>
      <c r="E562">
        <v>636.20000000000005</v>
      </c>
      <c r="F562" s="193">
        <f t="shared" si="132"/>
        <v>1162.9000000000001</v>
      </c>
      <c r="G562" s="193">
        <f t="shared" si="133"/>
        <v>847.7</v>
      </c>
      <c r="H562" s="47">
        <f t="shared" si="134"/>
        <v>37.182965671817868</v>
      </c>
    </row>
    <row r="563" spans="1:9" x14ac:dyDescent="0.25">
      <c r="A563" s="98">
        <f t="shared" si="135"/>
        <v>43153</v>
      </c>
      <c r="B563" s="26">
        <v>149</v>
      </c>
      <c r="C563">
        <v>211.5</v>
      </c>
      <c r="D563">
        <v>1015.1</v>
      </c>
      <c r="E563">
        <v>636.20000000000005</v>
      </c>
      <c r="F563" s="193">
        <f t="shared" si="132"/>
        <v>1164.0999999999999</v>
      </c>
      <c r="G563" s="193">
        <f t="shared" si="133"/>
        <v>847.7</v>
      </c>
      <c r="H563" s="47">
        <f t="shared" si="134"/>
        <v>37.324525185796851</v>
      </c>
    </row>
    <row r="564" spans="1:9" x14ac:dyDescent="0.25">
      <c r="A564" s="98">
        <f t="shared" si="135"/>
        <v>43160</v>
      </c>
      <c r="B564" s="26">
        <v>149</v>
      </c>
      <c r="C564">
        <v>211.5</v>
      </c>
      <c r="D564">
        <v>1015.1</v>
      </c>
      <c r="E564">
        <v>648.9</v>
      </c>
      <c r="F564" s="193">
        <f t="shared" si="132"/>
        <v>1164.0999999999999</v>
      </c>
      <c r="G564" s="193">
        <f t="shared" si="133"/>
        <v>860.4</v>
      </c>
      <c r="H564" s="47">
        <f t="shared" si="134"/>
        <v>35.297536029753608</v>
      </c>
    </row>
    <row r="565" spans="1:9" x14ac:dyDescent="0.25">
      <c r="A565" s="98">
        <f t="shared" si="135"/>
        <v>43167</v>
      </c>
      <c r="B565" s="26">
        <v>149</v>
      </c>
      <c r="C565">
        <v>211.5</v>
      </c>
      <c r="D565">
        <v>1015.1</v>
      </c>
      <c r="E565">
        <v>723.2</v>
      </c>
      <c r="F565" s="193">
        <f t="shared" si="132"/>
        <v>1164.0999999999999</v>
      </c>
      <c r="G565" s="193">
        <f t="shared" si="133"/>
        <v>934.7</v>
      </c>
      <c r="H565" s="47">
        <f t="shared" si="134"/>
        <v>24.542634000213948</v>
      </c>
    </row>
    <row r="566" spans="1:9" x14ac:dyDescent="0.25">
      <c r="A566" s="98">
        <f t="shared" si="135"/>
        <v>43174</v>
      </c>
      <c r="B566" s="26">
        <v>149</v>
      </c>
      <c r="C566">
        <v>211.5</v>
      </c>
      <c r="D566">
        <v>1015.1</v>
      </c>
      <c r="E566">
        <v>723.2</v>
      </c>
      <c r="F566" s="193">
        <f t="shared" si="132"/>
        <v>1164.0999999999999</v>
      </c>
      <c r="G566" s="193">
        <f t="shared" si="133"/>
        <v>934.7</v>
      </c>
      <c r="H566" s="47">
        <f t="shared" si="134"/>
        <v>24.542634000213948</v>
      </c>
    </row>
    <row r="567" spans="1:9" x14ac:dyDescent="0.25">
      <c r="A567" s="98">
        <f t="shared" si="135"/>
        <v>43181</v>
      </c>
      <c r="B567" s="26">
        <v>174</v>
      </c>
      <c r="C567">
        <v>281.5</v>
      </c>
      <c r="D567">
        <v>1039.7</v>
      </c>
      <c r="E567">
        <v>723.2</v>
      </c>
      <c r="F567" s="193">
        <f t="shared" si="132"/>
        <v>1213.7</v>
      </c>
      <c r="G567" s="193">
        <f t="shared" si="133"/>
        <v>1004.7</v>
      </c>
      <c r="H567" s="47">
        <f t="shared" si="134"/>
        <v>20.802229521250126</v>
      </c>
    </row>
    <row r="568" spans="1:9" x14ac:dyDescent="0.25">
      <c r="A568" s="98">
        <f t="shared" si="135"/>
        <v>43188</v>
      </c>
      <c r="B568" s="26">
        <v>174</v>
      </c>
      <c r="C568" s="26">
        <v>211</v>
      </c>
      <c r="D568">
        <v>1039.7</v>
      </c>
      <c r="E568" s="26">
        <v>799</v>
      </c>
      <c r="F568" s="193">
        <f t="shared" si="132"/>
        <v>1213.7</v>
      </c>
      <c r="G568" s="193">
        <f t="shared" si="133"/>
        <v>1010</v>
      </c>
      <c r="H568" s="47">
        <f t="shared" si="134"/>
        <v>20.168316831683164</v>
      </c>
    </row>
    <row r="569" spans="1:9" x14ac:dyDescent="0.25">
      <c r="A569" s="98">
        <f t="shared" si="135"/>
        <v>43195</v>
      </c>
      <c r="B569" s="26">
        <v>50</v>
      </c>
      <c r="C569">
        <v>128.5</v>
      </c>
      <c r="D569">
        <v>1130.2</v>
      </c>
      <c r="E569">
        <v>875.2</v>
      </c>
      <c r="F569" s="193">
        <f t="shared" si="132"/>
        <v>1180.2</v>
      </c>
      <c r="G569" s="193">
        <f t="shared" si="133"/>
        <v>1003.7</v>
      </c>
      <c r="H569" s="47">
        <f t="shared" si="134"/>
        <v>17.584935737770245</v>
      </c>
    </row>
    <row r="570" spans="1:9" x14ac:dyDescent="0.25">
      <c r="A570" s="98">
        <f t="shared" si="135"/>
        <v>43202</v>
      </c>
      <c r="B570">
        <v>0</v>
      </c>
      <c r="C570">
        <v>128.5</v>
      </c>
      <c r="D570">
        <v>1130.2</v>
      </c>
      <c r="E570">
        <v>949.1</v>
      </c>
      <c r="F570" s="193">
        <f t="shared" si="132"/>
        <v>1130.2</v>
      </c>
      <c r="G570" s="193">
        <f t="shared" si="133"/>
        <v>1077.5999999999999</v>
      </c>
      <c r="H570" s="47">
        <f t="shared" si="134"/>
        <v>4.8812175204157482</v>
      </c>
    </row>
    <row r="571" spans="1:9" x14ac:dyDescent="0.25">
      <c r="A571" s="98">
        <f t="shared" si="135"/>
        <v>43209</v>
      </c>
      <c r="B571">
        <v>0</v>
      </c>
      <c r="C571">
        <v>128.5</v>
      </c>
      <c r="D571">
        <v>1130.2</v>
      </c>
      <c r="E571">
        <v>949.1</v>
      </c>
      <c r="F571" s="193">
        <f t="shared" si="132"/>
        <v>1130.2</v>
      </c>
      <c r="G571" s="193">
        <f t="shared" si="133"/>
        <v>1077.5999999999999</v>
      </c>
      <c r="H571" s="47">
        <f t="shared" si="134"/>
        <v>4.8812175204157482</v>
      </c>
    </row>
    <row r="572" spans="1:9" x14ac:dyDescent="0.25">
      <c r="A572" s="98">
        <f t="shared" si="135"/>
        <v>43216</v>
      </c>
      <c r="B572">
        <v>0</v>
      </c>
      <c r="C572">
        <v>137.4</v>
      </c>
      <c r="D572">
        <v>1130.2</v>
      </c>
      <c r="E572">
        <v>949.6</v>
      </c>
      <c r="F572" s="193">
        <f t="shared" si="132"/>
        <v>1130.2</v>
      </c>
      <c r="G572" s="193">
        <f t="shared" si="133"/>
        <v>1087</v>
      </c>
      <c r="H572" s="47">
        <f t="shared" si="134"/>
        <v>3.9742410303587938</v>
      </c>
    </row>
    <row r="573" spans="1:9" x14ac:dyDescent="0.25">
      <c r="A573" s="98">
        <f t="shared" si="135"/>
        <v>43223</v>
      </c>
      <c r="B573">
        <v>11</v>
      </c>
      <c r="C573">
        <v>70</v>
      </c>
      <c r="D573">
        <v>1130.2</v>
      </c>
      <c r="E573">
        <v>1083.5</v>
      </c>
      <c r="F573" s="193">
        <f t="shared" ref="F573:F619" si="136">+B573+D573</f>
        <v>1141.2</v>
      </c>
      <c r="G573" s="193">
        <f t="shared" ref="G573:G619" si="137">+C573+E573</f>
        <v>1153.5</v>
      </c>
      <c r="H573" s="47">
        <f t="shared" ref="H573:H619" si="138">+(F573/G573-1)*100</f>
        <v>-1.0663198959687814</v>
      </c>
      <c r="I573">
        <v>100</v>
      </c>
    </row>
    <row r="574" spans="1:9" x14ac:dyDescent="0.25">
      <c r="A574" s="98">
        <f t="shared" si="135"/>
        <v>43230</v>
      </c>
      <c r="B574">
        <v>11</v>
      </c>
      <c r="C574">
        <v>70</v>
      </c>
      <c r="D574">
        <v>1130.2</v>
      </c>
      <c r="E574">
        <v>1083.5</v>
      </c>
      <c r="F574" s="193">
        <f t="shared" si="136"/>
        <v>1141.2</v>
      </c>
      <c r="G574" s="193">
        <f t="shared" si="137"/>
        <v>1153.5</v>
      </c>
      <c r="H574" s="47">
        <f t="shared" si="138"/>
        <v>-1.0663198959687814</v>
      </c>
      <c r="I574">
        <v>100</v>
      </c>
    </row>
    <row r="575" spans="1:9" x14ac:dyDescent="0.25">
      <c r="A575" s="98">
        <f t="shared" si="135"/>
        <v>43237</v>
      </c>
      <c r="B575">
        <v>11</v>
      </c>
      <c r="C575">
        <v>120</v>
      </c>
      <c r="D575">
        <v>1130.2</v>
      </c>
      <c r="E575">
        <v>1083.5</v>
      </c>
      <c r="F575" s="193">
        <f t="shared" si="136"/>
        <v>1141.2</v>
      </c>
      <c r="G575" s="193">
        <f t="shared" si="137"/>
        <v>1203.5</v>
      </c>
      <c r="H575" s="47">
        <f t="shared" si="138"/>
        <v>-5.1765683423348534</v>
      </c>
      <c r="I575">
        <v>100</v>
      </c>
    </row>
    <row r="576" spans="1:9" x14ac:dyDescent="0.25">
      <c r="A576" s="98">
        <f t="shared" si="135"/>
        <v>43244</v>
      </c>
      <c r="B576">
        <v>11</v>
      </c>
      <c r="C576">
        <v>120</v>
      </c>
      <c r="D576">
        <v>1130.2</v>
      </c>
      <c r="E576">
        <v>1083.5</v>
      </c>
      <c r="F576" s="193">
        <f t="shared" si="136"/>
        <v>1141.2</v>
      </c>
      <c r="G576" s="193">
        <f t="shared" si="137"/>
        <v>1203.5</v>
      </c>
      <c r="H576" s="47">
        <f t="shared" si="138"/>
        <v>-5.1765683423348534</v>
      </c>
      <c r="I576">
        <v>100</v>
      </c>
    </row>
    <row r="577" spans="1:9" x14ac:dyDescent="0.25">
      <c r="A577" s="98">
        <f t="shared" si="135"/>
        <v>43251</v>
      </c>
      <c r="B577">
        <v>0</v>
      </c>
      <c r="C577">
        <v>120</v>
      </c>
      <c r="D577">
        <v>1141</v>
      </c>
      <c r="E577">
        <v>1083.5</v>
      </c>
      <c r="F577" s="193">
        <f t="shared" si="136"/>
        <v>1141</v>
      </c>
      <c r="G577" s="193">
        <f t="shared" si="137"/>
        <v>1203.5</v>
      </c>
      <c r="H577" s="47">
        <f t="shared" si="138"/>
        <v>-5.1931865392604859</v>
      </c>
      <c r="I577">
        <v>100</v>
      </c>
    </row>
    <row r="578" spans="1:9" x14ac:dyDescent="0.25">
      <c r="A578" s="98">
        <f t="shared" si="135"/>
        <v>43258</v>
      </c>
      <c r="B578">
        <v>100</v>
      </c>
      <c r="C578">
        <v>190</v>
      </c>
      <c r="D578">
        <v>0</v>
      </c>
      <c r="E578">
        <v>0</v>
      </c>
      <c r="F578" s="193">
        <f t="shared" si="136"/>
        <v>100</v>
      </c>
      <c r="G578" s="193">
        <f t="shared" si="137"/>
        <v>190</v>
      </c>
      <c r="H578" s="47">
        <f t="shared" si="138"/>
        <v>-47.368421052631582</v>
      </c>
    </row>
    <row r="579" spans="1:9" x14ac:dyDescent="0.25">
      <c r="A579" s="98">
        <f t="shared" si="135"/>
        <v>43265</v>
      </c>
      <c r="B579">
        <v>50</v>
      </c>
      <c r="C579">
        <v>185</v>
      </c>
      <c r="D579">
        <v>54</v>
      </c>
      <c r="E579">
        <v>0</v>
      </c>
      <c r="F579" s="193">
        <f t="shared" si="136"/>
        <v>104</v>
      </c>
      <c r="G579" s="193">
        <f t="shared" si="137"/>
        <v>185</v>
      </c>
      <c r="H579" s="47">
        <f t="shared" si="138"/>
        <v>-43.783783783783782</v>
      </c>
    </row>
    <row r="580" spans="1:9" x14ac:dyDescent="0.25">
      <c r="A580" s="98">
        <f t="shared" si="135"/>
        <v>43272</v>
      </c>
      <c r="B580">
        <v>0</v>
      </c>
      <c r="C580">
        <v>140</v>
      </c>
      <c r="D580">
        <v>109</v>
      </c>
      <c r="E580">
        <v>180.1</v>
      </c>
      <c r="F580" s="193">
        <f t="shared" si="136"/>
        <v>109</v>
      </c>
      <c r="G580" s="193">
        <f t="shared" si="137"/>
        <v>320.10000000000002</v>
      </c>
      <c r="H580" s="47">
        <f t="shared" si="138"/>
        <v>-65.948141205873171</v>
      </c>
    </row>
    <row r="581" spans="1:9" x14ac:dyDescent="0.25">
      <c r="A581" s="98">
        <f t="shared" si="135"/>
        <v>43279</v>
      </c>
      <c r="B581">
        <v>0</v>
      </c>
      <c r="C581">
        <v>140</v>
      </c>
      <c r="D581">
        <v>109</v>
      </c>
      <c r="E581">
        <v>180.1</v>
      </c>
      <c r="F581" s="193">
        <f t="shared" si="136"/>
        <v>109</v>
      </c>
      <c r="G581" s="193">
        <f t="shared" si="137"/>
        <v>320.10000000000002</v>
      </c>
      <c r="H581" s="47">
        <f t="shared" si="138"/>
        <v>-65.948141205873171</v>
      </c>
    </row>
    <row r="582" spans="1:9" x14ac:dyDescent="0.25">
      <c r="A582" s="98">
        <f t="shared" si="135"/>
        <v>43286</v>
      </c>
      <c r="B582">
        <v>0</v>
      </c>
      <c r="C582">
        <v>158</v>
      </c>
      <c r="D582">
        <v>131</v>
      </c>
      <c r="E582">
        <v>180.1</v>
      </c>
      <c r="F582" s="193">
        <f t="shared" si="136"/>
        <v>131</v>
      </c>
      <c r="G582" s="193">
        <f t="shared" si="137"/>
        <v>338.1</v>
      </c>
      <c r="H582" s="47">
        <f t="shared" si="138"/>
        <v>-61.25406684412895</v>
      </c>
    </row>
    <row r="583" spans="1:9" x14ac:dyDescent="0.25">
      <c r="A583" s="98">
        <f t="shared" ref="A583:A646" si="139">+A582+7</f>
        <v>43293</v>
      </c>
      <c r="B583">
        <v>0</v>
      </c>
      <c r="C583">
        <v>150</v>
      </c>
      <c r="D583">
        <v>131</v>
      </c>
      <c r="E583">
        <v>188.1</v>
      </c>
      <c r="F583" s="193">
        <f t="shared" si="136"/>
        <v>131</v>
      </c>
      <c r="G583" s="193">
        <f t="shared" si="137"/>
        <v>338.1</v>
      </c>
      <c r="H583" s="47">
        <f t="shared" si="138"/>
        <v>-61.25406684412895</v>
      </c>
    </row>
    <row r="584" spans="1:9" x14ac:dyDescent="0.25">
      <c r="A584" s="98">
        <f t="shared" si="139"/>
        <v>43300</v>
      </c>
      <c r="B584">
        <v>0</v>
      </c>
      <c r="C584">
        <v>168</v>
      </c>
      <c r="D584">
        <v>131</v>
      </c>
      <c r="E584">
        <v>188.1</v>
      </c>
      <c r="F584" s="193">
        <f t="shared" si="136"/>
        <v>131</v>
      </c>
      <c r="G584" s="193">
        <f t="shared" si="137"/>
        <v>356.1</v>
      </c>
      <c r="H584" s="47">
        <f t="shared" si="138"/>
        <v>-63.212580735748382</v>
      </c>
    </row>
    <row r="585" spans="1:9" x14ac:dyDescent="0.25">
      <c r="A585" s="98">
        <f t="shared" si="139"/>
        <v>43307</v>
      </c>
      <c r="B585">
        <v>70</v>
      </c>
      <c r="C585">
        <v>125</v>
      </c>
      <c r="D585">
        <v>131</v>
      </c>
      <c r="E585">
        <v>272.8</v>
      </c>
      <c r="F585" s="193">
        <f t="shared" si="136"/>
        <v>201</v>
      </c>
      <c r="G585" s="193">
        <f t="shared" si="137"/>
        <v>397.8</v>
      </c>
      <c r="H585" s="47">
        <f t="shared" si="138"/>
        <v>-49.472096530920062</v>
      </c>
    </row>
    <row r="586" spans="1:9" x14ac:dyDescent="0.25">
      <c r="A586" s="98">
        <f t="shared" si="139"/>
        <v>43314</v>
      </c>
      <c r="B586">
        <v>140</v>
      </c>
      <c r="C586">
        <v>240</v>
      </c>
      <c r="D586">
        <v>131</v>
      </c>
      <c r="E586">
        <v>272.8</v>
      </c>
      <c r="F586" s="193">
        <f t="shared" si="136"/>
        <v>271</v>
      </c>
      <c r="G586" s="193">
        <f t="shared" si="137"/>
        <v>512.79999999999995</v>
      </c>
      <c r="H586" s="47">
        <f t="shared" si="138"/>
        <v>-47.152886115444616</v>
      </c>
    </row>
    <row r="587" spans="1:9" x14ac:dyDescent="0.25">
      <c r="A587" s="98">
        <f t="shared" si="139"/>
        <v>43321</v>
      </c>
      <c r="B587">
        <v>140</v>
      </c>
      <c r="C587">
        <v>330</v>
      </c>
      <c r="D587">
        <v>144.19999999999999</v>
      </c>
      <c r="E587">
        <v>272.8</v>
      </c>
      <c r="F587" s="193">
        <f t="shared" si="136"/>
        <v>284.2</v>
      </c>
      <c r="G587" s="193">
        <f t="shared" si="137"/>
        <v>602.79999999999995</v>
      </c>
      <c r="H587" s="47">
        <f t="shared" si="138"/>
        <v>-52.853351028533503</v>
      </c>
    </row>
    <row r="588" spans="1:9" x14ac:dyDescent="0.25">
      <c r="A588" s="98">
        <f t="shared" si="139"/>
        <v>43328</v>
      </c>
      <c r="B588">
        <v>0</v>
      </c>
      <c r="C588">
        <v>330</v>
      </c>
      <c r="D588">
        <v>220.1</v>
      </c>
      <c r="E588">
        <v>272.8</v>
      </c>
      <c r="F588" s="193">
        <f t="shared" si="136"/>
        <v>220.1</v>
      </c>
      <c r="G588" s="193">
        <f t="shared" si="137"/>
        <v>602.79999999999995</v>
      </c>
      <c r="H588" s="47">
        <f t="shared" si="138"/>
        <v>-63.487060384870595</v>
      </c>
    </row>
    <row r="589" spans="1:9" x14ac:dyDescent="0.25">
      <c r="A589" s="98">
        <f t="shared" si="139"/>
        <v>43335</v>
      </c>
      <c r="B589">
        <v>53</v>
      </c>
      <c r="C589">
        <v>330</v>
      </c>
      <c r="D589">
        <v>220.1</v>
      </c>
      <c r="E589">
        <v>348.3</v>
      </c>
      <c r="F589" s="193">
        <f t="shared" si="136"/>
        <v>273.10000000000002</v>
      </c>
      <c r="G589" s="193">
        <f t="shared" si="137"/>
        <v>678.3</v>
      </c>
      <c r="H589" s="47">
        <f t="shared" si="138"/>
        <v>-59.737579242223205</v>
      </c>
    </row>
    <row r="590" spans="1:9" x14ac:dyDescent="0.25">
      <c r="A590" s="98">
        <f t="shared" si="139"/>
        <v>43342</v>
      </c>
      <c r="B590">
        <v>53</v>
      </c>
      <c r="C590">
        <v>242.5</v>
      </c>
      <c r="D590">
        <v>234</v>
      </c>
      <c r="E590">
        <v>368.6</v>
      </c>
      <c r="F590" s="193">
        <f t="shared" si="136"/>
        <v>287</v>
      </c>
      <c r="G590" s="193">
        <f t="shared" si="137"/>
        <v>611.1</v>
      </c>
      <c r="H590" s="47">
        <f t="shared" si="138"/>
        <v>-53.035509736540668</v>
      </c>
    </row>
    <row r="591" spans="1:9" x14ac:dyDescent="0.25">
      <c r="A591" s="98">
        <f t="shared" si="139"/>
        <v>43349</v>
      </c>
      <c r="B591">
        <v>53</v>
      </c>
      <c r="C591">
        <v>242.5</v>
      </c>
      <c r="D591">
        <v>234</v>
      </c>
      <c r="E591">
        <v>368.6</v>
      </c>
      <c r="F591" s="193">
        <f t="shared" si="136"/>
        <v>287</v>
      </c>
      <c r="G591" s="193">
        <f t="shared" si="137"/>
        <v>611.1</v>
      </c>
      <c r="H591" s="47">
        <f t="shared" si="138"/>
        <v>-53.035509736540668</v>
      </c>
    </row>
    <row r="592" spans="1:9" x14ac:dyDescent="0.25">
      <c r="A592" s="98">
        <f t="shared" si="139"/>
        <v>43356</v>
      </c>
      <c r="B592">
        <v>123</v>
      </c>
      <c r="C592">
        <v>242.5</v>
      </c>
      <c r="D592">
        <v>234</v>
      </c>
      <c r="E592">
        <v>368.6</v>
      </c>
      <c r="F592" s="193">
        <f t="shared" si="136"/>
        <v>357</v>
      </c>
      <c r="G592" s="193">
        <f t="shared" si="137"/>
        <v>611.1</v>
      </c>
      <c r="H592" s="47">
        <f t="shared" si="138"/>
        <v>-41.580756013745713</v>
      </c>
    </row>
    <row r="593" spans="1:8" x14ac:dyDescent="0.25">
      <c r="A593" s="98">
        <f t="shared" si="139"/>
        <v>43363</v>
      </c>
      <c r="B593">
        <v>123</v>
      </c>
      <c r="C593">
        <v>177.5</v>
      </c>
      <c r="D593">
        <v>234</v>
      </c>
      <c r="E593">
        <v>433.8</v>
      </c>
      <c r="F593" s="193">
        <f t="shared" si="136"/>
        <v>357</v>
      </c>
      <c r="G593" s="193">
        <f t="shared" si="137"/>
        <v>611.29999999999995</v>
      </c>
      <c r="H593" s="47">
        <f t="shared" si="138"/>
        <v>-41.599869131359391</v>
      </c>
    </row>
    <row r="594" spans="1:8" x14ac:dyDescent="0.25">
      <c r="A594" s="98">
        <f t="shared" si="139"/>
        <v>43370</v>
      </c>
      <c r="B594">
        <v>123</v>
      </c>
      <c r="C594">
        <v>176.6</v>
      </c>
      <c r="D594">
        <v>234</v>
      </c>
      <c r="E594">
        <v>456.7</v>
      </c>
      <c r="F594" s="193">
        <f t="shared" si="136"/>
        <v>357</v>
      </c>
      <c r="G594" s="193">
        <f t="shared" si="137"/>
        <v>633.29999999999995</v>
      </c>
      <c r="H594" s="47">
        <f t="shared" si="138"/>
        <v>-43.628612032212224</v>
      </c>
    </row>
    <row r="595" spans="1:8" x14ac:dyDescent="0.25">
      <c r="A595" s="98">
        <f t="shared" si="139"/>
        <v>43377</v>
      </c>
      <c r="B595">
        <v>106</v>
      </c>
      <c r="C595">
        <v>170.6</v>
      </c>
      <c r="D595">
        <v>304.39999999999998</v>
      </c>
      <c r="E595">
        <v>493.6</v>
      </c>
      <c r="F595" s="193">
        <f t="shared" si="136"/>
        <v>410.4</v>
      </c>
      <c r="G595" s="193">
        <f t="shared" si="137"/>
        <v>664.2</v>
      </c>
      <c r="H595" s="47">
        <f t="shared" si="138"/>
        <v>-38.211382113821145</v>
      </c>
    </row>
    <row r="596" spans="1:8" x14ac:dyDescent="0.25">
      <c r="A596" s="98">
        <f t="shared" si="139"/>
        <v>43384</v>
      </c>
      <c r="B596">
        <v>106</v>
      </c>
      <c r="C596">
        <v>122</v>
      </c>
      <c r="D596">
        <v>304.39999999999998</v>
      </c>
      <c r="E596">
        <v>567.79999999999995</v>
      </c>
      <c r="F596" s="193">
        <f t="shared" si="136"/>
        <v>410.4</v>
      </c>
      <c r="G596" s="193">
        <f t="shared" si="137"/>
        <v>689.8</v>
      </c>
      <c r="H596" s="47">
        <f t="shared" si="138"/>
        <v>-40.504494056248184</v>
      </c>
    </row>
    <row r="597" spans="1:8" x14ac:dyDescent="0.25">
      <c r="A597" s="98">
        <f t="shared" si="139"/>
        <v>43391</v>
      </c>
      <c r="B597">
        <v>53</v>
      </c>
      <c r="C597">
        <v>122</v>
      </c>
      <c r="D597">
        <v>357.4</v>
      </c>
      <c r="E597">
        <v>567.79999999999995</v>
      </c>
      <c r="F597" s="193">
        <f t="shared" si="136"/>
        <v>410.4</v>
      </c>
      <c r="G597" s="193">
        <f t="shared" si="137"/>
        <v>689.8</v>
      </c>
      <c r="H597" s="47">
        <f t="shared" si="138"/>
        <v>-40.504494056248184</v>
      </c>
    </row>
    <row r="598" spans="1:8" x14ac:dyDescent="0.25">
      <c r="A598" s="98">
        <f t="shared" si="139"/>
        <v>43398</v>
      </c>
      <c r="B598">
        <v>53</v>
      </c>
      <c r="C598">
        <v>122</v>
      </c>
      <c r="D598">
        <v>357.4</v>
      </c>
      <c r="E598">
        <v>567.79999999999995</v>
      </c>
      <c r="F598" s="193">
        <f t="shared" si="136"/>
        <v>410.4</v>
      </c>
      <c r="G598" s="193">
        <f t="shared" si="137"/>
        <v>689.8</v>
      </c>
      <c r="H598" s="47">
        <f t="shared" si="138"/>
        <v>-40.504494056248184</v>
      </c>
    </row>
    <row r="599" spans="1:8" x14ac:dyDescent="0.25">
      <c r="A599" s="98">
        <f t="shared" si="139"/>
        <v>43405</v>
      </c>
      <c r="B599">
        <v>183</v>
      </c>
      <c r="C599">
        <v>122</v>
      </c>
      <c r="D599">
        <v>357.4</v>
      </c>
      <c r="E599">
        <v>567.79999999999995</v>
      </c>
      <c r="F599" s="193">
        <f t="shared" si="136"/>
        <v>540.4</v>
      </c>
      <c r="G599" s="193">
        <f t="shared" si="137"/>
        <v>689.8</v>
      </c>
      <c r="H599" s="47">
        <f t="shared" si="138"/>
        <v>-21.658451725137716</v>
      </c>
    </row>
    <row r="600" spans="1:8" x14ac:dyDescent="0.25">
      <c r="A600" s="98">
        <f t="shared" si="139"/>
        <v>43412</v>
      </c>
      <c r="B600">
        <v>183</v>
      </c>
      <c r="C600">
        <v>154</v>
      </c>
      <c r="D600">
        <v>357.4</v>
      </c>
      <c r="E600">
        <v>641.6</v>
      </c>
      <c r="F600" s="193">
        <f t="shared" si="136"/>
        <v>540.4</v>
      </c>
      <c r="G600" s="193">
        <f t="shared" si="137"/>
        <v>795.6</v>
      </c>
      <c r="H600" s="47">
        <f t="shared" si="138"/>
        <v>-32.076420311714436</v>
      </c>
    </row>
    <row r="601" spans="1:8" x14ac:dyDescent="0.25">
      <c r="A601" s="98">
        <f t="shared" si="139"/>
        <v>43419</v>
      </c>
      <c r="B601">
        <v>200.5</v>
      </c>
      <c r="C601">
        <v>154</v>
      </c>
      <c r="D601">
        <v>410.3</v>
      </c>
      <c r="E601">
        <v>641.6</v>
      </c>
      <c r="F601" s="193">
        <f t="shared" si="136"/>
        <v>610.79999999999995</v>
      </c>
      <c r="G601" s="193">
        <f t="shared" si="137"/>
        <v>795.6</v>
      </c>
      <c r="H601" s="47">
        <f t="shared" si="138"/>
        <v>-23.227752639517352</v>
      </c>
    </row>
    <row r="602" spans="1:8" x14ac:dyDescent="0.25">
      <c r="A602" s="98">
        <f t="shared" si="139"/>
        <v>43426</v>
      </c>
      <c r="B602">
        <v>200.4</v>
      </c>
      <c r="C602">
        <v>154</v>
      </c>
      <c r="D602">
        <v>410.4</v>
      </c>
      <c r="E602">
        <v>641.6</v>
      </c>
      <c r="F602" s="193">
        <f t="shared" si="136"/>
        <v>610.79999999999995</v>
      </c>
      <c r="G602" s="193">
        <f t="shared" si="137"/>
        <v>795.6</v>
      </c>
      <c r="H602" s="47">
        <f t="shared" si="138"/>
        <v>-23.227752639517352</v>
      </c>
    </row>
    <row r="603" spans="1:8" x14ac:dyDescent="0.25">
      <c r="A603" s="98">
        <f t="shared" si="139"/>
        <v>43433</v>
      </c>
      <c r="B603">
        <v>200.4</v>
      </c>
      <c r="C603">
        <v>132</v>
      </c>
      <c r="D603">
        <v>410.4</v>
      </c>
      <c r="E603">
        <v>674.5</v>
      </c>
      <c r="F603" s="193">
        <f t="shared" si="136"/>
        <v>610.79999999999995</v>
      </c>
      <c r="G603" s="193">
        <f t="shared" si="137"/>
        <v>806.5</v>
      </c>
      <c r="H603" s="47">
        <f t="shared" si="138"/>
        <v>-24.265344079355245</v>
      </c>
    </row>
    <row r="604" spans="1:8" x14ac:dyDescent="0.25">
      <c r="A604" s="98">
        <f t="shared" si="139"/>
        <v>43440</v>
      </c>
      <c r="B604">
        <v>141</v>
      </c>
      <c r="C604">
        <v>160</v>
      </c>
      <c r="D604">
        <v>484.7</v>
      </c>
      <c r="E604">
        <v>696.4</v>
      </c>
      <c r="F604" s="193">
        <f t="shared" si="136"/>
        <v>625.70000000000005</v>
      </c>
      <c r="G604" s="193">
        <f t="shared" si="137"/>
        <v>856.4</v>
      </c>
      <c r="H604" s="47">
        <f t="shared" si="138"/>
        <v>-26.938346567024752</v>
      </c>
    </row>
    <row r="605" spans="1:8" x14ac:dyDescent="0.25">
      <c r="A605" s="98">
        <f t="shared" si="139"/>
        <v>43447</v>
      </c>
      <c r="B605">
        <v>141</v>
      </c>
      <c r="C605">
        <v>160</v>
      </c>
      <c r="D605">
        <v>484.7</v>
      </c>
      <c r="E605">
        <v>812.3</v>
      </c>
      <c r="F605" s="193">
        <f t="shared" si="136"/>
        <v>625.70000000000005</v>
      </c>
      <c r="G605" s="193">
        <f t="shared" si="137"/>
        <v>972.3</v>
      </c>
      <c r="H605" s="47">
        <f t="shared" si="138"/>
        <v>-35.647433919572137</v>
      </c>
    </row>
    <row r="606" spans="1:8" x14ac:dyDescent="0.25">
      <c r="A606" s="98">
        <f t="shared" si="139"/>
        <v>43454</v>
      </c>
      <c r="B606">
        <v>60</v>
      </c>
      <c r="C606">
        <v>154</v>
      </c>
      <c r="D606">
        <v>564.5</v>
      </c>
      <c r="E606">
        <v>823.3</v>
      </c>
      <c r="F606" s="193">
        <f t="shared" si="136"/>
        <v>624.5</v>
      </c>
      <c r="G606" s="193">
        <f t="shared" si="137"/>
        <v>977.3</v>
      </c>
      <c r="H606" s="47">
        <f t="shared" si="138"/>
        <v>-36.09945768955285</v>
      </c>
    </row>
    <row r="607" spans="1:8" x14ac:dyDescent="0.25">
      <c r="A607" s="98">
        <f t="shared" si="139"/>
        <v>43461</v>
      </c>
      <c r="B607">
        <v>115</v>
      </c>
      <c r="C607">
        <v>154</v>
      </c>
      <c r="D607">
        <v>577.4</v>
      </c>
      <c r="E607">
        <v>823.3</v>
      </c>
      <c r="F607" s="193">
        <f t="shared" si="136"/>
        <v>692.4</v>
      </c>
      <c r="G607" s="193">
        <f t="shared" si="137"/>
        <v>977.3</v>
      </c>
      <c r="H607" s="47">
        <f t="shared" si="138"/>
        <v>-29.151744602476203</v>
      </c>
    </row>
    <row r="608" spans="1:8" x14ac:dyDescent="0.25">
      <c r="A608" s="98">
        <f t="shared" si="139"/>
        <v>43468</v>
      </c>
      <c r="B608">
        <v>115</v>
      </c>
      <c r="C608">
        <v>124</v>
      </c>
      <c r="D608">
        <v>577.4</v>
      </c>
      <c r="E608">
        <v>852.7</v>
      </c>
      <c r="F608" s="193">
        <f t="shared" si="136"/>
        <v>692.4</v>
      </c>
      <c r="G608" s="193">
        <f t="shared" si="137"/>
        <v>976.7</v>
      </c>
      <c r="H608" s="47">
        <f t="shared" si="138"/>
        <v>-29.108221562404026</v>
      </c>
    </row>
    <row r="609" spans="1:9" x14ac:dyDescent="0.25">
      <c r="A609" s="98">
        <f t="shared" si="139"/>
        <v>43475</v>
      </c>
      <c r="B609" s="271">
        <v>0</v>
      </c>
      <c r="C609" s="271">
        <v>0</v>
      </c>
      <c r="D609" s="271">
        <v>0</v>
      </c>
      <c r="E609" s="271">
        <v>0</v>
      </c>
      <c r="F609" s="288">
        <f t="shared" si="136"/>
        <v>0</v>
      </c>
      <c r="G609" s="288">
        <f t="shared" si="137"/>
        <v>0</v>
      </c>
      <c r="H609" s="47" t="e">
        <f t="shared" si="138"/>
        <v>#DIV/0!</v>
      </c>
    </row>
    <row r="610" spans="1:9" x14ac:dyDescent="0.25">
      <c r="A610" s="98">
        <f t="shared" si="139"/>
        <v>43482</v>
      </c>
      <c r="B610" s="271">
        <v>0</v>
      </c>
      <c r="C610" s="271">
        <v>0</v>
      </c>
      <c r="D610" s="271">
        <v>0</v>
      </c>
      <c r="E610" s="271">
        <v>0</v>
      </c>
      <c r="F610" s="288">
        <f t="shared" si="136"/>
        <v>0</v>
      </c>
      <c r="G610" s="288">
        <f t="shared" si="137"/>
        <v>0</v>
      </c>
      <c r="H610" s="47" t="e">
        <f t="shared" si="138"/>
        <v>#DIV/0!</v>
      </c>
    </row>
    <row r="611" spans="1:9" x14ac:dyDescent="0.25">
      <c r="A611" s="98">
        <f t="shared" si="139"/>
        <v>43489</v>
      </c>
      <c r="B611" s="271">
        <v>0</v>
      </c>
      <c r="C611" s="271">
        <v>0</v>
      </c>
      <c r="D611" s="271">
        <v>0</v>
      </c>
      <c r="E611" s="271">
        <v>0</v>
      </c>
      <c r="F611" s="288">
        <f t="shared" si="136"/>
        <v>0</v>
      </c>
      <c r="G611" s="288">
        <f t="shared" si="137"/>
        <v>0</v>
      </c>
      <c r="H611" s="47" t="e">
        <f t="shared" si="138"/>
        <v>#DIV/0!</v>
      </c>
    </row>
    <row r="612" spans="1:9" x14ac:dyDescent="0.25">
      <c r="A612" s="98">
        <f t="shared" si="139"/>
        <v>43496</v>
      </c>
      <c r="B612" s="271">
        <v>0</v>
      </c>
      <c r="C612" s="271">
        <v>0</v>
      </c>
      <c r="D612" s="271">
        <v>0</v>
      </c>
      <c r="E612" s="271">
        <v>0</v>
      </c>
      <c r="F612" s="288">
        <f t="shared" si="136"/>
        <v>0</v>
      </c>
      <c r="G612" s="288">
        <f t="shared" si="137"/>
        <v>0</v>
      </c>
      <c r="H612" s="47" t="e">
        <f t="shared" si="138"/>
        <v>#DIV/0!</v>
      </c>
    </row>
    <row r="613" spans="1:9" x14ac:dyDescent="0.25">
      <c r="A613" s="98">
        <f t="shared" si="139"/>
        <v>43503</v>
      </c>
      <c r="B613" s="271">
        <v>0</v>
      </c>
      <c r="C613" s="271">
        <v>0</v>
      </c>
      <c r="D613" s="271">
        <v>0</v>
      </c>
      <c r="E613" s="271">
        <v>0</v>
      </c>
      <c r="F613" s="288">
        <f t="shared" si="136"/>
        <v>0</v>
      </c>
      <c r="G613" s="288">
        <f t="shared" si="137"/>
        <v>0</v>
      </c>
      <c r="H613" s="47" t="e">
        <f t="shared" si="138"/>
        <v>#DIV/0!</v>
      </c>
    </row>
    <row r="614" spans="1:9" x14ac:dyDescent="0.25">
      <c r="A614" s="98">
        <f t="shared" si="139"/>
        <v>43510</v>
      </c>
      <c r="B614">
        <v>288.5</v>
      </c>
      <c r="C614">
        <v>162.30000000000001</v>
      </c>
      <c r="D614">
        <v>659.9</v>
      </c>
      <c r="E614">
        <v>1000.6</v>
      </c>
      <c r="F614" s="193">
        <f t="shared" si="136"/>
        <v>948.4</v>
      </c>
      <c r="G614" s="193">
        <f t="shared" si="137"/>
        <v>1162.9000000000001</v>
      </c>
      <c r="H614" s="47">
        <f t="shared" si="138"/>
        <v>-18.445266144982376</v>
      </c>
    </row>
    <row r="615" spans="1:9" x14ac:dyDescent="0.25">
      <c r="A615" s="98">
        <f t="shared" si="139"/>
        <v>43517</v>
      </c>
      <c r="B615">
        <v>458.5</v>
      </c>
      <c r="C615">
        <v>149</v>
      </c>
      <c r="D615">
        <v>659.9</v>
      </c>
      <c r="E615">
        <v>1015.1</v>
      </c>
      <c r="F615" s="193">
        <f t="shared" si="136"/>
        <v>1118.4000000000001</v>
      </c>
      <c r="G615" s="193">
        <f t="shared" si="137"/>
        <v>1164.0999999999999</v>
      </c>
      <c r="H615" s="47">
        <f t="shared" si="138"/>
        <v>-3.9257795722016819</v>
      </c>
    </row>
    <row r="616" spans="1:9" x14ac:dyDescent="0.25">
      <c r="A616" s="98">
        <f t="shared" si="139"/>
        <v>43524</v>
      </c>
      <c r="B616">
        <v>408.5</v>
      </c>
      <c r="C616">
        <v>149</v>
      </c>
      <c r="D616">
        <v>714.6</v>
      </c>
      <c r="E616">
        <v>1015.1</v>
      </c>
      <c r="F616" s="193">
        <f t="shared" si="136"/>
        <v>1123.0999999999999</v>
      </c>
      <c r="G616" s="193">
        <f t="shared" si="137"/>
        <v>1164.0999999999999</v>
      </c>
      <c r="H616" s="47">
        <f t="shared" si="138"/>
        <v>-3.5220341895026208</v>
      </c>
    </row>
    <row r="617" spans="1:9" x14ac:dyDescent="0.25">
      <c r="A617" s="98">
        <f t="shared" si="139"/>
        <v>43531</v>
      </c>
      <c r="B617">
        <v>282.5</v>
      </c>
      <c r="C617">
        <v>149</v>
      </c>
      <c r="D617">
        <v>849.9</v>
      </c>
      <c r="E617">
        <v>1015.1</v>
      </c>
      <c r="F617" s="193">
        <f t="shared" si="136"/>
        <v>1132.4000000000001</v>
      </c>
      <c r="G617" s="193">
        <f t="shared" si="137"/>
        <v>1164.0999999999999</v>
      </c>
      <c r="H617" s="47">
        <f t="shared" si="138"/>
        <v>-2.723133751395912</v>
      </c>
    </row>
    <row r="618" spans="1:9" x14ac:dyDescent="0.25">
      <c r="A618" s="98">
        <f t="shared" si="139"/>
        <v>43538</v>
      </c>
      <c r="B618">
        <v>282.5</v>
      </c>
      <c r="C618">
        <v>149</v>
      </c>
      <c r="D618">
        <v>849.9</v>
      </c>
      <c r="E618">
        <v>1015.1</v>
      </c>
      <c r="F618" s="193">
        <f t="shared" si="136"/>
        <v>1132.4000000000001</v>
      </c>
      <c r="G618" s="193">
        <f t="shared" si="137"/>
        <v>1164.0999999999999</v>
      </c>
      <c r="H618" s="47">
        <f t="shared" si="138"/>
        <v>-2.723133751395912</v>
      </c>
    </row>
    <row r="619" spans="1:9" x14ac:dyDescent="0.25">
      <c r="A619" s="98">
        <f t="shared" si="139"/>
        <v>43545</v>
      </c>
      <c r="B619">
        <v>349.5</v>
      </c>
      <c r="C619">
        <v>174</v>
      </c>
      <c r="D619">
        <v>849.9</v>
      </c>
      <c r="E619">
        <v>1039.7</v>
      </c>
      <c r="F619" s="193">
        <f t="shared" si="136"/>
        <v>1199.4000000000001</v>
      </c>
      <c r="G619" s="193">
        <f t="shared" si="137"/>
        <v>1213.7</v>
      </c>
      <c r="H619" s="47">
        <f t="shared" si="138"/>
        <v>-1.1782153744747448</v>
      </c>
    </row>
    <row r="620" spans="1:9" x14ac:dyDescent="0.25">
      <c r="A620" s="98">
        <f t="shared" si="139"/>
        <v>43552</v>
      </c>
      <c r="B620">
        <v>464.5</v>
      </c>
      <c r="C620">
        <v>174</v>
      </c>
      <c r="D620">
        <v>849.9</v>
      </c>
      <c r="E620">
        <v>1039.7</v>
      </c>
      <c r="F620" s="193">
        <f t="shared" ref="F620:F644" si="140">+B620+D620</f>
        <v>1314.4</v>
      </c>
      <c r="G620" s="193">
        <f t="shared" ref="G620:G644" si="141">+C620+E620</f>
        <v>1213.7</v>
      </c>
      <c r="H620" s="47">
        <f t="shared" ref="H620:H644" si="142">+(F620/G620-1)*100</f>
        <v>8.2969432314410554</v>
      </c>
    </row>
    <row r="621" spans="1:9" x14ac:dyDescent="0.25">
      <c r="A621" s="98">
        <f t="shared" si="139"/>
        <v>43559</v>
      </c>
      <c r="B621">
        <v>464.5</v>
      </c>
      <c r="C621">
        <v>50</v>
      </c>
      <c r="D621">
        <v>849.9</v>
      </c>
      <c r="E621">
        <v>1130.2</v>
      </c>
      <c r="F621" s="193">
        <f t="shared" si="140"/>
        <v>1314.4</v>
      </c>
      <c r="G621" s="193">
        <f t="shared" si="141"/>
        <v>1180.2</v>
      </c>
      <c r="H621" s="47">
        <f t="shared" si="142"/>
        <v>11.370954075580419</v>
      </c>
    </row>
    <row r="622" spans="1:9" x14ac:dyDescent="0.25">
      <c r="A622" s="98">
        <f t="shared" si="139"/>
        <v>43566</v>
      </c>
      <c r="B622">
        <v>409.5</v>
      </c>
      <c r="C622">
        <v>0</v>
      </c>
      <c r="D622">
        <v>908.4</v>
      </c>
      <c r="E622">
        <v>1130.2</v>
      </c>
      <c r="F622" s="193">
        <f t="shared" si="140"/>
        <v>1317.9</v>
      </c>
      <c r="G622" s="193">
        <f t="shared" si="141"/>
        <v>1130.2</v>
      </c>
      <c r="H622" s="47">
        <f t="shared" si="142"/>
        <v>16.607680056627139</v>
      </c>
    </row>
    <row r="623" spans="1:9" x14ac:dyDescent="0.25">
      <c r="A623" s="98">
        <f t="shared" si="139"/>
        <v>43573</v>
      </c>
      <c r="B623">
        <v>349.5</v>
      </c>
      <c r="C623">
        <v>0</v>
      </c>
      <c r="D623">
        <v>972.9</v>
      </c>
      <c r="E623">
        <v>1130.2</v>
      </c>
      <c r="F623" s="193">
        <f t="shared" si="140"/>
        <v>1322.4</v>
      </c>
      <c r="G623" s="193">
        <f t="shared" si="141"/>
        <v>1130.2</v>
      </c>
      <c r="H623" s="47">
        <f t="shared" si="142"/>
        <v>17.005839674393908</v>
      </c>
    </row>
    <row r="624" spans="1:9" x14ac:dyDescent="0.25">
      <c r="A624" s="98">
        <f t="shared" si="139"/>
        <v>43580</v>
      </c>
      <c r="B624">
        <v>354.8</v>
      </c>
      <c r="C624">
        <v>0</v>
      </c>
      <c r="D624">
        <v>972.9</v>
      </c>
      <c r="E624">
        <v>1130.2</v>
      </c>
      <c r="F624" s="193">
        <f t="shared" si="140"/>
        <v>1327.7</v>
      </c>
      <c r="G624" s="193">
        <f t="shared" si="141"/>
        <v>1130.2</v>
      </c>
      <c r="H624" s="47">
        <f t="shared" si="142"/>
        <v>17.474783224208103</v>
      </c>
      <c r="I624">
        <v>0</v>
      </c>
    </row>
    <row r="625" spans="1:9" x14ac:dyDescent="0.25">
      <c r="A625" s="98">
        <f t="shared" si="139"/>
        <v>43587</v>
      </c>
      <c r="B625">
        <v>284.8</v>
      </c>
      <c r="C625">
        <v>11</v>
      </c>
      <c r="D625">
        <v>1046.9000000000001</v>
      </c>
      <c r="E625">
        <v>1130.2</v>
      </c>
      <c r="F625" s="193">
        <f t="shared" si="140"/>
        <v>1331.7</v>
      </c>
      <c r="G625" s="193">
        <f t="shared" si="141"/>
        <v>1141.2</v>
      </c>
      <c r="H625" s="47">
        <f t="shared" si="142"/>
        <v>16.69295478443744</v>
      </c>
      <c r="I625">
        <v>0</v>
      </c>
    </row>
    <row r="626" spans="1:9" x14ac:dyDescent="0.25">
      <c r="A626" s="98">
        <f t="shared" si="139"/>
        <v>43594</v>
      </c>
      <c r="B626">
        <v>227.8</v>
      </c>
      <c r="C626">
        <v>11</v>
      </c>
      <c r="D626">
        <v>1192.4000000000001</v>
      </c>
      <c r="E626">
        <v>1130.2</v>
      </c>
      <c r="F626" s="193">
        <f t="shared" si="140"/>
        <v>1420.2</v>
      </c>
      <c r="G626" s="193">
        <f t="shared" si="141"/>
        <v>1141.2</v>
      </c>
      <c r="H626" s="47">
        <f t="shared" si="142"/>
        <v>24.447949526813883</v>
      </c>
      <c r="I626">
        <v>0</v>
      </c>
    </row>
    <row r="627" spans="1:9" x14ac:dyDescent="0.25">
      <c r="A627" s="98">
        <f t="shared" si="139"/>
        <v>43601</v>
      </c>
      <c r="B627">
        <v>227.8</v>
      </c>
      <c r="C627">
        <v>11</v>
      </c>
      <c r="D627">
        <v>1322.3</v>
      </c>
      <c r="E627">
        <v>1130.2</v>
      </c>
      <c r="F627" s="193">
        <f t="shared" si="140"/>
        <v>1550.1</v>
      </c>
      <c r="G627" s="193">
        <f t="shared" si="141"/>
        <v>1141.2</v>
      </c>
      <c r="H627" s="47">
        <f t="shared" si="142"/>
        <v>35.830704521556235</v>
      </c>
      <c r="I627">
        <v>43</v>
      </c>
    </row>
    <row r="628" spans="1:9" x14ac:dyDescent="0.25">
      <c r="A628" s="98">
        <f t="shared" si="139"/>
        <v>43608</v>
      </c>
      <c r="B628">
        <v>297.8</v>
      </c>
      <c r="C628">
        <v>11</v>
      </c>
      <c r="D628">
        <v>1322.3</v>
      </c>
      <c r="E628">
        <v>1130.2</v>
      </c>
      <c r="F628" s="193">
        <f t="shared" si="140"/>
        <v>1620.1</v>
      </c>
      <c r="G628" s="193">
        <f t="shared" si="141"/>
        <v>1141.2</v>
      </c>
      <c r="H628" s="47">
        <f t="shared" si="142"/>
        <v>41.964598668068675</v>
      </c>
      <c r="I628">
        <v>43</v>
      </c>
    </row>
    <row r="629" spans="1:9" x14ac:dyDescent="0.25">
      <c r="A629" s="98">
        <f t="shared" si="139"/>
        <v>43615</v>
      </c>
      <c r="B629">
        <v>240.5</v>
      </c>
      <c r="C629">
        <v>0</v>
      </c>
      <c r="D629">
        <v>1381.7</v>
      </c>
      <c r="E629">
        <v>1141</v>
      </c>
      <c r="F629" s="193">
        <f t="shared" si="140"/>
        <v>1622.2</v>
      </c>
      <c r="G629" s="193">
        <f t="shared" si="141"/>
        <v>1141</v>
      </c>
      <c r="H629" s="47">
        <f t="shared" si="142"/>
        <v>42.173531989482903</v>
      </c>
      <c r="I629">
        <v>43</v>
      </c>
    </row>
    <row r="630" spans="1:9" x14ac:dyDescent="0.25">
      <c r="A630" s="98">
        <f t="shared" si="139"/>
        <v>43622</v>
      </c>
      <c r="B630">
        <v>283.5</v>
      </c>
      <c r="C630">
        <v>100</v>
      </c>
      <c r="D630">
        <v>0</v>
      </c>
      <c r="E630">
        <v>0</v>
      </c>
      <c r="F630" s="193">
        <f t="shared" si="140"/>
        <v>283.5</v>
      </c>
      <c r="G630" s="193">
        <f t="shared" si="141"/>
        <v>100</v>
      </c>
      <c r="H630" s="47">
        <f t="shared" si="142"/>
        <v>183.5</v>
      </c>
    </row>
    <row r="631" spans="1:9" x14ac:dyDescent="0.25">
      <c r="A631" s="98">
        <f t="shared" si="139"/>
        <v>43629</v>
      </c>
      <c r="B631">
        <v>133.5</v>
      </c>
      <c r="C631">
        <v>50</v>
      </c>
      <c r="D631">
        <v>84.5</v>
      </c>
      <c r="E631">
        <v>54</v>
      </c>
      <c r="F631" s="193">
        <f t="shared" si="140"/>
        <v>218</v>
      </c>
      <c r="G631" s="193">
        <f t="shared" si="141"/>
        <v>104</v>
      </c>
      <c r="H631" s="47">
        <f t="shared" si="142"/>
        <v>109.61538461538463</v>
      </c>
    </row>
    <row r="632" spans="1:9" x14ac:dyDescent="0.25">
      <c r="A632" s="98">
        <f t="shared" si="139"/>
        <v>43636</v>
      </c>
      <c r="B632">
        <v>153.5</v>
      </c>
      <c r="C632">
        <v>0</v>
      </c>
      <c r="D632">
        <v>84.5</v>
      </c>
      <c r="E632">
        <v>109</v>
      </c>
      <c r="F632" s="193">
        <f t="shared" si="140"/>
        <v>238</v>
      </c>
      <c r="G632" s="193">
        <f t="shared" si="141"/>
        <v>109</v>
      </c>
      <c r="H632" s="47">
        <f t="shared" si="142"/>
        <v>118.348623853211</v>
      </c>
    </row>
    <row r="633" spans="1:9" x14ac:dyDescent="0.25">
      <c r="A633" s="98">
        <f t="shared" si="139"/>
        <v>43643</v>
      </c>
      <c r="B633" s="26">
        <v>146</v>
      </c>
      <c r="C633">
        <v>0</v>
      </c>
      <c r="D633">
        <v>114.9</v>
      </c>
      <c r="E633">
        <v>109</v>
      </c>
      <c r="F633" s="193">
        <f t="shared" si="140"/>
        <v>260.89999999999998</v>
      </c>
      <c r="G633" s="193">
        <f t="shared" si="141"/>
        <v>109</v>
      </c>
      <c r="H633" s="47">
        <f t="shared" si="142"/>
        <v>139.35779816513758</v>
      </c>
    </row>
    <row r="634" spans="1:9" x14ac:dyDescent="0.25">
      <c r="A634" s="98">
        <f t="shared" si="139"/>
        <v>43650</v>
      </c>
      <c r="B634" s="26">
        <v>146</v>
      </c>
      <c r="C634">
        <v>0</v>
      </c>
      <c r="D634">
        <v>114.9</v>
      </c>
      <c r="E634">
        <v>131</v>
      </c>
      <c r="F634" s="193">
        <f t="shared" si="140"/>
        <v>260.89999999999998</v>
      </c>
      <c r="G634" s="193">
        <f t="shared" si="141"/>
        <v>131</v>
      </c>
      <c r="H634" s="47">
        <f t="shared" si="142"/>
        <v>99.160305343511439</v>
      </c>
    </row>
    <row r="635" spans="1:9" x14ac:dyDescent="0.25">
      <c r="A635" s="98">
        <f t="shared" si="139"/>
        <v>43657</v>
      </c>
      <c r="B635">
        <v>155.19999999999999</v>
      </c>
      <c r="C635">
        <v>0</v>
      </c>
      <c r="D635">
        <v>114.9</v>
      </c>
      <c r="E635">
        <v>131</v>
      </c>
      <c r="F635" s="193">
        <f t="shared" si="140"/>
        <v>270.10000000000002</v>
      </c>
      <c r="G635" s="193">
        <f t="shared" si="141"/>
        <v>131</v>
      </c>
      <c r="H635" s="47">
        <f t="shared" si="142"/>
        <v>106.18320610687024</v>
      </c>
    </row>
    <row r="636" spans="1:9" x14ac:dyDescent="0.25">
      <c r="A636" s="98">
        <f t="shared" si="139"/>
        <v>43664</v>
      </c>
      <c r="B636" s="26">
        <v>183</v>
      </c>
      <c r="C636">
        <v>0</v>
      </c>
      <c r="D636">
        <v>124.1</v>
      </c>
      <c r="E636">
        <v>131</v>
      </c>
      <c r="F636" s="193">
        <f t="shared" si="140"/>
        <v>307.10000000000002</v>
      </c>
      <c r="G636" s="193">
        <f t="shared" si="141"/>
        <v>131</v>
      </c>
      <c r="H636" s="47">
        <f t="shared" si="142"/>
        <v>134.42748091603053</v>
      </c>
    </row>
    <row r="637" spans="1:9" x14ac:dyDescent="0.25">
      <c r="A637" s="98">
        <f t="shared" si="139"/>
        <v>43671</v>
      </c>
      <c r="B637" s="26">
        <v>188</v>
      </c>
      <c r="C637">
        <v>70</v>
      </c>
      <c r="D637">
        <v>124.1</v>
      </c>
      <c r="E637">
        <v>131</v>
      </c>
      <c r="F637" s="193">
        <f t="shared" si="140"/>
        <v>312.10000000000002</v>
      </c>
      <c r="G637" s="193">
        <f t="shared" si="141"/>
        <v>201</v>
      </c>
      <c r="H637" s="47">
        <f t="shared" si="142"/>
        <v>55.273631840796035</v>
      </c>
    </row>
    <row r="638" spans="1:9" x14ac:dyDescent="0.25">
      <c r="A638" s="98">
        <f t="shared" si="139"/>
        <v>43678</v>
      </c>
      <c r="B638" s="26">
        <v>178</v>
      </c>
      <c r="C638">
        <v>140</v>
      </c>
      <c r="D638">
        <v>124.1</v>
      </c>
      <c r="E638">
        <v>131</v>
      </c>
      <c r="F638" s="193">
        <f t="shared" si="140"/>
        <v>302.10000000000002</v>
      </c>
      <c r="G638" s="193">
        <f t="shared" si="141"/>
        <v>271</v>
      </c>
      <c r="H638" s="47">
        <f t="shared" si="142"/>
        <v>11.476014760147613</v>
      </c>
    </row>
    <row r="639" spans="1:9" x14ac:dyDescent="0.25">
      <c r="A639" s="98">
        <f t="shared" si="139"/>
        <v>43685</v>
      </c>
      <c r="B639" s="26">
        <v>150</v>
      </c>
      <c r="C639">
        <v>140</v>
      </c>
      <c r="D639">
        <v>155.80000000000001</v>
      </c>
      <c r="E639">
        <v>144.19999999999999</v>
      </c>
      <c r="F639" s="193">
        <f t="shared" si="140"/>
        <v>305.8</v>
      </c>
      <c r="G639" s="193">
        <f t="shared" si="141"/>
        <v>284.2</v>
      </c>
      <c r="H639" s="47">
        <f t="shared" si="142"/>
        <v>7.6002814919071238</v>
      </c>
    </row>
    <row r="640" spans="1:9" x14ac:dyDescent="0.25">
      <c r="A640" s="98">
        <f t="shared" si="139"/>
        <v>43692</v>
      </c>
      <c r="B640">
        <v>147.6</v>
      </c>
      <c r="C640">
        <v>0</v>
      </c>
      <c r="D640">
        <v>156.30000000000001</v>
      </c>
      <c r="E640">
        <v>220.1</v>
      </c>
      <c r="F640" s="193">
        <f t="shared" si="140"/>
        <v>303.89999999999998</v>
      </c>
      <c r="G640" s="193">
        <f t="shared" si="141"/>
        <v>220.1</v>
      </c>
      <c r="H640" s="47">
        <f t="shared" si="142"/>
        <v>38.0736029077692</v>
      </c>
    </row>
    <row r="641" spans="1:8" x14ac:dyDescent="0.25">
      <c r="A641" s="98">
        <f t="shared" si="139"/>
        <v>43699</v>
      </c>
      <c r="B641">
        <v>88.4</v>
      </c>
      <c r="C641">
        <v>53</v>
      </c>
      <c r="D641">
        <v>215.4</v>
      </c>
      <c r="E641">
        <v>220.1</v>
      </c>
      <c r="F641" s="193">
        <f t="shared" si="140"/>
        <v>303.8</v>
      </c>
      <c r="G641" s="193">
        <f t="shared" si="141"/>
        <v>273.10000000000002</v>
      </c>
      <c r="H641" s="47">
        <f t="shared" si="142"/>
        <v>11.241303551812521</v>
      </c>
    </row>
    <row r="642" spans="1:8" x14ac:dyDescent="0.25">
      <c r="A642" s="98">
        <f t="shared" si="139"/>
        <v>43706</v>
      </c>
      <c r="B642">
        <v>90.3</v>
      </c>
      <c r="C642">
        <v>53</v>
      </c>
      <c r="D642">
        <v>215.9</v>
      </c>
      <c r="E642">
        <v>234</v>
      </c>
      <c r="F642" s="193">
        <f t="shared" si="140"/>
        <v>306.2</v>
      </c>
      <c r="G642" s="193">
        <f t="shared" si="141"/>
        <v>287</v>
      </c>
      <c r="H642" s="47">
        <f t="shared" si="142"/>
        <v>6.689895470383278</v>
      </c>
    </row>
    <row r="643" spans="1:8" x14ac:dyDescent="0.25">
      <c r="A643" s="98">
        <f t="shared" si="139"/>
        <v>43713</v>
      </c>
      <c r="B643">
        <v>154</v>
      </c>
      <c r="C643">
        <v>53</v>
      </c>
      <c r="D643">
        <v>215.9</v>
      </c>
      <c r="E643">
        <v>234</v>
      </c>
      <c r="F643" s="193">
        <f t="shared" si="140"/>
        <v>369.9</v>
      </c>
      <c r="G643" s="193">
        <f t="shared" si="141"/>
        <v>287</v>
      </c>
      <c r="H643" s="47">
        <f t="shared" si="142"/>
        <v>28.88501742160279</v>
      </c>
    </row>
    <row r="644" spans="1:8" x14ac:dyDescent="0.25">
      <c r="A644" s="98">
        <f t="shared" si="139"/>
        <v>43720</v>
      </c>
      <c r="B644">
        <v>154</v>
      </c>
      <c r="C644">
        <v>123</v>
      </c>
      <c r="D644">
        <v>215.9</v>
      </c>
      <c r="E644">
        <v>234</v>
      </c>
      <c r="F644" s="193">
        <f t="shared" si="140"/>
        <v>369.9</v>
      </c>
      <c r="G644" s="193">
        <f t="shared" si="141"/>
        <v>357</v>
      </c>
      <c r="H644" s="47">
        <f t="shared" si="142"/>
        <v>3.6134453781512477</v>
      </c>
    </row>
    <row r="645" spans="1:8" x14ac:dyDescent="0.25">
      <c r="A645" s="98">
        <f t="shared" si="139"/>
        <v>43727</v>
      </c>
      <c r="B645">
        <v>154</v>
      </c>
      <c r="C645">
        <v>123</v>
      </c>
      <c r="D645">
        <v>229</v>
      </c>
      <c r="E645">
        <v>234</v>
      </c>
      <c r="F645" s="193">
        <f t="shared" ref="F645:F684" si="143">+B645+D645</f>
        <v>383</v>
      </c>
      <c r="G645" s="193">
        <f t="shared" ref="G645:G684" si="144">+C645+E645</f>
        <v>357</v>
      </c>
      <c r="H645" s="47">
        <f t="shared" ref="H645:H684" si="145">+(F645/G645-1)*100</f>
        <v>7.2829131652661028</v>
      </c>
    </row>
    <row r="646" spans="1:8" x14ac:dyDescent="0.25">
      <c r="A646" s="98">
        <f t="shared" si="139"/>
        <v>43734</v>
      </c>
      <c r="B646">
        <v>154</v>
      </c>
      <c r="C646">
        <v>123</v>
      </c>
      <c r="D646">
        <v>229</v>
      </c>
      <c r="E646">
        <v>234</v>
      </c>
      <c r="F646" s="193">
        <f t="shared" si="143"/>
        <v>383</v>
      </c>
      <c r="G646" s="193">
        <f t="shared" si="144"/>
        <v>357</v>
      </c>
      <c r="H646" s="47">
        <f t="shared" si="145"/>
        <v>7.2829131652661028</v>
      </c>
    </row>
    <row r="647" spans="1:8" x14ac:dyDescent="0.25">
      <c r="A647" s="98">
        <f t="shared" ref="A647:A710" si="146">+A646+7</f>
        <v>43741</v>
      </c>
      <c r="B647">
        <v>106.7</v>
      </c>
      <c r="C647">
        <v>106</v>
      </c>
      <c r="D647">
        <v>229</v>
      </c>
      <c r="E647">
        <v>304.39999999999998</v>
      </c>
      <c r="F647" s="193">
        <f t="shared" si="143"/>
        <v>335.7</v>
      </c>
      <c r="G647" s="193">
        <f t="shared" si="144"/>
        <v>410.4</v>
      </c>
      <c r="H647" s="47">
        <f t="shared" si="145"/>
        <v>-18.201754385964907</v>
      </c>
    </row>
    <row r="648" spans="1:8" x14ac:dyDescent="0.25">
      <c r="A648" s="98">
        <f t="shared" si="146"/>
        <v>43748</v>
      </c>
      <c r="B648">
        <v>51.7</v>
      </c>
      <c r="C648">
        <v>106</v>
      </c>
      <c r="D648">
        <v>282.8</v>
      </c>
      <c r="E648">
        <v>304.39999999999998</v>
      </c>
      <c r="F648" s="193">
        <f t="shared" si="143"/>
        <v>334.5</v>
      </c>
      <c r="G648" s="193">
        <f t="shared" si="144"/>
        <v>410.4</v>
      </c>
      <c r="H648" s="47">
        <f t="shared" si="145"/>
        <v>-18.494152046783618</v>
      </c>
    </row>
    <row r="649" spans="1:8" x14ac:dyDescent="0.25">
      <c r="A649" s="98">
        <f t="shared" si="146"/>
        <v>43755</v>
      </c>
      <c r="B649">
        <v>51.7</v>
      </c>
      <c r="C649">
        <v>53</v>
      </c>
      <c r="D649">
        <v>282.8</v>
      </c>
      <c r="E649">
        <v>357.4</v>
      </c>
      <c r="F649" s="193">
        <f t="shared" si="143"/>
        <v>334.5</v>
      </c>
      <c r="G649" s="193">
        <f t="shared" si="144"/>
        <v>410.4</v>
      </c>
      <c r="H649" s="47">
        <f t="shared" si="145"/>
        <v>-18.494152046783618</v>
      </c>
    </row>
    <row r="650" spans="1:8" x14ac:dyDescent="0.25">
      <c r="A650" s="98">
        <f t="shared" si="146"/>
        <v>43762</v>
      </c>
      <c r="B650">
        <v>51.7</v>
      </c>
      <c r="C650">
        <v>53</v>
      </c>
      <c r="D650">
        <v>282.8</v>
      </c>
      <c r="E650">
        <v>357.4</v>
      </c>
      <c r="F650" s="193">
        <f t="shared" si="143"/>
        <v>334.5</v>
      </c>
      <c r="G650" s="193">
        <f t="shared" si="144"/>
        <v>410.4</v>
      </c>
      <c r="H650" s="47">
        <f t="shared" si="145"/>
        <v>-18.494152046783618</v>
      </c>
    </row>
    <row r="651" spans="1:8" x14ac:dyDescent="0.25">
      <c r="A651" s="98">
        <f t="shared" si="146"/>
        <v>43769</v>
      </c>
      <c r="B651">
        <v>51.7</v>
      </c>
      <c r="C651">
        <v>183</v>
      </c>
      <c r="D651">
        <v>282.8</v>
      </c>
      <c r="E651">
        <v>357.4</v>
      </c>
      <c r="F651" s="193">
        <f t="shared" si="143"/>
        <v>334.5</v>
      </c>
      <c r="G651" s="193">
        <f t="shared" si="144"/>
        <v>540.4</v>
      </c>
      <c r="H651" s="47">
        <f t="shared" si="145"/>
        <v>-38.101406365655066</v>
      </c>
    </row>
    <row r="652" spans="1:8" x14ac:dyDescent="0.25">
      <c r="A652" s="98">
        <f t="shared" si="146"/>
        <v>43776</v>
      </c>
      <c r="B652">
        <v>51.7</v>
      </c>
      <c r="C652">
        <v>53</v>
      </c>
      <c r="D652">
        <v>282.8</v>
      </c>
      <c r="E652">
        <v>357.4</v>
      </c>
      <c r="F652" s="193">
        <f t="shared" si="143"/>
        <v>334.5</v>
      </c>
      <c r="G652" s="193">
        <f t="shared" si="144"/>
        <v>410.4</v>
      </c>
      <c r="H652" s="47">
        <f t="shared" si="145"/>
        <v>-18.494152046783618</v>
      </c>
    </row>
    <row r="653" spans="1:8" ht="15" x14ac:dyDescent="0.35">
      <c r="A653" s="98">
        <f t="shared" si="146"/>
        <v>43783</v>
      </c>
      <c r="B653" s="316">
        <v>58</v>
      </c>
      <c r="C653">
        <v>200.5</v>
      </c>
      <c r="D653">
        <v>341.2</v>
      </c>
      <c r="E653">
        <v>410.3</v>
      </c>
      <c r="F653" s="193">
        <f t="shared" si="143"/>
        <v>399.2</v>
      </c>
      <c r="G653" s="193">
        <f t="shared" si="144"/>
        <v>610.79999999999995</v>
      </c>
      <c r="H653" s="47">
        <f t="shared" si="145"/>
        <v>-34.643091028159787</v>
      </c>
    </row>
    <row r="654" spans="1:8" x14ac:dyDescent="0.25">
      <c r="A654" s="98">
        <f t="shared" si="146"/>
        <v>43790</v>
      </c>
      <c r="B654">
        <f>'1121'!B31</f>
        <v>88</v>
      </c>
      <c r="C654">
        <f>'1121'!C31</f>
        <v>200.4</v>
      </c>
      <c r="D654">
        <f>'1121'!D31</f>
        <v>341.2</v>
      </c>
      <c r="E654">
        <f>'1121'!E31</f>
        <v>410.4</v>
      </c>
      <c r="F654" s="193">
        <f t="shared" si="143"/>
        <v>429.2</v>
      </c>
      <c r="G654" s="193">
        <f t="shared" si="144"/>
        <v>610.79999999999995</v>
      </c>
      <c r="H654" s="47">
        <f t="shared" si="145"/>
        <v>-29.731499672560567</v>
      </c>
    </row>
    <row r="655" spans="1:8" x14ac:dyDescent="0.25">
      <c r="A655" s="98">
        <f t="shared" si="146"/>
        <v>43797</v>
      </c>
      <c r="B655">
        <f>'1128'!B31</f>
        <v>88</v>
      </c>
      <c r="C655">
        <f>'1128'!C31</f>
        <v>200.4</v>
      </c>
      <c r="D655">
        <f>'1128'!D31</f>
        <v>341.2</v>
      </c>
      <c r="E655">
        <f>'1128'!E31</f>
        <v>410.4</v>
      </c>
      <c r="F655" s="193">
        <f t="shared" si="143"/>
        <v>429.2</v>
      </c>
      <c r="G655" s="193">
        <f t="shared" si="144"/>
        <v>610.79999999999995</v>
      </c>
      <c r="H655" s="47">
        <f t="shared" si="145"/>
        <v>-29.731499672560567</v>
      </c>
    </row>
    <row r="656" spans="1:8" x14ac:dyDescent="0.25">
      <c r="A656" s="98">
        <f t="shared" si="146"/>
        <v>43804</v>
      </c>
      <c r="B656">
        <f>'1205'!B31</f>
        <v>145</v>
      </c>
      <c r="C656">
        <f>'1205'!C31</f>
        <v>141</v>
      </c>
      <c r="D656">
        <f>'1205'!D31</f>
        <v>341.2</v>
      </c>
      <c r="E656">
        <f>'1205'!E31</f>
        <v>484.7</v>
      </c>
      <c r="F656" s="193">
        <f t="shared" si="143"/>
        <v>486.2</v>
      </c>
      <c r="G656" s="193">
        <f t="shared" si="144"/>
        <v>625.70000000000005</v>
      </c>
      <c r="H656" s="47">
        <f t="shared" si="145"/>
        <v>-22.295029566885095</v>
      </c>
    </row>
    <row r="657" spans="1:11" x14ac:dyDescent="0.25">
      <c r="A657" s="98">
        <f t="shared" si="146"/>
        <v>43811</v>
      </c>
      <c r="B657">
        <f>'1212'!B31</f>
        <v>240</v>
      </c>
      <c r="C657">
        <f>'1212'!C31</f>
        <v>141</v>
      </c>
      <c r="D657">
        <f>'1212'!D31</f>
        <v>341.2</v>
      </c>
      <c r="E657">
        <f>'1212'!E31</f>
        <v>484.7</v>
      </c>
      <c r="F657" s="193">
        <f t="shared" si="143"/>
        <v>581.20000000000005</v>
      </c>
      <c r="G657" s="193">
        <f t="shared" si="144"/>
        <v>625.70000000000005</v>
      </c>
      <c r="H657" s="47">
        <f t="shared" si="145"/>
        <v>-7.112034521336108</v>
      </c>
    </row>
    <row r="658" spans="1:11" x14ac:dyDescent="0.25">
      <c r="A658" s="98">
        <f t="shared" si="146"/>
        <v>43818</v>
      </c>
      <c r="B658">
        <f>'1219'!B31</f>
        <v>240</v>
      </c>
      <c r="C658">
        <f>'1219'!C31</f>
        <v>60</v>
      </c>
      <c r="D658">
        <f>'1219'!D31</f>
        <v>341.2</v>
      </c>
      <c r="E658">
        <f>'1219'!E31</f>
        <v>564.5</v>
      </c>
      <c r="F658" s="193">
        <f t="shared" si="143"/>
        <v>581.20000000000005</v>
      </c>
      <c r="G658" s="193">
        <f t="shared" si="144"/>
        <v>624.5</v>
      </c>
      <c r="H658" s="47">
        <f t="shared" si="145"/>
        <v>-6.9335468374699722</v>
      </c>
    </row>
    <row r="659" spans="1:11" x14ac:dyDescent="0.25">
      <c r="A659" s="98">
        <f t="shared" si="146"/>
        <v>43825</v>
      </c>
      <c r="B659">
        <f>'1226'!B31</f>
        <v>237</v>
      </c>
      <c r="C659">
        <f>'1226'!C31</f>
        <v>115</v>
      </c>
      <c r="D659">
        <f>'1226'!D31</f>
        <v>415.3</v>
      </c>
      <c r="E659">
        <f>'1226'!E31</f>
        <v>577.4</v>
      </c>
      <c r="F659" s="193">
        <f t="shared" si="143"/>
        <v>652.29999999999995</v>
      </c>
      <c r="G659" s="193">
        <f t="shared" si="144"/>
        <v>692.4</v>
      </c>
      <c r="H659" s="47">
        <f t="shared" si="145"/>
        <v>-5.7914500288850368</v>
      </c>
    </row>
    <row r="660" spans="1:11" x14ac:dyDescent="0.25">
      <c r="A660" s="98">
        <f t="shared" si="146"/>
        <v>43832</v>
      </c>
      <c r="B660">
        <f>'0102'!B31</f>
        <v>237</v>
      </c>
      <c r="C660">
        <f>'0102'!C31</f>
        <v>115</v>
      </c>
      <c r="D660">
        <f>'0102'!D31</f>
        <v>433.1</v>
      </c>
      <c r="E660">
        <f>'0102'!E31</f>
        <v>577.4</v>
      </c>
      <c r="F660" s="193">
        <f t="shared" si="143"/>
        <v>670.1</v>
      </c>
      <c r="G660" s="193">
        <f t="shared" si="144"/>
        <v>692.4</v>
      </c>
      <c r="H660" s="47">
        <f t="shared" si="145"/>
        <v>-3.2206816868861843</v>
      </c>
    </row>
    <row r="661" spans="1:11" x14ac:dyDescent="0.25">
      <c r="A661" s="98">
        <f t="shared" si="146"/>
        <v>43839</v>
      </c>
      <c r="B661">
        <f>'0109'!B31</f>
        <v>277</v>
      </c>
      <c r="C661">
        <f>'0109'!C31</f>
        <v>115</v>
      </c>
      <c r="D661">
        <f>'0109'!D31</f>
        <v>463.9</v>
      </c>
      <c r="E661">
        <f>'0109'!E31</f>
        <v>577.4</v>
      </c>
      <c r="F661" s="193">
        <f t="shared" si="143"/>
        <v>740.9</v>
      </c>
      <c r="G661" s="193">
        <f t="shared" si="144"/>
        <v>692.4</v>
      </c>
      <c r="H661" s="47">
        <f t="shared" si="145"/>
        <v>7.004621606008099</v>
      </c>
    </row>
    <row r="662" spans="1:11" x14ac:dyDescent="0.25">
      <c r="A662" s="98">
        <f t="shared" si="146"/>
        <v>43846</v>
      </c>
      <c r="B662">
        <f>'0116'!B31</f>
        <v>165</v>
      </c>
      <c r="C662">
        <f>'0116'!C31</f>
        <v>115</v>
      </c>
      <c r="D662">
        <f>'0116'!D31</f>
        <v>579.1</v>
      </c>
      <c r="E662">
        <f>'0116'!E31</f>
        <v>577.4</v>
      </c>
      <c r="F662" s="193">
        <f t="shared" si="143"/>
        <v>744.1</v>
      </c>
      <c r="G662" s="193">
        <f t="shared" si="144"/>
        <v>692.4</v>
      </c>
      <c r="H662" s="47">
        <f t="shared" si="145"/>
        <v>7.4667822068168688</v>
      </c>
    </row>
    <row r="663" spans="1:11" x14ac:dyDescent="0.25">
      <c r="A663" s="98">
        <f t="shared" si="146"/>
        <v>43853</v>
      </c>
      <c r="B663">
        <f>'0123'!B31</f>
        <v>140</v>
      </c>
      <c r="C663">
        <f>'0123'!C31</f>
        <v>115</v>
      </c>
      <c r="D663">
        <f>'0123'!D31</f>
        <v>605.6</v>
      </c>
      <c r="E663">
        <f>'0123'!E31</f>
        <v>577.4</v>
      </c>
      <c r="F663" s="193">
        <f t="shared" si="143"/>
        <v>745.6</v>
      </c>
      <c r="G663" s="193">
        <f t="shared" si="144"/>
        <v>692.4</v>
      </c>
      <c r="H663" s="47">
        <f t="shared" si="145"/>
        <v>7.6834199884459942</v>
      </c>
    </row>
    <row r="664" spans="1:11" x14ac:dyDescent="0.25">
      <c r="A664" s="98">
        <f t="shared" si="146"/>
        <v>43860</v>
      </c>
      <c r="B664">
        <f>'0130'!B31</f>
        <v>160</v>
      </c>
      <c r="C664">
        <f>'0130'!C31</f>
        <v>115</v>
      </c>
      <c r="D664">
        <f>'0130'!D31</f>
        <v>605.6</v>
      </c>
      <c r="E664">
        <f>'0130'!E31</f>
        <v>577.4</v>
      </c>
      <c r="F664" s="193">
        <f t="shared" si="143"/>
        <v>765.6</v>
      </c>
      <c r="G664" s="193">
        <f t="shared" si="144"/>
        <v>692.4</v>
      </c>
      <c r="H664" s="47">
        <f t="shared" si="145"/>
        <v>10.571923743500866</v>
      </c>
    </row>
    <row r="665" spans="1:11" ht="15" x14ac:dyDescent="0.35">
      <c r="A665" s="98">
        <f t="shared" si="146"/>
        <v>43867</v>
      </c>
      <c r="B665">
        <f>'0206'!B31</f>
        <v>160</v>
      </c>
      <c r="C665">
        <f>'0206'!C31</f>
        <v>115</v>
      </c>
      <c r="D665">
        <f>'0206'!D31</f>
        <v>605.6</v>
      </c>
      <c r="E665">
        <f>'0206'!E31</f>
        <v>577.4</v>
      </c>
      <c r="F665" s="193">
        <f t="shared" si="143"/>
        <v>765.6</v>
      </c>
      <c r="G665" s="193">
        <f t="shared" si="144"/>
        <v>692.4</v>
      </c>
      <c r="H665" s="47">
        <f t="shared" si="145"/>
        <v>10.571923743500866</v>
      </c>
      <c r="K665" s="316"/>
    </row>
    <row r="666" spans="1:11" x14ac:dyDescent="0.25">
      <c r="A666" s="98">
        <f t="shared" si="146"/>
        <v>43874</v>
      </c>
      <c r="B666">
        <f>'0213'!B31</f>
        <v>198</v>
      </c>
      <c r="C666">
        <f>'0213'!C31</f>
        <v>288.5</v>
      </c>
      <c r="D666">
        <f>'0213'!D31</f>
        <v>641.1</v>
      </c>
      <c r="E666">
        <f>'0213'!E31</f>
        <v>659.9</v>
      </c>
      <c r="F666" s="193">
        <f t="shared" si="143"/>
        <v>839.1</v>
      </c>
      <c r="G666" s="193">
        <f t="shared" si="144"/>
        <v>948.4</v>
      </c>
      <c r="H666" s="47">
        <f t="shared" si="145"/>
        <v>-11.52467313369886</v>
      </c>
    </row>
    <row r="667" spans="1:11" x14ac:dyDescent="0.25">
      <c r="A667" s="98">
        <f t="shared" si="146"/>
        <v>43881</v>
      </c>
      <c r="B667">
        <f>'0220'!B31</f>
        <v>253</v>
      </c>
      <c r="C667">
        <f>'0220'!C31</f>
        <v>458.5</v>
      </c>
      <c r="D667">
        <f>'0220'!D31</f>
        <v>641.1</v>
      </c>
      <c r="E667">
        <f>'0220'!E31</f>
        <v>659.9</v>
      </c>
      <c r="F667" s="193">
        <f t="shared" si="143"/>
        <v>894.1</v>
      </c>
      <c r="G667" s="193">
        <f t="shared" si="144"/>
        <v>1118.4000000000001</v>
      </c>
      <c r="H667" s="47">
        <f t="shared" si="145"/>
        <v>-20.055436337625189</v>
      </c>
    </row>
    <row r="668" spans="1:11" x14ac:dyDescent="0.25">
      <c r="A668" s="98">
        <f t="shared" si="146"/>
        <v>43888</v>
      </c>
      <c r="B668">
        <f>'0227'!B31</f>
        <v>253</v>
      </c>
      <c r="C668">
        <f>'0227'!C31</f>
        <v>408.5</v>
      </c>
      <c r="D668">
        <f>'0227'!D31</f>
        <v>718.1</v>
      </c>
      <c r="E668">
        <f>'0227'!E31</f>
        <v>714.6</v>
      </c>
      <c r="F668" s="193">
        <f t="shared" si="143"/>
        <v>971.1</v>
      </c>
      <c r="G668" s="193">
        <f t="shared" si="144"/>
        <v>1123.0999999999999</v>
      </c>
      <c r="H668" s="47">
        <f t="shared" si="145"/>
        <v>-13.533968480099713</v>
      </c>
    </row>
    <row r="669" spans="1:11" x14ac:dyDescent="0.25">
      <c r="A669" s="98">
        <f t="shared" si="146"/>
        <v>43895</v>
      </c>
      <c r="B669">
        <f>'0305'!B31</f>
        <v>253</v>
      </c>
      <c r="C669">
        <f>'0305'!C31</f>
        <v>282.5</v>
      </c>
      <c r="D669">
        <f>'0305'!D31</f>
        <v>718.1</v>
      </c>
      <c r="E669">
        <f>'0305'!E31</f>
        <v>849.9</v>
      </c>
      <c r="F669" s="193">
        <f t="shared" si="143"/>
        <v>971.1</v>
      </c>
      <c r="G669" s="193">
        <f t="shared" si="144"/>
        <v>1132.4000000000001</v>
      </c>
      <c r="H669" s="47">
        <f t="shared" si="145"/>
        <v>-14.244083362769345</v>
      </c>
    </row>
    <row r="670" spans="1:11" x14ac:dyDescent="0.25">
      <c r="A670" s="98">
        <f t="shared" si="146"/>
        <v>43902</v>
      </c>
      <c r="B670">
        <f>'0312'!B31</f>
        <v>290.5</v>
      </c>
      <c r="C670">
        <f>'0312'!C31</f>
        <v>282.5</v>
      </c>
      <c r="D670">
        <f>'0312'!D31</f>
        <v>718.1</v>
      </c>
      <c r="E670">
        <f>'0312'!E31</f>
        <v>849.9</v>
      </c>
      <c r="F670" s="193">
        <f t="shared" si="143"/>
        <v>1008.6</v>
      </c>
      <c r="G670" s="193">
        <f t="shared" si="144"/>
        <v>1132.4000000000001</v>
      </c>
      <c r="H670" s="47">
        <f t="shared" si="145"/>
        <v>-10.932532673966799</v>
      </c>
    </row>
    <row r="671" spans="1:11" x14ac:dyDescent="0.25">
      <c r="A671" s="98">
        <f t="shared" si="146"/>
        <v>43909</v>
      </c>
      <c r="B671">
        <f>'0319'!B31</f>
        <v>290.5</v>
      </c>
      <c r="C671">
        <f>'0319'!C31</f>
        <v>349.5</v>
      </c>
      <c r="D671">
        <f>'0319'!D31</f>
        <v>771.9</v>
      </c>
      <c r="E671">
        <f>'0319'!E31</f>
        <v>849.9</v>
      </c>
      <c r="F671" s="193">
        <f t="shared" si="143"/>
        <v>1062.4000000000001</v>
      </c>
      <c r="G671" s="193">
        <f t="shared" si="144"/>
        <v>1199.4000000000001</v>
      </c>
      <c r="H671" s="47">
        <f t="shared" si="145"/>
        <v>-11.422377855594467</v>
      </c>
    </row>
    <row r="672" spans="1:11" x14ac:dyDescent="0.25">
      <c r="A672" s="98">
        <f t="shared" si="146"/>
        <v>43916</v>
      </c>
      <c r="B672">
        <f>'0326'!B31</f>
        <v>150.5</v>
      </c>
      <c r="C672">
        <f>'0326'!C31</f>
        <v>464.5</v>
      </c>
      <c r="D672">
        <f>'0326'!D31</f>
        <v>846.2</v>
      </c>
      <c r="E672">
        <f>'0326'!E31</f>
        <v>849.9</v>
      </c>
      <c r="F672" s="193">
        <f t="shared" si="143"/>
        <v>996.7</v>
      </c>
      <c r="G672" s="193">
        <f t="shared" si="144"/>
        <v>1314.4</v>
      </c>
      <c r="H672" s="47">
        <f t="shared" si="145"/>
        <v>-24.170724284844802</v>
      </c>
    </row>
    <row r="673" spans="1:8" x14ac:dyDescent="0.25">
      <c r="A673" s="98">
        <f t="shared" si="146"/>
        <v>43923</v>
      </c>
      <c r="B673">
        <f>'0402'!B31</f>
        <v>95.5</v>
      </c>
      <c r="C673">
        <f>'0402'!C31</f>
        <v>464.5</v>
      </c>
      <c r="D673">
        <f>'0402'!D31</f>
        <v>901.5</v>
      </c>
      <c r="E673">
        <f>'0402'!E31</f>
        <v>849.9</v>
      </c>
      <c r="F673" s="193">
        <f t="shared" si="143"/>
        <v>997</v>
      </c>
      <c r="G673" s="193">
        <f t="shared" si="144"/>
        <v>1314.4</v>
      </c>
      <c r="H673" s="47">
        <f t="shared" si="145"/>
        <v>-24.147900182592817</v>
      </c>
    </row>
    <row r="674" spans="1:8" x14ac:dyDescent="0.25">
      <c r="A674" s="98">
        <f t="shared" si="146"/>
        <v>43930</v>
      </c>
      <c r="B674">
        <f>'0409'!B31</f>
        <v>95.5</v>
      </c>
      <c r="C674">
        <f>'0409'!C31</f>
        <v>409.5</v>
      </c>
      <c r="D674">
        <f>'0409'!D31</f>
        <v>901.5</v>
      </c>
      <c r="E674">
        <f>'0409'!E31</f>
        <v>908.4</v>
      </c>
      <c r="F674" s="193">
        <f t="shared" si="143"/>
        <v>997</v>
      </c>
      <c r="G674" s="193">
        <f t="shared" si="144"/>
        <v>1317.9</v>
      </c>
      <c r="H674" s="47">
        <f t="shared" si="145"/>
        <v>-24.349343652780941</v>
      </c>
    </row>
    <row r="675" spans="1:8" x14ac:dyDescent="0.25">
      <c r="A675" s="98">
        <f t="shared" si="146"/>
        <v>43937</v>
      </c>
      <c r="B675">
        <f>'0416'!B31</f>
        <v>37.5</v>
      </c>
      <c r="C675">
        <f>'0416'!C31</f>
        <v>349.5</v>
      </c>
      <c r="D675">
        <f>'0416'!D31</f>
        <v>973.8</v>
      </c>
      <c r="E675">
        <f>'0416'!E31</f>
        <v>972.9</v>
      </c>
      <c r="F675" s="193">
        <f t="shared" si="143"/>
        <v>1011.3</v>
      </c>
      <c r="G675" s="193">
        <f t="shared" si="144"/>
        <v>1322.4</v>
      </c>
      <c r="H675" s="47">
        <f t="shared" si="145"/>
        <v>-23.525408348457354</v>
      </c>
    </row>
    <row r="676" spans="1:8" x14ac:dyDescent="0.25">
      <c r="A676" s="98">
        <f t="shared" si="146"/>
        <v>43944</v>
      </c>
      <c r="B676">
        <f>'0423'!B31</f>
        <v>37.5</v>
      </c>
      <c r="C676">
        <f>'0423'!C31</f>
        <v>354.8</v>
      </c>
      <c r="D676">
        <f>'0423'!D31</f>
        <v>973.8</v>
      </c>
      <c r="E676">
        <f>'0423'!E31</f>
        <v>972.9</v>
      </c>
      <c r="F676" s="193">
        <f t="shared" si="143"/>
        <v>1011.3</v>
      </c>
      <c r="G676" s="193">
        <f t="shared" si="144"/>
        <v>1327.7</v>
      </c>
      <c r="H676" s="47">
        <f t="shared" si="145"/>
        <v>-23.830684642615051</v>
      </c>
    </row>
    <row r="677" spans="1:8" x14ac:dyDescent="0.25">
      <c r="A677" s="98">
        <f t="shared" si="146"/>
        <v>43951</v>
      </c>
      <c r="F677" s="193">
        <f t="shared" si="143"/>
        <v>0</v>
      </c>
      <c r="G677" s="193">
        <f t="shared" si="144"/>
        <v>0</v>
      </c>
      <c r="H677" s="47" t="e">
        <f t="shared" si="145"/>
        <v>#DIV/0!</v>
      </c>
    </row>
    <row r="678" spans="1:8" x14ac:dyDescent="0.25">
      <c r="A678" s="98">
        <f t="shared" si="146"/>
        <v>43958</v>
      </c>
      <c r="F678" s="193">
        <f t="shared" si="143"/>
        <v>0</v>
      </c>
      <c r="G678" s="193">
        <f t="shared" si="144"/>
        <v>0</v>
      </c>
      <c r="H678" s="47" t="e">
        <f t="shared" si="145"/>
        <v>#DIV/0!</v>
      </c>
    </row>
    <row r="679" spans="1:8" x14ac:dyDescent="0.25">
      <c r="A679" s="98">
        <f t="shared" si="146"/>
        <v>43965</v>
      </c>
      <c r="F679" s="193">
        <f t="shared" si="143"/>
        <v>0</v>
      </c>
      <c r="G679" s="193">
        <f t="shared" si="144"/>
        <v>0</v>
      </c>
      <c r="H679" s="47" t="e">
        <f t="shared" si="145"/>
        <v>#DIV/0!</v>
      </c>
    </row>
    <row r="680" spans="1:8" x14ac:dyDescent="0.25">
      <c r="A680" s="98">
        <f t="shared" si="146"/>
        <v>43972</v>
      </c>
      <c r="F680" s="193">
        <f t="shared" si="143"/>
        <v>0</v>
      </c>
      <c r="G680" s="193">
        <f t="shared" si="144"/>
        <v>0</v>
      </c>
      <c r="H680" s="47" t="e">
        <f t="shared" si="145"/>
        <v>#DIV/0!</v>
      </c>
    </row>
    <row r="681" spans="1:8" x14ac:dyDescent="0.25">
      <c r="A681" s="98">
        <f t="shared" si="146"/>
        <v>43979</v>
      </c>
      <c r="F681" s="193">
        <f t="shared" si="143"/>
        <v>0</v>
      </c>
      <c r="G681" s="193">
        <f t="shared" si="144"/>
        <v>0</v>
      </c>
      <c r="H681" s="47" t="e">
        <f t="shared" si="145"/>
        <v>#DIV/0!</v>
      </c>
    </row>
    <row r="682" spans="1:8" x14ac:dyDescent="0.25">
      <c r="A682" s="98">
        <f t="shared" si="146"/>
        <v>43986</v>
      </c>
      <c r="F682" s="193">
        <f t="shared" si="143"/>
        <v>0</v>
      </c>
      <c r="G682" s="193">
        <f t="shared" si="144"/>
        <v>0</v>
      </c>
      <c r="H682" s="47" t="e">
        <f t="shared" si="145"/>
        <v>#DIV/0!</v>
      </c>
    </row>
    <row r="683" spans="1:8" x14ac:dyDescent="0.25">
      <c r="A683" s="98">
        <f t="shared" si="146"/>
        <v>43993</v>
      </c>
      <c r="F683" s="193">
        <f t="shared" si="143"/>
        <v>0</v>
      </c>
      <c r="G683" s="193">
        <f t="shared" si="144"/>
        <v>0</v>
      </c>
      <c r="H683" s="47" t="e">
        <f t="shared" si="145"/>
        <v>#DIV/0!</v>
      </c>
    </row>
    <row r="684" spans="1:8" x14ac:dyDescent="0.25">
      <c r="A684" s="98">
        <f t="shared" si="146"/>
        <v>44000</v>
      </c>
      <c r="F684" s="193">
        <f t="shared" si="143"/>
        <v>0</v>
      </c>
      <c r="G684" s="193">
        <f t="shared" si="144"/>
        <v>0</v>
      </c>
      <c r="H684" s="47" t="e">
        <f t="shared" si="145"/>
        <v>#DIV/0!</v>
      </c>
    </row>
    <row r="685" spans="1:8" x14ac:dyDescent="0.25">
      <c r="A685" s="98">
        <f t="shared" si="146"/>
        <v>44007</v>
      </c>
      <c r="F685" s="193">
        <f t="shared" ref="F685:F737" si="147">+B685+D685</f>
        <v>0</v>
      </c>
      <c r="G685" s="193">
        <f t="shared" ref="G685:G737" si="148">+C685+E685</f>
        <v>0</v>
      </c>
      <c r="H685" s="47" t="e">
        <f t="shared" ref="H685:H737" si="149">+(F685/G685-1)*100</f>
        <v>#DIV/0!</v>
      </c>
    </row>
    <row r="686" spans="1:8" x14ac:dyDescent="0.25">
      <c r="A686" s="98">
        <f t="shared" si="146"/>
        <v>44014</v>
      </c>
      <c r="F686" s="193">
        <f t="shared" si="147"/>
        <v>0</v>
      </c>
      <c r="G686" s="193">
        <f t="shared" si="148"/>
        <v>0</v>
      </c>
      <c r="H686" s="47" t="e">
        <f t="shared" si="149"/>
        <v>#DIV/0!</v>
      </c>
    </row>
    <row r="687" spans="1:8" x14ac:dyDescent="0.25">
      <c r="A687" s="98">
        <f t="shared" si="146"/>
        <v>44021</v>
      </c>
      <c r="F687" s="193">
        <f t="shared" si="147"/>
        <v>0</v>
      </c>
      <c r="G687" s="193">
        <f t="shared" si="148"/>
        <v>0</v>
      </c>
      <c r="H687" s="47" t="e">
        <f t="shared" si="149"/>
        <v>#DIV/0!</v>
      </c>
    </row>
    <row r="688" spans="1:8" x14ac:dyDescent="0.25">
      <c r="A688" s="98">
        <f t="shared" si="146"/>
        <v>44028</v>
      </c>
      <c r="F688" s="193">
        <f t="shared" si="147"/>
        <v>0</v>
      </c>
      <c r="G688" s="193">
        <f t="shared" si="148"/>
        <v>0</v>
      </c>
      <c r="H688" s="47" t="e">
        <f t="shared" si="149"/>
        <v>#DIV/0!</v>
      </c>
    </row>
    <row r="689" spans="1:8" x14ac:dyDescent="0.25">
      <c r="A689" s="98">
        <f t="shared" si="146"/>
        <v>44035</v>
      </c>
      <c r="F689" s="193">
        <f t="shared" si="147"/>
        <v>0</v>
      </c>
      <c r="G689" s="193">
        <f t="shared" si="148"/>
        <v>0</v>
      </c>
      <c r="H689" s="47" t="e">
        <f t="shared" si="149"/>
        <v>#DIV/0!</v>
      </c>
    </row>
    <row r="690" spans="1:8" x14ac:dyDescent="0.25">
      <c r="A690" s="98">
        <f t="shared" si="146"/>
        <v>44042</v>
      </c>
      <c r="F690" s="193">
        <f t="shared" si="147"/>
        <v>0</v>
      </c>
      <c r="G690" s="193">
        <f t="shared" si="148"/>
        <v>0</v>
      </c>
      <c r="H690" s="47" t="e">
        <f t="shared" si="149"/>
        <v>#DIV/0!</v>
      </c>
    </row>
    <row r="691" spans="1:8" x14ac:dyDescent="0.25">
      <c r="A691" s="98">
        <f t="shared" si="146"/>
        <v>44049</v>
      </c>
      <c r="F691" s="193">
        <f t="shared" si="147"/>
        <v>0</v>
      </c>
      <c r="G691" s="193">
        <f t="shared" si="148"/>
        <v>0</v>
      </c>
      <c r="H691" s="47" t="e">
        <f t="shared" si="149"/>
        <v>#DIV/0!</v>
      </c>
    </row>
    <row r="692" spans="1:8" x14ac:dyDescent="0.25">
      <c r="A692" s="98">
        <f t="shared" si="146"/>
        <v>44056</v>
      </c>
      <c r="F692" s="193">
        <f t="shared" si="147"/>
        <v>0</v>
      </c>
      <c r="G692" s="193">
        <f t="shared" si="148"/>
        <v>0</v>
      </c>
      <c r="H692" s="47" t="e">
        <f t="shared" si="149"/>
        <v>#DIV/0!</v>
      </c>
    </row>
    <row r="693" spans="1:8" x14ac:dyDescent="0.25">
      <c r="A693" s="98">
        <f t="shared" si="146"/>
        <v>44063</v>
      </c>
      <c r="F693" s="193">
        <f t="shared" si="147"/>
        <v>0</v>
      </c>
      <c r="G693" s="193">
        <f t="shared" si="148"/>
        <v>0</v>
      </c>
      <c r="H693" s="47" t="e">
        <f t="shared" si="149"/>
        <v>#DIV/0!</v>
      </c>
    </row>
    <row r="694" spans="1:8" x14ac:dyDescent="0.25">
      <c r="A694" s="98">
        <f t="shared" si="146"/>
        <v>44070</v>
      </c>
      <c r="F694" s="193">
        <f t="shared" si="147"/>
        <v>0</v>
      </c>
      <c r="G694" s="193">
        <f t="shared" si="148"/>
        <v>0</v>
      </c>
      <c r="H694" s="47" t="e">
        <f t="shared" si="149"/>
        <v>#DIV/0!</v>
      </c>
    </row>
    <row r="695" spans="1:8" x14ac:dyDescent="0.25">
      <c r="A695" s="98">
        <f t="shared" si="146"/>
        <v>44077</v>
      </c>
      <c r="F695" s="193">
        <f t="shared" si="147"/>
        <v>0</v>
      </c>
      <c r="G695" s="193">
        <f t="shared" si="148"/>
        <v>0</v>
      </c>
      <c r="H695" s="47" t="e">
        <f t="shared" si="149"/>
        <v>#DIV/0!</v>
      </c>
    </row>
    <row r="696" spans="1:8" x14ac:dyDescent="0.25">
      <c r="A696" s="98">
        <f t="shared" si="146"/>
        <v>44084</v>
      </c>
      <c r="F696" s="193">
        <f t="shared" si="147"/>
        <v>0</v>
      </c>
      <c r="G696" s="193">
        <f t="shared" si="148"/>
        <v>0</v>
      </c>
      <c r="H696" s="47" t="e">
        <f t="shared" si="149"/>
        <v>#DIV/0!</v>
      </c>
    </row>
    <row r="697" spans="1:8" x14ac:dyDescent="0.25">
      <c r="A697" s="98">
        <f t="shared" si="146"/>
        <v>44091</v>
      </c>
      <c r="F697" s="193">
        <f t="shared" si="147"/>
        <v>0</v>
      </c>
      <c r="G697" s="193">
        <f t="shared" si="148"/>
        <v>0</v>
      </c>
      <c r="H697" s="47" t="e">
        <f t="shared" si="149"/>
        <v>#DIV/0!</v>
      </c>
    </row>
    <row r="698" spans="1:8" x14ac:dyDescent="0.25">
      <c r="A698" s="98">
        <f t="shared" si="146"/>
        <v>44098</v>
      </c>
      <c r="F698" s="193">
        <f t="shared" si="147"/>
        <v>0</v>
      </c>
      <c r="G698" s="193">
        <f t="shared" si="148"/>
        <v>0</v>
      </c>
      <c r="H698" s="47" t="e">
        <f t="shared" si="149"/>
        <v>#DIV/0!</v>
      </c>
    </row>
    <row r="699" spans="1:8" x14ac:dyDescent="0.25">
      <c r="A699" s="98">
        <f t="shared" si="146"/>
        <v>44105</v>
      </c>
      <c r="F699" s="193">
        <f t="shared" si="147"/>
        <v>0</v>
      </c>
      <c r="G699" s="193">
        <f t="shared" si="148"/>
        <v>0</v>
      </c>
      <c r="H699" s="47" t="e">
        <f t="shared" si="149"/>
        <v>#DIV/0!</v>
      </c>
    </row>
    <row r="700" spans="1:8" x14ac:dyDescent="0.25">
      <c r="A700" s="98">
        <f t="shared" si="146"/>
        <v>44112</v>
      </c>
      <c r="F700" s="193">
        <f t="shared" si="147"/>
        <v>0</v>
      </c>
      <c r="G700" s="193">
        <f t="shared" si="148"/>
        <v>0</v>
      </c>
      <c r="H700" s="47" t="e">
        <f t="shared" si="149"/>
        <v>#DIV/0!</v>
      </c>
    </row>
    <row r="701" spans="1:8" x14ac:dyDescent="0.25">
      <c r="A701" s="98">
        <f t="shared" si="146"/>
        <v>44119</v>
      </c>
      <c r="F701" s="193">
        <f t="shared" si="147"/>
        <v>0</v>
      </c>
      <c r="G701" s="193">
        <f t="shared" si="148"/>
        <v>0</v>
      </c>
      <c r="H701" s="47" t="e">
        <f t="shared" si="149"/>
        <v>#DIV/0!</v>
      </c>
    </row>
    <row r="702" spans="1:8" x14ac:dyDescent="0.25">
      <c r="A702" s="98">
        <f t="shared" si="146"/>
        <v>44126</v>
      </c>
      <c r="F702" s="193">
        <f t="shared" si="147"/>
        <v>0</v>
      </c>
      <c r="G702" s="193">
        <f t="shared" si="148"/>
        <v>0</v>
      </c>
      <c r="H702" s="47" t="e">
        <f t="shared" si="149"/>
        <v>#DIV/0!</v>
      </c>
    </row>
    <row r="703" spans="1:8" x14ac:dyDescent="0.25">
      <c r="A703" s="98">
        <f t="shared" si="146"/>
        <v>44133</v>
      </c>
      <c r="F703" s="193">
        <f t="shared" si="147"/>
        <v>0</v>
      </c>
      <c r="G703" s="193">
        <f t="shared" si="148"/>
        <v>0</v>
      </c>
      <c r="H703" s="47" t="e">
        <f t="shared" si="149"/>
        <v>#DIV/0!</v>
      </c>
    </row>
    <row r="704" spans="1:8" x14ac:dyDescent="0.25">
      <c r="A704" s="98">
        <f t="shared" si="146"/>
        <v>44140</v>
      </c>
      <c r="F704" s="193">
        <f t="shared" si="147"/>
        <v>0</v>
      </c>
      <c r="G704" s="193">
        <f t="shared" si="148"/>
        <v>0</v>
      </c>
      <c r="H704" s="47" t="e">
        <f t="shared" si="149"/>
        <v>#DIV/0!</v>
      </c>
    </row>
    <row r="705" spans="1:8" x14ac:dyDescent="0.25">
      <c r="A705" s="98">
        <f t="shared" si="146"/>
        <v>44147</v>
      </c>
      <c r="F705" s="193">
        <f t="shared" si="147"/>
        <v>0</v>
      </c>
      <c r="G705" s="193">
        <f t="shared" si="148"/>
        <v>0</v>
      </c>
      <c r="H705" s="47" t="e">
        <f t="shared" si="149"/>
        <v>#DIV/0!</v>
      </c>
    </row>
    <row r="706" spans="1:8" x14ac:dyDescent="0.25">
      <c r="A706" s="98">
        <f t="shared" si="146"/>
        <v>44154</v>
      </c>
      <c r="F706" s="193">
        <f t="shared" si="147"/>
        <v>0</v>
      </c>
      <c r="G706" s="193">
        <f t="shared" si="148"/>
        <v>0</v>
      </c>
      <c r="H706" s="47" t="e">
        <f t="shared" si="149"/>
        <v>#DIV/0!</v>
      </c>
    </row>
    <row r="707" spans="1:8" x14ac:dyDescent="0.25">
      <c r="A707" s="98">
        <f t="shared" si="146"/>
        <v>44161</v>
      </c>
      <c r="F707" s="193">
        <f t="shared" si="147"/>
        <v>0</v>
      </c>
      <c r="G707" s="193">
        <f t="shared" si="148"/>
        <v>0</v>
      </c>
      <c r="H707" s="47" t="e">
        <f t="shared" si="149"/>
        <v>#DIV/0!</v>
      </c>
    </row>
    <row r="708" spans="1:8" x14ac:dyDescent="0.25">
      <c r="A708" s="98">
        <f t="shared" si="146"/>
        <v>44168</v>
      </c>
      <c r="F708" s="193">
        <f t="shared" si="147"/>
        <v>0</v>
      </c>
      <c r="G708" s="193">
        <f t="shared" si="148"/>
        <v>0</v>
      </c>
      <c r="H708" s="47" t="e">
        <f t="shared" si="149"/>
        <v>#DIV/0!</v>
      </c>
    </row>
    <row r="709" spans="1:8" x14ac:dyDescent="0.25">
      <c r="A709" s="98">
        <f t="shared" si="146"/>
        <v>44175</v>
      </c>
      <c r="F709" s="193">
        <f t="shared" si="147"/>
        <v>0</v>
      </c>
      <c r="G709" s="193">
        <f t="shared" si="148"/>
        <v>0</v>
      </c>
      <c r="H709" s="47" t="e">
        <f t="shared" si="149"/>
        <v>#DIV/0!</v>
      </c>
    </row>
    <row r="710" spans="1:8" x14ac:dyDescent="0.25">
      <c r="A710" s="98">
        <f t="shared" si="146"/>
        <v>44182</v>
      </c>
      <c r="F710" s="193">
        <f t="shared" si="147"/>
        <v>0</v>
      </c>
      <c r="G710" s="193">
        <f t="shared" si="148"/>
        <v>0</v>
      </c>
      <c r="H710" s="47" t="e">
        <f t="shared" si="149"/>
        <v>#DIV/0!</v>
      </c>
    </row>
    <row r="711" spans="1:8" x14ac:dyDescent="0.25">
      <c r="A711" s="98">
        <f t="shared" ref="A711:A737" si="150">+A710+7</f>
        <v>44189</v>
      </c>
      <c r="F711" s="193">
        <f t="shared" si="147"/>
        <v>0</v>
      </c>
      <c r="G711" s="193">
        <f t="shared" si="148"/>
        <v>0</v>
      </c>
      <c r="H711" s="47" t="e">
        <f t="shared" si="149"/>
        <v>#DIV/0!</v>
      </c>
    </row>
    <row r="712" spans="1:8" x14ac:dyDescent="0.25">
      <c r="A712" s="98">
        <f t="shared" si="150"/>
        <v>44196</v>
      </c>
      <c r="F712" s="193">
        <f t="shared" si="147"/>
        <v>0</v>
      </c>
      <c r="G712" s="193">
        <f t="shared" si="148"/>
        <v>0</v>
      </c>
      <c r="H712" s="47" t="e">
        <f t="shared" si="149"/>
        <v>#DIV/0!</v>
      </c>
    </row>
    <row r="713" spans="1:8" x14ac:dyDescent="0.25">
      <c r="A713" s="98">
        <f t="shared" si="150"/>
        <v>44203</v>
      </c>
      <c r="F713" s="193">
        <f t="shared" si="147"/>
        <v>0</v>
      </c>
      <c r="G713" s="193">
        <f t="shared" si="148"/>
        <v>0</v>
      </c>
      <c r="H713" s="47" t="e">
        <f t="shared" si="149"/>
        <v>#DIV/0!</v>
      </c>
    </row>
    <row r="714" spans="1:8" x14ac:dyDescent="0.25">
      <c r="A714" s="98">
        <f t="shared" si="150"/>
        <v>44210</v>
      </c>
      <c r="F714" s="193">
        <f t="shared" si="147"/>
        <v>0</v>
      </c>
      <c r="G714" s="193">
        <f t="shared" si="148"/>
        <v>0</v>
      </c>
      <c r="H714" s="47" t="e">
        <f t="shared" si="149"/>
        <v>#DIV/0!</v>
      </c>
    </row>
    <row r="715" spans="1:8" x14ac:dyDescent="0.25">
      <c r="A715" s="98">
        <f t="shared" si="150"/>
        <v>44217</v>
      </c>
      <c r="F715" s="193">
        <f t="shared" si="147"/>
        <v>0</v>
      </c>
      <c r="G715" s="193">
        <f t="shared" si="148"/>
        <v>0</v>
      </c>
      <c r="H715" s="47" t="e">
        <f t="shared" si="149"/>
        <v>#DIV/0!</v>
      </c>
    </row>
    <row r="716" spans="1:8" x14ac:dyDescent="0.25">
      <c r="A716" s="98">
        <f t="shared" si="150"/>
        <v>44224</v>
      </c>
      <c r="F716" s="193">
        <f t="shared" si="147"/>
        <v>0</v>
      </c>
      <c r="G716" s="193">
        <f t="shared" si="148"/>
        <v>0</v>
      </c>
      <c r="H716" s="47" t="e">
        <f t="shared" si="149"/>
        <v>#DIV/0!</v>
      </c>
    </row>
    <row r="717" spans="1:8" x14ac:dyDescent="0.25">
      <c r="A717" s="98">
        <f t="shared" si="150"/>
        <v>44231</v>
      </c>
      <c r="F717" s="193">
        <f t="shared" si="147"/>
        <v>0</v>
      </c>
      <c r="G717" s="193">
        <f t="shared" si="148"/>
        <v>0</v>
      </c>
      <c r="H717" s="47" t="e">
        <f t="shared" si="149"/>
        <v>#DIV/0!</v>
      </c>
    </row>
    <row r="718" spans="1:8" x14ac:dyDescent="0.25">
      <c r="A718" s="98">
        <f t="shared" si="150"/>
        <v>44238</v>
      </c>
      <c r="F718" s="193">
        <f t="shared" si="147"/>
        <v>0</v>
      </c>
      <c r="G718" s="193">
        <f t="shared" si="148"/>
        <v>0</v>
      </c>
      <c r="H718" s="47" t="e">
        <f t="shared" si="149"/>
        <v>#DIV/0!</v>
      </c>
    </row>
    <row r="719" spans="1:8" x14ac:dyDescent="0.25">
      <c r="A719" s="98">
        <f t="shared" si="150"/>
        <v>44245</v>
      </c>
      <c r="F719" s="193">
        <f t="shared" si="147"/>
        <v>0</v>
      </c>
      <c r="G719" s="193">
        <f t="shared" si="148"/>
        <v>0</v>
      </c>
      <c r="H719" s="47" t="e">
        <f t="shared" si="149"/>
        <v>#DIV/0!</v>
      </c>
    </row>
    <row r="720" spans="1:8" x14ac:dyDescent="0.25">
      <c r="A720" s="98">
        <f t="shared" si="150"/>
        <v>44252</v>
      </c>
      <c r="F720" s="193">
        <f t="shared" si="147"/>
        <v>0</v>
      </c>
      <c r="G720" s="193">
        <f t="shared" si="148"/>
        <v>0</v>
      </c>
      <c r="H720" s="47" t="e">
        <f t="shared" si="149"/>
        <v>#DIV/0!</v>
      </c>
    </row>
    <row r="721" spans="1:8" x14ac:dyDescent="0.25">
      <c r="A721" s="98">
        <f t="shared" si="150"/>
        <v>44259</v>
      </c>
      <c r="F721" s="193">
        <f t="shared" si="147"/>
        <v>0</v>
      </c>
      <c r="G721" s="193">
        <f t="shared" si="148"/>
        <v>0</v>
      </c>
      <c r="H721" s="47" t="e">
        <f t="shared" si="149"/>
        <v>#DIV/0!</v>
      </c>
    </row>
    <row r="722" spans="1:8" x14ac:dyDescent="0.25">
      <c r="A722" s="98">
        <f t="shared" si="150"/>
        <v>44266</v>
      </c>
      <c r="F722" s="193">
        <f t="shared" si="147"/>
        <v>0</v>
      </c>
      <c r="G722" s="193">
        <f t="shared" si="148"/>
        <v>0</v>
      </c>
      <c r="H722" s="47" t="e">
        <f t="shared" si="149"/>
        <v>#DIV/0!</v>
      </c>
    </row>
    <row r="723" spans="1:8" x14ac:dyDescent="0.25">
      <c r="A723" s="98">
        <f t="shared" si="150"/>
        <v>44273</v>
      </c>
      <c r="F723" s="193">
        <f t="shared" si="147"/>
        <v>0</v>
      </c>
      <c r="G723" s="193">
        <f t="shared" si="148"/>
        <v>0</v>
      </c>
      <c r="H723" s="47" t="e">
        <f t="shared" si="149"/>
        <v>#DIV/0!</v>
      </c>
    </row>
    <row r="724" spans="1:8" x14ac:dyDescent="0.25">
      <c r="A724" s="98">
        <f t="shared" si="150"/>
        <v>44280</v>
      </c>
      <c r="F724" s="193">
        <f t="shared" si="147"/>
        <v>0</v>
      </c>
      <c r="G724" s="193">
        <f t="shared" si="148"/>
        <v>0</v>
      </c>
      <c r="H724" s="47" t="e">
        <f t="shared" si="149"/>
        <v>#DIV/0!</v>
      </c>
    </row>
    <row r="725" spans="1:8" x14ac:dyDescent="0.25">
      <c r="A725" s="98">
        <f t="shared" si="150"/>
        <v>44287</v>
      </c>
      <c r="F725" s="193">
        <f t="shared" si="147"/>
        <v>0</v>
      </c>
      <c r="G725" s="193">
        <f t="shared" si="148"/>
        <v>0</v>
      </c>
      <c r="H725" s="47" t="e">
        <f t="shared" si="149"/>
        <v>#DIV/0!</v>
      </c>
    </row>
    <row r="726" spans="1:8" x14ac:dyDescent="0.25">
      <c r="A726" s="98">
        <f t="shared" si="150"/>
        <v>44294</v>
      </c>
      <c r="F726" s="193">
        <f t="shared" si="147"/>
        <v>0</v>
      </c>
      <c r="G726" s="193">
        <f t="shared" si="148"/>
        <v>0</v>
      </c>
      <c r="H726" s="47" t="e">
        <f t="shared" si="149"/>
        <v>#DIV/0!</v>
      </c>
    </row>
    <row r="727" spans="1:8" x14ac:dyDescent="0.25">
      <c r="A727" s="98">
        <f t="shared" si="150"/>
        <v>44301</v>
      </c>
      <c r="F727" s="193">
        <f t="shared" si="147"/>
        <v>0</v>
      </c>
      <c r="G727" s="193">
        <f t="shared" si="148"/>
        <v>0</v>
      </c>
      <c r="H727" s="47" t="e">
        <f t="shared" si="149"/>
        <v>#DIV/0!</v>
      </c>
    </row>
    <row r="728" spans="1:8" x14ac:dyDescent="0.25">
      <c r="A728" s="98">
        <f t="shared" si="150"/>
        <v>44308</v>
      </c>
      <c r="F728" s="193">
        <f t="shared" si="147"/>
        <v>0</v>
      </c>
      <c r="G728" s="193">
        <f t="shared" si="148"/>
        <v>0</v>
      </c>
      <c r="H728" s="47" t="e">
        <f t="shared" si="149"/>
        <v>#DIV/0!</v>
      </c>
    </row>
    <row r="729" spans="1:8" x14ac:dyDescent="0.25">
      <c r="A729" s="98">
        <f t="shared" si="150"/>
        <v>44315</v>
      </c>
      <c r="F729" s="193">
        <f t="shared" si="147"/>
        <v>0</v>
      </c>
      <c r="G729" s="193">
        <f t="shared" si="148"/>
        <v>0</v>
      </c>
      <c r="H729" s="47" t="e">
        <f t="shared" si="149"/>
        <v>#DIV/0!</v>
      </c>
    </row>
    <row r="730" spans="1:8" x14ac:dyDescent="0.25">
      <c r="A730" s="98">
        <f t="shared" si="150"/>
        <v>44322</v>
      </c>
      <c r="F730" s="193">
        <f t="shared" si="147"/>
        <v>0</v>
      </c>
      <c r="G730" s="193">
        <f t="shared" si="148"/>
        <v>0</v>
      </c>
      <c r="H730" s="47" t="e">
        <f t="shared" si="149"/>
        <v>#DIV/0!</v>
      </c>
    </row>
    <row r="731" spans="1:8" x14ac:dyDescent="0.25">
      <c r="A731" s="98">
        <f t="shared" si="150"/>
        <v>44329</v>
      </c>
      <c r="F731" s="193">
        <f t="shared" si="147"/>
        <v>0</v>
      </c>
      <c r="G731" s="193">
        <f t="shared" si="148"/>
        <v>0</v>
      </c>
      <c r="H731" s="47" t="e">
        <f t="shared" si="149"/>
        <v>#DIV/0!</v>
      </c>
    </row>
    <row r="732" spans="1:8" x14ac:dyDescent="0.25">
      <c r="A732" s="98">
        <f t="shared" si="150"/>
        <v>44336</v>
      </c>
      <c r="F732" s="193">
        <f t="shared" si="147"/>
        <v>0</v>
      </c>
      <c r="G732" s="193">
        <f t="shared" si="148"/>
        <v>0</v>
      </c>
      <c r="H732" s="47" t="e">
        <f t="shared" si="149"/>
        <v>#DIV/0!</v>
      </c>
    </row>
    <row r="733" spans="1:8" x14ac:dyDescent="0.25">
      <c r="A733" s="98">
        <f t="shared" si="150"/>
        <v>44343</v>
      </c>
      <c r="F733" s="193">
        <f t="shared" si="147"/>
        <v>0</v>
      </c>
      <c r="G733" s="193">
        <f t="shared" si="148"/>
        <v>0</v>
      </c>
      <c r="H733" s="47" t="e">
        <f t="shared" si="149"/>
        <v>#DIV/0!</v>
      </c>
    </row>
    <row r="734" spans="1:8" x14ac:dyDescent="0.25">
      <c r="A734" s="98">
        <f t="shared" si="150"/>
        <v>44350</v>
      </c>
      <c r="F734" s="193">
        <f t="shared" si="147"/>
        <v>0</v>
      </c>
      <c r="G734" s="193">
        <f t="shared" si="148"/>
        <v>0</v>
      </c>
      <c r="H734" s="47" t="e">
        <f t="shared" si="149"/>
        <v>#DIV/0!</v>
      </c>
    </row>
    <row r="735" spans="1:8" x14ac:dyDescent="0.25">
      <c r="A735" s="98">
        <f t="shared" si="150"/>
        <v>44357</v>
      </c>
      <c r="F735" s="193">
        <f t="shared" si="147"/>
        <v>0</v>
      </c>
      <c r="G735" s="193">
        <f t="shared" si="148"/>
        <v>0</v>
      </c>
      <c r="H735" s="47" t="e">
        <f t="shared" si="149"/>
        <v>#DIV/0!</v>
      </c>
    </row>
    <row r="736" spans="1:8" x14ac:dyDescent="0.25">
      <c r="A736" s="98">
        <f t="shared" si="150"/>
        <v>44364</v>
      </c>
      <c r="F736" s="193">
        <f t="shared" si="147"/>
        <v>0</v>
      </c>
      <c r="G736" s="193">
        <f t="shared" si="148"/>
        <v>0</v>
      </c>
      <c r="H736" s="47" t="e">
        <f t="shared" si="149"/>
        <v>#DIV/0!</v>
      </c>
    </row>
    <row r="737" spans="1:8" x14ac:dyDescent="0.25">
      <c r="A737" s="98">
        <f t="shared" si="150"/>
        <v>44371</v>
      </c>
      <c r="F737" s="193">
        <f t="shared" si="147"/>
        <v>0</v>
      </c>
      <c r="G737" s="193">
        <f t="shared" si="148"/>
        <v>0</v>
      </c>
      <c r="H737" s="47" t="e">
        <f t="shared" si="149"/>
        <v>#DIV/0!</v>
      </c>
    </row>
  </sheetData>
  <mergeCells count="2">
    <mergeCell ref="D1:E1"/>
    <mergeCell ref="F1:G1"/>
  </mergeCells>
  <phoneticPr fontId="7" type="noConversion"/>
  <pageMargins left="0.75" right="0.75" top="1" bottom="1" header="0.5" footer="0.5"/>
  <headerFooter alignWithMargins="0"/>
  <ignoredErrors>
    <ignoredError sqref="H564:H568 H609:H635 H643:H658" evalError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2">
    <tabColor indexed="9"/>
  </sheetPr>
  <dimension ref="A1:O65525"/>
  <sheetViews>
    <sheetView zoomScale="130" zoomScaleNormal="130" workbookViewId="0">
      <pane xSplit="1" ySplit="2" topLeftCell="B716" activePane="bottomRight" state="frozen"/>
      <selection pane="topRight" activeCell="B1" sqref="B1"/>
      <selection pane="bottomLeft" activeCell="A3" sqref="A3"/>
      <selection pane="bottomRight" activeCell="B730" sqref="B730:E730"/>
    </sheetView>
  </sheetViews>
  <sheetFormatPr defaultRowHeight="13.2" x14ac:dyDescent="0.25"/>
  <cols>
    <col min="1" max="1" width="23.44140625" customWidth="1"/>
    <col min="2" max="2" width="11.88671875" customWidth="1"/>
    <col min="3" max="3" width="10.6640625" customWidth="1"/>
    <col min="4" max="4" width="10.88671875" customWidth="1"/>
    <col min="5" max="5" width="11.109375" customWidth="1"/>
    <col min="6" max="6" width="10.44140625" customWidth="1"/>
    <col min="7" max="7" width="8.5546875" customWidth="1"/>
  </cols>
  <sheetData>
    <row r="1" spans="1:9" ht="15.6" x14ac:dyDescent="0.3">
      <c r="A1" s="75" t="s">
        <v>46</v>
      </c>
      <c r="B1" s="194" t="s">
        <v>2</v>
      </c>
      <c r="C1" s="194"/>
      <c r="D1" s="339" t="s">
        <v>3</v>
      </c>
      <c r="E1" s="340"/>
      <c r="F1" s="339" t="s">
        <v>4</v>
      </c>
      <c r="G1" s="340"/>
      <c r="H1" s="203"/>
      <c r="I1" s="75" t="s">
        <v>333</v>
      </c>
    </row>
    <row r="2" spans="1:9" ht="15.6" x14ac:dyDescent="0.3">
      <c r="A2" s="75" t="s">
        <v>330</v>
      </c>
      <c r="B2" s="195" t="s">
        <v>26</v>
      </c>
      <c r="C2" s="195" t="s">
        <v>27</v>
      </c>
      <c r="D2" s="198" t="s">
        <v>26</v>
      </c>
      <c r="E2" s="199" t="s">
        <v>27</v>
      </c>
      <c r="F2" s="198" t="s">
        <v>187</v>
      </c>
      <c r="G2" s="199" t="s">
        <v>27</v>
      </c>
      <c r="H2" s="196" t="s">
        <v>5</v>
      </c>
      <c r="I2" s="207" t="s">
        <v>334</v>
      </c>
    </row>
    <row r="3" spans="1:9" x14ac:dyDescent="0.25">
      <c r="A3" s="8">
        <f>Japan!A3</f>
        <v>38855</v>
      </c>
      <c r="B3">
        <v>79</v>
      </c>
      <c r="C3">
        <v>32.299999999999997</v>
      </c>
      <c r="D3">
        <v>872</v>
      </c>
      <c r="E3">
        <v>926.7</v>
      </c>
      <c r="F3" s="9">
        <f>+B3+D3</f>
        <v>951</v>
      </c>
      <c r="G3" s="10">
        <f>+C3+E3</f>
        <v>959</v>
      </c>
      <c r="H3" s="19">
        <f>+(F3/G3-1)*100</f>
        <v>-0.83420229405630764</v>
      </c>
      <c r="I3">
        <v>40</v>
      </c>
    </row>
    <row r="4" spans="1:9" x14ac:dyDescent="0.25">
      <c r="A4" s="8">
        <f>Japan!A4</f>
        <v>38862</v>
      </c>
      <c r="B4">
        <v>38.9</v>
      </c>
      <c r="C4">
        <v>32.299999999999997</v>
      </c>
      <c r="D4">
        <v>914</v>
      </c>
      <c r="E4">
        <v>926.7</v>
      </c>
      <c r="F4" s="9">
        <f>+B4+D4</f>
        <v>952.9</v>
      </c>
      <c r="G4" s="10">
        <f>+C4+E4</f>
        <v>959</v>
      </c>
      <c r="H4" s="19">
        <f>+(F4/G4-1)*100</f>
        <v>-0.63607924921793568</v>
      </c>
      <c r="I4">
        <v>85.5</v>
      </c>
    </row>
    <row r="5" spans="1:9" x14ac:dyDescent="0.25">
      <c r="A5" s="8">
        <f>+A4+7</f>
        <v>38869</v>
      </c>
      <c r="B5">
        <v>124.4</v>
      </c>
      <c r="C5">
        <v>130.80000000000001</v>
      </c>
      <c r="D5">
        <v>0</v>
      </c>
      <c r="E5">
        <v>0</v>
      </c>
      <c r="F5">
        <f t="shared" ref="F5:G7" si="0">+B5+D5</f>
        <v>124.4</v>
      </c>
      <c r="G5">
        <f t="shared" si="0"/>
        <v>130.80000000000001</v>
      </c>
      <c r="H5" s="18">
        <f t="shared" ref="H5:H38" si="1">+(F5/G5-1)*100</f>
        <v>-4.8929663608562768</v>
      </c>
    </row>
    <row r="6" spans="1:9" x14ac:dyDescent="0.25">
      <c r="A6" s="8">
        <f t="shared" ref="A6:A255" si="2">+A5+7</f>
        <v>38876</v>
      </c>
      <c r="B6">
        <v>194.9</v>
      </c>
      <c r="C6">
        <v>86</v>
      </c>
      <c r="D6">
        <v>0</v>
      </c>
      <c r="E6">
        <v>47.1</v>
      </c>
      <c r="F6">
        <f t="shared" si="0"/>
        <v>194.9</v>
      </c>
      <c r="G6">
        <f t="shared" si="0"/>
        <v>133.1</v>
      </c>
      <c r="H6" s="18">
        <f t="shared" si="1"/>
        <v>46.431254695717513</v>
      </c>
    </row>
    <row r="7" spans="1:9" x14ac:dyDescent="0.25">
      <c r="A7" s="8">
        <f t="shared" si="2"/>
        <v>38883</v>
      </c>
      <c r="B7">
        <v>116</v>
      </c>
      <c r="C7">
        <v>102</v>
      </c>
      <c r="D7">
        <v>82.8</v>
      </c>
      <c r="E7">
        <v>47.1</v>
      </c>
      <c r="F7">
        <f t="shared" si="0"/>
        <v>198.8</v>
      </c>
      <c r="G7">
        <f t="shared" si="0"/>
        <v>149.1</v>
      </c>
      <c r="H7" s="18">
        <f t="shared" si="1"/>
        <v>33.33333333333335</v>
      </c>
    </row>
    <row r="8" spans="1:9" x14ac:dyDescent="0.25">
      <c r="A8" s="8">
        <f t="shared" si="2"/>
        <v>38890</v>
      </c>
      <c r="B8">
        <v>116</v>
      </c>
      <c r="C8">
        <v>102</v>
      </c>
      <c r="D8">
        <v>82.8</v>
      </c>
      <c r="E8">
        <v>47.1</v>
      </c>
      <c r="F8">
        <f t="shared" ref="F8:G38" si="3">+B8+D8</f>
        <v>198.8</v>
      </c>
      <c r="G8">
        <f t="shared" si="3"/>
        <v>149.1</v>
      </c>
      <c r="H8" s="18">
        <f t="shared" si="1"/>
        <v>33.33333333333335</v>
      </c>
    </row>
    <row r="9" spans="1:9" x14ac:dyDescent="0.25">
      <c r="A9" s="8">
        <f t="shared" si="2"/>
        <v>38897</v>
      </c>
      <c r="B9">
        <v>156.5</v>
      </c>
      <c r="C9">
        <v>102</v>
      </c>
      <c r="D9">
        <v>82.8</v>
      </c>
      <c r="E9">
        <v>41.1</v>
      </c>
      <c r="F9" s="38">
        <f t="shared" si="3"/>
        <v>239.3</v>
      </c>
      <c r="G9" s="38">
        <f t="shared" si="3"/>
        <v>143.1</v>
      </c>
      <c r="H9" s="47">
        <f t="shared" si="1"/>
        <v>67.225716282320079</v>
      </c>
    </row>
    <row r="10" spans="1:9" x14ac:dyDescent="0.25">
      <c r="A10" s="8">
        <f t="shared" si="2"/>
        <v>38904</v>
      </c>
      <c r="B10">
        <v>111</v>
      </c>
      <c r="C10">
        <v>102</v>
      </c>
      <c r="D10">
        <v>126.9</v>
      </c>
      <c r="E10">
        <v>47.1</v>
      </c>
      <c r="F10" s="38">
        <f t="shared" si="3"/>
        <v>237.9</v>
      </c>
      <c r="G10" s="38">
        <f t="shared" si="3"/>
        <v>149.1</v>
      </c>
      <c r="H10" s="47">
        <f t="shared" si="1"/>
        <v>59.557344064386328</v>
      </c>
    </row>
    <row r="11" spans="1:9" x14ac:dyDescent="0.25">
      <c r="A11" s="8">
        <f t="shared" si="2"/>
        <v>38911</v>
      </c>
      <c r="B11">
        <v>111</v>
      </c>
      <c r="C11">
        <v>194.2</v>
      </c>
      <c r="D11">
        <v>126.9</v>
      </c>
      <c r="E11">
        <v>47.1</v>
      </c>
      <c r="F11" s="38">
        <f t="shared" si="3"/>
        <v>237.9</v>
      </c>
      <c r="G11" s="38">
        <f t="shared" si="3"/>
        <v>241.29999999999998</v>
      </c>
      <c r="H11" s="47">
        <f t="shared" si="1"/>
        <v>-1.4090343970161512</v>
      </c>
    </row>
    <row r="12" spans="1:9" x14ac:dyDescent="0.25">
      <c r="A12" s="8">
        <f t="shared" si="2"/>
        <v>38918</v>
      </c>
      <c r="B12">
        <v>111</v>
      </c>
      <c r="C12">
        <v>194.2</v>
      </c>
      <c r="D12">
        <v>126.9</v>
      </c>
      <c r="E12">
        <v>47.1</v>
      </c>
      <c r="F12" s="38">
        <f t="shared" si="3"/>
        <v>237.9</v>
      </c>
      <c r="G12" s="38">
        <f t="shared" si="3"/>
        <v>241.29999999999998</v>
      </c>
      <c r="H12" s="47">
        <f t="shared" si="1"/>
        <v>-1.4090343970161512</v>
      </c>
    </row>
    <row r="13" spans="1:9" x14ac:dyDescent="0.25">
      <c r="A13" s="8">
        <f t="shared" si="2"/>
        <v>38925</v>
      </c>
      <c r="B13">
        <v>41</v>
      </c>
      <c r="C13">
        <v>92.2</v>
      </c>
      <c r="D13">
        <v>198.5</v>
      </c>
      <c r="E13">
        <v>135</v>
      </c>
      <c r="F13" s="38">
        <f t="shared" si="3"/>
        <v>239.5</v>
      </c>
      <c r="G13" s="38">
        <f t="shared" si="3"/>
        <v>227.2</v>
      </c>
      <c r="H13" s="47">
        <f t="shared" si="1"/>
        <v>5.4137323943661997</v>
      </c>
    </row>
    <row r="14" spans="1:9" x14ac:dyDescent="0.25">
      <c r="A14" s="8">
        <f t="shared" si="2"/>
        <v>38932</v>
      </c>
      <c r="B14">
        <v>41</v>
      </c>
      <c r="C14">
        <v>92.2</v>
      </c>
      <c r="D14">
        <v>198.5</v>
      </c>
      <c r="E14">
        <v>135</v>
      </c>
      <c r="F14" s="38">
        <f t="shared" si="3"/>
        <v>239.5</v>
      </c>
      <c r="G14" s="38">
        <f t="shared" si="3"/>
        <v>227.2</v>
      </c>
      <c r="H14" s="47">
        <f t="shared" si="1"/>
        <v>5.4137323943661997</v>
      </c>
    </row>
    <row r="15" spans="1:9" x14ac:dyDescent="0.25">
      <c r="A15" s="8">
        <f t="shared" si="2"/>
        <v>38939</v>
      </c>
      <c r="B15">
        <v>137.30000000000001</v>
      </c>
      <c r="C15">
        <v>92.2</v>
      </c>
      <c r="D15">
        <v>198.5</v>
      </c>
      <c r="E15">
        <v>135</v>
      </c>
      <c r="F15" s="38">
        <f t="shared" si="3"/>
        <v>335.8</v>
      </c>
      <c r="G15" s="38">
        <f t="shared" si="3"/>
        <v>227.2</v>
      </c>
      <c r="H15" s="47">
        <f t="shared" si="1"/>
        <v>47.799295774647902</v>
      </c>
    </row>
    <row r="16" spans="1:9" x14ac:dyDescent="0.25">
      <c r="A16" s="8">
        <f t="shared" si="2"/>
        <v>38946</v>
      </c>
      <c r="B16">
        <v>96.8</v>
      </c>
      <c r="C16">
        <v>194.1</v>
      </c>
      <c r="D16">
        <v>241</v>
      </c>
      <c r="E16">
        <v>135</v>
      </c>
      <c r="F16" s="38">
        <f t="shared" si="3"/>
        <v>337.8</v>
      </c>
      <c r="G16" s="38">
        <f t="shared" si="3"/>
        <v>329.1</v>
      </c>
      <c r="H16" s="47">
        <f t="shared" si="1"/>
        <v>2.6435733819507812</v>
      </c>
    </row>
    <row r="17" spans="1:8" x14ac:dyDescent="0.25">
      <c r="A17" s="8">
        <f t="shared" si="2"/>
        <v>38953</v>
      </c>
      <c r="B17">
        <v>97</v>
      </c>
      <c r="C17">
        <v>194.1</v>
      </c>
      <c r="D17">
        <v>241</v>
      </c>
      <c r="E17">
        <v>135</v>
      </c>
      <c r="F17" s="38">
        <f t="shared" si="3"/>
        <v>338</v>
      </c>
      <c r="G17" s="38">
        <f t="shared" si="3"/>
        <v>329.1</v>
      </c>
      <c r="H17" s="47">
        <f t="shared" si="1"/>
        <v>2.7043451838346888</v>
      </c>
    </row>
    <row r="18" spans="1:8" x14ac:dyDescent="0.25">
      <c r="A18" s="8">
        <f t="shared" si="2"/>
        <v>38960</v>
      </c>
      <c r="B18">
        <v>97</v>
      </c>
      <c r="C18">
        <v>199</v>
      </c>
      <c r="D18">
        <v>241</v>
      </c>
      <c r="E18">
        <v>135</v>
      </c>
      <c r="F18" s="38">
        <f t="shared" si="3"/>
        <v>338</v>
      </c>
      <c r="G18" s="38">
        <f t="shared" si="3"/>
        <v>334</v>
      </c>
      <c r="H18" s="47">
        <f t="shared" si="1"/>
        <v>1.1976047904191711</v>
      </c>
    </row>
    <row r="19" spans="1:8" x14ac:dyDescent="0.25">
      <c r="A19" s="8">
        <f t="shared" si="2"/>
        <v>38967</v>
      </c>
      <c r="B19">
        <v>148.1</v>
      </c>
      <c r="C19">
        <v>153.30000000000001</v>
      </c>
      <c r="D19">
        <v>241</v>
      </c>
      <c r="E19">
        <v>180.3</v>
      </c>
      <c r="F19" s="38">
        <f t="shared" si="3"/>
        <v>389.1</v>
      </c>
      <c r="G19" s="38">
        <f t="shared" si="3"/>
        <v>333.6</v>
      </c>
      <c r="H19" s="47">
        <f t="shared" si="1"/>
        <v>16.636690647482013</v>
      </c>
    </row>
    <row r="20" spans="1:8" x14ac:dyDescent="0.25">
      <c r="A20" s="8">
        <f t="shared" si="2"/>
        <v>38974</v>
      </c>
      <c r="B20">
        <v>148.6</v>
      </c>
      <c r="C20">
        <v>165.2</v>
      </c>
      <c r="D20">
        <v>241</v>
      </c>
      <c r="E20">
        <v>225.7</v>
      </c>
      <c r="F20" s="38">
        <f t="shared" si="3"/>
        <v>389.6</v>
      </c>
      <c r="G20" s="38">
        <f t="shared" si="3"/>
        <v>390.9</v>
      </c>
      <c r="H20" s="47">
        <f t="shared" si="1"/>
        <v>-0.33256587362495704</v>
      </c>
    </row>
    <row r="21" spans="1:8" x14ac:dyDescent="0.25">
      <c r="A21" s="8">
        <f t="shared" si="2"/>
        <v>38981</v>
      </c>
      <c r="B21">
        <v>143.19999999999999</v>
      </c>
      <c r="C21">
        <v>165.2</v>
      </c>
      <c r="D21">
        <v>291.2</v>
      </c>
      <c r="E21">
        <v>225.7</v>
      </c>
      <c r="F21" s="38">
        <f t="shared" si="3"/>
        <v>434.4</v>
      </c>
      <c r="G21" s="38">
        <f t="shared" si="3"/>
        <v>390.9</v>
      </c>
      <c r="H21" s="47">
        <f t="shared" si="1"/>
        <v>11.128165771297006</v>
      </c>
    </row>
    <row r="22" spans="1:8" x14ac:dyDescent="0.25">
      <c r="A22" s="8">
        <f t="shared" si="2"/>
        <v>38988</v>
      </c>
      <c r="B22">
        <v>143.19999999999999</v>
      </c>
      <c r="C22">
        <v>200.2</v>
      </c>
      <c r="D22">
        <v>291.2</v>
      </c>
      <c r="E22">
        <v>284.3</v>
      </c>
      <c r="F22" s="38">
        <f t="shared" si="3"/>
        <v>434.4</v>
      </c>
      <c r="G22" s="38">
        <f t="shared" si="3"/>
        <v>484.5</v>
      </c>
      <c r="H22" s="47">
        <f t="shared" si="1"/>
        <v>-10.340557275541794</v>
      </c>
    </row>
    <row r="23" spans="1:8" x14ac:dyDescent="0.25">
      <c r="A23" s="8">
        <f t="shared" si="2"/>
        <v>38995</v>
      </c>
      <c r="B23">
        <v>95.8</v>
      </c>
      <c r="C23">
        <v>215.9</v>
      </c>
      <c r="D23">
        <v>340.9</v>
      </c>
      <c r="E23">
        <v>284.3</v>
      </c>
      <c r="F23" s="38">
        <f t="shared" si="3"/>
        <v>436.7</v>
      </c>
      <c r="G23" s="38">
        <f t="shared" si="3"/>
        <v>500.20000000000005</v>
      </c>
      <c r="H23" s="47">
        <f t="shared" si="1"/>
        <v>-12.694922031187538</v>
      </c>
    </row>
    <row r="24" spans="1:8" x14ac:dyDescent="0.25">
      <c r="A24" s="8">
        <f t="shared" si="2"/>
        <v>39002</v>
      </c>
      <c r="B24">
        <v>95.8</v>
      </c>
      <c r="C24">
        <v>215.9</v>
      </c>
      <c r="D24">
        <v>340.9</v>
      </c>
      <c r="E24">
        <v>284.3</v>
      </c>
      <c r="F24" s="38">
        <f t="shared" si="3"/>
        <v>436.7</v>
      </c>
      <c r="G24" s="38">
        <f t="shared" si="3"/>
        <v>500.20000000000005</v>
      </c>
      <c r="H24" s="47">
        <f t="shared" si="1"/>
        <v>-12.694922031187538</v>
      </c>
    </row>
    <row r="25" spans="1:8" x14ac:dyDescent="0.25">
      <c r="A25" s="8">
        <f t="shared" si="2"/>
        <v>39009</v>
      </c>
      <c r="B25">
        <v>95.8</v>
      </c>
      <c r="C25">
        <v>167.5</v>
      </c>
      <c r="D25">
        <v>340.9</v>
      </c>
      <c r="E25">
        <v>332.7</v>
      </c>
      <c r="F25" s="38">
        <f t="shared" si="3"/>
        <v>436.7</v>
      </c>
      <c r="G25" s="38">
        <f t="shared" si="3"/>
        <v>500.2</v>
      </c>
      <c r="H25" s="47">
        <f t="shared" si="1"/>
        <v>-12.694922031187527</v>
      </c>
    </row>
    <row r="26" spans="1:8" x14ac:dyDescent="0.25">
      <c r="A26" s="8">
        <f t="shared" si="2"/>
        <v>39016</v>
      </c>
      <c r="B26">
        <v>51.2</v>
      </c>
      <c r="C26">
        <v>167.5</v>
      </c>
      <c r="D26">
        <v>385.5</v>
      </c>
      <c r="E26">
        <v>334.7</v>
      </c>
      <c r="F26" s="38">
        <f t="shared" si="3"/>
        <v>436.7</v>
      </c>
      <c r="G26" s="38">
        <f t="shared" si="3"/>
        <v>502.2</v>
      </c>
      <c r="H26" s="47">
        <f t="shared" si="1"/>
        <v>-13.042612504978102</v>
      </c>
    </row>
    <row r="27" spans="1:8" x14ac:dyDescent="0.25">
      <c r="A27" s="8">
        <f t="shared" si="2"/>
        <v>39023</v>
      </c>
      <c r="B27">
        <v>95.3</v>
      </c>
      <c r="C27">
        <v>201.8</v>
      </c>
      <c r="D27">
        <v>391.4</v>
      </c>
      <c r="E27">
        <v>394.8</v>
      </c>
      <c r="F27" s="38">
        <f t="shared" si="3"/>
        <v>486.7</v>
      </c>
      <c r="G27" s="38">
        <f t="shared" si="3"/>
        <v>596.6</v>
      </c>
      <c r="H27" s="47">
        <f t="shared" si="1"/>
        <v>-18.421052631578949</v>
      </c>
    </row>
    <row r="28" spans="1:8" x14ac:dyDescent="0.25">
      <c r="A28" s="8">
        <f t="shared" si="2"/>
        <v>39030</v>
      </c>
      <c r="B28">
        <v>94.7</v>
      </c>
      <c r="C28">
        <v>201.8</v>
      </c>
      <c r="D28">
        <v>392</v>
      </c>
      <c r="E28">
        <v>394.8</v>
      </c>
      <c r="F28" s="38">
        <f t="shared" si="3"/>
        <v>486.7</v>
      </c>
      <c r="G28" s="38">
        <f t="shared" si="3"/>
        <v>596.6</v>
      </c>
      <c r="H28" s="47">
        <f t="shared" si="1"/>
        <v>-18.421052631578949</v>
      </c>
    </row>
    <row r="29" spans="1:8" x14ac:dyDescent="0.25">
      <c r="A29" s="8">
        <f t="shared" si="2"/>
        <v>39037</v>
      </c>
      <c r="B29">
        <v>95.2</v>
      </c>
      <c r="C29">
        <v>173.6</v>
      </c>
      <c r="D29">
        <v>392</v>
      </c>
      <c r="E29">
        <v>421.8</v>
      </c>
      <c r="F29" s="38">
        <f t="shared" si="3"/>
        <v>487.2</v>
      </c>
      <c r="G29" s="38">
        <f t="shared" si="3"/>
        <v>595.4</v>
      </c>
      <c r="H29" s="47">
        <f t="shared" si="1"/>
        <v>-18.172657037285855</v>
      </c>
    </row>
    <row r="30" spans="1:8" x14ac:dyDescent="0.25">
      <c r="A30" s="8">
        <f t="shared" si="2"/>
        <v>39044</v>
      </c>
      <c r="B30">
        <v>96.2</v>
      </c>
      <c r="C30">
        <v>135.5</v>
      </c>
      <c r="D30">
        <v>392</v>
      </c>
      <c r="E30">
        <v>461.5</v>
      </c>
      <c r="F30" s="38">
        <f t="shared" si="3"/>
        <v>488.2</v>
      </c>
      <c r="G30" s="38">
        <f t="shared" si="3"/>
        <v>597</v>
      </c>
      <c r="H30" s="47">
        <f t="shared" si="1"/>
        <v>-18.22445561139029</v>
      </c>
    </row>
    <row r="31" spans="1:8" x14ac:dyDescent="0.25">
      <c r="A31" s="8">
        <f t="shared" si="2"/>
        <v>39051</v>
      </c>
      <c r="B31">
        <v>96.3</v>
      </c>
      <c r="C31">
        <v>86.7</v>
      </c>
      <c r="D31">
        <v>392.9</v>
      </c>
      <c r="E31">
        <v>511.4</v>
      </c>
      <c r="F31" s="38">
        <f t="shared" si="3"/>
        <v>489.2</v>
      </c>
      <c r="G31" s="38">
        <f t="shared" si="3"/>
        <v>598.1</v>
      </c>
      <c r="H31" s="47">
        <f t="shared" si="1"/>
        <v>-18.207657582344094</v>
      </c>
    </row>
    <row r="32" spans="1:8" x14ac:dyDescent="0.25">
      <c r="A32" s="8">
        <f t="shared" si="2"/>
        <v>39058</v>
      </c>
      <c r="B32">
        <v>99.3</v>
      </c>
      <c r="C32">
        <v>175.7</v>
      </c>
      <c r="D32">
        <v>433</v>
      </c>
      <c r="E32">
        <v>512.1</v>
      </c>
      <c r="F32" s="38">
        <f t="shared" si="3"/>
        <v>532.29999999999995</v>
      </c>
      <c r="G32" s="38">
        <f t="shared" si="3"/>
        <v>687.8</v>
      </c>
      <c r="H32" s="47">
        <f t="shared" si="1"/>
        <v>-22.608316371038097</v>
      </c>
    </row>
    <row r="33" spans="1:8" x14ac:dyDescent="0.25">
      <c r="A33" s="8">
        <f t="shared" si="2"/>
        <v>39065</v>
      </c>
      <c r="B33">
        <v>100.2</v>
      </c>
      <c r="C33">
        <v>175.7</v>
      </c>
      <c r="D33">
        <v>435.6</v>
      </c>
      <c r="E33">
        <v>512.1</v>
      </c>
      <c r="F33" s="38">
        <f t="shared" si="3"/>
        <v>535.80000000000007</v>
      </c>
      <c r="G33" s="38">
        <f t="shared" si="3"/>
        <v>687.8</v>
      </c>
      <c r="H33" s="47">
        <f t="shared" si="1"/>
        <v>-22.099447513812144</v>
      </c>
    </row>
    <row r="34" spans="1:8" x14ac:dyDescent="0.25">
      <c r="A34" s="8">
        <f t="shared" si="2"/>
        <v>39072</v>
      </c>
      <c r="B34">
        <v>195.3</v>
      </c>
      <c r="C34">
        <v>129.19999999999999</v>
      </c>
      <c r="D34">
        <v>437.4</v>
      </c>
      <c r="E34">
        <v>559.9</v>
      </c>
      <c r="F34" s="38">
        <f t="shared" si="3"/>
        <v>632.70000000000005</v>
      </c>
      <c r="G34" s="38">
        <f t="shared" si="3"/>
        <v>689.09999999999991</v>
      </c>
      <c r="H34" s="47">
        <f t="shared" si="1"/>
        <v>-8.1845885938180096</v>
      </c>
    </row>
    <row r="35" spans="1:8" x14ac:dyDescent="0.25">
      <c r="A35" s="8">
        <f t="shared" si="2"/>
        <v>39079</v>
      </c>
      <c r="B35">
        <v>247</v>
      </c>
      <c r="C35">
        <v>129.19999999999999</v>
      </c>
      <c r="D35">
        <v>437.4</v>
      </c>
      <c r="E35">
        <v>559.9</v>
      </c>
      <c r="F35" s="38">
        <f t="shared" si="3"/>
        <v>684.4</v>
      </c>
      <c r="G35" s="38">
        <f t="shared" si="3"/>
        <v>689.09999999999991</v>
      </c>
      <c r="H35" s="47">
        <f t="shared" si="1"/>
        <v>-0.68204904948482303</v>
      </c>
    </row>
    <row r="36" spans="1:8" x14ac:dyDescent="0.25">
      <c r="A36" s="8">
        <f t="shared" si="2"/>
        <v>39086</v>
      </c>
      <c r="B36">
        <v>245.9</v>
      </c>
      <c r="C36">
        <v>83.2</v>
      </c>
      <c r="D36">
        <v>438.7</v>
      </c>
      <c r="E36">
        <v>607.70000000000005</v>
      </c>
      <c r="F36" s="38">
        <f t="shared" si="3"/>
        <v>684.6</v>
      </c>
      <c r="G36" s="38">
        <f t="shared" si="3"/>
        <v>690.90000000000009</v>
      </c>
      <c r="H36" s="47">
        <f t="shared" si="1"/>
        <v>-0.91185410334347905</v>
      </c>
    </row>
    <row r="37" spans="1:8" x14ac:dyDescent="0.25">
      <c r="A37" s="8">
        <f t="shared" si="2"/>
        <v>39093</v>
      </c>
      <c r="B37">
        <v>242.8</v>
      </c>
      <c r="C37">
        <v>83.2</v>
      </c>
      <c r="D37">
        <v>485</v>
      </c>
      <c r="E37">
        <v>607.70000000000005</v>
      </c>
      <c r="F37" s="38">
        <f t="shared" si="3"/>
        <v>727.8</v>
      </c>
      <c r="G37" s="38">
        <f t="shared" si="3"/>
        <v>690.90000000000009</v>
      </c>
      <c r="H37" s="47">
        <f t="shared" si="1"/>
        <v>5.3408597481545694</v>
      </c>
    </row>
    <row r="38" spans="1:8" x14ac:dyDescent="0.25">
      <c r="A38" s="8">
        <f t="shared" si="2"/>
        <v>39100</v>
      </c>
      <c r="B38">
        <v>197.9</v>
      </c>
      <c r="C38">
        <v>83.2</v>
      </c>
      <c r="D38">
        <v>532.1</v>
      </c>
      <c r="E38">
        <v>607.70000000000005</v>
      </c>
      <c r="F38" s="38">
        <f t="shared" si="3"/>
        <v>730</v>
      </c>
      <c r="G38" s="38">
        <f t="shared" si="3"/>
        <v>690.90000000000009</v>
      </c>
      <c r="H38" s="47">
        <f t="shared" si="1"/>
        <v>5.6592849905919618</v>
      </c>
    </row>
    <row r="39" spans="1:8" x14ac:dyDescent="0.25">
      <c r="A39" s="8">
        <f t="shared" si="2"/>
        <v>39107</v>
      </c>
      <c r="B39">
        <v>197.7</v>
      </c>
      <c r="C39">
        <v>142.19999999999999</v>
      </c>
      <c r="D39">
        <v>533</v>
      </c>
      <c r="E39">
        <v>607.70000000000005</v>
      </c>
      <c r="F39" s="38">
        <f t="shared" ref="F39:G41" si="4">+B39+D39</f>
        <v>730.7</v>
      </c>
      <c r="G39" s="38">
        <f t="shared" si="4"/>
        <v>749.90000000000009</v>
      </c>
      <c r="H39" s="47">
        <f t="shared" ref="H39:H44" si="5">+(F39/G39-1)*100</f>
        <v>-2.5603413788505169</v>
      </c>
    </row>
    <row r="40" spans="1:8" x14ac:dyDescent="0.25">
      <c r="A40" s="8">
        <f t="shared" si="2"/>
        <v>39114</v>
      </c>
      <c r="B40">
        <v>183.1</v>
      </c>
      <c r="C40">
        <v>142.19999999999999</v>
      </c>
      <c r="D40">
        <v>633.29999999999995</v>
      </c>
      <c r="E40">
        <v>607.70000000000005</v>
      </c>
      <c r="F40" s="38">
        <f t="shared" si="4"/>
        <v>816.4</v>
      </c>
      <c r="G40" s="38">
        <f t="shared" si="4"/>
        <v>749.90000000000009</v>
      </c>
      <c r="H40" s="47">
        <f t="shared" si="5"/>
        <v>8.8678490465395221</v>
      </c>
    </row>
    <row r="41" spans="1:8" x14ac:dyDescent="0.25">
      <c r="A41" s="8">
        <f t="shared" si="2"/>
        <v>39121</v>
      </c>
      <c r="B41">
        <v>184.6</v>
      </c>
      <c r="C41">
        <v>198.7</v>
      </c>
      <c r="D41">
        <v>633.5</v>
      </c>
      <c r="E41">
        <v>624.9</v>
      </c>
      <c r="F41" s="38">
        <f t="shared" si="4"/>
        <v>818.1</v>
      </c>
      <c r="G41" s="38">
        <f t="shared" si="4"/>
        <v>823.59999999999991</v>
      </c>
      <c r="H41" s="47">
        <f t="shared" si="5"/>
        <v>-0.66779990286545132</v>
      </c>
    </row>
    <row r="42" spans="1:8" x14ac:dyDescent="0.25">
      <c r="A42" s="8">
        <f t="shared" si="2"/>
        <v>39128</v>
      </c>
      <c r="B42">
        <v>225.9</v>
      </c>
      <c r="C42">
        <v>158.9</v>
      </c>
      <c r="D42">
        <v>637.79999999999995</v>
      </c>
      <c r="E42">
        <v>667.5</v>
      </c>
      <c r="F42" s="38">
        <f t="shared" ref="F42:G44" si="6">+B42+D42</f>
        <v>863.69999999999993</v>
      </c>
      <c r="G42" s="38">
        <f t="shared" si="6"/>
        <v>826.4</v>
      </c>
      <c r="H42" s="47">
        <f t="shared" si="5"/>
        <v>4.5135527589544866</v>
      </c>
    </row>
    <row r="43" spans="1:8" x14ac:dyDescent="0.25">
      <c r="A43" s="8">
        <f t="shared" si="2"/>
        <v>39135</v>
      </c>
      <c r="B43">
        <v>181.1</v>
      </c>
      <c r="C43">
        <v>158.9</v>
      </c>
      <c r="D43">
        <v>684.8</v>
      </c>
      <c r="E43">
        <v>667.5</v>
      </c>
      <c r="F43" s="38">
        <f t="shared" si="6"/>
        <v>865.9</v>
      </c>
      <c r="G43" s="38">
        <f t="shared" si="6"/>
        <v>826.4</v>
      </c>
      <c r="H43" s="47">
        <f t="shared" si="5"/>
        <v>4.7797676669893541</v>
      </c>
    </row>
    <row r="44" spans="1:8" x14ac:dyDescent="0.25">
      <c r="A44" s="8">
        <f t="shared" si="2"/>
        <v>39142</v>
      </c>
      <c r="B44">
        <v>129.5</v>
      </c>
      <c r="C44">
        <v>132.80000000000001</v>
      </c>
      <c r="D44">
        <v>737.2</v>
      </c>
      <c r="E44">
        <v>695</v>
      </c>
      <c r="F44" s="38">
        <f t="shared" si="6"/>
        <v>866.7</v>
      </c>
      <c r="G44" s="38">
        <f t="shared" si="6"/>
        <v>827.8</v>
      </c>
      <c r="H44" s="47">
        <f t="shared" si="5"/>
        <v>4.6992027059676422</v>
      </c>
    </row>
    <row r="45" spans="1:8" x14ac:dyDescent="0.25">
      <c r="A45" s="8">
        <f t="shared" si="2"/>
        <v>39149</v>
      </c>
      <c r="B45">
        <v>170.6</v>
      </c>
      <c r="C45">
        <v>213</v>
      </c>
      <c r="D45">
        <v>737.4</v>
      </c>
      <c r="E45">
        <v>695</v>
      </c>
      <c r="F45" s="61">
        <f t="shared" ref="F45:G47" si="7">+B45+D45</f>
        <v>908</v>
      </c>
      <c r="G45" s="61">
        <f t="shared" si="7"/>
        <v>908</v>
      </c>
      <c r="H45" s="60">
        <f t="shared" ref="H45:H50" si="8">+(F45/G45-1)*100</f>
        <v>0</v>
      </c>
    </row>
    <row r="46" spans="1:8" x14ac:dyDescent="0.25">
      <c r="A46" s="8">
        <f t="shared" si="2"/>
        <v>39156</v>
      </c>
      <c r="B46">
        <v>130.19999999999999</v>
      </c>
      <c r="C46">
        <v>154</v>
      </c>
      <c r="D46">
        <v>779.6</v>
      </c>
      <c r="E46">
        <v>751.2</v>
      </c>
      <c r="F46" s="61">
        <f t="shared" si="7"/>
        <v>909.8</v>
      </c>
      <c r="G46" s="61">
        <f t="shared" si="7"/>
        <v>905.2</v>
      </c>
      <c r="H46" s="60">
        <f t="shared" si="8"/>
        <v>0.50817498895270319</v>
      </c>
    </row>
    <row r="47" spans="1:8" x14ac:dyDescent="0.25">
      <c r="A47" s="8">
        <f t="shared" si="2"/>
        <v>39163</v>
      </c>
      <c r="B47">
        <v>127.9</v>
      </c>
      <c r="C47">
        <v>120.5</v>
      </c>
      <c r="D47">
        <v>781.9</v>
      </c>
      <c r="E47">
        <v>786.4</v>
      </c>
      <c r="F47" s="61">
        <f t="shared" si="7"/>
        <v>909.8</v>
      </c>
      <c r="G47" s="61">
        <f t="shared" si="7"/>
        <v>906.9</v>
      </c>
      <c r="H47" s="60">
        <f t="shared" si="8"/>
        <v>0.31977064725989823</v>
      </c>
    </row>
    <row r="48" spans="1:8" x14ac:dyDescent="0.25">
      <c r="A48" s="8">
        <f t="shared" si="2"/>
        <v>39170</v>
      </c>
      <c r="B48">
        <v>87.5</v>
      </c>
      <c r="C48">
        <v>110.6</v>
      </c>
      <c r="D48">
        <v>824.6</v>
      </c>
      <c r="E48">
        <v>786.4</v>
      </c>
      <c r="F48" s="61">
        <f t="shared" ref="F48:G50" si="9">+B48+D48</f>
        <v>912.1</v>
      </c>
      <c r="G48" s="61">
        <f t="shared" si="9"/>
        <v>897</v>
      </c>
      <c r="H48" s="60">
        <f t="shared" si="8"/>
        <v>1.683389074693431</v>
      </c>
    </row>
    <row r="49" spans="1:9" x14ac:dyDescent="0.25">
      <c r="A49" s="8">
        <f t="shared" si="2"/>
        <v>39177</v>
      </c>
      <c r="B49">
        <v>129</v>
      </c>
      <c r="C49">
        <v>110.1</v>
      </c>
      <c r="D49">
        <v>826.6</v>
      </c>
      <c r="E49">
        <v>786.9</v>
      </c>
      <c r="F49" s="61">
        <f t="shared" si="9"/>
        <v>955.6</v>
      </c>
      <c r="G49" s="61">
        <f t="shared" si="9"/>
        <v>897</v>
      </c>
      <c r="H49" s="60">
        <f t="shared" si="8"/>
        <v>6.532887402452614</v>
      </c>
    </row>
    <row r="50" spans="1:9" x14ac:dyDescent="0.25">
      <c r="A50" s="8">
        <f t="shared" si="2"/>
        <v>39184</v>
      </c>
      <c r="B50">
        <v>85.2</v>
      </c>
      <c r="C50">
        <v>110.8</v>
      </c>
      <c r="D50">
        <v>872.6</v>
      </c>
      <c r="E50">
        <v>828.1</v>
      </c>
      <c r="F50" s="61">
        <f t="shared" si="9"/>
        <v>957.80000000000007</v>
      </c>
      <c r="G50" s="61">
        <f t="shared" si="9"/>
        <v>938.9</v>
      </c>
      <c r="H50" s="60">
        <f t="shared" si="8"/>
        <v>2.0129939290659316</v>
      </c>
    </row>
    <row r="51" spans="1:9" x14ac:dyDescent="0.25">
      <c r="A51" s="8">
        <f t="shared" si="2"/>
        <v>39191</v>
      </c>
      <c r="B51">
        <v>125.2</v>
      </c>
      <c r="C51">
        <v>79</v>
      </c>
      <c r="D51">
        <v>872.6</v>
      </c>
      <c r="E51">
        <v>872</v>
      </c>
      <c r="F51" s="61">
        <f t="shared" ref="F51:G53" si="10">+B51+D51</f>
        <v>997.80000000000007</v>
      </c>
      <c r="G51" s="61">
        <f t="shared" si="10"/>
        <v>951</v>
      </c>
      <c r="H51" s="60">
        <f t="shared" ref="H51:H57" si="11">+(F51/G51-1)*100</f>
        <v>4.9211356466877021</v>
      </c>
    </row>
    <row r="52" spans="1:9" x14ac:dyDescent="0.25">
      <c r="A52" s="8">
        <f t="shared" si="2"/>
        <v>39198</v>
      </c>
      <c r="B52">
        <v>124.6</v>
      </c>
      <c r="C52">
        <v>79</v>
      </c>
      <c r="D52">
        <v>873.1</v>
      </c>
      <c r="E52">
        <v>872</v>
      </c>
      <c r="F52" s="61">
        <f t="shared" si="10"/>
        <v>997.7</v>
      </c>
      <c r="G52" s="61">
        <f t="shared" si="10"/>
        <v>951</v>
      </c>
      <c r="H52" s="60">
        <f t="shared" si="11"/>
        <v>4.9106203995793907</v>
      </c>
    </row>
    <row r="53" spans="1:9" x14ac:dyDescent="0.25">
      <c r="A53" s="8">
        <f t="shared" si="2"/>
        <v>39205</v>
      </c>
      <c r="B53">
        <v>155.6</v>
      </c>
      <c r="C53">
        <v>79</v>
      </c>
      <c r="D53">
        <v>874</v>
      </c>
      <c r="E53">
        <v>872</v>
      </c>
      <c r="F53" s="61">
        <f t="shared" si="10"/>
        <v>1029.5999999999999</v>
      </c>
      <c r="G53" s="61">
        <f t="shared" si="10"/>
        <v>951</v>
      </c>
      <c r="H53" s="60">
        <f t="shared" si="11"/>
        <v>8.2649842271293359</v>
      </c>
      <c r="I53">
        <v>5.2</v>
      </c>
    </row>
    <row r="54" spans="1:9" x14ac:dyDescent="0.25">
      <c r="A54" s="8">
        <f t="shared" si="2"/>
        <v>39212</v>
      </c>
      <c r="B54">
        <v>114</v>
      </c>
      <c r="C54">
        <v>79</v>
      </c>
      <c r="D54">
        <v>917.7</v>
      </c>
      <c r="E54">
        <v>872</v>
      </c>
      <c r="F54" s="61">
        <f t="shared" ref="F54:G56" si="12">+B54+D54</f>
        <v>1031.7</v>
      </c>
      <c r="G54" s="61">
        <f t="shared" si="12"/>
        <v>951</v>
      </c>
      <c r="H54" s="60">
        <f t="shared" si="11"/>
        <v>8.485804416403786</v>
      </c>
      <c r="I54">
        <v>5.2</v>
      </c>
    </row>
    <row r="55" spans="1:9" x14ac:dyDescent="0.25">
      <c r="A55" s="8">
        <f t="shared" si="2"/>
        <v>39219</v>
      </c>
      <c r="B55">
        <v>82</v>
      </c>
      <c r="C55">
        <v>79</v>
      </c>
      <c r="D55">
        <v>917.8</v>
      </c>
      <c r="E55">
        <v>872</v>
      </c>
      <c r="F55" s="61">
        <f t="shared" si="12"/>
        <v>999.8</v>
      </c>
      <c r="G55" s="61">
        <f t="shared" si="12"/>
        <v>951</v>
      </c>
      <c r="H55" s="60">
        <f t="shared" si="11"/>
        <v>5.1314405888538417</v>
      </c>
      <c r="I55">
        <v>46.4</v>
      </c>
    </row>
    <row r="56" spans="1:9" x14ac:dyDescent="0.25">
      <c r="A56" s="8">
        <f t="shared" si="2"/>
        <v>39226</v>
      </c>
      <c r="B56">
        <v>37.9</v>
      </c>
      <c r="C56">
        <v>38.9</v>
      </c>
      <c r="D56">
        <v>964</v>
      </c>
      <c r="E56">
        <v>914</v>
      </c>
      <c r="F56" s="61">
        <f t="shared" si="12"/>
        <v>1001.9</v>
      </c>
      <c r="G56" s="61">
        <f t="shared" si="12"/>
        <v>952.9</v>
      </c>
      <c r="H56" s="60">
        <f t="shared" si="11"/>
        <v>5.1421975023612232</v>
      </c>
      <c r="I56">
        <v>129.9</v>
      </c>
    </row>
    <row r="57" spans="1:9" x14ac:dyDescent="0.25">
      <c r="A57" s="8">
        <f t="shared" si="2"/>
        <v>39233</v>
      </c>
      <c r="F57">
        <v>999</v>
      </c>
      <c r="G57">
        <v>914</v>
      </c>
      <c r="H57" s="60">
        <f t="shared" si="11"/>
        <v>9.2997811816192488</v>
      </c>
    </row>
    <row r="58" spans="1:9" x14ac:dyDescent="0.25">
      <c r="A58" s="8">
        <f t="shared" si="2"/>
        <v>39240</v>
      </c>
      <c r="B58">
        <v>131.6</v>
      </c>
      <c r="C58">
        <v>194.9</v>
      </c>
      <c r="D58">
        <v>1.5</v>
      </c>
      <c r="E58">
        <v>0</v>
      </c>
      <c r="F58" s="61">
        <f t="shared" ref="F58:G60" si="13">+B58+D58</f>
        <v>133.1</v>
      </c>
      <c r="G58" s="61">
        <f t="shared" si="13"/>
        <v>194.9</v>
      </c>
      <c r="H58" s="60">
        <f t="shared" ref="H58:H63" si="14">+(F58/G58-1)*100</f>
        <v>-31.708568496664956</v>
      </c>
    </row>
    <row r="59" spans="1:9" x14ac:dyDescent="0.25">
      <c r="A59" s="8">
        <f t="shared" si="2"/>
        <v>39247</v>
      </c>
      <c r="B59">
        <v>131</v>
      </c>
      <c r="C59">
        <v>116</v>
      </c>
      <c r="D59">
        <v>2.2000000000000002</v>
      </c>
      <c r="E59">
        <v>82.8</v>
      </c>
      <c r="F59" s="61">
        <f t="shared" si="13"/>
        <v>133.19999999999999</v>
      </c>
      <c r="G59" s="61">
        <f t="shared" si="13"/>
        <v>198.8</v>
      </c>
      <c r="H59" s="60">
        <f t="shared" si="14"/>
        <v>-32.997987927565397</v>
      </c>
    </row>
    <row r="60" spans="1:9" x14ac:dyDescent="0.25">
      <c r="A60" s="8">
        <f t="shared" si="2"/>
        <v>39254</v>
      </c>
      <c r="B60">
        <v>220.6</v>
      </c>
      <c r="C60">
        <v>116</v>
      </c>
      <c r="D60">
        <v>3</v>
      </c>
      <c r="E60">
        <v>82.8</v>
      </c>
      <c r="F60" s="61">
        <f t="shared" si="13"/>
        <v>223.6</v>
      </c>
      <c r="G60" s="61">
        <f t="shared" si="13"/>
        <v>198.8</v>
      </c>
      <c r="H60" s="60">
        <f t="shared" si="14"/>
        <v>12.474849094567396</v>
      </c>
    </row>
    <row r="61" spans="1:9" x14ac:dyDescent="0.25">
      <c r="A61" s="8">
        <f t="shared" si="2"/>
        <v>39261</v>
      </c>
      <c r="B61">
        <v>179.3</v>
      </c>
      <c r="C61">
        <v>156.5</v>
      </c>
      <c r="D61">
        <v>46.3</v>
      </c>
      <c r="E61">
        <v>82.8</v>
      </c>
      <c r="F61" s="61">
        <f t="shared" ref="F61:G63" si="15">+B61+D61</f>
        <v>225.60000000000002</v>
      </c>
      <c r="G61" s="61">
        <f t="shared" si="15"/>
        <v>239.3</v>
      </c>
      <c r="H61" s="60">
        <f t="shared" si="14"/>
        <v>-5.7250313414124454</v>
      </c>
    </row>
    <row r="62" spans="1:9" x14ac:dyDescent="0.25">
      <c r="A62" s="8">
        <f t="shared" si="2"/>
        <v>39268</v>
      </c>
      <c r="B62">
        <v>177.6</v>
      </c>
      <c r="C62">
        <v>111</v>
      </c>
      <c r="D62">
        <v>48</v>
      </c>
      <c r="E62">
        <v>126.9</v>
      </c>
      <c r="F62" s="61">
        <f t="shared" si="15"/>
        <v>225.6</v>
      </c>
      <c r="G62" s="61">
        <f t="shared" si="15"/>
        <v>237.9</v>
      </c>
      <c r="H62" s="60">
        <f t="shared" si="14"/>
        <v>-5.1702395964691057</v>
      </c>
    </row>
    <row r="63" spans="1:9" x14ac:dyDescent="0.25">
      <c r="A63" s="8">
        <f t="shared" si="2"/>
        <v>39275</v>
      </c>
      <c r="B63">
        <v>146.1</v>
      </c>
      <c r="C63">
        <v>111</v>
      </c>
      <c r="D63">
        <v>90.9</v>
      </c>
      <c r="E63">
        <v>126.9</v>
      </c>
      <c r="F63" s="61">
        <f t="shared" si="15"/>
        <v>237</v>
      </c>
      <c r="G63" s="61">
        <f t="shared" si="15"/>
        <v>237.9</v>
      </c>
      <c r="H63" s="60">
        <f t="shared" si="14"/>
        <v>-0.37831021437578771</v>
      </c>
    </row>
    <row r="64" spans="1:9" x14ac:dyDescent="0.25">
      <c r="A64" s="8">
        <f t="shared" si="2"/>
        <v>39282</v>
      </c>
      <c r="B64">
        <v>144.6</v>
      </c>
      <c r="C64">
        <v>111</v>
      </c>
      <c r="D64">
        <v>92.7</v>
      </c>
      <c r="E64">
        <v>126.9</v>
      </c>
      <c r="F64" s="61">
        <f t="shared" ref="F64:G66" si="16">+B64+D64</f>
        <v>237.3</v>
      </c>
      <c r="G64" s="61">
        <f t="shared" si="16"/>
        <v>237.9</v>
      </c>
      <c r="H64" s="60">
        <f t="shared" ref="H64:H69" si="17">+(F64/G64-1)*100</f>
        <v>-0.25220680958385477</v>
      </c>
    </row>
    <row r="65" spans="1:9" x14ac:dyDescent="0.25">
      <c r="A65" s="8">
        <f t="shared" si="2"/>
        <v>39289</v>
      </c>
      <c r="B65">
        <v>139.80000000000001</v>
      </c>
      <c r="C65">
        <v>41</v>
      </c>
      <c r="D65">
        <v>99.3</v>
      </c>
      <c r="E65">
        <v>198.5</v>
      </c>
      <c r="F65" s="61">
        <f t="shared" si="16"/>
        <v>239.10000000000002</v>
      </c>
      <c r="G65" s="61">
        <f t="shared" si="16"/>
        <v>239.5</v>
      </c>
      <c r="H65" s="60">
        <f t="shared" si="17"/>
        <v>-0.1670146137786932</v>
      </c>
    </row>
    <row r="66" spans="1:9" x14ac:dyDescent="0.25">
      <c r="A66" s="8">
        <f t="shared" si="2"/>
        <v>39296</v>
      </c>
      <c r="B66">
        <v>189.4</v>
      </c>
      <c r="C66">
        <v>41</v>
      </c>
      <c r="D66">
        <v>152.1</v>
      </c>
      <c r="E66">
        <v>198.5</v>
      </c>
      <c r="F66" s="61">
        <f t="shared" si="16"/>
        <v>341.5</v>
      </c>
      <c r="G66" s="61">
        <f t="shared" si="16"/>
        <v>239.5</v>
      </c>
      <c r="H66" s="60">
        <f t="shared" si="17"/>
        <v>42.588726513569931</v>
      </c>
    </row>
    <row r="67" spans="1:9" x14ac:dyDescent="0.25">
      <c r="A67" s="8">
        <f t="shared" si="2"/>
        <v>39303</v>
      </c>
      <c r="B67">
        <v>162.30000000000001</v>
      </c>
      <c r="C67">
        <v>137.30000000000001</v>
      </c>
      <c r="D67">
        <v>180.9</v>
      </c>
      <c r="E67">
        <v>198.5</v>
      </c>
      <c r="F67" s="61">
        <f t="shared" ref="F67:G69" si="18">+B67+D67</f>
        <v>343.20000000000005</v>
      </c>
      <c r="G67" s="61">
        <f t="shared" si="18"/>
        <v>335.8</v>
      </c>
      <c r="H67" s="60">
        <f t="shared" si="17"/>
        <v>2.2036926742108554</v>
      </c>
    </row>
    <row r="68" spans="1:9" x14ac:dyDescent="0.25">
      <c r="A68" s="8">
        <f t="shared" si="2"/>
        <v>39310</v>
      </c>
      <c r="B68">
        <v>114.4</v>
      </c>
      <c r="C68">
        <v>93.8</v>
      </c>
      <c r="D68">
        <v>231.2</v>
      </c>
      <c r="E68">
        <v>241</v>
      </c>
      <c r="F68" s="61">
        <f t="shared" si="18"/>
        <v>345.6</v>
      </c>
      <c r="G68" s="61">
        <f t="shared" si="18"/>
        <v>334.8</v>
      </c>
      <c r="H68" s="60">
        <f t="shared" si="17"/>
        <v>3.2258064516129004</v>
      </c>
    </row>
    <row r="69" spans="1:9" x14ac:dyDescent="0.25">
      <c r="A69" s="8">
        <f t="shared" si="2"/>
        <v>39317</v>
      </c>
      <c r="B69">
        <v>114.4</v>
      </c>
      <c r="C69">
        <v>97</v>
      </c>
      <c r="D69">
        <v>231.8</v>
      </c>
      <c r="E69">
        <v>241</v>
      </c>
      <c r="F69" s="61">
        <f t="shared" si="18"/>
        <v>346.20000000000005</v>
      </c>
      <c r="G69" s="61">
        <f t="shared" si="18"/>
        <v>338</v>
      </c>
      <c r="H69" s="60">
        <f t="shared" si="17"/>
        <v>2.4260355029585901</v>
      </c>
    </row>
    <row r="70" spans="1:9" x14ac:dyDescent="0.25">
      <c r="A70" s="8">
        <f t="shared" si="2"/>
        <v>39324</v>
      </c>
      <c r="B70">
        <v>164.4</v>
      </c>
      <c r="C70">
        <v>97</v>
      </c>
      <c r="D70">
        <v>232.3</v>
      </c>
      <c r="E70">
        <v>241</v>
      </c>
      <c r="F70" s="61">
        <f t="shared" ref="F70:G72" si="19">+B70+D70</f>
        <v>396.70000000000005</v>
      </c>
      <c r="G70" s="61">
        <f t="shared" si="19"/>
        <v>338</v>
      </c>
      <c r="H70" s="60">
        <f t="shared" ref="H70:H75" si="20">+(F70/G70-1)*100</f>
        <v>17.366863905325445</v>
      </c>
    </row>
    <row r="71" spans="1:9" x14ac:dyDescent="0.25">
      <c r="A71" s="8">
        <f t="shared" si="2"/>
        <v>39331</v>
      </c>
      <c r="B71">
        <v>164.9</v>
      </c>
      <c r="C71">
        <v>148.1</v>
      </c>
      <c r="D71">
        <v>280.60000000000002</v>
      </c>
      <c r="E71">
        <v>241</v>
      </c>
      <c r="F71" s="61">
        <f t="shared" si="19"/>
        <v>445.5</v>
      </c>
      <c r="G71" s="61">
        <f t="shared" si="19"/>
        <v>389.1</v>
      </c>
      <c r="H71" s="60">
        <f t="shared" si="20"/>
        <v>14.494988434849642</v>
      </c>
    </row>
    <row r="72" spans="1:9" x14ac:dyDescent="0.25">
      <c r="A72" s="8">
        <f t="shared" si="2"/>
        <v>39338</v>
      </c>
      <c r="B72">
        <v>165.4</v>
      </c>
      <c r="C72">
        <v>148.6</v>
      </c>
      <c r="D72">
        <v>282.2</v>
      </c>
      <c r="E72">
        <v>241</v>
      </c>
      <c r="F72" s="61">
        <f t="shared" si="19"/>
        <v>447.6</v>
      </c>
      <c r="G72" s="61">
        <f t="shared" si="19"/>
        <v>389.6</v>
      </c>
      <c r="H72" s="60">
        <f t="shared" si="20"/>
        <v>14.887063655030808</v>
      </c>
    </row>
    <row r="73" spans="1:9" x14ac:dyDescent="0.25">
      <c r="A73" s="8">
        <f t="shared" si="2"/>
        <v>39345</v>
      </c>
      <c r="B73">
        <v>256.10000000000002</v>
      </c>
      <c r="C73">
        <v>143.19999999999999</v>
      </c>
      <c r="D73">
        <v>285</v>
      </c>
      <c r="E73">
        <v>291.2</v>
      </c>
      <c r="F73" s="61">
        <f t="shared" ref="F73:G75" si="21">+B73+D73</f>
        <v>541.1</v>
      </c>
      <c r="G73" s="61">
        <f t="shared" si="21"/>
        <v>434.4</v>
      </c>
      <c r="H73" s="60">
        <f t="shared" si="20"/>
        <v>24.562615101289143</v>
      </c>
    </row>
    <row r="74" spans="1:9" x14ac:dyDescent="0.25">
      <c r="A74" s="8">
        <f t="shared" si="2"/>
        <v>39352</v>
      </c>
      <c r="B74">
        <v>209.7</v>
      </c>
      <c r="C74">
        <v>143.19999999999999</v>
      </c>
      <c r="D74">
        <v>332.9</v>
      </c>
      <c r="E74">
        <v>291.2</v>
      </c>
      <c r="F74" s="61">
        <f t="shared" si="21"/>
        <v>542.59999999999991</v>
      </c>
      <c r="G74" s="61">
        <f t="shared" si="21"/>
        <v>434.4</v>
      </c>
      <c r="H74" s="60">
        <f t="shared" si="20"/>
        <v>24.907918968692442</v>
      </c>
    </row>
    <row r="75" spans="1:9" x14ac:dyDescent="0.25">
      <c r="A75" s="8">
        <f t="shared" si="2"/>
        <v>39359</v>
      </c>
      <c r="B75">
        <v>166.9</v>
      </c>
      <c r="C75">
        <v>95.8</v>
      </c>
      <c r="D75">
        <v>379.7</v>
      </c>
      <c r="E75">
        <v>340.9</v>
      </c>
      <c r="F75" s="61">
        <f t="shared" si="21"/>
        <v>546.6</v>
      </c>
      <c r="G75" s="61">
        <f t="shared" si="21"/>
        <v>436.7</v>
      </c>
      <c r="H75" s="60">
        <f t="shared" si="20"/>
        <v>25.166017861231982</v>
      </c>
    </row>
    <row r="76" spans="1:9" x14ac:dyDescent="0.25">
      <c r="A76" s="8">
        <f t="shared" si="2"/>
        <v>39366</v>
      </c>
      <c r="B76">
        <v>167.2</v>
      </c>
      <c r="C76">
        <v>95.8</v>
      </c>
      <c r="D76">
        <v>381.6</v>
      </c>
      <c r="E76">
        <v>340.9</v>
      </c>
      <c r="F76" s="61">
        <f t="shared" ref="F76:G78" si="22">+B76+D76</f>
        <v>548.79999999999995</v>
      </c>
      <c r="G76" s="61">
        <f t="shared" si="22"/>
        <v>436.7</v>
      </c>
      <c r="H76" s="60">
        <f t="shared" ref="H76:H81" si="23">+(F76/G76-1)*100</f>
        <v>25.669796198763439</v>
      </c>
    </row>
    <row r="77" spans="1:9" x14ac:dyDescent="0.25">
      <c r="A77" s="8">
        <f t="shared" si="2"/>
        <v>39373</v>
      </c>
      <c r="B77">
        <v>251.3</v>
      </c>
      <c r="C77">
        <v>95.8</v>
      </c>
      <c r="D77">
        <v>382.2</v>
      </c>
      <c r="E77">
        <v>340.9</v>
      </c>
      <c r="F77" s="61">
        <f t="shared" si="22"/>
        <v>633.5</v>
      </c>
      <c r="G77" s="61">
        <f t="shared" si="22"/>
        <v>436.7</v>
      </c>
      <c r="H77" s="60">
        <f t="shared" si="23"/>
        <v>45.065262193725665</v>
      </c>
    </row>
    <row r="78" spans="1:9" x14ac:dyDescent="0.25">
      <c r="A78" s="8">
        <f t="shared" si="2"/>
        <v>39380</v>
      </c>
      <c r="B78">
        <v>209.5</v>
      </c>
      <c r="C78">
        <v>51.2</v>
      </c>
      <c r="D78">
        <v>431.8</v>
      </c>
      <c r="E78">
        <v>385.5</v>
      </c>
      <c r="F78" s="61">
        <f t="shared" si="22"/>
        <v>641.29999999999995</v>
      </c>
      <c r="G78" s="61">
        <f t="shared" si="22"/>
        <v>436.7</v>
      </c>
      <c r="H78" s="60">
        <f t="shared" si="23"/>
        <v>46.851385390428213</v>
      </c>
      <c r="I78">
        <v>1.8</v>
      </c>
    </row>
    <row r="79" spans="1:9" x14ac:dyDescent="0.25">
      <c r="A79" s="8">
        <f t="shared" si="2"/>
        <v>39387</v>
      </c>
      <c r="B79">
        <v>209.9</v>
      </c>
      <c r="C79">
        <v>95.3</v>
      </c>
      <c r="D79">
        <v>434.7</v>
      </c>
      <c r="E79">
        <v>391.4</v>
      </c>
      <c r="F79" s="61">
        <f t="shared" ref="F79:G81" si="24">+B79+D79</f>
        <v>644.6</v>
      </c>
      <c r="G79" s="61">
        <f t="shared" si="24"/>
        <v>486.7</v>
      </c>
      <c r="H79" s="60">
        <f t="shared" si="23"/>
        <v>32.442983357304314</v>
      </c>
    </row>
    <row r="80" spans="1:9" x14ac:dyDescent="0.25">
      <c r="A80" s="8">
        <f t="shared" si="2"/>
        <v>39394</v>
      </c>
      <c r="B80">
        <v>245.6</v>
      </c>
      <c r="C80">
        <v>94.7</v>
      </c>
      <c r="D80">
        <v>480.1</v>
      </c>
      <c r="E80">
        <v>392</v>
      </c>
      <c r="F80" s="61">
        <f t="shared" si="24"/>
        <v>725.7</v>
      </c>
      <c r="G80" s="61">
        <f t="shared" si="24"/>
        <v>486.7</v>
      </c>
      <c r="H80" s="60">
        <f t="shared" si="23"/>
        <v>49.106225600986249</v>
      </c>
    </row>
    <row r="81" spans="1:9" x14ac:dyDescent="0.25">
      <c r="A81" s="8">
        <f t="shared" si="2"/>
        <v>39401</v>
      </c>
      <c r="B81">
        <v>203.2</v>
      </c>
      <c r="C81">
        <v>95.2</v>
      </c>
      <c r="D81">
        <v>525.9</v>
      </c>
      <c r="E81">
        <v>392</v>
      </c>
      <c r="F81" s="61">
        <f t="shared" si="24"/>
        <v>729.09999999999991</v>
      </c>
      <c r="G81" s="61">
        <f t="shared" si="24"/>
        <v>487.2</v>
      </c>
      <c r="H81" s="60">
        <f t="shared" si="23"/>
        <v>49.651067323481101</v>
      </c>
    </row>
    <row r="82" spans="1:9" x14ac:dyDescent="0.25">
      <c r="A82" s="8">
        <f t="shared" si="2"/>
        <v>39408</v>
      </c>
      <c r="B82">
        <v>205.2</v>
      </c>
      <c r="C82">
        <v>96.2</v>
      </c>
      <c r="D82">
        <v>528.6</v>
      </c>
      <c r="E82">
        <v>392</v>
      </c>
      <c r="F82" s="61">
        <f t="shared" ref="F82:G84" si="25">+B82+D82</f>
        <v>733.8</v>
      </c>
      <c r="G82" s="61">
        <f t="shared" si="25"/>
        <v>488.2</v>
      </c>
      <c r="H82" s="60">
        <f t="shared" ref="H82:H87" si="26">+(F82/G82-1)*100</f>
        <v>50.307251126587445</v>
      </c>
    </row>
    <row r="83" spans="1:9" x14ac:dyDescent="0.25">
      <c r="A83" s="8">
        <f t="shared" si="2"/>
        <v>39415</v>
      </c>
      <c r="B83">
        <v>203.6</v>
      </c>
      <c r="C83">
        <v>96.3</v>
      </c>
      <c r="D83">
        <v>530.4</v>
      </c>
      <c r="E83">
        <v>392.9</v>
      </c>
      <c r="F83" s="61">
        <f t="shared" si="25"/>
        <v>734</v>
      </c>
      <c r="G83" s="61">
        <f t="shared" si="25"/>
        <v>489.2</v>
      </c>
      <c r="H83" s="60">
        <f t="shared" si="26"/>
        <v>50.040883074407191</v>
      </c>
    </row>
    <row r="84" spans="1:9" x14ac:dyDescent="0.25">
      <c r="A84" s="8">
        <f t="shared" si="2"/>
        <v>39422</v>
      </c>
      <c r="B84">
        <v>278.10000000000002</v>
      </c>
      <c r="C84">
        <v>99.3</v>
      </c>
      <c r="D84">
        <v>533.5</v>
      </c>
      <c r="E84">
        <v>433</v>
      </c>
      <c r="F84" s="61">
        <f t="shared" si="25"/>
        <v>811.6</v>
      </c>
      <c r="G84" s="61">
        <f t="shared" si="25"/>
        <v>532.29999999999995</v>
      </c>
      <c r="H84" s="60">
        <f t="shared" si="26"/>
        <v>52.470411422130404</v>
      </c>
    </row>
    <row r="85" spans="1:9" x14ac:dyDescent="0.25">
      <c r="A85" s="8">
        <f t="shared" si="2"/>
        <v>39429</v>
      </c>
      <c r="B85">
        <v>276.8</v>
      </c>
      <c r="C85">
        <v>100.2</v>
      </c>
      <c r="D85">
        <v>534.70000000000005</v>
      </c>
      <c r="E85">
        <v>435.6</v>
      </c>
      <c r="F85" s="61">
        <f t="shared" ref="F85:G87" si="27">+B85+D85</f>
        <v>811.5</v>
      </c>
      <c r="G85" s="61">
        <f t="shared" si="27"/>
        <v>535.80000000000007</v>
      </c>
      <c r="H85" s="60">
        <f t="shared" si="26"/>
        <v>51.455767077267623</v>
      </c>
    </row>
    <row r="86" spans="1:9" x14ac:dyDescent="0.25">
      <c r="A86" s="8">
        <f t="shared" si="2"/>
        <v>39436</v>
      </c>
      <c r="B86">
        <v>231.7</v>
      </c>
      <c r="C86">
        <v>195.3</v>
      </c>
      <c r="D86">
        <v>579.1</v>
      </c>
      <c r="E86">
        <v>437.4</v>
      </c>
      <c r="F86" s="61">
        <f t="shared" si="27"/>
        <v>810.8</v>
      </c>
      <c r="G86" s="61">
        <f t="shared" si="27"/>
        <v>632.70000000000005</v>
      </c>
      <c r="H86" s="60">
        <f t="shared" si="26"/>
        <v>28.149201833412342</v>
      </c>
    </row>
    <row r="87" spans="1:9" x14ac:dyDescent="0.25">
      <c r="A87" s="8">
        <f t="shared" si="2"/>
        <v>39443</v>
      </c>
      <c r="B87">
        <v>187</v>
      </c>
      <c r="C87">
        <v>247</v>
      </c>
      <c r="D87">
        <v>626.1</v>
      </c>
      <c r="E87">
        <v>437.4</v>
      </c>
      <c r="F87" s="61">
        <f t="shared" si="27"/>
        <v>813.1</v>
      </c>
      <c r="G87" s="61">
        <f t="shared" si="27"/>
        <v>684.4</v>
      </c>
      <c r="H87" s="60">
        <f t="shared" si="26"/>
        <v>18.804792518994738</v>
      </c>
    </row>
    <row r="88" spans="1:9" x14ac:dyDescent="0.25">
      <c r="A88" s="8">
        <f t="shared" si="2"/>
        <v>39450</v>
      </c>
      <c r="B88">
        <v>186.1</v>
      </c>
      <c r="C88">
        <v>245.9</v>
      </c>
      <c r="D88">
        <v>627</v>
      </c>
      <c r="E88">
        <v>438.7</v>
      </c>
      <c r="F88" s="61">
        <f t="shared" ref="F88:G90" si="28">+B88+D88</f>
        <v>813.1</v>
      </c>
      <c r="G88" s="61">
        <f t="shared" si="28"/>
        <v>684.6</v>
      </c>
      <c r="H88" s="60">
        <f t="shared" ref="H88:H93" si="29">+(F88/G88-1)*100</f>
        <v>18.770084721004963</v>
      </c>
    </row>
    <row r="89" spans="1:9" x14ac:dyDescent="0.25">
      <c r="A89" s="8">
        <f t="shared" si="2"/>
        <v>39457</v>
      </c>
      <c r="B89">
        <v>261.89999999999998</v>
      </c>
      <c r="C89">
        <v>242.8</v>
      </c>
      <c r="D89">
        <v>631.70000000000005</v>
      </c>
      <c r="E89">
        <v>485</v>
      </c>
      <c r="F89" s="61">
        <f t="shared" si="28"/>
        <v>893.6</v>
      </c>
      <c r="G89" s="61">
        <f t="shared" si="28"/>
        <v>727.8</v>
      </c>
      <c r="H89" s="60">
        <f t="shared" si="29"/>
        <v>22.780983786754618</v>
      </c>
    </row>
    <row r="90" spans="1:9" x14ac:dyDescent="0.25">
      <c r="A90" s="8">
        <f t="shared" si="2"/>
        <v>39464</v>
      </c>
      <c r="B90">
        <v>220.5</v>
      </c>
      <c r="C90">
        <v>197.9</v>
      </c>
      <c r="D90">
        <v>675.1</v>
      </c>
      <c r="E90">
        <v>485</v>
      </c>
      <c r="F90" s="61">
        <f t="shared" si="28"/>
        <v>895.6</v>
      </c>
      <c r="G90" s="61">
        <f t="shared" si="28"/>
        <v>682.9</v>
      </c>
      <c r="H90" s="60">
        <f t="shared" si="29"/>
        <v>31.146580758529808</v>
      </c>
    </row>
    <row r="91" spans="1:9" x14ac:dyDescent="0.25">
      <c r="A91" s="8">
        <f t="shared" si="2"/>
        <v>39471</v>
      </c>
      <c r="B91">
        <v>220.8</v>
      </c>
      <c r="C91">
        <v>197.7</v>
      </c>
      <c r="D91">
        <v>676.3</v>
      </c>
      <c r="E91">
        <v>533</v>
      </c>
      <c r="F91" s="61">
        <f t="shared" ref="F91:G93" si="30">+B91+D91</f>
        <v>897.09999999999991</v>
      </c>
      <c r="G91" s="61">
        <f t="shared" si="30"/>
        <v>730.7</v>
      </c>
      <c r="H91" s="60">
        <f t="shared" si="29"/>
        <v>22.772683727932108</v>
      </c>
    </row>
    <row r="92" spans="1:9" x14ac:dyDescent="0.25">
      <c r="A92" s="8">
        <f t="shared" si="2"/>
        <v>39478</v>
      </c>
      <c r="B92">
        <v>255.8</v>
      </c>
      <c r="C92">
        <v>183.1</v>
      </c>
      <c r="D92">
        <v>720.5</v>
      </c>
      <c r="E92">
        <v>633.29999999999995</v>
      </c>
      <c r="F92" s="61">
        <f t="shared" si="30"/>
        <v>976.3</v>
      </c>
      <c r="G92" s="61">
        <f t="shared" si="30"/>
        <v>816.4</v>
      </c>
      <c r="H92" s="60">
        <f t="shared" si="29"/>
        <v>19.585987261146485</v>
      </c>
    </row>
    <row r="93" spans="1:9" x14ac:dyDescent="0.25">
      <c r="A93" s="8">
        <f t="shared" si="2"/>
        <v>39485</v>
      </c>
      <c r="B93">
        <v>254.7</v>
      </c>
      <c r="C93">
        <v>184.6</v>
      </c>
      <c r="D93">
        <v>722.5</v>
      </c>
      <c r="E93">
        <v>633.5</v>
      </c>
      <c r="F93" s="61">
        <f t="shared" si="30"/>
        <v>977.2</v>
      </c>
      <c r="G93" s="61">
        <f t="shared" si="30"/>
        <v>818.1</v>
      </c>
      <c r="H93" s="60">
        <f t="shared" si="29"/>
        <v>19.447500305586107</v>
      </c>
      <c r="I93">
        <v>1.8</v>
      </c>
    </row>
    <row r="94" spans="1:9" x14ac:dyDescent="0.25">
      <c r="A94" s="8">
        <f t="shared" si="2"/>
        <v>39492</v>
      </c>
      <c r="B94">
        <v>253.3</v>
      </c>
      <c r="C94">
        <v>225.9</v>
      </c>
      <c r="D94">
        <v>723.9</v>
      </c>
      <c r="E94">
        <v>637.79999999999995</v>
      </c>
      <c r="F94" s="61">
        <f t="shared" ref="F94:G96" si="31">+B94+D94</f>
        <v>977.2</v>
      </c>
      <c r="G94" s="61">
        <f t="shared" si="31"/>
        <v>863.69999999999993</v>
      </c>
      <c r="H94" s="60">
        <f t="shared" ref="H94:H99" si="32">+(F94/G94-1)*100</f>
        <v>13.14113696885495</v>
      </c>
      <c r="I94">
        <v>1.8</v>
      </c>
    </row>
    <row r="95" spans="1:9" x14ac:dyDescent="0.25">
      <c r="A95" s="8">
        <f t="shared" si="2"/>
        <v>39499</v>
      </c>
      <c r="B95">
        <v>218.8</v>
      </c>
      <c r="C95">
        <v>181.1</v>
      </c>
      <c r="D95">
        <v>757</v>
      </c>
      <c r="E95">
        <v>684.8</v>
      </c>
      <c r="F95" s="61">
        <f t="shared" si="31"/>
        <v>975.8</v>
      </c>
      <c r="G95" s="61">
        <f t="shared" si="31"/>
        <v>865.9</v>
      </c>
      <c r="H95" s="60">
        <f t="shared" si="32"/>
        <v>12.69199676637025</v>
      </c>
      <c r="I95">
        <v>1.8</v>
      </c>
    </row>
    <row r="96" spans="1:9" x14ac:dyDescent="0.25">
      <c r="A96" s="8">
        <f t="shared" si="2"/>
        <v>39506</v>
      </c>
      <c r="B96">
        <v>217</v>
      </c>
      <c r="C96">
        <v>129.5</v>
      </c>
      <c r="D96">
        <v>759</v>
      </c>
      <c r="E96">
        <v>737.2</v>
      </c>
      <c r="F96" s="61">
        <f t="shared" si="31"/>
        <v>976</v>
      </c>
      <c r="G96" s="61">
        <f t="shared" si="31"/>
        <v>866.7</v>
      </c>
      <c r="H96" s="60">
        <f t="shared" si="32"/>
        <v>12.611053421022266</v>
      </c>
      <c r="I96">
        <v>1.8</v>
      </c>
    </row>
    <row r="97" spans="1:9" x14ac:dyDescent="0.25">
      <c r="A97" s="8">
        <f t="shared" si="2"/>
        <v>39513</v>
      </c>
      <c r="B97">
        <v>207.3</v>
      </c>
      <c r="C97">
        <v>170.6</v>
      </c>
      <c r="D97">
        <v>849</v>
      </c>
      <c r="E97">
        <v>737.4</v>
      </c>
      <c r="F97" s="61">
        <f t="shared" ref="F97:G99" si="33">+B97+D97</f>
        <v>1056.3</v>
      </c>
      <c r="G97" s="61">
        <f t="shared" si="33"/>
        <v>908</v>
      </c>
      <c r="H97" s="60">
        <f t="shared" si="32"/>
        <v>16.332599118942738</v>
      </c>
      <c r="I97">
        <v>1.8</v>
      </c>
    </row>
    <row r="98" spans="1:9" x14ac:dyDescent="0.25">
      <c r="A98" s="8">
        <f t="shared" si="2"/>
        <v>39520</v>
      </c>
      <c r="B98">
        <v>207.9</v>
      </c>
      <c r="C98">
        <v>130.19999999999999</v>
      </c>
      <c r="D98">
        <v>849.3</v>
      </c>
      <c r="E98">
        <v>779.6</v>
      </c>
      <c r="F98" s="61">
        <f t="shared" si="33"/>
        <v>1057.2</v>
      </c>
      <c r="G98" s="61">
        <f t="shared" si="33"/>
        <v>909.8</v>
      </c>
      <c r="H98" s="60">
        <f t="shared" si="32"/>
        <v>16.201362936909213</v>
      </c>
      <c r="I98">
        <v>1.8</v>
      </c>
    </row>
    <row r="99" spans="1:9" x14ac:dyDescent="0.25">
      <c r="A99" s="8">
        <f t="shared" si="2"/>
        <v>39527</v>
      </c>
      <c r="B99">
        <v>208.9</v>
      </c>
      <c r="C99">
        <v>127.9</v>
      </c>
      <c r="D99">
        <v>849.7</v>
      </c>
      <c r="E99">
        <v>781.9</v>
      </c>
      <c r="F99" s="61">
        <f t="shared" si="33"/>
        <v>1058.6000000000001</v>
      </c>
      <c r="G99" s="61">
        <f t="shared" si="33"/>
        <v>909.8</v>
      </c>
      <c r="H99" s="60">
        <f t="shared" si="32"/>
        <v>16.35524291052981</v>
      </c>
      <c r="I99">
        <v>1.8</v>
      </c>
    </row>
    <row r="100" spans="1:9" x14ac:dyDescent="0.25">
      <c r="A100" s="8">
        <f t="shared" si="2"/>
        <v>39534</v>
      </c>
      <c r="B100">
        <v>169.8</v>
      </c>
      <c r="C100">
        <v>87.5</v>
      </c>
      <c r="D100">
        <v>891.8</v>
      </c>
      <c r="E100">
        <v>824.6</v>
      </c>
      <c r="F100" s="61">
        <f t="shared" ref="F100:G102" si="34">+B100+D100</f>
        <v>1061.5999999999999</v>
      </c>
      <c r="G100" s="61">
        <f t="shared" si="34"/>
        <v>912.1</v>
      </c>
      <c r="H100" s="60">
        <f t="shared" ref="H100:H105" si="35">+(F100/G100-1)*100</f>
        <v>16.390746628659137</v>
      </c>
      <c r="I100">
        <v>1.8</v>
      </c>
    </row>
    <row r="101" spans="1:9" x14ac:dyDescent="0.25">
      <c r="A101" s="8">
        <f t="shared" si="2"/>
        <v>39541</v>
      </c>
      <c r="B101">
        <v>208.5</v>
      </c>
      <c r="C101">
        <v>129</v>
      </c>
      <c r="D101">
        <v>893.2</v>
      </c>
      <c r="E101">
        <v>826.6</v>
      </c>
      <c r="F101" s="61">
        <f t="shared" si="34"/>
        <v>1101.7</v>
      </c>
      <c r="G101" s="61">
        <f t="shared" si="34"/>
        <v>955.6</v>
      </c>
      <c r="H101" s="60">
        <f t="shared" si="35"/>
        <v>15.288823775638338</v>
      </c>
      <c r="I101">
        <v>1.8</v>
      </c>
    </row>
    <row r="102" spans="1:9" x14ac:dyDescent="0.25">
      <c r="A102" s="8">
        <f t="shared" si="2"/>
        <v>39548</v>
      </c>
      <c r="B102">
        <v>204</v>
      </c>
      <c r="C102">
        <v>85.2</v>
      </c>
      <c r="D102">
        <v>896.6</v>
      </c>
      <c r="E102">
        <v>872.6</v>
      </c>
      <c r="F102" s="61">
        <f t="shared" si="34"/>
        <v>1100.5999999999999</v>
      </c>
      <c r="G102" s="61">
        <f t="shared" si="34"/>
        <v>957.80000000000007</v>
      </c>
      <c r="H102" s="60">
        <f t="shared" si="35"/>
        <v>14.909166840676535</v>
      </c>
      <c r="I102">
        <v>1.8</v>
      </c>
    </row>
    <row r="103" spans="1:9" x14ac:dyDescent="0.25">
      <c r="A103" s="8">
        <f t="shared" si="2"/>
        <v>39555</v>
      </c>
      <c r="B103">
        <v>166.5</v>
      </c>
      <c r="C103">
        <v>125.2</v>
      </c>
      <c r="D103">
        <v>939.3</v>
      </c>
      <c r="E103">
        <v>872.6</v>
      </c>
      <c r="F103" s="61">
        <f t="shared" ref="F103:G105" si="36">+B103+D103</f>
        <v>1105.8</v>
      </c>
      <c r="G103" s="61">
        <f t="shared" si="36"/>
        <v>997.80000000000007</v>
      </c>
      <c r="H103" s="60">
        <f t="shared" si="35"/>
        <v>10.823812387251941</v>
      </c>
      <c r="I103">
        <v>5.0999999999999996</v>
      </c>
    </row>
    <row r="104" spans="1:9" x14ac:dyDescent="0.25">
      <c r="A104" s="8">
        <f t="shared" si="2"/>
        <v>39562</v>
      </c>
      <c r="B104">
        <v>165.6</v>
      </c>
      <c r="C104">
        <v>124.6</v>
      </c>
      <c r="D104">
        <v>940.2</v>
      </c>
      <c r="E104">
        <v>873.1</v>
      </c>
      <c r="F104" s="61">
        <f t="shared" si="36"/>
        <v>1105.8</v>
      </c>
      <c r="G104" s="61">
        <f t="shared" si="36"/>
        <v>997.7</v>
      </c>
      <c r="H104" s="60">
        <f t="shared" si="35"/>
        <v>10.834920316728457</v>
      </c>
      <c r="I104">
        <v>6.6</v>
      </c>
    </row>
    <row r="105" spans="1:9" x14ac:dyDescent="0.25">
      <c r="A105" s="8">
        <f t="shared" si="2"/>
        <v>39569</v>
      </c>
      <c r="B105">
        <v>124.3</v>
      </c>
      <c r="C105">
        <v>155.6</v>
      </c>
      <c r="D105">
        <v>984.3</v>
      </c>
      <c r="E105">
        <v>874</v>
      </c>
      <c r="F105" s="61">
        <f t="shared" si="36"/>
        <v>1108.5999999999999</v>
      </c>
      <c r="G105" s="61">
        <f t="shared" si="36"/>
        <v>1029.5999999999999</v>
      </c>
      <c r="H105" s="60">
        <f t="shared" si="35"/>
        <v>7.6728826728826638</v>
      </c>
      <c r="I105">
        <v>6.6</v>
      </c>
    </row>
    <row r="106" spans="1:9" x14ac:dyDescent="0.25">
      <c r="A106" s="8">
        <f t="shared" si="2"/>
        <v>39576</v>
      </c>
      <c r="B106">
        <v>123.6</v>
      </c>
      <c r="C106">
        <v>114</v>
      </c>
      <c r="D106">
        <v>984.9</v>
      </c>
      <c r="E106">
        <v>917.7</v>
      </c>
      <c r="F106" s="61">
        <f t="shared" ref="F106:G108" si="37">+B106+D106</f>
        <v>1108.5</v>
      </c>
      <c r="G106" s="61">
        <f t="shared" si="37"/>
        <v>1031.7</v>
      </c>
      <c r="H106" s="60">
        <f t="shared" ref="H106:H111" si="38">+(F106/G106-1)*100</f>
        <v>7.4440244257051313</v>
      </c>
      <c r="I106">
        <v>6.6</v>
      </c>
    </row>
    <row r="107" spans="1:9" x14ac:dyDescent="0.25">
      <c r="A107" s="8">
        <f t="shared" si="2"/>
        <v>39583</v>
      </c>
      <c r="B107">
        <v>122.3</v>
      </c>
      <c r="C107">
        <v>82</v>
      </c>
      <c r="D107">
        <v>986.3</v>
      </c>
      <c r="E107">
        <v>917.8</v>
      </c>
      <c r="F107" s="61">
        <f t="shared" si="37"/>
        <v>1108.5999999999999</v>
      </c>
      <c r="G107" s="61">
        <f t="shared" si="37"/>
        <v>999.8</v>
      </c>
      <c r="H107" s="60">
        <f t="shared" si="38"/>
        <v>10.882176435287061</v>
      </c>
      <c r="I107">
        <v>14.6</v>
      </c>
    </row>
    <row r="108" spans="1:9" x14ac:dyDescent="0.25">
      <c r="A108" s="8">
        <f t="shared" si="2"/>
        <v>39590</v>
      </c>
      <c r="B108">
        <v>123.3</v>
      </c>
      <c r="C108">
        <v>37.9</v>
      </c>
      <c r="D108">
        <v>986.5</v>
      </c>
      <c r="E108">
        <v>964</v>
      </c>
      <c r="F108" s="61">
        <f t="shared" si="37"/>
        <v>1109.8</v>
      </c>
      <c r="G108" s="61">
        <f t="shared" si="37"/>
        <v>1001.9</v>
      </c>
      <c r="H108" s="60">
        <f t="shared" si="38"/>
        <v>10.769537878031743</v>
      </c>
      <c r="I108">
        <v>14.4</v>
      </c>
    </row>
    <row r="109" spans="1:9" x14ac:dyDescent="0.25">
      <c r="A109" s="8">
        <f t="shared" si="2"/>
        <v>39597</v>
      </c>
      <c r="B109">
        <v>89.2</v>
      </c>
      <c r="C109">
        <v>2</v>
      </c>
      <c r="D109">
        <v>1023.1</v>
      </c>
      <c r="E109">
        <v>999</v>
      </c>
      <c r="F109" s="61">
        <f t="shared" ref="F109:G111" si="39">+B109+D109</f>
        <v>1112.3</v>
      </c>
      <c r="G109" s="61">
        <f t="shared" si="39"/>
        <v>1001</v>
      </c>
      <c r="H109" s="60">
        <f t="shared" si="38"/>
        <v>11.118881118881108</v>
      </c>
      <c r="I109">
        <v>14.1</v>
      </c>
    </row>
    <row r="110" spans="1:9" x14ac:dyDescent="0.25">
      <c r="A110" s="8">
        <f t="shared" si="2"/>
        <v>39604</v>
      </c>
      <c r="B110">
        <v>65.2</v>
      </c>
      <c r="C110">
        <v>131.6</v>
      </c>
      <c r="D110">
        <v>0.1</v>
      </c>
      <c r="E110">
        <v>1.5</v>
      </c>
      <c r="F110" s="61">
        <f t="shared" si="39"/>
        <v>65.3</v>
      </c>
      <c r="G110" s="61">
        <f t="shared" si="39"/>
        <v>133.1</v>
      </c>
      <c r="H110" s="60">
        <f t="shared" si="38"/>
        <v>-50.939143501126971</v>
      </c>
    </row>
    <row r="111" spans="1:9" x14ac:dyDescent="0.25">
      <c r="A111" s="8">
        <f t="shared" si="2"/>
        <v>39611</v>
      </c>
      <c r="B111">
        <v>65.2</v>
      </c>
      <c r="C111">
        <v>131.6</v>
      </c>
      <c r="D111">
        <v>0.1</v>
      </c>
      <c r="E111">
        <v>1.5</v>
      </c>
      <c r="F111" s="61">
        <f t="shared" si="39"/>
        <v>65.3</v>
      </c>
      <c r="G111" s="61">
        <f t="shared" si="39"/>
        <v>133.1</v>
      </c>
      <c r="H111" s="60">
        <f t="shared" si="38"/>
        <v>-50.939143501126971</v>
      </c>
    </row>
    <row r="112" spans="1:9" x14ac:dyDescent="0.25">
      <c r="A112" s="8">
        <f t="shared" si="2"/>
        <v>39618</v>
      </c>
      <c r="B112">
        <v>96.5</v>
      </c>
      <c r="C112">
        <v>220.6</v>
      </c>
      <c r="D112">
        <v>2.2000000000000002</v>
      </c>
      <c r="E112">
        <v>3</v>
      </c>
      <c r="F112" s="61">
        <f t="shared" ref="F112:G114" si="40">+B112+D112</f>
        <v>98.7</v>
      </c>
      <c r="G112" s="61">
        <f t="shared" si="40"/>
        <v>223.6</v>
      </c>
      <c r="H112" s="60">
        <f t="shared" ref="H112:H117" si="41">+(F112/G112-1)*100</f>
        <v>-55.858676207513412</v>
      </c>
    </row>
    <row r="113" spans="1:8" x14ac:dyDescent="0.25">
      <c r="A113" s="8">
        <f t="shared" si="2"/>
        <v>39625</v>
      </c>
      <c r="B113">
        <v>97</v>
      </c>
      <c r="C113">
        <v>179.3</v>
      </c>
      <c r="D113">
        <v>2.7</v>
      </c>
      <c r="E113">
        <v>46.3</v>
      </c>
      <c r="F113" s="61">
        <f t="shared" si="40"/>
        <v>99.7</v>
      </c>
      <c r="G113" s="61">
        <f t="shared" si="40"/>
        <v>225.60000000000002</v>
      </c>
      <c r="H113" s="60">
        <f t="shared" si="41"/>
        <v>-55.806737588652489</v>
      </c>
    </row>
    <row r="114" spans="1:8" x14ac:dyDescent="0.25">
      <c r="A114" s="8">
        <f t="shared" si="2"/>
        <v>39632</v>
      </c>
      <c r="B114">
        <v>50.5</v>
      </c>
      <c r="C114">
        <v>177.6</v>
      </c>
      <c r="D114">
        <v>49.8</v>
      </c>
      <c r="E114">
        <v>48</v>
      </c>
      <c r="F114" s="61">
        <f t="shared" si="40"/>
        <v>100.3</v>
      </c>
      <c r="G114" s="61">
        <f t="shared" si="40"/>
        <v>225.6</v>
      </c>
      <c r="H114" s="60">
        <f t="shared" si="41"/>
        <v>-55.540780141843967</v>
      </c>
    </row>
    <row r="115" spans="1:8" x14ac:dyDescent="0.25">
      <c r="A115" s="8">
        <f t="shared" si="2"/>
        <v>39639</v>
      </c>
      <c r="B115">
        <v>50.1</v>
      </c>
      <c r="C115">
        <v>146.1</v>
      </c>
      <c r="D115">
        <v>51.7</v>
      </c>
      <c r="E115">
        <v>90.9</v>
      </c>
      <c r="F115" s="61">
        <f t="shared" ref="F115:G117" si="42">+B115+D115</f>
        <v>101.80000000000001</v>
      </c>
      <c r="G115" s="61">
        <f t="shared" si="42"/>
        <v>237</v>
      </c>
      <c r="H115" s="60">
        <f t="shared" si="41"/>
        <v>-57.046413502109708</v>
      </c>
    </row>
    <row r="116" spans="1:8" x14ac:dyDescent="0.25">
      <c r="A116" s="8">
        <f t="shared" si="2"/>
        <v>39646</v>
      </c>
      <c r="B116">
        <v>47.9</v>
      </c>
      <c r="C116">
        <v>144.6</v>
      </c>
      <c r="D116">
        <v>53.9</v>
      </c>
      <c r="E116">
        <v>92.7</v>
      </c>
      <c r="F116" s="61">
        <f t="shared" si="42"/>
        <v>101.8</v>
      </c>
      <c r="G116" s="61">
        <f t="shared" si="42"/>
        <v>237.3</v>
      </c>
      <c r="H116" s="60">
        <f t="shared" si="41"/>
        <v>-57.100716392751792</v>
      </c>
    </row>
    <row r="117" spans="1:8" x14ac:dyDescent="0.25">
      <c r="A117" s="8">
        <f t="shared" si="2"/>
        <v>39653</v>
      </c>
      <c r="B117">
        <v>46.5</v>
      </c>
      <c r="C117">
        <v>139.80000000000001</v>
      </c>
      <c r="D117">
        <v>55.8</v>
      </c>
      <c r="E117">
        <v>99.3</v>
      </c>
      <c r="F117" s="61">
        <f t="shared" si="42"/>
        <v>102.3</v>
      </c>
      <c r="G117" s="61">
        <f t="shared" si="42"/>
        <v>239.10000000000002</v>
      </c>
      <c r="H117" s="60">
        <f t="shared" si="41"/>
        <v>-57.214554579673781</v>
      </c>
    </row>
    <row r="118" spans="1:8" x14ac:dyDescent="0.25">
      <c r="A118" s="8">
        <f t="shared" si="2"/>
        <v>39660</v>
      </c>
      <c r="B118">
        <v>45</v>
      </c>
      <c r="C118">
        <v>189.4</v>
      </c>
      <c r="D118">
        <v>57.4</v>
      </c>
      <c r="E118">
        <v>152.1</v>
      </c>
      <c r="F118" s="61">
        <f t="shared" ref="F118:G120" si="43">+B118+D118</f>
        <v>102.4</v>
      </c>
      <c r="G118" s="61">
        <f t="shared" si="43"/>
        <v>341.5</v>
      </c>
      <c r="H118" s="60">
        <f t="shared" ref="H118:H123" si="44">+(F118/G118-1)*100</f>
        <v>-70.014641288433381</v>
      </c>
    </row>
    <row r="119" spans="1:8" x14ac:dyDescent="0.25">
      <c r="A119" s="8">
        <f t="shared" si="2"/>
        <v>39667</v>
      </c>
      <c r="B119">
        <v>10.3</v>
      </c>
      <c r="C119">
        <v>162.30000000000001</v>
      </c>
      <c r="D119">
        <v>92.4</v>
      </c>
      <c r="E119">
        <v>180.9</v>
      </c>
      <c r="F119" s="61">
        <f t="shared" si="43"/>
        <v>102.7</v>
      </c>
      <c r="G119" s="61">
        <f t="shared" si="43"/>
        <v>343.20000000000005</v>
      </c>
      <c r="H119" s="60">
        <f t="shared" si="44"/>
        <v>-70.075757575757578</v>
      </c>
    </row>
    <row r="120" spans="1:8" x14ac:dyDescent="0.25">
      <c r="A120" s="8">
        <f t="shared" si="2"/>
        <v>39674</v>
      </c>
      <c r="B120">
        <v>58.4</v>
      </c>
      <c r="C120">
        <v>114.4</v>
      </c>
      <c r="D120">
        <v>93.3</v>
      </c>
      <c r="E120">
        <v>231.2</v>
      </c>
      <c r="F120" s="61">
        <f t="shared" si="43"/>
        <v>151.69999999999999</v>
      </c>
      <c r="G120" s="61">
        <f t="shared" si="43"/>
        <v>345.6</v>
      </c>
      <c r="H120" s="60">
        <f t="shared" si="44"/>
        <v>-56.105324074074083</v>
      </c>
    </row>
    <row r="121" spans="1:8" x14ac:dyDescent="0.25">
      <c r="A121" s="8">
        <f t="shared" si="2"/>
        <v>39681</v>
      </c>
      <c r="B121">
        <v>58.9</v>
      </c>
      <c r="C121">
        <v>114.4</v>
      </c>
      <c r="D121">
        <v>93.3</v>
      </c>
      <c r="E121">
        <v>231.8</v>
      </c>
      <c r="F121" s="61">
        <f t="shared" ref="F121:G123" si="45">+B121+D121</f>
        <v>152.19999999999999</v>
      </c>
      <c r="G121" s="61">
        <f t="shared" si="45"/>
        <v>346.20000000000005</v>
      </c>
      <c r="H121" s="60">
        <f t="shared" si="44"/>
        <v>-56.036972848064707</v>
      </c>
    </row>
    <row r="122" spans="1:8" x14ac:dyDescent="0.25">
      <c r="A122" s="8">
        <f t="shared" si="2"/>
        <v>39688</v>
      </c>
      <c r="B122">
        <v>55.9</v>
      </c>
      <c r="C122">
        <v>164.4</v>
      </c>
      <c r="D122">
        <v>96.3</v>
      </c>
      <c r="E122">
        <v>232.3</v>
      </c>
      <c r="F122" s="61">
        <f t="shared" si="45"/>
        <v>152.19999999999999</v>
      </c>
      <c r="G122" s="61">
        <f t="shared" si="45"/>
        <v>396.70000000000005</v>
      </c>
      <c r="H122" s="60">
        <f t="shared" si="44"/>
        <v>-61.633476178472414</v>
      </c>
    </row>
    <row r="123" spans="1:8" x14ac:dyDescent="0.25">
      <c r="A123" s="8">
        <f t="shared" si="2"/>
        <v>39695</v>
      </c>
      <c r="B123">
        <v>95.7</v>
      </c>
      <c r="C123">
        <v>164.9</v>
      </c>
      <c r="D123">
        <v>96.3</v>
      </c>
      <c r="E123">
        <v>280.60000000000002</v>
      </c>
      <c r="F123" s="61">
        <f t="shared" si="45"/>
        <v>192</v>
      </c>
      <c r="G123" s="61">
        <f t="shared" si="45"/>
        <v>445.5</v>
      </c>
      <c r="H123" s="60">
        <f t="shared" si="44"/>
        <v>-56.9023569023569</v>
      </c>
    </row>
    <row r="124" spans="1:8" x14ac:dyDescent="0.25">
      <c r="A124" s="8">
        <f t="shared" si="2"/>
        <v>39702</v>
      </c>
      <c r="B124">
        <v>93.3</v>
      </c>
      <c r="C124">
        <v>165.4</v>
      </c>
      <c r="D124">
        <v>99.2</v>
      </c>
      <c r="E124">
        <v>282.2</v>
      </c>
      <c r="F124" s="61">
        <f t="shared" ref="F124:G126" si="46">+B124+D124</f>
        <v>192.5</v>
      </c>
      <c r="G124" s="61">
        <f t="shared" si="46"/>
        <v>447.6</v>
      </c>
      <c r="H124" s="60">
        <f t="shared" ref="H124:H129" si="47">+(F124/G124-1)*100</f>
        <v>-56.992850759606796</v>
      </c>
    </row>
    <row r="125" spans="1:8" x14ac:dyDescent="0.25">
      <c r="A125" s="8">
        <f t="shared" si="2"/>
        <v>39709</v>
      </c>
      <c r="B125">
        <v>88.4</v>
      </c>
      <c r="C125">
        <v>256.10000000000002</v>
      </c>
      <c r="D125">
        <v>142.9</v>
      </c>
      <c r="E125">
        <v>285</v>
      </c>
      <c r="F125" s="61">
        <f t="shared" si="46"/>
        <v>231.3</v>
      </c>
      <c r="G125" s="61">
        <f t="shared" si="46"/>
        <v>541.1</v>
      </c>
      <c r="H125" s="60">
        <f t="shared" si="47"/>
        <v>-57.253742376640183</v>
      </c>
    </row>
    <row r="126" spans="1:8" x14ac:dyDescent="0.25">
      <c r="A126" s="8">
        <f t="shared" si="2"/>
        <v>39716</v>
      </c>
      <c r="B126">
        <v>83.9</v>
      </c>
      <c r="C126">
        <v>209.7</v>
      </c>
      <c r="D126">
        <v>147.4</v>
      </c>
      <c r="E126">
        <v>332.9</v>
      </c>
      <c r="F126" s="61">
        <f t="shared" si="46"/>
        <v>231.3</v>
      </c>
      <c r="G126" s="61">
        <f t="shared" si="46"/>
        <v>542.59999999999991</v>
      </c>
      <c r="H126" s="60">
        <f t="shared" si="47"/>
        <v>-57.371913011426457</v>
      </c>
    </row>
    <row r="127" spans="1:8" x14ac:dyDescent="0.25">
      <c r="A127" s="8">
        <f t="shared" si="2"/>
        <v>39723</v>
      </c>
      <c r="B127">
        <v>83.2</v>
      </c>
      <c r="C127">
        <v>166.9</v>
      </c>
      <c r="D127">
        <v>148.1</v>
      </c>
      <c r="E127">
        <v>379.7</v>
      </c>
      <c r="F127" s="61">
        <f t="shared" ref="F127:G129" si="48">+B127+D127</f>
        <v>231.3</v>
      </c>
      <c r="G127" s="61">
        <f t="shared" si="48"/>
        <v>546.6</v>
      </c>
      <c r="H127" s="60">
        <f t="shared" si="47"/>
        <v>-57.683863885839735</v>
      </c>
    </row>
    <row r="128" spans="1:8" x14ac:dyDescent="0.25">
      <c r="A128" s="8">
        <f t="shared" si="2"/>
        <v>39730</v>
      </c>
      <c r="B128">
        <v>55</v>
      </c>
      <c r="C128">
        <v>167.2</v>
      </c>
      <c r="D128">
        <v>177.7</v>
      </c>
      <c r="E128">
        <v>381.6</v>
      </c>
      <c r="F128" s="61">
        <f t="shared" si="48"/>
        <v>232.7</v>
      </c>
      <c r="G128" s="61">
        <f t="shared" si="48"/>
        <v>548.79999999999995</v>
      </c>
      <c r="H128" s="60">
        <f t="shared" si="47"/>
        <v>-57.598396501457728</v>
      </c>
    </row>
    <row r="129" spans="1:8" x14ac:dyDescent="0.25">
      <c r="A129" s="8">
        <f t="shared" si="2"/>
        <v>39737</v>
      </c>
      <c r="B129">
        <v>42.7</v>
      </c>
      <c r="C129">
        <v>251.3</v>
      </c>
      <c r="D129">
        <v>191.5</v>
      </c>
      <c r="E129">
        <v>382.2</v>
      </c>
      <c r="F129" s="61">
        <f t="shared" si="48"/>
        <v>234.2</v>
      </c>
      <c r="G129" s="61">
        <f t="shared" si="48"/>
        <v>633.5</v>
      </c>
      <c r="H129" s="60">
        <f t="shared" si="47"/>
        <v>-63.03078137332281</v>
      </c>
    </row>
    <row r="130" spans="1:8" x14ac:dyDescent="0.25">
      <c r="A130" s="8">
        <f t="shared" si="2"/>
        <v>39744</v>
      </c>
      <c r="B130">
        <v>42.5</v>
      </c>
      <c r="C130">
        <v>209.5</v>
      </c>
      <c r="D130">
        <v>192</v>
      </c>
      <c r="E130">
        <v>431.8</v>
      </c>
      <c r="F130" s="61">
        <f t="shared" ref="F130:G132" si="49">+B130+D130</f>
        <v>234.5</v>
      </c>
      <c r="G130" s="61">
        <f t="shared" si="49"/>
        <v>641.29999999999995</v>
      </c>
      <c r="H130" s="60">
        <f t="shared" ref="H130:H135" si="50">+(F130/G130-1)*100</f>
        <v>-63.433650397629805</v>
      </c>
    </row>
    <row r="131" spans="1:8" x14ac:dyDescent="0.25">
      <c r="A131" s="8">
        <f t="shared" si="2"/>
        <v>39751</v>
      </c>
      <c r="B131">
        <v>81.8</v>
      </c>
      <c r="C131">
        <v>209.9</v>
      </c>
      <c r="D131">
        <v>192.7</v>
      </c>
      <c r="E131">
        <v>434.7</v>
      </c>
      <c r="F131" s="61">
        <f t="shared" si="49"/>
        <v>274.5</v>
      </c>
      <c r="G131" s="61">
        <f t="shared" si="49"/>
        <v>644.6</v>
      </c>
      <c r="H131" s="60">
        <f t="shared" si="50"/>
        <v>-57.415451442755192</v>
      </c>
    </row>
    <row r="132" spans="1:8" x14ac:dyDescent="0.25">
      <c r="A132" s="8">
        <f t="shared" si="2"/>
        <v>39758</v>
      </c>
      <c r="B132">
        <v>106.1</v>
      </c>
      <c r="C132">
        <v>245.6</v>
      </c>
      <c r="D132">
        <v>222.8</v>
      </c>
      <c r="E132">
        <v>480.1</v>
      </c>
      <c r="F132" s="61">
        <f t="shared" si="49"/>
        <v>328.9</v>
      </c>
      <c r="G132" s="61">
        <f t="shared" si="49"/>
        <v>725.7</v>
      </c>
      <c r="H132" s="60">
        <f t="shared" si="50"/>
        <v>-54.678241697671211</v>
      </c>
    </row>
    <row r="133" spans="1:8" x14ac:dyDescent="0.25">
      <c r="A133" s="8">
        <f t="shared" si="2"/>
        <v>39765</v>
      </c>
      <c r="B133">
        <v>95.1</v>
      </c>
      <c r="C133">
        <v>203.2</v>
      </c>
      <c r="D133">
        <v>235.3</v>
      </c>
      <c r="E133">
        <v>525.9</v>
      </c>
      <c r="F133" s="61">
        <f t="shared" ref="F133:G135" si="51">+B133+D133</f>
        <v>330.4</v>
      </c>
      <c r="G133" s="61">
        <f t="shared" si="51"/>
        <v>729.09999999999991</v>
      </c>
      <c r="H133" s="60">
        <f t="shared" si="50"/>
        <v>-54.683856809765466</v>
      </c>
    </row>
    <row r="134" spans="1:8" x14ac:dyDescent="0.25">
      <c r="A134" s="8">
        <f t="shared" si="2"/>
        <v>39772</v>
      </c>
      <c r="B134">
        <v>137.9</v>
      </c>
      <c r="C134">
        <v>205.2</v>
      </c>
      <c r="D134">
        <v>235.3</v>
      </c>
      <c r="E134">
        <v>528.6</v>
      </c>
      <c r="F134" s="61">
        <f t="shared" si="51"/>
        <v>373.20000000000005</v>
      </c>
      <c r="G134" s="61">
        <f t="shared" si="51"/>
        <v>733.8</v>
      </c>
      <c r="H134" s="60">
        <f t="shared" si="50"/>
        <v>-49.14145543744889</v>
      </c>
    </row>
    <row r="135" spans="1:8" x14ac:dyDescent="0.25">
      <c r="A135" s="8">
        <f t="shared" si="2"/>
        <v>39779</v>
      </c>
      <c r="B135">
        <v>137.6</v>
      </c>
      <c r="C135">
        <v>203.6</v>
      </c>
      <c r="D135">
        <v>235.6</v>
      </c>
      <c r="E135">
        <v>530.4</v>
      </c>
      <c r="F135" s="61">
        <f t="shared" si="51"/>
        <v>373.2</v>
      </c>
      <c r="G135" s="61">
        <f t="shared" si="51"/>
        <v>734</v>
      </c>
      <c r="H135" s="60">
        <f t="shared" si="50"/>
        <v>-49.155313351498641</v>
      </c>
    </row>
    <row r="136" spans="1:8" x14ac:dyDescent="0.25">
      <c r="A136" s="8">
        <f t="shared" si="2"/>
        <v>39786</v>
      </c>
      <c r="B136">
        <v>122.9</v>
      </c>
      <c r="C136">
        <v>278.10000000000002</v>
      </c>
      <c r="D136">
        <v>251</v>
      </c>
      <c r="E136">
        <v>533.5</v>
      </c>
      <c r="F136" s="61">
        <f t="shared" ref="F136:G138" si="52">+B136+D136</f>
        <v>373.9</v>
      </c>
      <c r="G136" s="61">
        <f t="shared" si="52"/>
        <v>811.6</v>
      </c>
      <c r="H136" s="60">
        <f t="shared" ref="H136:H141" si="53">+(F136/G136-1)*100</f>
        <v>-53.930507639231152</v>
      </c>
    </row>
    <row r="137" spans="1:8" x14ac:dyDescent="0.25">
      <c r="A137" s="8">
        <f t="shared" si="2"/>
        <v>39793</v>
      </c>
      <c r="B137">
        <v>97.1</v>
      </c>
      <c r="C137">
        <v>276.8</v>
      </c>
      <c r="D137">
        <v>278</v>
      </c>
      <c r="E137">
        <v>534.70000000000005</v>
      </c>
      <c r="F137" s="61">
        <f t="shared" si="52"/>
        <v>375.1</v>
      </c>
      <c r="G137" s="61">
        <f t="shared" si="52"/>
        <v>811.5</v>
      </c>
      <c r="H137" s="60">
        <f t="shared" si="53"/>
        <v>-53.776956253850884</v>
      </c>
    </row>
    <row r="138" spans="1:8" x14ac:dyDescent="0.25">
      <c r="A138" s="8">
        <f t="shared" si="2"/>
        <v>39800</v>
      </c>
      <c r="B138">
        <v>152.69999999999999</v>
      </c>
      <c r="C138">
        <v>231.7</v>
      </c>
      <c r="D138">
        <v>278.5</v>
      </c>
      <c r="E138">
        <v>579.1</v>
      </c>
      <c r="F138" s="61">
        <f t="shared" si="52"/>
        <v>431.2</v>
      </c>
      <c r="G138" s="61">
        <f t="shared" si="52"/>
        <v>810.8</v>
      </c>
      <c r="H138" s="60">
        <f t="shared" si="53"/>
        <v>-46.817957572767632</v>
      </c>
    </row>
    <row r="139" spans="1:8" x14ac:dyDescent="0.25">
      <c r="A139" s="8">
        <f t="shared" si="2"/>
        <v>39807</v>
      </c>
      <c r="B139">
        <v>152.4</v>
      </c>
      <c r="C139">
        <v>187</v>
      </c>
      <c r="D139">
        <v>278.8</v>
      </c>
      <c r="E139">
        <v>626.1</v>
      </c>
      <c r="F139" s="61">
        <f t="shared" ref="F139:G141" si="54">+B139+D139</f>
        <v>431.20000000000005</v>
      </c>
      <c r="G139" s="61">
        <f t="shared" si="54"/>
        <v>813.1</v>
      </c>
      <c r="H139" s="60">
        <f t="shared" si="53"/>
        <v>-46.968392571639406</v>
      </c>
    </row>
    <row r="140" spans="1:8" x14ac:dyDescent="0.25">
      <c r="A140" s="8">
        <f t="shared" si="2"/>
        <v>39814</v>
      </c>
      <c r="B140">
        <v>152.30000000000001</v>
      </c>
      <c r="C140">
        <v>186.1</v>
      </c>
      <c r="D140">
        <v>278.89999999999998</v>
      </c>
      <c r="E140">
        <v>627</v>
      </c>
      <c r="F140" s="61">
        <f t="shared" si="54"/>
        <v>431.2</v>
      </c>
      <c r="G140" s="61">
        <f t="shared" si="54"/>
        <v>813.1</v>
      </c>
      <c r="H140" s="60">
        <f t="shared" si="53"/>
        <v>-46.968392571639406</v>
      </c>
    </row>
    <row r="141" spans="1:8" x14ac:dyDescent="0.25">
      <c r="A141" s="8">
        <f t="shared" si="2"/>
        <v>39821</v>
      </c>
      <c r="B141">
        <v>99.3</v>
      </c>
      <c r="C141">
        <v>261.89999999999998</v>
      </c>
      <c r="D141">
        <v>329.8</v>
      </c>
      <c r="E141">
        <v>631.70000000000005</v>
      </c>
      <c r="F141" s="61">
        <f t="shared" si="54"/>
        <v>429.1</v>
      </c>
      <c r="G141" s="61">
        <f t="shared" si="54"/>
        <v>893.6</v>
      </c>
      <c r="H141" s="60">
        <f t="shared" si="53"/>
        <v>-51.980752014324082</v>
      </c>
    </row>
    <row r="142" spans="1:8" x14ac:dyDescent="0.25">
      <c r="A142" s="8">
        <f t="shared" si="2"/>
        <v>39828</v>
      </c>
      <c r="B142">
        <v>189.8</v>
      </c>
      <c r="C142">
        <v>220.5</v>
      </c>
      <c r="D142">
        <v>329.8</v>
      </c>
      <c r="E142">
        <v>675.1</v>
      </c>
      <c r="F142" s="61">
        <f t="shared" ref="F142:G144" si="55">+B142+D142</f>
        <v>519.6</v>
      </c>
      <c r="G142" s="61">
        <f t="shared" si="55"/>
        <v>895.6</v>
      </c>
      <c r="H142" s="60">
        <f t="shared" ref="H142:H147" si="56">+(F142/G142-1)*100</f>
        <v>-41.983028137561405</v>
      </c>
    </row>
    <row r="143" spans="1:8" x14ac:dyDescent="0.25">
      <c r="A143" s="8">
        <f t="shared" si="2"/>
        <v>39835</v>
      </c>
      <c r="B143">
        <v>189.3</v>
      </c>
      <c r="C143">
        <v>220.8</v>
      </c>
      <c r="D143">
        <v>330.2</v>
      </c>
      <c r="E143">
        <v>676.3</v>
      </c>
      <c r="F143" s="61">
        <f t="shared" si="55"/>
        <v>519.5</v>
      </c>
      <c r="G143" s="61">
        <f t="shared" si="55"/>
        <v>897.09999999999991</v>
      </c>
      <c r="H143" s="60">
        <f t="shared" si="56"/>
        <v>-42.091182699810489</v>
      </c>
    </row>
    <row r="144" spans="1:8" x14ac:dyDescent="0.25">
      <c r="A144" s="8">
        <f t="shared" si="2"/>
        <v>39842</v>
      </c>
      <c r="B144">
        <v>146.4</v>
      </c>
      <c r="C144">
        <v>255.8</v>
      </c>
      <c r="D144">
        <v>374.3</v>
      </c>
      <c r="E144">
        <v>720.5</v>
      </c>
      <c r="F144" s="61">
        <f t="shared" si="55"/>
        <v>520.70000000000005</v>
      </c>
      <c r="G144" s="61">
        <f t="shared" si="55"/>
        <v>976.3</v>
      </c>
      <c r="H144" s="60">
        <f t="shared" si="56"/>
        <v>-46.665983816449852</v>
      </c>
    </row>
    <row r="145" spans="1:9" x14ac:dyDescent="0.25">
      <c r="A145" s="8">
        <f t="shared" si="2"/>
        <v>39849</v>
      </c>
      <c r="B145">
        <v>146.69999999999999</v>
      </c>
      <c r="C145">
        <v>254.7</v>
      </c>
      <c r="D145">
        <v>374.3</v>
      </c>
      <c r="E145">
        <v>722.5</v>
      </c>
      <c r="F145" s="61">
        <f t="shared" ref="F145:G147" si="57">+B145+D145</f>
        <v>521</v>
      </c>
      <c r="G145" s="61">
        <f t="shared" si="57"/>
        <v>977.2</v>
      </c>
      <c r="H145" s="60">
        <f t="shared" si="56"/>
        <v>-46.68440442079411</v>
      </c>
    </row>
    <row r="146" spans="1:9" x14ac:dyDescent="0.25">
      <c r="A146" s="8">
        <f t="shared" si="2"/>
        <v>39856</v>
      </c>
      <c r="B146">
        <v>91.7</v>
      </c>
      <c r="C146">
        <v>253.3</v>
      </c>
      <c r="D146">
        <v>430.7</v>
      </c>
      <c r="E146">
        <v>723.9</v>
      </c>
      <c r="F146" s="61">
        <f t="shared" si="57"/>
        <v>522.4</v>
      </c>
      <c r="G146" s="61">
        <f t="shared" si="57"/>
        <v>977.2</v>
      </c>
      <c r="H146" s="60">
        <f t="shared" si="56"/>
        <v>-46.541137945149416</v>
      </c>
    </row>
    <row r="147" spans="1:9" x14ac:dyDescent="0.25">
      <c r="A147" s="8">
        <f t="shared" si="2"/>
        <v>39863</v>
      </c>
      <c r="B147">
        <v>183.5</v>
      </c>
      <c r="C147">
        <v>218.8</v>
      </c>
      <c r="D147">
        <v>430.7</v>
      </c>
      <c r="E147">
        <v>757</v>
      </c>
      <c r="F147" s="61">
        <f t="shared" si="57"/>
        <v>614.20000000000005</v>
      </c>
      <c r="G147" s="61">
        <f t="shared" si="57"/>
        <v>975.8</v>
      </c>
      <c r="H147" s="60">
        <f t="shared" si="56"/>
        <v>-37.056773929083818</v>
      </c>
    </row>
    <row r="148" spans="1:9" x14ac:dyDescent="0.25">
      <c r="A148" s="8">
        <f t="shared" si="2"/>
        <v>39870</v>
      </c>
      <c r="B148">
        <v>183.5</v>
      </c>
      <c r="C148">
        <v>217</v>
      </c>
      <c r="D148">
        <v>430.7</v>
      </c>
      <c r="E148">
        <v>759</v>
      </c>
      <c r="F148" s="61">
        <f t="shared" ref="F148:G150" si="58">+B148+D148</f>
        <v>614.20000000000005</v>
      </c>
      <c r="G148" s="61">
        <f t="shared" si="58"/>
        <v>976</v>
      </c>
      <c r="H148" s="60">
        <f t="shared" ref="H148:H153" si="59">+(F148/G148-1)*100</f>
        <v>-37.069672131147534</v>
      </c>
    </row>
    <row r="149" spans="1:9" x14ac:dyDescent="0.25">
      <c r="A149" s="8">
        <f t="shared" si="2"/>
        <v>39877</v>
      </c>
      <c r="B149">
        <v>161.1</v>
      </c>
      <c r="C149">
        <v>207.3</v>
      </c>
      <c r="D149">
        <v>452.7</v>
      </c>
      <c r="E149">
        <v>849</v>
      </c>
      <c r="F149" s="61">
        <f t="shared" si="58"/>
        <v>613.79999999999995</v>
      </c>
      <c r="G149" s="61">
        <f t="shared" si="58"/>
        <v>1056.3</v>
      </c>
      <c r="H149" s="60">
        <f t="shared" si="59"/>
        <v>-41.891508094291396</v>
      </c>
    </row>
    <row r="150" spans="1:9" x14ac:dyDescent="0.25">
      <c r="A150" s="8">
        <f t="shared" si="2"/>
        <v>39884</v>
      </c>
      <c r="B150">
        <v>133.4</v>
      </c>
      <c r="C150">
        <v>207.9</v>
      </c>
      <c r="D150">
        <v>481.5</v>
      </c>
      <c r="E150">
        <v>849.3</v>
      </c>
      <c r="F150" s="61">
        <f t="shared" si="58"/>
        <v>614.9</v>
      </c>
      <c r="G150" s="61">
        <f t="shared" si="58"/>
        <v>1057.2</v>
      </c>
      <c r="H150" s="60">
        <f t="shared" si="59"/>
        <v>-41.836927733636017</v>
      </c>
    </row>
    <row r="151" spans="1:9" x14ac:dyDescent="0.25">
      <c r="A151" s="8">
        <f t="shared" si="2"/>
        <v>39891</v>
      </c>
      <c r="B151">
        <v>91.6</v>
      </c>
      <c r="C151">
        <v>208.9</v>
      </c>
      <c r="D151">
        <v>524.9</v>
      </c>
      <c r="E151">
        <v>849.7</v>
      </c>
      <c r="F151" s="61">
        <f t="shared" ref="F151:G155" si="60">+B151+D151</f>
        <v>616.5</v>
      </c>
      <c r="G151" s="61">
        <f t="shared" si="60"/>
        <v>1058.6000000000001</v>
      </c>
      <c r="H151" s="60">
        <f t="shared" si="59"/>
        <v>-41.762705460041573</v>
      </c>
    </row>
    <row r="152" spans="1:9" x14ac:dyDescent="0.25">
      <c r="A152" s="8">
        <f t="shared" si="2"/>
        <v>39898</v>
      </c>
      <c r="B152">
        <v>184.7</v>
      </c>
      <c r="C152">
        <v>169.8</v>
      </c>
      <c r="D152">
        <v>524.9</v>
      </c>
      <c r="E152">
        <v>891.8</v>
      </c>
      <c r="F152" s="61">
        <f t="shared" si="60"/>
        <v>709.59999999999991</v>
      </c>
      <c r="G152" s="61">
        <f t="shared" si="60"/>
        <v>1061.5999999999999</v>
      </c>
      <c r="H152" s="60">
        <f t="shared" si="59"/>
        <v>-33.157498116051244</v>
      </c>
    </row>
    <row r="153" spans="1:9" x14ac:dyDescent="0.25">
      <c r="A153" s="8">
        <f t="shared" si="2"/>
        <v>39905</v>
      </c>
      <c r="B153">
        <v>184.6</v>
      </c>
      <c r="C153">
        <v>208.5</v>
      </c>
      <c r="D153">
        <v>525.1</v>
      </c>
      <c r="E153">
        <v>893.2</v>
      </c>
      <c r="F153" s="61">
        <f t="shared" si="60"/>
        <v>709.7</v>
      </c>
      <c r="G153" s="61">
        <f t="shared" si="60"/>
        <v>1101.7</v>
      </c>
      <c r="H153" s="60">
        <f t="shared" si="59"/>
        <v>-35.581374239811204</v>
      </c>
    </row>
    <row r="154" spans="1:9" x14ac:dyDescent="0.25">
      <c r="A154" s="8">
        <f t="shared" si="2"/>
        <v>39912</v>
      </c>
      <c r="B154">
        <v>136.1</v>
      </c>
      <c r="C154">
        <v>204</v>
      </c>
      <c r="D154">
        <v>576</v>
      </c>
      <c r="E154">
        <v>896.6</v>
      </c>
      <c r="F154" s="61">
        <f t="shared" si="60"/>
        <v>712.1</v>
      </c>
      <c r="G154" s="61">
        <f t="shared" si="60"/>
        <v>1100.5999999999999</v>
      </c>
      <c r="H154" s="60">
        <f t="shared" ref="H154:H159" si="61">+(F154/G154-1)*100</f>
        <v>-35.298927857532249</v>
      </c>
    </row>
    <row r="155" spans="1:9" x14ac:dyDescent="0.25">
      <c r="A155" s="8">
        <f t="shared" si="2"/>
        <v>39919</v>
      </c>
      <c r="B155">
        <v>136.1</v>
      </c>
      <c r="C155">
        <v>166.5</v>
      </c>
      <c r="D155">
        <v>576</v>
      </c>
      <c r="E155">
        <v>939.3</v>
      </c>
      <c r="F155" s="61">
        <f t="shared" si="60"/>
        <v>712.1</v>
      </c>
      <c r="G155" s="61">
        <f t="shared" si="60"/>
        <v>1105.8</v>
      </c>
      <c r="H155" s="60">
        <f t="shared" si="61"/>
        <v>-35.603183215771381</v>
      </c>
    </row>
    <row r="156" spans="1:9" x14ac:dyDescent="0.25">
      <c r="A156" s="8">
        <f t="shared" si="2"/>
        <v>39926</v>
      </c>
      <c r="B156">
        <v>95.3</v>
      </c>
      <c r="C156">
        <v>165.6</v>
      </c>
      <c r="D156">
        <v>620.1</v>
      </c>
      <c r="E156">
        <v>940.2</v>
      </c>
      <c r="F156" s="61">
        <f t="shared" ref="F156:F187" si="62">+B156+D156</f>
        <v>715.4</v>
      </c>
      <c r="G156" s="61">
        <f t="shared" ref="G156:G187" si="63">+C156+E156</f>
        <v>1105.8</v>
      </c>
      <c r="H156" s="60">
        <f t="shared" si="61"/>
        <v>-35.304756737203832</v>
      </c>
      <c r="I156">
        <v>86.4</v>
      </c>
    </row>
    <row r="157" spans="1:9" x14ac:dyDescent="0.25">
      <c r="A157" s="8">
        <f t="shared" si="2"/>
        <v>39933</v>
      </c>
      <c r="B157">
        <v>95.1</v>
      </c>
      <c r="C157">
        <v>124.3</v>
      </c>
      <c r="D157">
        <v>620.29999999999995</v>
      </c>
      <c r="E157">
        <v>984.3</v>
      </c>
      <c r="F157" s="61">
        <f t="shared" si="62"/>
        <v>715.4</v>
      </c>
      <c r="G157" s="61">
        <f t="shared" si="63"/>
        <v>1108.5999999999999</v>
      </c>
      <c r="H157" s="60">
        <f t="shared" si="61"/>
        <v>-35.468158037163988</v>
      </c>
      <c r="I157">
        <v>86.4</v>
      </c>
    </row>
    <row r="158" spans="1:9" x14ac:dyDescent="0.25">
      <c r="A158" s="8">
        <f t="shared" si="2"/>
        <v>39940</v>
      </c>
      <c r="B158">
        <v>95.1</v>
      </c>
      <c r="C158">
        <v>123.6</v>
      </c>
      <c r="D158">
        <v>620.29999999999995</v>
      </c>
      <c r="E158">
        <v>984.9</v>
      </c>
      <c r="F158" s="61">
        <f t="shared" si="62"/>
        <v>715.4</v>
      </c>
      <c r="G158" s="61">
        <f t="shared" si="63"/>
        <v>1108.5</v>
      </c>
      <c r="H158" s="60">
        <f t="shared" si="61"/>
        <v>-35.462336490753273</v>
      </c>
      <c r="I158">
        <v>86.4</v>
      </c>
    </row>
    <row r="159" spans="1:9" x14ac:dyDescent="0.25">
      <c r="A159" s="8">
        <f t="shared" si="2"/>
        <v>39947</v>
      </c>
      <c r="B159">
        <v>48.2</v>
      </c>
      <c r="C159">
        <v>122.3</v>
      </c>
      <c r="D159">
        <v>667.8</v>
      </c>
      <c r="E159">
        <v>986.3</v>
      </c>
      <c r="F159" s="61">
        <f t="shared" si="62"/>
        <v>716</v>
      </c>
      <c r="G159" s="61">
        <f t="shared" si="63"/>
        <v>1108.5999999999999</v>
      </c>
      <c r="H159" s="60">
        <f t="shared" si="61"/>
        <v>-35.41403572072884</v>
      </c>
      <c r="I159">
        <v>86.4</v>
      </c>
    </row>
    <row r="160" spans="1:9" x14ac:dyDescent="0.25">
      <c r="A160" s="8">
        <f t="shared" si="2"/>
        <v>39954</v>
      </c>
      <c r="B160">
        <v>2</v>
      </c>
      <c r="C160">
        <v>123.3</v>
      </c>
      <c r="D160">
        <v>711.7</v>
      </c>
      <c r="E160">
        <v>986.5</v>
      </c>
      <c r="F160" s="61">
        <f t="shared" si="62"/>
        <v>713.7</v>
      </c>
      <c r="G160" s="61">
        <f t="shared" si="63"/>
        <v>1109.8</v>
      </c>
      <c r="H160" s="60">
        <f t="shared" ref="H160:H191" si="64">+(F160/G160-1)*100</f>
        <v>-35.691115516309239</v>
      </c>
      <c r="I160">
        <v>86.9</v>
      </c>
    </row>
    <row r="161" spans="1:9" x14ac:dyDescent="0.25">
      <c r="A161" s="8">
        <f t="shared" si="2"/>
        <v>39961</v>
      </c>
      <c r="B161">
        <v>1</v>
      </c>
      <c r="C161">
        <v>89.2</v>
      </c>
      <c r="D161">
        <v>712.7</v>
      </c>
      <c r="E161">
        <v>1023.1</v>
      </c>
      <c r="F161" s="61">
        <f t="shared" si="62"/>
        <v>713.7</v>
      </c>
      <c r="G161" s="61">
        <f t="shared" si="63"/>
        <v>1112.3</v>
      </c>
      <c r="H161" s="60">
        <f t="shared" si="64"/>
        <v>-35.835655848242375</v>
      </c>
      <c r="I161">
        <v>120.5</v>
      </c>
    </row>
    <row r="162" spans="1:9" x14ac:dyDescent="0.25">
      <c r="A162" s="8">
        <f t="shared" si="2"/>
        <v>39968</v>
      </c>
      <c r="B162">
        <v>119.9</v>
      </c>
      <c r="C162">
        <v>65.2</v>
      </c>
      <c r="D162">
        <v>0.6</v>
      </c>
      <c r="E162">
        <v>0.1</v>
      </c>
      <c r="F162" s="61">
        <f t="shared" si="62"/>
        <v>120.5</v>
      </c>
      <c r="G162" s="61">
        <f t="shared" si="63"/>
        <v>65.3</v>
      </c>
      <c r="H162" s="60">
        <f t="shared" si="64"/>
        <v>84.532924961715167</v>
      </c>
    </row>
    <row r="163" spans="1:9" x14ac:dyDescent="0.25">
      <c r="A163" s="8">
        <f t="shared" si="2"/>
        <v>39975</v>
      </c>
      <c r="B163">
        <v>127.8</v>
      </c>
      <c r="C163">
        <v>95.6</v>
      </c>
      <c r="D163">
        <v>42.5</v>
      </c>
      <c r="E163">
        <v>1.6</v>
      </c>
      <c r="F163" s="61">
        <f t="shared" si="62"/>
        <v>170.3</v>
      </c>
      <c r="G163" s="61">
        <f t="shared" si="63"/>
        <v>97.199999999999989</v>
      </c>
      <c r="H163" s="60">
        <f t="shared" si="64"/>
        <v>75.205761316872469</v>
      </c>
    </row>
    <row r="164" spans="1:9" x14ac:dyDescent="0.25">
      <c r="A164" s="8">
        <f t="shared" si="2"/>
        <v>39982</v>
      </c>
      <c r="B164">
        <v>127.8</v>
      </c>
      <c r="C164">
        <v>96.5</v>
      </c>
      <c r="D164">
        <v>42.5</v>
      </c>
      <c r="E164">
        <v>2.2000000000000002</v>
      </c>
      <c r="F164" s="61">
        <f t="shared" si="62"/>
        <v>170.3</v>
      </c>
      <c r="G164" s="61">
        <f t="shared" si="63"/>
        <v>98.7</v>
      </c>
      <c r="H164" s="60">
        <f t="shared" si="64"/>
        <v>72.543059777102343</v>
      </c>
    </row>
    <row r="165" spans="1:9" x14ac:dyDescent="0.25">
      <c r="A165" s="8">
        <f t="shared" si="2"/>
        <v>39989</v>
      </c>
      <c r="B165">
        <v>127.8</v>
      </c>
      <c r="C165">
        <v>97</v>
      </c>
      <c r="D165">
        <v>42.5</v>
      </c>
      <c r="E165">
        <v>2.7</v>
      </c>
      <c r="F165" s="61">
        <f t="shared" si="62"/>
        <v>170.3</v>
      </c>
      <c r="G165" s="61">
        <f t="shared" si="63"/>
        <v>99.7</v>
      </c>
      <c r="H165" s="60">
        <f t="shared" si="64"/>
        <v>70.81243731193581</v>
      </c>
    </row>
    <row r="166" spans="1:9" x14ac:dyDescent="0.25">
      <c r="A166" s="8">
        <f t="shared" si="2"/>
        <v>39996</v>
      </c>
      <c r="B166">
        <v>167.7</v>
      </c>
      <c r="C166">
        <v>50.5</v>
      </c>
      <c r="D166">
        <v>87</v>
      </c>
      <c r="E166">
        <v>49.8</v>
      </c>
      <c r="F166" s="61">
        <f t="shared" si="62"/>
        <v>254.7</v>
      </c>
      <c r="G166" s="61">
        <f t="shared" si="63"/>
        <v>100.3</v>
      </c>
      <c r="H166" s="60">
        <f t="shared" si="64"/>
        <v>153.938185443669</v>
      </c>
    </row>
    <row r="167" spans="1:9" x14ac:dyDescent="0.25">
      <c r="A167" s="8">
        <f t="shared" si="2"/>
        <v>40003</v>
      </c>
      <c r="B167">
        <v>167.7</v>
      </c>
      <c r="C167">
        <v>50.1</v>
      </c>
      <c r="D167">
        <v>87</v>
      </c>
      <c r="E167">
        <v>51.7</v>
      </c>
      <c r="F167" s="61">
        <f t="shared" si="62"/>
        <v>254.7</v>
      </c>
      <c r="G167" s="61">
        <f t="shared" si="63"/>
        <v>101.80000000000001</v>
      </c>
      <c r="H167" s="60">
        <f t="shared" si="64"/>
        <v>150.19646365422395</v>
      </c>
    </row>
    <row r="168" spans="1:9" x14ac:dyDescent="0.25">
      <c r="A168" s="8">
        <f t="shared" si="2"/>
        <v>40010</v>
      </c>
      <c r="B168">
        <v>167.8</v>
      </c>
      <c r="C168">
        <v>47.9</v>
      </c>
      <c r="D168">
        <v>87</v>
      </c>
      <c r="E168">
        <v>53.9</v>
      </c>
      <c r="F168" s="61">
        <f t="shared" si="62"/>
        <v>254.8</v>
      </c>
      <c r="G168" s="61">
        <f t="shared" si="63"/>
        <v>101.8</v>
      </c>
      <c r="H168" s="60">
        <f t="shared" si="64"/>
        <v>150.29469548133596</v>
      </c>
    </row>
    <row r="169" spans="1:9" x14ac:dyDescent="0.25">
      <c r="A169" s="8">
        <f t="shared" si="2"/>
        <v>40017</v>
      </c>
      <c r="B169">
        <v>133.9</v>
      </c>
      <c r="C169">
        <v>46.5</v>
      </c>
      <c r="D169">
        <v>121.2</v>
      </c>
      <c r="E169">
        <v>55.8</v>
      </c>
      <c r="F169" s="61">
        <f t="shared" si="62"/>
        <v>255.10000000000002</v>
      </c>
      <c r="G169" s="61">
        <f t="shared" si="63"/>
        <v>102.3</v>
      </c>
      <c r="H169" s="60">
        <f t="shared" si="64"/>
        <v>149.36461388074295</v>
      </c>
    </row>
    <row r="170" spans="1:9" x14ac:dyDescent="0.25">
      <c r="A170" s="8">
        <f t="shared" si="2"/>
        <v>40024</v>
      </c>
      <c r="B170">
        <v>133.9</v>
      </c>
      <c r="C170">
        <v>45</v>
      </c>
      <c r="D170">
        <v>121.3</v>
      </c>
      <c r="E170">
        <v>57.4</v>
      </c>
      <c r="F170" s="61">
        <f t="shared" si="62"/>
        <v>255.2</v>
      </c>
      <c r="G170" s="61">
        <f t="shared" si="63"/>
        <v>102.4</v>
      </c>
      <c r="H170" s="60">
        <f t="shared" si="64"/>
        <v>149.21874999999994</v>
      </c>
    </row>
    <row r="171" spans="1:9" x14ac:dyDescent="0.25">
      <c r="A171" s="8">
        <f t="shared" si="2"/>
        <v>40031</v>
      </c>
      <c r="B171">
        <v>135.1</v>
      </c>
      <c r="C171">
        <v>10.3</v>
      </c>
      <c r="D171">
        <v>121.3</v>
      </c>
      <c r="E171">
        <v>92.4</v>
      </c>
      <c r="F171" s="61">
        <f t="shared" si="62"/>
        <v>256.39999999999998</v>
      </c>
      <c r="G171" s="61">
        <f t="shared" si="63"/>
        <v>102.7</v>
      </c>
      <c r="H171" s="60">
        <f t="shared" si="64"/>
        <v>149.65920155793572</v>
      </c>
    </row>
    <row r="172" spans="1:9" x14ac:dyDescent="0.25">
      <c r="A172" s="8">
        <f t="shared" si="2"/>
        <v>40038</v>
      </c>
      <c r="B172">
        <v>83.7</v>
      </c>
      <c r="C172">
        <v>58.4</v>
      </c>
      <c r="D172">
        <v>171.6</v>
      </c>
      <c r="E172">
        <v>93.3</v>
      </c>
      <c r="F172" s="61">
        <f t="shared" si="62"/>
        <v>255.3</v>
      </c>
      <c r="G172" s="61">
        <f t="shared" si="63"/>
        <v>151.69999999999999</v>
      </c>
      <c r="H172" s="60">
        <f t="shared" si="64"/>
        <v>68.292682926829286</v>
      </c>
    </row>
    <row r="173" spans="1:9" x14ac:dyDescent="0.25">
      <c r="A173" s="8">
        <f t="shared" si="2"/>
        <v>40045</v>
      </c>
      <c r="B173">
        <v>80.900000000000006</v>
      </c>
      <c r="C173">
        <v>58.9</v>
      </c>
      <c r="D173">
        <v>206.1</v>
      </c>
      <c r="E173">
        <v>93.3</v>
      </c>
      <c r="F173" s="61">
        <f t="shared" si="62"/>
        <v>287</v>
      </c>
      <c r="G173" s="61">
        <f t="shared" si="63"/>
        <v>152.19999999999999</v>
      </c>
      <c r="H173" s="60">
        <f t="shared" si="64"/>
        <v>88.567674113009204</v>
      </c>
    </row>
    <row r="174" spans="1:9" x14ac:dyDescent="0.25">
      <c r="A174" s="8">
        <f t="shared" si="2"/>
        <v>40052</v>
      </c>
      <c r="B174">
        <v>80.3</v>
      </c>
      <c r="C174">
        <v>55.9</v>
      </c>
      <c r="D174">
        <v>206.7</v>
      </c>
      <c r="E174">
        <v>96.3</v>
      </c>
      <c r="F174" s="61">
        <f t="shared" si="62"/>
        <v>287</v>
      </c>
      <c r="G174" s="61">
        <f t="shared" si="63"/>
        <v>152.19999999999999</v>
      </c>
      <c r="H174" s="60">
        <f t="shared" si="64"/>
        <v>88.567674113009204</v>
      </c>
    </row>
    <row r="175" spans="1:9" x14ac:dyDescent="0.25">
      <c r="A175" s="8">
        <f t="shared" si="2"/>
        <v>40059</v>
      </c>
      <c r="B175">
        <v>33.5</v>
      </c>
      <c r="C175">
        <v>95.7</v>
      </c>
      <c r="D175">
        <v>254.3</v>
      </c>
      <c r="E175">
        <v>96.3</v>
      </c>
      <c r="F175" s="61">
        <f t="shared" si="62"/>
        <v>287.8</v>
      </c>
      <c r="G175" s="61">
        <f t="shared" si="63"/>
        <v>192</v>
      </c>
      <c r="H175" s="60">
        <f t="shared" si="64"/>
        <v>49.895833333333343</v>
      </c>
    </row>
    <row r="176" spans="1:9" x14ac:dyDescent="0.25">
      <c r="A176" s="8">
        <f t="shared" si="2"/>
        <v>40066</v>
      </c>
      <c r="B176">
        <v>87.8</v>
      </c>
      <c r="C176">
        <v>93.3</v>
      </c>
      <c r="D176">
        <v>254.3</v>
      </c>
      <c r="E176">
        <v>99.2</v>
      </c>
      <c r="F176" s="61">
        <f t="shared" si="62"/>
        <v>342.1</v>
      </c>
      <c r="G176" s="61">
        <f t="shared" si="63"/>
        <v>192.5</v>
      </c>
      <c r="H176" s="60">
        <f t="shared" si="64"/>
        <v>77.714285714285737</v>
      </c>
    </row>
    <row r="177" spans="1:8" x14ac:dyDescent="0.25">
      <c r="A177" s="8">
        <f t="shared" si="2"/>
        <v>40073</v>
      </c>
      <c r="B177">
        <v>87.8</v>
      </c>
      <c r="C177">
        <v>88.4</v>
      </c>
      <c r="D177">
        <v>254.3</v>
      </c>
      <c r="E177">
        <v>142.9</v>
      </c>
      <c r="F177" s="61">
        <f t="shared" si="62"/>
        <v>342.1</v>
      </c>
      <c r="G177" s="61">
        <f t="shared" si="63"/>
        <v>231.3</v>
      </c>
      <c r="H177" s="60">
        <f t="shared" si="64"/>
        <v>47.903156074362307</v>
      </c>
    </row>
    <row r="178" spans="1:8" x14ac:dyDescent="0.25">
      <c r="A178" s="8">
        <f t="shared" si="2"/>
        <v>40080</v>
      </c>
      <c r="B178">
        <v>87.8</v>
      </c>
      <c r="C178">
        <v>83.9</v>
      </c>
      <c r="D178">
        <v>254.3</v>
      </c>
      <c r="E178">
        <v>147.4</v>
      </c>
      <c r="F178" s="61">
        <f t="shared" si="62"/>
        <v>342.1</v>
      </c>
      <c r="G178" s="61">
        <f t="shared" si="63"/>
        <v>231.3</v>
      </c>
      <c r="H178" s="60">
        <f t="shared" si="64"/>
        <v>47.903156074362307</v>
      </c>
    </row>
    <row r="179" spans="1:8" x14ac:dyDescent="0.25">
      <c r="A179" s="8">
        <f t="shared" si="2"/>
        <v>40087</v>
      </c>
      <c r="B179">
        <v>175.3</v>
      </c>
      <c r="C179">
        <v>83.2</v>
      </c>
      <c r="D179">
        <v>254.3</v>
      </c>
      <c r="E179">
        <v>148.1</v>
      </c>
      <c r="F179" s="61">
        <f t="shared" si="62"/>
        <v>429.6</v>
      </c>
      <c r="G179" s="61">
        <f t="shared" si="63"/>
        <v>231.3</v>
      </c>
      <c r="H179" s="60">
        <f t="shared" si="64"/>
        <v>85.732814526588854</v>
      </c>
    </row>
    <row r="180" spans="1:8" x14ac:dyDescent="0.25">
      <c r="A180" s="8">
        <f t="shared" si="2"/>
        <v>40094</v>
      </c>
      <c r="B180">
        <v>175.2</v>
      </c>
      <c r="C180">
        <v>55</v>
      </c>
      <c r="D180">
        <v>254.4</v>
      </c>
      <c r="E180">
        <v>177.7</v>
      </c>
      <c r="F180" s="61">
        <f t="shared" si="62"/>
        <v>429.6</v>
      </c>
      <c r="G180" s="61">
        <f t="shared" si="63"/>
        <v>232.7</v>
      </c>
      <c r="H180" s="60">
        <f t="shared" si="64"/>
        <v>84.615384615384627</v>
      </c>
    </row>
    <row r="181" spans="1:8" x14ac:dyDescent="0.25">
      <c r="A181" s="8">
        <f t="shared" si="2"/>
        <v>40101</v>
      </c>
      <c r="B181">
        <v>175.1</v>
      </c>
      <c r="C181">
        <v>42.7</v>
      </c>
      <c r="D181">
        <v>254.5</v>
      </c>
      <c r="E181">
        <v>191.5</v>
      </c>
      <c r="F181" s="61">
        <f t="shared" si="62"/>
        <v>429.6</v>
      </c>
      <c r="G181" s="61">
        <f t="shared" si="63"/>
        <v>234.2</v>
      </c>
      <c r="H181" s="60">
        <f t="shared" si="64"/>
        <v>83.432963279248511</v>
      </c>
    </row>
    <row r="182" spans="1:8" x14ac:dyDescent="0.25">
      <c r="A182" s="8">
        <f t="shared" si="2"/>
        <v>40108</v>
      </c>
      <c r="B182">
        <v>248.9</v>
      </c>
      <c r="C182">
        <v>42.5</v>
      </c>
      <c r="D182">
        <v>254.6</v>
      </c>
      <c r="E182">
        <v>192</v>
      </c>
      <c r="F182" s="61">
        <f t="shared" si="62"/>
        <v>503.5</v>
      </c>
      <c r="G182" s="61">
        <f t="shared" si="63"/>
        <v>234.5</v>
      </c>
      <c r="H182" s="60">
        <f t="shared" si="64"/>
        <v>114.71215351812364</v>
      </c>
    </row>
    <row r="183" spans="1:8" x14ac:dyDescent="0.25">
      <c r="A183" s="8">
        <f t="shared" si="2"/>
        <v>40115</v>
      </c>
      <c r="B183">
        <v>216</v>
      </c>
      <c r="C183">
        <v>81.8</v>
      </c>
      <c r="D183">
        <v>287.5</v>
      </c>
      <c r="E183">
        <v>192.7</v>
      </c>
      <c r="F183" s="61">
        <f t="shared" si="62"/>
        <v>503.5</v>
      </c>
      <c r="G183" s="61">
        <f t="shared" si="63"/>
        <v>274.5</v>
      </c>
      <c r="H183" s="60">
        <f t="shared" si="64"/>
        <v>83.424408014571938</v>
      </c>
    </row>
    <row r="184" spans="1:8" x14ac:dyDescent="0.25">
      <c r="A184" s="8">
        <f t="shared" si="2"/>
        <v>40122</v>
      </c>
      <c r="B184">
        <v>216</v>
      </c>
      <c r="C184">
        <v>95.1</v>
      </c>
      <c r="D184">
        <v>287.5</v>
      </c>
      <c r="E184">
        <v>235.3</v>
      </c>
      <c r="F184" s="61">
        <f t="shared" si="62"/>
        <v>503.5</v>
      </c>
      <c r="G184" s="61">
        <f t="shared" si="63"/>
        <v>330.4</v>
      </c>
      <c r="H184" s="60">
        <f t="shared" si="64"/>
        <v>52.391041162227616</v>
      </c>
    </row>
    <row r="185" spans="1:8" x14ac:dyDescent="0.25">
      <c r="A185" s="8">
        <f t="shared" si="2"/>
        <v>40129</v>
      </c>
      <c r="B185">
        <v>226.4</v>
      </c>
      <c r="C185">
        <v>95.1</v>
      </c>
      <c r="D185">
        <v>344.5</v>
      </c>
      <c r="E185">
        <v>235.3</v>
      </c>
      <c r="F185" s="61">
        <f t="shared" si="62"/>
        <v>570.9</v>
      </c>
      <c r="G185" s="61">
        <f t="shared" si="63"/>
        <v>330.4</v>
      </c>
      <c r="H185" s="60">
        <f t="shared" si="64"/>
        <v>72.790556900726401</v>
      </c>
    </row>
    <row r="186" spans="1:8" x14ac:dyDescent="0.25">
      <c r="A186" s="8">
        <f t="shared" si="2"/>
        <v>40136</v>
      </c>
      <c r="B186">
        <v>188.3</v>
      </c>
      <c r="C186">
        <v>137.9</v>
      </c>
      <c r="D186">
        <v>384.6</v>
      </c>
      <c r="E186">
        <v>235.3</v>
      </c>
      <c r="F186" s="61">
        <f t="shared" si="62"/>
        <v>572.90000000000009</v>
      </c>
      <c r="G186" s="61">
        <f t="shared" si="63"/>
        <v>373.20000000000005</v>
      </c>
      <c r="H186" s="60">
        <f t="shared" si="64"/>
        <v>53.5101822079314</v>
      </c>
    </row>
    <row r="187" spans="1:8" x14ac:dyDescent="0.25">
      <c r="A187" s="8">
        <f t="shared" si="2"/>
        <v>40143</v>
      </c>
      <c r="B187">
        <v>188.2</v>
      </c>
      <c r="C187">
        <v>137.6</v>
      </c>
      <c r="D187">
        <v>384.7</v>
      </c>
      <c r="E187">
        <v>235.6</v>
      </c>
      <c r="F187" s="61">
        <f t="shared" si="62"/>
        <v>572.9</v>
      </c>
      <c r="G187" s="61">
        <f t="shared" si="63"/>
        <v>373.2</v>
      </c>
      <c r="H187" s="60">
        <f t="shared" si="64"/>
        <v>53.5101822079314</v>
      </c>
    </row>
    <row r="188" spans="1:8" x14ac:dyDescent="0.25">
      <c r="A188" s="8">
        <f t="shared" si="2"/>
        <v>40150</v>
      </c>
      <c r="B188">
        <v>138.9</v>
      </c>
      <c r="C188">
        <v>122.9</v>
      </c>
      <c r="D188">
        <v>434.8</v>
      </c>
      <c r="E188">
        <v>251</v>
      </c>
      <c r="F188" s="61">
        <f t="shared" ref="F188:F219" si="65">+B188+D188</f>
        <v>573.70000000000005</v>
      </c>
      <c r="G188" s="61">
        <f t="shared" ref="G188:G219" si="66">+C188+E188</f>
        <v>373.9</v>
      </c>
      <c r="H188" s="60">
        <f t="shared" si="64"/>
        <v>53.436747793527694</v>
      </c>
    </row>
    <row r="189" spans="1:8" x14ac:dyDescent="0.25">
      <c r="A189" s="8">
        <f t="shared" si="2"/>
        <v>40157</v>
      </c>
      <c r="B189">
        <v>138.9</v>
      </c>
      <c r="C189">
        <v>97.1</v>
      </c>
      <c r="D189">
        <v>434.8</v>
      </c>
      <c r="E189">
        <v>278</v>
      </c>
      <c r="F189" s="61">
        <f t="shared" si="65"/>
        <v>573.70000000000005</v>
      </c>
      <c r="G189" s="61">
        <f t="shared" si="66"/>
        <v>375.1</v>
      </c>
      <c r="H189" s="60">
        <f t="shared" si="64"/>
        <v>52.945881098373768</v>
      </c>
    </row>
    <row r="190" spans="1:8" x14ac:dyDescent="0.25">
      <c r="A190" s="8">
        <f t="shared" si="2"/>
        <v>40164</v>
      </c>
      <c r="B190">
        <v>138.9</v>
      </c>
      <c r="C190">
        <v>152.69999999999999</v>
      </c>
      <c r="D190">
        <v>434.8</v>
      </c>
      <c r="E190">
        <v>278.5</v>
      </c>
      <c r="F190" s="61">
        <f t="shared" si="65"/>
        <v>573.70000000000005</v>
      </c>
      <c r="G190" s="61">
        <f t="shared" si="66"/>
        <v>431.2</v>
      </c>
      <c r="H190" s="60">
        <f t="shared" si="64"/>
        <v>33.04730983302413</v>
      </c>
    </row>
    <row r="191" spans="1:8" x14ac:dyDescent="0.25">
      <c r="A191" s="8">
        <f t="shared" si="2"/>
        <v>40171</v>
      </c>
      <c r="B191">
        <v>138.6</v>
      </c>
      <c r="C191">
        <v>152.4</v>
      </c>
      <c r="D191">
        <v>435.1</v>
      </c>
      <c r="E191">
        <v>278.8</v>
      </c>
      <c r="F191" s="61">
        <f t="shared" si="65"/>
        <v>573.70000000000005</v>
      </c>
      <c r="G191" s="61">
        <f t="shared" si="66"/>
        <v>431.20000000000005</v>
      </c>
      <c r="H191" s="60">
        <f t="shared" si="64"/>
        <v>33.047309833024109</v>
      </c>
    </row>
    <row r="192" spans="1:8" x14ac:dyDescent="0.25">
      <c r="A192" s="8">
        <f t="shared" si="2"/>
        <v>40178</v>
      </c>
      <c r="B192">
        <v>94.1</v>
      </c>
      <c r="C192">
        <v>152.30000000000001</v>
      </c>
      <c r="D192">
        <v>479.1</v>
      </c>
      <c r="E192">
        <v>278.89999999999998</v>
      </c>
      <c r="F192" s="61">
        <f t="shared" si="65"/>
        <v>573.20000000000005</v>
      </c>
      <c r="G192" s="61">
        <f t="shared" si="66"/>
        <v>431.2</v>
      </c>
      <c r="H192" s="60">
        <f t="shared" ref="H192:H223" si="67">+(F192/G192-1)*100</f>
        <v>32.931354359925805</v>
      </c>
    </row>
    <row r="193" spans="1:8" x14ac:dyDescent="0.25">
      <c r="A193" s="8">
        <f t="shared" si="2"/>
        <v>40185</v>
      </c>
      <c r="B193">
        <v>137.80000000000001</v>
      </c>
      <c r="C193">
        <v>99.3</v>
      </c>
      <c r="D193">
        <v>479.1</v>
      </c>
      <c r="E193">
        <v>329.8</v>
      </c>
      <c r="F193" s="61">
        <f t="shared" si="65"/>
        <v>616.90000000000009</v>
      </c>
      <c r="G193" s="61">
        <f t="shared" si="66"/>
        <v>429.1</v>
      </c>
      <c r="H193" s="60">
        <f t="shared" si="67"/>
        <v>43.766021906315558</v>
      </c>
    </row>
    <row r="194" spans="1:8" x14ac:dyDescent="0.25">
      <c r="A194" s="8">
        <f t="shared" si="2"/>
        <v>40192</v>
      </c>
      <c r="B194">
        <v>108.4</v>
      </c>
      <c r="C194">
        <v>189.8</v>
      </c>
      <c r="D194">
        <v>510</v>
      </c>
      <c r="E194">
        <v>329.8</v>
      </c>
      <c r="F194" s="61">
        <f t="shared" si="65"/>
        <v>618.4</v>
      </c>
      <c r="G194" s="61">
        <f t="shared" si="66"/>
        <v>519.6</v>
      </c>
      <c r="H194" s="60">
        <f t="shared" si="67"/>
        <v>19.014626635873743</v>
      </c>
    </row>
    <row r="195" spans="1:8" x14ac:dyDescent="0.25">
      <c r="A195" s="8">
        <f t="shared" si="2"/>
        <v>40199</v>
      </c>
      <c r="B195">
        <v>108.4</v>
      </c>
      <c r="C195">
        <v>189.3</v>
      </c>
      <c r="D195">
        <v>510</v>
      </c>
      <c r="E195">
        <v>330.2</v>
      </c>
      <c r="F195" s="61">
        <f t="shared" si="65"/>
        <v>618.4</v>
      </c>
      <c r="G195" s="61">
        <f t="shared" si="66"/>
        <v>519.5</v>
      </c>
      <c r="H195" s="60">
        <f t="shared" si="67"/>
        <v>19.037536092396536</v>
      </c>
    </row>
    <row r="196" spans="1:8" x14ac:dyDescent="0.25">
      <c r="A196" s="8">
        <f t="shared" si="2"/>
        <v>40206</v>
      </c>
      <c r="B196">
        <v>108.4</v>
      </c>
      <c r="C196">
        <v>146.4</v>
      </c>
      <c r="D196">
        <v>510</v>
      </c>
      <c r="E196">
        <v>374.3</v>
      </c>
      <c r="F196" s="61">
        <f t="shared" si="65"/>
        <v>618.4</v>
      </c>
      <c r="G196" s="61">
        <f t="shared" si="66"/>
        <v>520.70000000000005</v>
      </c>
      <c r="H196" s="60">
        <f t="shared" si="67"/>
        <v>18.763203380065274</v>
      </c>
    </row>
    <row r="197" spans="1:8" x14ac:dyDescent="0.25">
      <c r="A197" s="8">
        <f t="shared" si="2"/>
        <v>40213</v>
      </c>
      <c r="B197">
        <v>125.4</v>
      </c>
      <c r="C197">
        <v>146.69999999999999</v>
      </c>
      <c r="D197">
        <v>542</v>
      </c>
      <c r="E197">
        <v>374.3</v>
      </c>
      <c r="F197" s="61">
        <f t="shared" si="65"/>
        <v>667.4</v>
      </c>
      <c r="G197" s="61">
        <f t="shared" si="66"/>
        <v>521</v>
      </c>
      <c r="H197" s="60">
        <f t="shared" si="67"/>
        <v>28.09980806142034</v>
      </c>
    </row>
    <row r="198" spans="1:8" x14ac:dyDescent="0.25">
      <c r="A198" s="8">
        <f t="shared" si="2"/>
        <v>40220</v>
      </c>
      <c r="B198">
        <v>91.2</v>
      </c>
      <c r="C198">
        <v>91.7</v>
      </c>
      <c r="D198">
        <v>575.1</v>
      </c>
      <c r="E198">
        <v>430.7</v>
      </c>
      <c r="F198" s="61">
        <f t="shared" si="65"/>
        <v>666.30000000000007</v>
      </c>
      <c r="G198" s="61">
        <f t="shared" si="66"/>
        <v>522.4</v>
      </c>
      <c r="H198" s="60">
        <f t="shared" si="67"/>
        <v>27.545941807044439</v>
      </c>
    </row>
    <row r="199" spans="1:8" x14ac:dyDescent="0.25">
      <c r="A199" s="8">
        <f t="shared" si="2"/>
        <v>40227</v>
      </c>
      <c r="B199">
        <v>91.2</v>
      </c>
      <c r="C199">
        <v>183.5</v>
      </c>
      <c r="D199">
        <v>575.1</v>
      </c>
      <c r="E199">
        <v>430.7</v>
      </c>
      <c r="F199" s="61">
        <f t="shared" si="65"/>
        <v>666.30000000000007</v>
      </c>
      <c r="G199" s="61">
        <f t="shared" si="66"/>
        <v>614.20000000000005</v>
      </c>
      <c r="H199" s="60">
        <f t="shared" si="67"/>
        <v>8.4825789645066827</v>
      </c>
    </row>
    <row r="200" spans="1:8" x14ac:dyDescent="0.25">
      <c r="A200" s="8">
        <f t="shared" si="2"/>
        <v>40234</v>
      </c>
      <c r="B200">
        <v>77.7</v>
      </c>
      <c r="C200">
        <v>183.5</v>
      </c>
      <c r="D200">
        <v>589.5</v>
      </c>
      <c r="E200">
        <v>430.7</v>
      </c>
      <c r="F200" s="61">
        <f t="shared" si="65"/>
        <v>667.2</v>
      </c>
      <c r="G200" s="61">
        <f t="shared" si="66"/>
        <v>614.20000000000005</v>
      </c>
      <c r="H200" s="60">
        <f t="shared" si="67"/>
        <v>8.629111038749592</v>
      </c>
    </row>
    <row r="201" spans="1:8" x14ac:dyDescent="0.25">
      <c r="A201" s="8">
        <f t="shared" si="2"/>
        <v>40241</v>
      </c>
      <c r="B201">
        <v>88.4</v>
      </c>
      <c r="C201">
        <v>161.1</v>
      </c>
      <c r="D201">
        <v>619.79999999999995</v>
      </c>
      <c r="E201">
        <v>452.7</v>
      </c>
      <c r="F201" s="61">
        <f t="shared" si="65"/>
        <v>708.19999999999993</v>
      </c>
      <c r="G201" s="61">
        <f t="shared" si="66"/>
        <v>613.79999999999995</v>
      </c>
      <c r="H201" s="60">
        <f t="shared" si="67"/>
        <v>15.379602476376665</v>
      </c>
    </row>
    <row r="202" spans="1:8" x14ac:dyDescent="0.25">
      <c r="A202" s="8">
        <f t="shared" si="2"/>
        <v>40248</v>
      </c>
      <c r="B202">
        <v>137.6</v>
      </c>
      <c r="C202">
        <v>133.4</v>
      </c>
      <c r="D202">
        <v>619.79999999999995</v>
      </c>
      <c r="E202">
        <v>481.5</v>
      </c>
      <c r="F202" s="61">
        <f t="shared" si="65"/>
        <v>757.4</v>
      </c>
      <c r="G202" s="61">
        <f t="shared" si="66"/>
        <v>614.9</v>
      </c>
      <c r="H202" s="60">
        <f t="shared" si="67"/>
        <v>23.174499918685964</v>
      </c>
    </row>
    <row r="203" spans="1:8" x14ac:dyDescent="0.25">
      <c r="A203" s="8">
        <f t="shared" si="2"/>
        <v>40255</v>
      </c>
      <c r="B203">
        <v>137.6</v>
      </c>
      <c r="C203">
        <v>91.6</v>
      </c>
      <c r="D203">
        <v>619.79999999999995</v>
      </c>
      <c r="E203">
        <v>524.9</v>
      </c>
      <c r="F203" s="61">
        <f t="shared" si="65"/>
        <v>757.4</v>
      </c>
      <c r="G203" s="61">
        <f t="shared" si="66"/>
        <v>616.5</v>
      </c>
      <c r="H203" s="60">
        <f t="shared" si="67"/>
        <v>22.854825628548259</v>
      </c>
    </row>
    <row r="204" spans="1:8" x14ac:dyDescent="0.25">
      <c r="A204" s="8">
        <f t="shared" si="2"/>
        <v>40262</v>
      </c>
      <c r="B204">
        <v>90.1</v>
      </c>
      <c r="C204">
        <v>184.7</v>
      </c>
      <c r="D204">
        <v>669.2</v>
      </c>
      <c r="E204">
        <v>524.9</v>
      </c>
      <c r="F204" s="61">
        <f t="shared" si="65"/>
        <v>759.30000000000007</v>
      </c>
      <c r="G204" s="61">
        <f t="shared" si="66"/>
        <v>709.59999999999991</v>
      </c>
      <c r="H204" s="60">
        <f t="shared" si="67"/>
        <v>7.003945885005658</v>
      </c>
    </row>
    <row r="205" spans="1:8" x14ac:dyDescent="0.25">
      <c r="A205" s="8">
        <f t="shared" si="2"/>
        <v>40269</v>
      </c>
      <c r="B205">
        <v>137.80000000000001</v>
      </c>
      <c r="C205">
        <v>184.6</v>
      </c>
      <c r="D205">
        <v>669.2</v>
      </c>
      <c r="E205">
        <v>525.1</v>
      </c>
      <c r="F205" s="61">
        <f t="shared" si="65"/>
        <v>807</v>
      </c>
      <c r="G205" s="61">
        <f t="shared" si="66"/>
        <v>709.7</v>
      </c>
      <c r="H205" s="60">
        <f t="shared" si="67"/>
        <v>13.710018317598971</v>
      </c>
    </row>
    <row r="206" spans="1:8" x14ac:dyDescent="0.25">
      <c r="A206" s="8">
        <f t="shared" si="2"/>
        <v>40276</v>
      </c>
      <c r="B206">
        <v>172.4</v>
      </c>
      <c r="C206">
        <v>136.1</v>
      </c>
      <c r="D206">
        <v>669.2</v>
      </c>
      <c r="E206">
        <v>576</v>
      </c>
      <c r="F206" s="61">
        <f t="shared" si="65"/>
        <v>841.6</v>
      </c>
      <c r="G206" s="61">
        <f t="shared" si="66"/>
        <v>712.1</v>
      </c>
      <c r="H206" s="60">
        <f t="shared" si="67"/>
        <v>18.185648083134389</v>
      </c>
    </row>
    <row r="207" spans="1:8" x14ac:dyDescent="0.25">
      <c r="A207" s="8">
        <f t="shared" si="2"/>
        <v>40283</v>
      </c>
      <c r="B207">
        <v>131.4</v>
      </c>
      <c r="C207">
        <v>136.1</v>
      </c>
      <c r="D207">
        <v>712.2</v>
      </c>
      <c r="E207">
        <v>576</v>
      </c>
      <c r="F207" s="61">
        <f t="shared" si="65"/>
        <v>843.6</v>
      </c>
      <c r="G207" s="61">
        <f t="shared" si="66"/>
        <v>712.1</v>
      </c>
      <c r="H207" s="60">
        <f t="shared" si="67"/>
        <v>18.46650751298975</v>
      </c>
    </row>
    <row r="208" spans="1:8" x14ac:dyDescent="0.25">
      <c r="A208" s="8">
        <f t="shared" si="2"/>
        <v>40290</v>
      </c>
      <c r="B208">
        <v>131.4</v>
      </c>
      <c r="C208">
        <v>95.3</v>
      </c>
      <c r="D208">
        <v>712.2</v>
      </c>
      <c r="E208">
        <v>620.1</v>
      </c>
      <c r="F208" s="61">
        <f t="shared" si="65"/>
        <v>843.6</v>
      </c>
      <c r="G208" s="61">
        <f t="shared" si="66"/>
        <v>715.4</v>
      </c>
      <c r="H208" s="60">
        <f t="shared" si="67"/>
        <v>17.920044730220862</v>
      </c>
    </row>
    <row r="209" spans="1:9" x14ac:dyDescent="0.25">
      <c r="A209" s="8">
        <f t="shared" si="2"/>
        <v>40297</v>
      </c>
      <c r="B209">
        <v>95.3</v>
      </c>
      <c r="C209">
        <v>95.1</v>
      </c>
      <c r="D209">
        <v>761.1</v>
      </c>
      <c r="E209">
        <v>620.29999999999995</v>
      </c>
      <c r="F209" s="61">
        <f t="shared" si="65"/>
        <v>856.4</v>
      </c>
      <c r="G209" s="61">
        <f t="shared" si="66"/>
        <v>715.4</v>
      </c>
      <c r="H209" s="60">
        <f t="shared" si="67"/>
        <v>19.709253564439464</v>
      </c>
      <c r="I209">
        <v>18.399999999999999</v>
      </c>
    </row>
    <row r="210" spans="1:9" x14ac:dyDescent="0.25">
      <c r="A210" s="8">
        <f t="shared" si="2"/>
        <v>40304</v>
      </c>
      <c r="B210">
        <v>34.700000000000003</v>
      </c>
      <c r="C210">
        <v>95.1</v>
      </c>
      <c r="D210">
        <v>809.6</v>
      </c>
      <c r="E210">
        <v>620.29999999999995</v>
      </c>
      <c r="F210" s="61">
        <f t="shared" si="65"/>
        <v>844.30000000000007</v>
      </c>
      <c r="G210" s="61">
        <f t="shared" si="66"/>
        <v>715.4</v>
      </c>
      <c r="H210" s="60">
        <f t="shared" si="67"/>
        <v>18.01789208834219</v>
      </c>
      <c r="I210">
        <v>31.5</v>
      </c>
    </row>
    <row r="211" spans="1:9" x14ac:dyDescent="0.25">
      <c r="A211" s="8">
        <f t="shared" si="2"/>
        <v>40311</v>
      </c>
      <c r="B211">
        <v>34.700000000000003</v>
      </c>
      <c r="C211">
        <v>48.2</v>
      </c>
      <c r="D211">
        <v>809.6</v>
      </c>
      <c r="E211">
        <v>667.8</v>
      </c>
      <c r="F211" s="61">
        <f t="shared" si="65"/>
        <v>844.30000000000007</v>
      </c>
      <c r="G211" s="61">
        <f t="shared" si="66"/>
        <v>716</v>
      </c>
      <c r="H211" s="60">
        <f t="shared" si="67"/>
        <v>17.91899441340783</v>
      </c>
      <c r="I211">
        <v>72.8</v>
      </c>
    </row>
    <row r="212" spans="1:9" x14ac:dyDescent="0.25">
      <c r="A212" s="8">
        <f t="shared" si="2"/>
        <v>40318</v>
      </c>
      <c r="B212">
        <v>34.700000000000003</v>
      </c>
      <c r="C212">
        <v>2</v>
      </c>
      <c r="D212">
        <v>809.6</v>
      </c>
      <c r="E212">
        <v>711.7</v>
      </c>
      <c r="F212" s="61">
        <f t="shared" si="65"/>
        <v>844.30000000000007</v>
      </c>
      <c r="G212" s="61">
        <f t="shared" si="66"/>
        <v>713.7</v>
      </c>
      <c r="H212" s="60">
        <f t="shared" si="67"/>
        <v>18.299005184251094</v>
      </c>
      <c r="I212">
        <v>72.8</v>
      </c>
    </row>
    <row r="213" spans="1:9" x14ac:dyDescent="0.25">
      <c r="A213" s="8">
        <f t="shared" si="2"/>
        <v>40325</v>
      </c>
      <c r="B213">
        <v>34.700000000000003</v>
      </c>
      <c r="C213">
        <v>1</v>
      </c>
      <c r="D213">
        <v>809.6</v>
      </c>
      <c r="E213">
        <v>712.7</v>
      </c>
      <c r="F213" s="61">
        <f t="shared" si="65"/>
        <v>844.30000000000007</v>
      </c>
      <c r="G213" s="61">
        <f t="shared" si="66"/>
        <v>713.7</v>
      </c>
      <c r="H213" s="60">
        <f t="shared" si="67"/>
        <v>18.299005184251094</v>
      </c>
      <c r="I213">
        <v>72.8</v>
      </c>
    </row>
    <row r="214" spans="1:9" x14ac:dyDescent="0.25">
      <c r="A214" s="8">
        <f t="shared" si="2"/>
        <v>40332</v>
      </c>
      <c r="B214">
        <v>72.900000000000006</v>
      </c>
      <c r="C214">
        <v>119.9</v>
      </c>
      <c r="D214">
        <v>0</v>
      </c>
      <c r="E214">
        <v>0.6</v>
      </c>
      <c r="F214" s="61">
        <f t="shared" si="65"/>
        <v>72.900000000000006</v>
      </c>
      <c r="G214" s="61">
        <f t="shared" si="66"/>
        <v>120.5</v>
      </c>
      <c r="H214" s="60">
        <f t="shared" si="67"/>
        <v>-39.502074688796675</v>
      </c>
    </row>
    <row r="215" spans="1:9" x14ac:dyDescent="0.25">
      <c r="A215" s="8">
        <f t="shared" si="2"/>
        <v>40339</v>
      </c>
      <c r="B215">
        <v>102.9</v>
      </c>
      <c r="C215">
        <v>127.8</v>
      </c>
      <c r="D215">
        <v>0</v>
      </c>
      <c r="E215">
        <v>42.5</v>
      </c>
      <c r="F215" s="61">
        <f t="shared" si="65"/>
        <v>102.9</v>
      </c>
      <c r="G215" s="61">
        <f t="shared" si="66"/>
        <v>170.3</v>
      </c>
      <c r="H215" s="60">
        <f t="shared" si="67"/>
        <v>-39.577216676453318</v>
      </c>
    </row>
    <row r="216" spans="1:9" x14ac:dyDescent="0.25">
      <c r="A216" s="8">
        <f t="shared" si="2"/>
        <v>40346</v>
      </c>
      <c r="B216">
        <v>89.8</v>
      </c>
      <c r="C216">
        <v>127.8</v>
      </c>
      <c r="D216">
        <v>13.1</v>
      </c>
      <c r="E216">
        <v>42.5</v>
      </c>
      <c r="F216" s="61">
        <f t="shared" si="65"/>
        <v>102.89999999999999</v>
      </c>
      <c r="G216" s="61">
        <f t="shared" si="66"/>
        <v>170.3</v>
      </c>
      <c r="H216" s="60">
        <f t="shared" si="67"/>
        <v>-39.577216676453332</v>
      </c>
    </row>
    <row r="217" spans="1:9" x14ac:dyDescent="0.25">
      <c r="A217" s="8">
        <f t="shared" si="2"/>
        <v>40353</v>
      </c>
      <c r="B217">
        <v>71.400000000000006</v>
      </c>
      <c r="C217">
        <v>127.8</v>
      </c>
      <c r="D217">
        <v>32.5</v>
      </c>
      <c r="E217">
        <v>42.5</v>
      </c>
      <c r="F217" s="61">
        <f t="shared" si="65"/>
        <v>103.9</v>
      </c>
      <c r="G217" s="61">
        <f t="shared" si="66"/>
        <v>170.3</v>
      </c>
      <c r="H217" s="60">
        <f t="shared" si="67"/>
        <v>-38.990017615971816</v>
      </c>
    </row>
    <row r="218" spans="1:9" x14ac:dyDescent="0.25">
      <c r="A218" s="8">
        <f t="shared" si="2"/>
        <v>40360</v>
      </c>
      <c r="B218">
        <v>71.400000000000006</v>
      </c>
      <c r="C218">
        <v>167.7</v>
      </c>
      <c r="D218">
        <v>32.5</v>
      </c>
      <c r="E218">
        <v>87</v>
      </c>
      <c r="F218" s="61">
        <f t="shared" si="65"/>
        <v>103.9</v>
      </c>
      <c r="G218" s="61">
        <f t="shared" si="66"/>
        <v>254.7</v>
      </c>
      <c r="H218" s="60">
        <f t="shared" si="67"/>
        <v>-59.206910090302308</v>
      </c>
    </row>
    <row r="219" spans="1:9" x14ac:dyDescent="0.25">
      <c r="A219" s="8">
        <f t="shared" si="2"/>
        <v>40367</v>
      </c>
      <c r="B219">
        <v>115</v>
      </c>
      <c r="C219">
        <v>167.7</v>
      </c>
      <c r="D219">
        <v>32.6</v>
      </c>
      <c r="E219">
        <v>87</v>
      </c>
      <c r="F219" s="61">
        <f t="shared" si="65"/>
        <v>147.6</v>
      </c>
      <c r="G219" s="61">
        <f t="shared" si="66"/>
        <v>254.7</v>
      </c>
      <c r="H219" s="60">
        <f t="shared" si="67"/>
        <v>-42.049469964664311</v>
      </c>
    </row>
    <row r="220" spans="1:9" x14ac:dyDescent="0.25">
      <c r="A220" s="8">
        <f t="shared" si="2"/>
        <v>40374</v>
      </c>
      <c r="B220">
        <v>73.7</v>
      </c>
      <c r="C220">
        <v>167.8</v>
      </c>
      <c r="D220">
        <v>76</v>
      </c>
      <c r="E220">
        <v>87</v>
      </c>
      <c r="F220" s="61">
        <f t="shared" ref="F220:F251" si="68">+B220+D220</f>
        <v>149.69999999999999</v>
      </c>
      <c r="G220" s="61">
        <f t="shared" ref="G220:G251" si="69">+C220+E220</f>
        <v>254.8</v>
      </c>
      <c r="H220" s="60">
        <f t="shared" si="67"/>
        <v>-41.248037676609115</v>
      </c>
    </row>
    <row r="221" spans="1:9" x14ac:dyDescent="0.25">
      <c r="A221" s="8">
        <f t="shared" si="2"/>
        <v>40381</v>
      </c>
      <c r="B221">
        <v>107.6</v>
      </c>
      <c r="C221">
        <v>133.9</v>
      </c>
      <c r="D221">
        <v>76</v>
      </c>
      <c r="E221">
        <v>121.2</v>
      </c>
      <c r="F221" s="61">
        <f t="shared" si="68"/>
        <v>183.6</v>
      </c>
      <c r="G221" s="61">
        <f t="shared" si="69"/>
        <v>255.10000000000002</v>
      </c>
      <c r="H221" s="60">
        <f t="shared" si="67"/>
        <v>-28.028224225793817</v>
      </c>
    </row>
    <row r="222" spans="1:9" x14ac:dyDescent="0.25">
      <c r="A222" s="8">
        <f t="shared" si="2"/>
        <v>40388</v>
      </c>
      <c r="B222">
        <v>107.6</v>
      </c>
      <c r="C222">
        <v>133.9</v>
      </c>
      <c r="D222">
        <v>76</v>
      </c>
      <c r="E222">
        <v>121.3</v>
      </c>
      <c r="F222" s="61">
        <f t="shared" si="68"/>
        <v>183.6</v>
      </c>
      <c r="G222" s="61">
        <f t="shared" si="69"/>
        <v>255.2</v>
      </c>
      <c r="H222" s="60">
        <f t="shared" si="67"/>
        <v>-28.056426332288396</v>
      </c>
    </row>
    <row r="223" spans="1:9" x14ac:dyDescent="0.25">
      <c r="A223" s="8">
        <f t="shared" si="2"/>
        <v>40395</v>
      </c>
      <c r="B223">
        <v>107.6</v>
      </c>
      <c r="C223">
        <v>135.1</v>
      </c>
      <c r="D223">
        <v>76</v>
      </c>
      <c r="E223">
        <v>121.3</v>
      </c>
      <c r="F223" s="61">
        <f t="shared" si="68"/>
        <v>183.6</v>
      </c>
      <c r="G223" s="61">
        <f t="shared" si="69"/>
        <v>256.39999999999998</v>
      </c>
      <c r="H223" s="60">
        <f t="shared" si="67"/>
        <v>-28.393135725429008</v>
      </c>
    </row>
    <row r="224" spans="1:9" x14ac:dyDescent="0.25">
      <c r="A224" s="8">
        <f t="shared" si="2"/>
        <v>40402</v>
      </c>
      <c r="B224">
        <v>77.599999999999994</v>
      </c>
      <c r="C224">
        <v>83.7</v>
      </c>
      <c r="D224">
        <v>107.5</v>
      </c>
      <c r="E224">
        <v>171.6</v>
      </c>
      <c r="F224" s="61">
        <f t="shared" si="68"/>
        <v>185.1</v>
      </c>
      <c r="G224" s="61">
        <f t="shared" si="69"/>
        <v>255.3</v>
      </c>
      <c r="H224" s="60">
        <f t="shared" ref="H224:H255" si="70">+(F224/G224-1)*100</f>
        <v>-27.497062279670981</v>
      </c>
    </row>
    <row r="225" spans="1:8" x14ac:dyDescent="0.25">
      <c r="A225" s="8">
        <f t="shared" si="2"/>
        <v>40409</v>
      </c>
      <c r="B225">
        <v>100.3</v>
      </c>
      <c r="C225">
        <v>80.900000000000006</v>
      </c>
      <c r="D225">
        <v>137.9</v>
      </c>
      <c r="E225">
        <v>206.1</v>
      </c>
      <c r="F225" s="61">
        <f t="shared" si="68"/>
        <v>238.2</v>
      </c>
      <c r="G225" s="61">
        <f t="shared" si="69"/>
        <v>287</v>
      </c>
      <c r="H225" s="60">
        <f t="shared" si="70"/>
        <v>-17.003484320557494</v>
      </c>
    </row>
    <row r="226" spans="1:8" x14ac:dyDescent="0.25">
      <c r="A226" s="8">
        <f t="shared" si="2"/>
        <v>40416</v>
      </c>
      <c r="B226">
        <v>140.19999999999999</v>
      </c>
      <c r="C226">
        <v>80.3</v>
      </c>
      <c r="D226">
        <v>150.1</v>
      </c>
      <c r="E226">
        <v>206.7</v>
      </c>
      <c r="F226" s="61">
        <f t="shared" si="68"/>
        <v>290.29999999999995</v>
      </c>
      <c r="G226" s="61">
        <f t="shared" si="69"/>
        <v>287</v>
      </c>
      <c r="H226" s="60">
        <f t="shared" si="70"/>
        <v>1.1498257839721138</v>
      </c>
    </row>
    <row r="227" spans="1:8" x14ac:dyDescent="0.25">
      <c r="A227" s="8">
        <f t="shared" si="2"/>
        <v>40423</v>
      </c>
      <c r="B227">
        <v>191.9</v>
      </c>
      <c r="C227">
        <v>33.5</v>
      </c>
      <c r="D227">
        <v>150.1</v>
      </c>
      <c r="E227">
        <v>254.3</v>
      </c>
      <c r="F227" s="61">
        <f t="shared" si="68"/>
        <v>342</v>
      </c>
      <c r="G227" s="61">
        <f t="shared" si="69"/>
        <v>287.8</v>
      </c>
      <c r="H227" s="60">
        <f t="shared" si="70"/>
        <v>18.832522585128551</v>
      </c>
    </row>
    <row r="228" spans="1:8" x14ac:dyDescent="0.25">
      <c r="A228" s="8">
        <f t="shared" si="2"/>
        <v>40430</v>
      </c>
      <c r="B228">
        <v>158.1</v>
      </c>
      <c r="C228">
        <v>87.8</v>
      </c>
      <c r="D228">
        <v>185.4</v>
      </c>
      <c r="E228">
        <v>254.3</v>
      </c>
      <c r="F228" s="61">
        <f t="shared" si="68"/>
        <v>343.5</v>
      </c>
      <c r="G228" s="61">
        <f t="shared" si="69"/>
        <v>342.1</v>
      </c>
      <c r="H228" s="60">
        <f t="shared" si="70"/>
        <v>0.4092370651856081</v>
      </c>
    </row>
    <row r="229" spans="1:8" x14ac:dyDescent="0.25">
      <c r="A229" s="8">
        <f t="shared" si="2"/>
        <v>40437</v>
      </c>
      <c r="B229">
        <v>158.1</v>
      </c>
      <c r="C229">
        <v>87.8</v>
      </c>
      <c r="D229">
        <v>185.4</v>
      </c>
      <c r="E229">
        <v>254.3</v>
      </c>
      <c r="F229" s="61">
        <f t="shared" si="68"/>
        <v>343.5</v>
      </c>
      <c r="G229" s="61">
        <f t="shared" si="69"/>
        <v>342.1</v>
      </c>
      <c r="H229" s="60">
        <f t="shared" si="70"/>
        <v>0.4092370651856081</v>
      </c>
    </row>
    <row r="230" spans="1:8" x14ac:dyDescent="0.25">
      <c r="A230" s="8">
        <f t="shared" si="2"/>
        <v>40444</v>
      </c>
      <c r="B230">
        <v>210.1</v>
      </c>
      <c r="C230">
        <v>87.8</v>
      </c>
      <c r="D230">
        <v>185.4</v>
      </c>
      <c r="E230">
        <v>254.3</v>
      </c>
      <c r="F230" s="61">
        <f t="shared" si="68"/>
        <v>395.5</v>
      </c>
      <c r="G230" s="61">
        <f t="shared" si="69"/>
        <v>342.1</v>
      </c>
      <c r="H230" s="60">
        <f t="shared" si="70"/>
        <v>15.609470914937141</v>
      </c>
    </row>
    <row r="231" spans="1:8" x14ac:dyDescent="0.25">
      <c r="A231" s="8">
        <f t="shared" si="2"/>
        <v>40451</v>
      </c>
      <c r="B231">
        <v>210.1</v>
      </c>
      <c r="C231">
        <v>175.3</v>
      </c>
      <c r="D231">
        <v>185.4</v>
      </c>
      <c r="E231">
        <v>254.3</v>
      </c>
      <c r="F231" s="61">
        <f t="shared" si="68"/>
        <v>395.5</v>
      </c>
      <c r="G231" s="61">
        <f t="shared" si="69"/>
        <v>429.6</v>
      </c>
      <c r="H231" s="60">
        <f t="shared" si="70"/>
        <v>-7.9376163873370658</v>
      </c>
    </row>
    <row r="232" spans="1:8" x14ac:dyDescent="0.25">
      <c r="A232" s="8">
        <f t="shared" si="2"/>
        <v>40458</v>
      </c>
      <c r="B232">
        <v>156.1</v>
      </c>
      <c r="C232">
        <v>175.2</v>
      </c>
      <c r="D232">
        <v>242.1</v>
      </c>
      <c r="E232">
        <v>254.4</v>
      </c>
      <c r="F232" s="61">
        <f t="shared" si="68"/>
        <v>398.2</v>
      </c>
      <c r="G232" s="61">
        <f t="shared" si="69"/>
        <v>429.6</v>
      </c>
      <c r="H232" s="60">
        <f t="shared" si="70"/>
        <v>-7.3091247672253274</v>
      </c>
    </row>
    <row r="233" spans="1:8" x14ac:dyDescent="0.25">
      <c r="A233" s="8">
        <f t="shared" si="2"/>
        <v>40465</v>
      </c>
      <c r="B233">
        <v>154.30000000000001</v>
      </c>
      <c r="C233">
        <v>175.1</v>
      </c>
      <c r="D233">
        <v>244.2</v>
      </c>
      <c r="E233">
        <v>254.5</v>
      </c>
      <c r="F233" s="61">
        <f t="shared" si="68"/>
        <v>398.5</v>
      </c>
      <c r="G233" s="61">
        <f t="shared" si="69"/>
        <v>429.6</v>
      </c>
      <c r="H233" s="60">
        <f t="shared" si="70"/>
        <v>-7.2392923649906908</v>
      </c>
    </row>
    <row r="234" spans="1:8" x14ac:dyDescent="0.25">
      <c r="A234" s="8">
        <f t="shared" si="2"/>
        <v>40472</v>
      </c>
      <c r="B234">
        <v>104.2</v>
      </c>
      <c r="C234">
        <v>248.9</v>
      </c>
      <c r="D234">
        <v>294.2</v>
      </c>
      <c r="E234">
        <v>254.6</v>
      </c>
      <c r="F234" s="61">
        <f t="shared" si="68"/>
        <v>398.4</v>
      </c>
      <c r="G234" s="61">
        <f t="shared" si="69"/>
        <v>503.5</v>
      </c>
      <c r="H234" s="60">
        <f t="shared" si="70"/>
        <v>-20.873882820258196</v>
      </c>
    </row>
    <row r="235" spans="1:8" x14ac:dyDescent="0.25">
      <c r="A235" s="8">
        <f t="shared" si="2"/>
        <v>40479</v>
      </c>
      <c r="B235">
        <v>156.19999999999999</v>
      </c>
      <c r="C235">
        <v>216</v>
      </c>
      <c r="D235">
        <v>294.2</v>
      </c>
      <c r="E235">
        <v>287.5</v>
      </c>
      <c r="F235" s="61">
        <f t="shared" si="68"/>
        <v>450.4</v>
      </c>
      <c r="G235" s="61">
        <f t="shared" si="69"/>
        <v>503.5</v>
      </c>
      <c r="H235" s="60">
        <f t="shared" si="70"/>
        <v>-10.546176762661375</v>
      </c>
    </row>
    <row r="236" spans="1:8" x14ac:dyDescent="0.25">
      <c r="A236" s="8">
        <f t="shared" si="2"/>
        <v>40486</v>
      </c>
      <c r="B236">
        <v>153.5</v>
      </c>
      <c r="C236">
        <v>216</v>
      </c>
      <c r="D236">
        <v>347.4</v>
      </c>
      <c r="E236">
        <v>287.5</v>
      </c>
      <c r="F236" s="61">
        <f t="shared" si="68"/>
        <v>500.9</v>
      </c>
      <c r="G236" s="61">
        <f t="shared" si="69"/>
        <v>503.5</v>
      </c>
      <c r="H236" s="60">
        <f t="shared" si="70"/>
        <v>-0.51638530287984041</v>
      </c>
    </row>
    <row r="237" spans="1:8" x14ac:dyDescent="0.25">
      <c r="A237" s="8">
        <f t="shared" si="2"/>
        <v>40493</v>
      </c>
      <c r="B237">
        <v>197</v>
      </c>
      <c r="C237">
        <v>226.4</v>
      </c>
      <c r="D237">
        <v>347.4</v>
      </c>
      <c r="E237">
        <v>344.5</v>
      </c>
      <c r="F237" s="61">
        <f t="shared" si="68"/>
        <v>544.4</v>
      </c>
      <c r="G237" s="61">
        <f t="shared" si="69"/>
        <v>570.9</v>
      </c>
      <c r="H237" s="60">
        <f t="shared" si="70"/>
        <v>-4.6417936591346969</v>
      </c>
    </row>
    <row r="238" spans="1:8" x14ac:dyDescent="0.25">
      <c r="A238" s="8">
        <f t="shared" si="2"/>
        <v>40500</v>
      </c>
      <c r="B238">
        <v>205.1</v>
      </c>
      <c r="C238">
        <v>188.3</v>
      </c>
      <c r="D238">
        <v>347.4</v>
      </c>
      <c r="E238">
        <v>384.6</v>
      </c>
      <c r="F238" s="61">
        <f t="shared" si="68"/>
        <v>552.5</v>
      </c>
      <c r="G238" s="61">
        <f t="shared" si="69"/>
        <v>572.90000000000009</v>
      </c>
      <c r="H238" s="60">
        <f t="shared" si="70"/>
        <v>-3.5608308605341366</v>
      </c>
    </row>
    <row r="239" spans="1:8" x14ac:dyDescent="0.25">
      <c r="A239" s="8">
        <f t="shared" si="2"/>
        <v>40507</v>
      </c>
      <c r="B239">
        <v>204.6</v>
      </c>
      <c r="C239">
        <v>188.2</v>
      </c>
      <c r="D239">
        <v>347.9</v>
      </c>
      <c r="E239">
        <v>384.7</v>
      </c>
      <c r="F239" s="61">
        <f t="shared" si="68"/>
        <v>552.5</v>
      </c>
      <c r="G239" s="61">
        <f t="shared" si="69"/>
        <v>572.9</v>
      </c>
      <c r="H239" s="60">
        <f t="shared" si="70"/>
        <v>-3.5608308605341255</v>
      </c>
    </row>
    <row r="240" spans="1:8" x14ac:dyDescent="0.25">
      <c r="A240" s="8">
        <f t="shared" si="2"/>
        <v>40514</v>
      </c>
      <c r="B240">
        <v>190.6</v>
      </c>
      <c r="C240">
        <v>138.9</v>
      </c>
      <c r="D240">
        <v>362.3</v>
      </c>
      <c r="E240">
        <v>434.8</v>
      </c>
      <c r="F240" s="61">
        <f t="shared" si="68"/>
        <v>552.9</v>
      </c>
      <c r="G240" s="61">
        <f t="shared" si="69"/>
        <v>573.70000000000005</v>
      </c>
      <c r="H240" s="60">
        <f t="shared" si="70"/>
        <v>-3.6255882865609323</v>
      </c>
    </row>
    <row r="241" spans="1:8" x14ac:dyDescent="0.25">
      <c r="A241" s="8">
        <f t="shared" si="2"/>
        <v>40521</v>
      </c>
      <c r="B241">
        <v>199.8</v>
      </c>
      <c r="C241">
        <v>138.9</v>
      </c>
      <c r="D241">
        <v>400.2</v>
      </c>
      <c r="E241">
        <v>434.8</v>
      </c>
      <c r="F241" s="61">
        <f t="shared" si="68"/>
        <v>600</v>
      </c>
      <c r="G241" s="61">
        <f t="shared" si="69"/>
        <v>573.70000000000005</v>
      </c>
      <c r="H241" s="60">
        <f t="shared" si="70"/>
        <v>4.584277496949607</v>
      </c>
    </row>
    <row r="242" spans="1:8" x14ac:dyDescent="0.25">
      <c r="A242" s="8">
        <f t="shared" si="2"/>
        <v>40528</v>
      </c>
      <c r="B242">
        <v>152.30000000000001</v>
      </c>
      <c r="C242">
        <v>138.9</v>
      </c>
      <c r="D242">
        <v>451.3</v>
      </c>
      <c r="E242">
        <v>434.8</v>
      </c>
      <c r="F242" s="61">
        <f t="shared" si="68"/>
        <v>603.6</v>
      </c>
      <c r="G242" s="61">
        <f t="shared" si="69"/>
        <v>573.70000000000005</v>
      </c>
      <c r="H242" s="60">
        <f t="shared" si="70"/>
        <v>5.211783161931316</v>
      </c>
    </row>
    <row r="243" spans="1:8" x14ac:dyDescent="0.25">
      <c r="A243" s="8">
        <f t="shared" si="2"/>
        <v>40535</v>
      </c>
      <c r="B243">
        <v>152.30000000000001</v>
      </c>
      <c r="C243">
        <v>138.6</v>
      </c>
      <c r="D243">
        <v>453.7</v>
      </c>
      <c r="E243">
        <v>435.1</v>
      </c>
      <c r="F243" s="61">
        <f t="shared" si="68"/>
        <v>606</v>
      </c>
      <c r="G243" s="61">
        <f t="shared" si="69"/>
        <v>573.70000000000005</v>
      </c>
      <c r="H243" s="60">
        <f t="shared" si="70"/>
        <v>5.6301202719191146</v>
      </c>
    </row>
    <row r="244" spans="1:8" x14ac:dyDescent="0.25">
      <c r="A244" s="8">
        <f t="shared" si="2"/>
        <v>40542</v>
      </c>
      <c r="B244">
        <v>204.3</v>
      </c>
      <c r="C244">
        <v>94.1</v>
      </c>
      <c r="D244">
        <v>454.7</v>
      </c>
      <c r="E244">
        <v>479.1</v>
      </c>
      <c r="F244" s="61">
        <f t="shared" si="68"/>
        <v>659</v>
      </c>
      <c r="G244" s="61">
        <f t="shared" si="69"/>
        <v>573.20000000000005</v>
      </c>
      <c r="H244" s="60">
        <f t="shared" si="70"/>
        <v>14.968597348220513</v>
      </c>
    </row>
    <row r="245" spans="1:8" x14ac:dyDescent="0.25">
      <c r="A245" s="8">
        <f t="shared" si="2"/>
        <v>40549</v>
      </c>
      <c r="B245">
        <v>157.69999999999999</v>
      </c>
      <c r="C245">
        <v>137.80000000000001</v>
      </c>
      <c r="D245">
        <v>506.6</v>
      </c>
      <c r="E245">
        <v>479.1</v>
      </c>
      <c r="F245" s="61">
        <f t="shared" si="68"/>
        <v>664.3</v>
      </c>
      <c r="G245" s="61">
        <f t="shared" si="69"/>
        <v>616.90000000000009</v>
      </c>
      <c r="H245" s="60">
        <f t="shared" si="70"/>
        <v>7.6835791862538194</v>
      </c>
    </row>
    <row r="246" spans="1:8" x14ac:dyDescent="0.25">
      <c r="A246" s="8">
        <f t="shared" si="2"/>
        <v>40556</v>
      </c>
      <c r="B246">
        <v>157.69999999999999</v>
      </c>
      <c r="C246">
        <v>108.4</v>
      </c>
      <c r="D246">
        <v>507.1</v>
      </c>
      <c r="E246">
        <v>510</v>
      </c>
      <c r="F246" s="61">
        <f t="shared" si="68"/>
        <v>664.8</v>
      </c>
      <c r="G246" s="61">
        <f t="shared" si="69"/>
        <v>618.4</v>
      </c>
      <c r="H246" s="60">
        <f t="shared" si="70"/>
        <v>7.5032341526519941</v>
      </c>
    </row>
    <row r="247" spans="1:8" x14ac:dyDescent="0.25">
      <c r="A247" s="8">
        <f t="shared" si="2"/>
        <v>40563</v>
      </c>
      <c r="B247">
        <v>167.3</v>
      </c>
      <c r="C247">
        <v>108.4</v>
      </c>
      <c r="D247">
        <v>552.6</v>
      </c>
      <c r="E247">
        <v>510</v>
      </c>
      <c r="F247" s="61">
        <f t="shared" si="68"/>
        <v>719.90000000000009</v>
      </c>
      <c r="G247" s="61">
        <f t="shared" si="69"/>
        <v>618.4</v>
      </c>
      <c r="H247" s="60">
        <f t="shared" si="70"/>
        <v>16.413324708926289</v>
      </c>
    </row>
    <row r="248" spans="1:8" x14ac:dyDescent="0.25">
      <c r="A248" s="8">
        <f t="shared" si="2"/>
        <v>40570</v>
      </c>
      <c r="B248">
        <v>223</v>
      </c>
      <c r="C248">
        <v>108.4</v>
      </c>
      <c r="D248">
        <v>554.9</v>
      </c>
      <c r="E248">
        <v>510</v>
      </c>
      <c r="F248" s="61">
        <f t="shared" si="68"/>
        <v>777.9</v>
      </c>
      <c r="G248" s="61">
        <f t="shared" si="69"/>
        <v>618.4</v>
      </c>
      <c r="H248" s="60">
        <f t="shared" si="70"/>
        <v>25.792367399741266</v>
      </c>
    </row>
    <row r="249" spans="1:8" x14ac:dyDescent="0.25">
      <c r="A249" s="8">
        <f t="shared" si="2"/>
        <v>40577</v>
      </c>
      <c r="B249">
        <v>220.6</v>
      </c>
      <c r="C249">
        <v>125.4</v>
      </c>
      <c r="D249">
        <v>557.29999999999995</v>
      </c>
      <c r="E249">
        <v>542</v>
      </c>
      <c r="F249" s="61">
        <f t="shared" si="68"/>
        <v>777.9</v>
      </c>
      <c r="G249" s="61">
        <f t="shared" si="69"/>
        <v>667.4</v>
      </c>
      <c r="H249" s="60">
        <f t="shared" si="70"/>
        <v>16.556787533712924</v>
      </c>
    </row>
    <row r="250" spans="1:8" x14ac:dyDescent="0.25">
      <c r="A250" s="8">
        <f t="shared" si="2"/>
        <v>40584</v>
      </c>
      <c r="B250">
        <v>208.8</v>
      </c>
      <c r="C250">
        <v>91.2</v>
      </c>
      <c r="D250">
        <v>569.4</v>
      </c>
      <c r="E250">
        <v>575.1</v>
      </c>
      <c r="F250" s="61">
        <f t="shared" si="68"/>
        <v>778.2</v>
      </c>
      <c r="G250" s="61">
        <f t="shared" si="69"/>
        <v>666.30000000000007</v>
      </c>
      <c r="H250" s="60">
        <f t="shared" si="70"/>
        <v>16.794236830256626</v>
      </c>
    </row>
    <row r="251" spans="1:8" x14ac:dyDescent="0.25">
      <c r="A251" s="8">
        <f t="shared" si="2"/>
        <v>40591</v>
      </c>
      <c r="B251">
        <v>210.6</v>
      </c>
      <c r="C251">
        <v>91.2</v>
      </c>
      <c r="D251">
        <v>608.9</v>
      </c>
      <c r="E251">
        <v>575.1</v>
      </c>
      <c r="F251" s="61">
        <f t="shared" si="68"/>
        <v>819.5</v>
      </c>
      <c r="G251" s="61">
        <f t="shared" si="69"/>
        <v>666.30000000000007</v>
      </c>
      <c r="H251" s="60">
        <f t="shared" si="70"/>
        <v>22.992645955275393</v>
      </c>
    </row>
    <row r="252" spans="1:8" x14ac:dyDescent="0.25">
      <c r="A252" s="8">
        <f t="shared" si="2"/>
        <v>40598</v>
      </c>
      <c r="B252">
        <v>208.6</v>
      </c>
      <c r="C252">
        <v>77.7</v>
      </c>
      <c r="D252">
        <v>613.20000000000005</v>
      </c>
      <c r="E252">
        <v>589.5</v>
      </c>
      <c r="F252" s="61">
        <f t="shared" ref="F252:F264" si="71">+B252+D252</f>
        <v>821.80000000000007</v>
      </c>
      <c r="G252" s="61">
        <f t="shared" ref="G252:G264" si="72">+C252+E252</f>
        <v>667.2</v>
      </c>
      <c r="H252" s="60">
        <f t="shared" si="70"/>
        <v>23.17146282973621</v>
      </c>
    </row>
    <row r="253" spans="1:8" x14ac:dyDescent="0.25">
      <c r="A253" s="8">
        <f t="shared" si="2"/>
        <v>40605</v>
      </c>
      <c r="B253">
        <v>206.7</v>
      </c>
      <c r="C253">
        <v>88.4</v>
      </c>
      <c r="D253">
        <v>615.1</v>
      </c>
      <c r="E253">
        <v>619.79999999999995</v>
      </c>
      <c r="F253" s="61">
        <f t="shared" si="71"/>
        <v>821.8</v>
      </c>
      <c r="G253" s="61">
        <f t="shared" si="72"/>
        <v>708.19999999999993</v>
      </c>
      <c r="H253" s="60">
        <f t="shared" si="70"/>
        <v>16.040666478395949</v>
      </c>
    </row>
    <row r="254" spans="1:8" x14ac:dyDescent="0.25">
      <c r="A254" s="8">
        <f t="shared" si="2"/>
        <v>40612</v>
      </c>
      <c r="B254">
        <v>253.6</v>
      </c>
      <c r="C254">
        <v>137.6</v>
      </c>
      <c r="D254">
        <v>616.79999999999995</v>
      </c>
      <c r="E254">
        <v>619.79999999999995</v>
      </c>
      <c r="F254" s="61">
        <f t="shared" si="71"/>
        <v>870.4</v>
      </c>
      <c r="G254" s="61">
        <f t="shared" si="72"/>
        <v>757.4</v>
      </c>
      <c r="H254" s="60">
        <f t="shared" si="70"/>
        <v>14.919461315025085</v>
      </c>
    </row>
    <row r="255" spans="1:8" x14ac:dyDescent="0.25">
      <c r="A255" s="8">
        <f t="shared" si="2"/>
        <v>40619</v>
      </c>
      <c r="B255">
        <v>201.5</v>
      </c>
      <c r="C255">
        <v>137.6</v>
      </c>
      <c r="D255">
        <v>670.5</v>
      </c>
      <c r="E255">
        <v>619.79999999999995</v>
      </c>
      <c r="F255" s="61">
        <f t="shared" si="71"/>
        <v>872</v>
      </c>
      <c r="G255" s="61">
        <f t="shared" si="72"/>
        <v>757.4</v>
      </c>
      <c r="H255" s="60">
        <f t="shared" si="70"/>
        <v>15.130710324795359</v>
      </c>
    </row>
    <row r="256" spans="1:8" x14ac:dyDescent="0.25">
      <c r="A256" s="8">
        <f t="shared" ref="A256:A319" si="73">+A255+7</f>
        <v>40626</v>
      </c>
      <c r="B256">
        <v>199.3</v>
      </c>
      <c r="C256">
        <v>90.1</v>
      </c>
      <c r="D256">
        <v>672.9</v>
      </c>
      <c r="E256">
        <v>669.2</v>
      </c>
      <c r="F256" s="61">
        <f t="shared" si="71"/>
        <v>872.2</v>
      </c>
      <c r="G256" s="61">
        <f t="shared" si="72"/>
        <v>759.30000000000007</v>
      </c>
      <c r="H256" s="60">
        <f t="shared" ref="H256:H274" si="74">+(F256/G256-1)*100</f>
        <v>14.868958251020681</v>
      </c>
    </row>
    <row r="257" spans="1:8" x14ac:dyDescent="0.25">
      <c r="A257" s="8">
        <f t="shared" si="73"/>
        <v>40633</v>
      </c>
      <c r="B257">
        <v>258.8</v>
      </c>
      <c r="C257">
        <v>137.80000000000001</v>
      </c>
      <c r="D257">
        <v>682.7</v>
      </c>
      <c r="E257">
        <v>669.2</v>
      </c>
      <c r="F257" s="61">
        <f t="shared" si="71"/>
        <v>941.5</v>
      </c>
      <c r="G257" s="61">
        <f t="shared" si="72"/>
        <v>807</v>
      </c>
      <c r="H257" s="60">
        <f t="shared" si="74"/>
        <v>16.666666666666675</v>
      </c>
    </row>
    <row r="258" spans="1:8" x14ac:dyDescent="0.25">
      <c r="A258" s="8">
        <f t="shared" si="73"/>
        <v>40640</v>
      </c>
      <c r="B258">
        <v>214.2</v>
      </c>
      <c r="C258">
        <v>172.4</v>
      </c>
      <c r="D258">
        <v>728.2</v>
      </c>
      <c r="E258">
        <v>669.2</v>
      </c>
      <c r="F258" s="61">
        <f t="shared" si="71"/>
        <v>942.40000000000009</v>
      </c>
      <c r="G258" s="61">
        <f t="shared" si="72"/>
        <v>841.6</v>
      </c>
      <c r="H258" s="60">
        <f t="shared" si="74"/>
        <v>11.977186311787079</v>
      </c>
    </row>
    <row r="259" spans="1:8" x14ac:dyDescent="0.25">
      <c r="A259" s="8">
        <f t="shared" si="73"/>
        <v>40647</v>
      </c>
      <c r="B259">
        <v>215.9</v>
      </c>
      <c r="C259">
        <v>131.4</v>
      </c>
      <c r="D259">
        <v>728.2</v>
      </c>
      <c r="E259">
        <v>712.2</v>
      </c>
      <c r="F259" s="61">
        <f t="shared" si="71"/>
        <v>944.1</v>
      </c>
      <c r="G259" s="61">
        <f t="shared" si="72"/>
        <v>843.6</v>
      </c>
      <c r="H259" s="60">
        <f t="shared" si="74"/>
        <v>11.913229018492167</v>
      </c>
    </row>
    <row r="260" spans="1:8" x14ac:dyDescent="0.25">
      <c r="A260" s="8">
        <f t="shared" si="73"/>
        <v>40654</v>
      </c>
      <c r="B260">
        <v>165.9</v>
      </c>
      <c r="C260">
        <v>131.4</v>
      </c>
      <c r="D260">
        <v>782.2</v>
      </c>
      <c r="E260">
        <v>712.2</v>
      </c>
      <c r="F260" s="61">
        <f t="shared" si="71"/>
        <v>948.1</v>
      </c>
      <c r="G260" s="61">
        <f t="shared" si="72"/>
        <v>843.6</v>
      </c>
      <c r="H260" s="60">
        <f t="shared" si="74"/>
        <v>12.387387387387383</v>
      </c>
    </row>
    <row r="261" spans="1:8" x14ac:dyDescent="0.25">
      <c r="A261" s="8">
        <f t="shared" si="73"/>
        <v>40661</v>
      </c>
      <c r="B261">
        <v>125.9</v>
      </c>
      <c r="C261">
        <v>95.3</v>
      </c>
      <c r="D261">
        <v>825</v>
      </c>
      <c r="E261">
        <v>761.1</v>
      </c>
      <c r="F261" s="61">
        <f t="shared" si="71"/>
        <v>950.9</v>
      </c>
      <c r="G261" s="61">
        <f t="shared" si="72"/>
        <v>856.4</v>
      </c>
      <c r="H261" s="60">
        <f t="shared" si="74"/>
        <v>11.034563288183087</v>
      </c>
    </row>
    <row r="262" spans="1:8" x14ac:dyDescent="0.25">
      <c r="A262" s="8">
        <f t="shared" si="73"/>
        <v>40668</v>
      </c>
      <c r="B262">
        <v>125.1</v>
      </c>
      <c r="C262">
        <v>34.700000000000003</v>
      </c>
      <c r="D262">
        <v>826.3</v>
      </c>
      <c r="E262">
        <v>809.6</v>
      </c>
      <c r="F262" s="61">
        <f t="shared" si="71"/>
        <v>951.4</v>
      </c>
      <c r="G262" s="61">
        <f t="shared" si="72"/>
        <v>844.30000000000007</v>
      </c>
      <c r="H262" s="60">
        <f t="shared" si="74"/>
        <v>12.685064550515213</v>
      </c>
    </row>
    <row r="263" spans="1:8" x14ac:dyDescent="0.25">
      <c r="A263" s="8">
        <f t="shared" si="73"/>
        <v>40675</v>
      </c>
      <c r="B263">
        <v>122.8</v>
      </c>
      <c r="C263">
        <v>34.700000000000003</v>
      </c>
      <c r="D263">
        <v>828.1</v>
      </c>
      <c r="E263">
        <v>809.6</v>
      </c>
      <c r="F263" s="61">
        <f t="shared" si="71"/>
        <v>950.9</v>
      </c>
      <c r="G263" s="61">
        <f t="shared" si="72"/>
        <v>844.30000000000007</v>
      </c>
      <c r="H263" s="60">
        <f t="shared" si="74"/>
        <v>12.62584389435033</v>
      </c>
    </row>
    <row r="264" spans="1:8" x14ac:dyDescent="0.25">
      <c r="A264" s="8">
        <f t="shared" si="73"/>
        <v>40682</v>
      </c>
      <c r="B264">
        <v>75.900000000000006</v>
      </c>
      <c r="C264">
        <v>34.700000000000003</v>
      </c>
      <c r="D264">
        <v>877.4</v>
      </c>
      <c r="E264">
        <v>809.6</v>
      </c>
      <c r="F264" s="61">
        <f t="shared" si="71"/>
        <v>953.3</v>
      </c>
      <c r="G264" s="61">
        <f t="shared" si="72"/>
        <v>844.30000000000007</v>
      </c>
      <c r="H264" s="60">
        <f t="shared" si="74"/>
        <v>12.910103043941712</v>
      </c>
    </row>
    <row r="265" spans="1:8" x14ac:dyDescent="0.25">
      <c r="A265" s="8">
        <f t="shared" si="73"/>
        <v>40689</v>
      </c>
      <c r="B265">
        <v>43.1</v>
      </c>
      <c r="C265">
        <v>34.700000000000003</v>
      </c>
      <c r="D265">
        <v>909.7</v>
      </c>
      <c r="E265">
        <v>809.6</v>
      </c>
      <c r="F265" s="61">
        <f>+B265+D265</f>
        <v>952.80000000000007</v>
      </c>
      <c r="G265" s="61">
        <f t="shared" ref="G265:G274" si="75">+C265+E265</f>
        <v>844.30000000000007</v>
      </c>
      <c r="H265" s="60">
        <f t="shared" si="74"/>
        <v>12.850882387776853</v>
      </c>
    </row>
    <row r="266" spans="1:8" x14ac:dyDescent="0.25">
      <c r="A266" s="8">
        <f t="shared" si="73"/>
        <v>40696</v>
      </c>
      <c r="B266">
        <v>119.4</v>
      </c>
      <c r="C266">
        <v>72.900000000000006</v>
      </c>
      <c r="D266">
        <v>37.5</v>
      </c>
      <c r="E266">
        <v>0</v>
      </c>
      <c r="F266" s="61">
        <f t="shared" ref="F266:F274" si="76">+B266+D266</f>
        <v>156.9</v>
      </c>
      <c r="G266" s="61">
        <f t="shared" si="75"/>
        <v>72.900000000000006</v>
      </c>
      <c r="H266" s="60">
        <f t="shared" si="74"/>
        <v>115.22633744855968</v>
      </c>
    </row>
    <row r="267" spans="1:8" x14ac:dyDescent="0.25">
      <c r="A267" s="8">
        <f t="shared" si="73"/>
        <v>40703</v>
      </c>
      <c r="B267">
        <v>191.1</v>
      </c>
      <c r="C267">
        <v>102.9</v>
      </c>
      <c r="D267">
        <v>39.6</v>
      </c>
      <c r="F267" s="61">
        <f t="shared" si="76"/>
        <v>230.7</v>
      </c>
      <c r="G267" s="61">
        <f t="shared" si="75"/>
        <v>102.9</v>
      </c>
      <c r="H267" s="60">
        <f t="shared" si="74"/>
        <v>124.19825072886294</v>
      </c>
    </row>
    <row r="268" spans="1:8" x14ac:dyDescent="0.25">
      <c r="A268" s="8">
        <f t="shared" si="73"/>
        <v>40710</v>
      </c>
      <c r="B268">
        <v>158.9</v>
      </c>
      <c r="C268">
        <v>89.8</v>
      </c>
      <c r="D268">
        <v>74.3</v>
      </c>
      <c r="E268">
        <v>13.2</v>
      </c>
      <c r="F268" s="61">
        <f t="shared" si="76"/>
        <v>233.2</v>
      </c>
      <c r="G268" s="61">
        <f t="shared" si="75"/>
        <v>103</v>
      </c>
      <c r="H268" s="60">
        <f t="shared" si="74"/>
        <v>126.40776699029126</v>
      </c>
    </row>
    <row r="269" spans="1:8" x14ac:dyDescent="0.25">
      <c r="A269" s="8">
        <f t="shared" si="73"/>
        <v>40717</v>
      </c>
      <c r="B269">
        <v>162.4</v>
      </c>
      <c r="C269">
        <v>71.400000000000006</v>
      </c>
      <c r="D269">
        <v>74.3</v>
      </c>
      <c r="E269">
        <v>32.5</v>
      </c>
      <c r="F269" s="61">
        <f t="shared" si="76"/>
        <v>236.7</v>
      </c>
      <c r="G269" s="61">
        <f t="shared" si="75"/>
        <v>103.9</v>
      </c>
      <c r="H269" s="60">
        <f t="shared" si="74"/>
        <v>127.81520692974011</v>
      </c>
    </row>
    <row r="270" spans="1:8" x14ac:dyDescent="0.25">
      <c r="A270" s="8">
        <f t="shared" si="73"/>
        <v>40724</v>
      </c>
      <c r="B270">
        <v>163</v>
      </c>
      <c r="C270">
        <v>71.400000000000006</v>
      </c>
      <c r="D270">
        <v>76.099999999999994</v>
      </c>
      <c r="E270">
        <v>32.5</v>
      </c>
      <c r="F270" s="61">
        <f t="shared" si="76"/>
        <v>239.1</v>
      </c>
      <c r="G270" s="61">
        <f t="shared" si="75"/>
        <v>103.9</v>
      </c>
      <c r="H270" s="60">
        <f t="shared" si="74"/>
        <v>130.12512030798842</v>
      </c>
    </row>
    <row r="271" spans="1:8" x14ac:dyDescent="0.25">
      <c r="A271" s="8">
        <f t="shared" si="73"/>
        <v>40731</v>
      </c>
      <c r="B271">
        <v>162.80000000000001</v>
      </c>
      <c r="C271">
        <v>115</v>
      </c>
      <c r="D271">
        <v>77.5</v>
      </c>
      <c r="E271">
        <v>32.6</v>
      </c>
      <c r="F271" s="61">
        <f t="shared" si="76"/>
        <v>240.3</v>
      </c>
      <c r="G271" s="61">
        <f t="shared" si="75"/>
        <v>147.6</v>
      </c>
      <c r="H271" s="60">
        <f t="shared" si="74"/>
        <v>62.804878048780502</v>
      </c>
    </row>
    <row r="272" spans="1:8" x14ac:dyDescent="0.25">
      <c r="A272" s="8">
        <f t="shared" si="73"/>
        <v>40738</v>
      </c>
      <c r="B272">
        <v>125.1</v>
      </c>
      <c r="C272">
        <v>73.7</v>
      </c>
      <c r="D272">
        <v>117.9</v>
      </c>
      <c r="E272">
        <v>76</v>
      </c>
      <c r="F272" s="61">
        <f t="shared" si="76"/>
        <v>243</v>
      </c>
      <c r="G272" s="61">
        <f t="shared" si="75"/>
        <v>149.69999999999999</v>
      </c>
      <c r="H272" s="60">
        <f t="shared" si="74"/>
        <v>62.324649298597201</v>
      </c>
    </row>
    <row r="273" spans="1:9" x14ac:dyDescent="0.25">
      <c r="A273" s="8">
        <f t="shared" si="73"/>
        <v>40745</v>
      </c>
      <c r="B273">
        <v>124.2</v>
      </c>
      <c r="C273">
        <v>107.6</v>
      </c>
      <c r="D273">
        <v>119.1</v>
      </c>
      <c r="E273">
        <v>76</v>
      </c>
      <c r="F273" s="61">
        <f t="shared" si="76"/>
        <v>243.3</v>
      </c>
      <c r="G273" s="61">
        <f t="shared" si="75"/>
        <v>183.6</v>
      </c>
      <c r="H273" s="60">
        <f t="shared" si="74"/>
        <v>32.516339869281062</v>
      </c>
    </row>
    <row r="274" spans="1:9" x14ac:dyDescent="0.25">
      <c r="A274" s="8">
        <f t="shared" si="73"/>
        <v>40752</v>
      </c>
      <c r="B274">
        <v>88.2</v>
      </c>
      <c r="C274">
        <v>107.6</v>
      </c>
      <c r="D274">
        <v>154.4</v>
      </c>
      <c r="E274">
        <v>76</v>
      </c>
      <c r="F274" s="61">
        <f t="shared" si="76"/>
        <v>242.60000000000002</v>
      </c>
      <c r="G274" s="61">
        <f t="shared" si="75"/>
        <v>183.6</v>
      </c>
      <c r="H274" s="60">
        <f t="shared" si="74"/>
        <v>32.135076252723337</v>
      </c>
    </row>
    <row r="275" spans="1:9" x14ac:dyDescent="0.25">
      <c r="A275" s="8">
        <f t="shared" si="73"/>
        <v>40759</v>
      </c>
      <c r="B275">
        <v>68.400000000000006</v>
      </c>
      <c r="C275">
        <v>107.6</v>
      </c>
      <c r="D275">
        <v>175.8</v>
      </c>
      <c r="E275">
        <v>76</v>
      </c>
      <c r="F275" s="61">
        <f t="shared" ref="F275:F323" si="77">+B275+D275</f>
        <v>244.20000000000002</v>
      </c>
      <c r="G275" s="61">
        <f t="shared" ref="G275:G323" si="78">+C275+E275</f>
        <v>183.6</v>
      </c>
      <c r="H275" s="60">
        <f t="shared" ref="H275:H323" si="79">+(F275/G275-1)*100</f>
        <v>33.006535947712436</v>
      </c>
    </row>
    <row r="276" spans="1:9" x14ac:dyDescent="0.25">
      <c r="A276" s="8">
        <f t="shared" si="73"/>
        <v>40766</v>
      </c>
      <c r="B276">
        <v>20.100000000000001</v>
      </c>
      <c r="C276">
        <v>77.599999999999994</v>
      </c>
      <c r="D276">
        <v>229.4</v>
      </c>
      <c r="E276">
        <v>107.5</v>
      </c>
      <c r="F276" s="61">
        <f t="shared" si="77"/>
        <v>249.5</v>
      </c>
      <c r="G276" s="61">
        <f t="shared" si="78"/>
        <v>185.1</v>
      </c>
      <c r="H276" s="60">
        <f t="shared" si="79"/>
        <v>34.792004321988124</v>
      </c>
    </row>
    <row r="277" spans="1:9" x14ac:dyDescent="0.25">
      <c r="A277" s="8">
        <f t="shared" si="73"/>
        <v>40773</v>
      </c>
      <c r="B277">
        <v>16.399999999999999</v>
      </c>
      <c r="C277">
        <v>100.3</v>
      </c>
      <c r="D277">
        <v>233.2</v>
      </c>
      <c r="E277">
        <v>137.9</v>
      </c>
      <c r="F277" s="61">
        <f t="shared" si="77"/>
        <v>249.6</v>
      </c>
      <c r="G277" s="61">
        <f t="shared" si="78"/>
        <v>238.2</v>
      </c>
      <c r="H277" s="60">
        <f t="shared" si="79"/>
        <v>4.7858942065491128</v>
      </c>
    </row>
    <row r="278" spans="1:9" x14ac:dyDescent="0.25">
      <c r="A278" s="8">
        <f t="shared" si="73"/>
        <v>40780</v>
      </c>
      <c r="B278">
        <v>18.100000000000001</v>
      </c>
      <c r="C278">
        <v>140.19999999999999</v>
      </c>
      <c r="D278">
        <v>234.5</v>
      </c>
      <c r="E278">
        <v>150.1</v>
      </c>
      <c r="F278" s="61">
        <f t="shared" si="77"/>
        <v>252.6</v>
      </c>
      <c r="G278" s="61">
        <f t="shared" si="78"/>
        <v>290.29999999999995</v>
      </c>
      <c r="H278" s="60">
        <f t="shared" si="79"/>
        <v>-12.986565621770573</v>
      </c>
    </row>
    <row r="279" spans="1:9" x14ac:dyDescent="0.25">
      <c r="A279" s="8">
        <f t="shared" si="73"/>
        <v>40787</v>
      </c>
      <c r="B279">
        <v>71.2</v>
      </c>
      <c r="C279">
        <v>191.9</v>
      </c>
      <c r="D279">
        <v>236.1</v>
      </c>
      <c r="E279">
        <v>150.1</v>
      </c>
      <c r="F279" s="61">
        <f t="shared" si="77"/>
        <v>307.3</v>
      </c>
      <c r="G279" s="61">
        <f t="shared" si="78"/>
        <v>342</v>
      </c>
      <c r="H279" s="60">
        <f t="shared" si="79"/>
        <v>-10.146198830409359</v>
      </c>
    </row>
    <row r="280" spans="1:9" x14ac:dyDescent="0.25">
      <c r="A280" s="8">
        <f t="shared" si="73"/>
        <v>40794</v>
      </c>
      <c r="B280">
        <v>69.400000000000006</v>
      </c>
      <c r="C280">
        <v>158.1</v>
      </c>
      <c r="D280">
        <v>238.1</v>
      </c>
      <c r="E280">
        <v>185.4</v>
      </c>
      <c r="F280" s="61">
        <f t="shared" si="77"/>
        <v>307.5</v>
      </c>
      <c r="G280" s="61">
        <f t="shared" si="78"/>
        <v>343.5</v>
      </c>
      <c r="H280" s="60">
        <f t="shared" si="79"/>
        <v>-10.480349344978169</v>
      </c>
    </row>
    <row r="281" spans="1:9" x14ac:dyDescent="0.25">
      <c r="A281" s="8">
        <f t="shared" si="73"/>
        <v>40801</v>
      </c>
      <c r="B281">
        <v>68.8</v>
      </c>
      <c r="C281">
        <v>158.1</v>
      </c>
      <c r="D281">
        <v>240.3</v>
      </c>
      <c r="E281">
        <v>185.4</v>
      </c>
      <c r="F281" s="61">
        <f t="shared" si="77"/>
        <v>309.10000000000002</v>
      </c>
      <c r="G281" s="61">
        <f t="shared" si="78"/>
        <v>343.5</v>
      </c>
      <c r="H281" s="60">
        <f t="shared" si="79"/>
        <v>-10.014556040756906</v>
      </c>
    </row>
    <row r="282" spans="1:9" x14ac:dyDescent="0.25">
      <c r="A282" s="8">
        <f t="shared" si="73"/>
        <v>40808</v>
      </c>
      <c r="B282">
        <v>110</v>
      </c>
      <c r="C282">
        <v>210.1</v>
      </c>
      <c r="D282">
        <v>244.7</v>
      </c>
      <c r="E282">
        <v>185.4</v>
      </c>
      <c r="F282" s="61">
        <f t="shared" si="77"/>
        <v>354.7</v>
      </c>
      <c r="G282" s="61">
        <f t="shared" si="78"/>
        <v>395.5</v>
      </c>
      <c r="H282" s="60">
        <f t="shared" si="79"/>
        <v>-10.316055625790144</v>
      </c>
      <c r="I282" s="103"/>
    </row>
    <row r="283" spans="1:9" x14ac:dyDescent="0.25">
      <c r="A283" s="8">
        <f t="shared" si="73"/>
        <v>40815</v>
      </c>
      <c r="B283">
        <v>163.30000000000001</v>
      </c>
      <c r="C283">
        <v>210.1</v>
      </c>
      <c r="D283">
        <v>246.2</v>
      </c>
      <c r="E283">
        <v>185.4</v>
      </c>
      <c r="F283" s="61">
        <f t="shared" si="77"/>
        <v>409.5</v>
      </c>
      <c r="G283" s="61">
        <f t="shared" si="78"/>
        <v>395.5</v>
      </c>
      <c r="H283" s="60">
        <f t="shared" si="79"/>
        <v>3.539823008849563</v>
      </c>
    </row>
    <row r="284" spans="1:9" x14ac:dyDescent="0.25">
      <c r="A284" s="8">
        <f t="shared" si="73"/>
        <v>40822</v>
      </c>
      <c r="B284">
        <v>160.30000000000001</v>
      </c>
      <c r="C284">
        <v>156.1</v>
      </c>
      <c r="D284">
        <v>249.3</v>
      </c>
      <c r="E284">
        <v>242.1</v>
      </c>
      <c r="F284" s="61">
        <f t="shared" si="77"/>
        <v>409.6</v>
      </c>
      <c r="G284" s="61">
        <f t="shared" si="78"/>
        <v>398.2</v>
      </c>
      <c r="H284" s="60">
        <f t="shared" si="79"/>
        <v>2.8628829733802208</v>
      </c>
      <c r="I284" s="103"/>
    </row>
    <row r="285" spans="1:9" x14ac:dyDescent="0.25">
      <c r="A285" s="8">
        <f t="shared" si="73"/>
        <v>40829</v>
      </c>
      <c r="B285">
        <v>147.4</v>
      </c>
      <c r="C285">
        <v>154.30000000000001</v>
      </c>
      <c r="D285">
        <v>307.10000000000002</v>
      </c>
      <c r="E285">
        <v>244.2</v>
      </c>
      <c r="F285" s="61">
        <f t="shared" si="77"/>
        <v>454.5</v>
      </c>
      <c r="G285" s="61">
        <f t="shared" si="78"/>
        <v>398.5</v>
      </c>
      <c r="H285" s="60">
        <f t="shared" si="79"/>
        <v>14.052697616060229</v>
      </c>
      <c r="I285" s="103"/>
    </row>
    <row r="286" spans="1:9" x14ac:dyDescent="0.25">
      <c r="A286" s="8">
        <f t="shared" si="73"/>
        <v>40836</v>
      </c>
      <c r="B286">
        <v>146</v>
      </c>
      <c r="C286">
        <v>104.2</v>
      </c>
      <c r="D286">
        <v>308.60000000000002</v>
      </c>
      <c r="E286">
        <v>294.2</v>
      </c>
      <c r="F286" s="61">
        <f t="shared" si="77"/>
        <v>454.6</v>
      </c>
      <c r="G286" s="61">
        <f t="shared" si="78"/>
        <v>398.4</v>
      </c>
      <c r="H286" s="60">
        <f t="shared" si="79"/>
        <v>14.106425702811265</v>
      </c>
    </row>
    <row r="287" spans="1:9" x14ac:dyDescent="0.25">
      <c r="A287" s="8">
        <f t="shared" si="73"/>
        <v>40843</v>
      </c>
      <c r="B287">
        <v>189.4</v>
      </c>
      <c r="C287">
        <v>156.19999999999999</v>
      </c>
      <c r="D287">
        <v>309.10000000000002</v>
      </c>
      <c r="E287">
        <v>294.2</v>
      </c>
      <c r="F287" s="61">
        <f t="shared" si="77"/>
        <v>498.5</v>
      </c>
      <c r="G287" s="61">
        <f t="shared" si="78"/>
        <v>450.4</v>
      </c>
      <c r="H287" s="60">
        <f t="shared" si="79"/>
        <v>10.679396092362348</v>
      </c>
    </row>
    <row r="288" spans="1:9" x14ac:dyDescent="0.25">
      <c r="A288" s="8">
        <f t="shared" si="73"/>
        <v>40850</v>
      </c>
      <c r="B288">
        <v>175.8</v>
      </c>
      <c r="C288">
        <v>153.5</v>
      </c>
      <c r="D288">
        <v>322.7</v>
      </c>
      <c r="E288">
        <v>347.4</v>
      </c>
      <c r="F288" s="61">
        <f t="shared" si="77"/>
        <v>498.5</v>
      </c>
      <c r="G288" s="61">
        <f t="shared" si="78"/>
        <v>500.9</v>
      </c>
      <c r="H288" s="60">
        <f t="shared" si="79"/>
        <v>-0.4791375524056618</v>
      </c>
    </row>
    <row r="289" spans="1:8" x14ac:dyDescent="0.25">
      <c r="A289" s="8">
        <f t="shared" si="73"/>
        <v>40857</v>
      </c>
      <c r="B289">
        <v>103.2</v>
      </c>
      <c r="C289">
        <v>197</v>
      </c>
      <c r="D289">
        <v>395.4</v>
      </c>
      <c r="E289">
        <v>347.4</v>
      </c>
      <c r="F289" s="61">
        <f t="shared" si="77"/>
        <v>498.59999999999997</v>
      </c>
      <c r="G289" s="61">
        <f t="shared" si="78"/>
        <v>544.4</v>
      </c>
      <c r="H289" s="60">
        <f t="shared" si="79"/>
        <v>-8.4129316678912538</v>
      </c>
    </row>
    <row r="290" spans="1:8" x14ac:dyDescent="0.25">
      <c r="A290" s="8">
        <f t="shared" si="73"/>
        <v>40864</v>
      </c>
      <c r="B290">
        <v>90.2</v>
      </c>
      <c r="C290">
        <v>205.1</v>
      </c>
      <c r="D290">
        <v>408.8</v>
      </c>
      <c r="E290">
        <v>347.4</v>
      </c>
      <c r="F290" s="61">
        <f t="shared" si="77"/>
        <v>499</v>
      </c>
      <c r="G290" s="61">
        <f t="shared" si="78"/>
        <v>552.5</v>
      </c>
      <c r="H290" s="60">
        <f t="shared" si="79"/>
        <v>-9.6832579185520355</v>
      </c>
    </row>
    <row r="291" spans="1:8" x14ac:dyDescent="0.25">
      <c r="A291" s="8">
        <f t="shared" si="73"/>
        <v>40871</v>
      </c>
      <c r="B291">
        <v>124.6</v>
      </c>
      <c r="C291">
        <v>204.6</v>
      </c>
      <c r="D291">
        <v>409.7</v>
      </c>
      <c r="E291">
        <v>347.9</v>
      </c>
      <c r="F291" s="61">
        <f t="shared" si="77"/>
        <v>534.29999999999995</v>
      </c>
      <c r="G291" s="61">
        <f t="shared" si="78"/>
        <v>552.5</v>
      </c>
      <c r="H291" s="60">
        <f t="shared" si="79"/>
        <v>-3.2941176470588363</v>
      </c>
    </row>
    <row r="292" spans="1:8" x14ac:dyDescent="0.25">
      <c r="A292" s="8">
        <f t="shared" si="73"/>
        <v>40878</v>
      </c>
      <c r="B292">
        <v>81.8</v>
      </c>
      <c r="C292">
        <v>190.6</v>
      </c>
      <c r="D292">
        <v>455.1</v>
      </c>
      <c r="E292">
        <v>362.3</v>
      </c>
      <c r="F292" s="61">
        <f t="shared" si="77"/>
        <v>536.9</v>
      </c>
      <c r="G292" s="61">
        <f t="shared" si="78"/>
        <v>552.9</v>
      </c>
      <c r="H292" s="60">
        <f t="shared" si="79"/>
        <v>-2.8938325194429404</v>
      </c>
    </row>
    <row r="293" spans="1:8" x14ac:dyDescent="0.25">
      <c r="A293" s="8">
        <f t="shared" si="73"/>
        <v>40885</v>
      </c>
      <c r="B293" s="26">
        <v>82</v>
      </c>
      <c r="C293">
        <v>199.8</v>
      </c>
      <c r="D293">
        <v>455.1</v>
      </c>
      <c r="E293">
        <v>400.2</v>
      </c>
      <c r="F293" s="61">
        <f t="shared" si="77"/>
        <v>537.1</v>
      </c>
      <c r="G293" s="61">
        <f t="shared" si="78"/>
        <v>600</v>
      </c>
      <c r="H293" s="60">
        <f t="shared" si="79"/>
        <v>-10.483333333333334</v>
      </c>
    </row>
    <row r="294" spans="1:8" x14ac:dyDescent="0.25">
      <c r="A294" s="8">
        <f t="shared" si="73"/>
        <v>40892</v>
      </c>
      <c r="B294">
        <v>140.6</v>
      </c>
      <c r="C294">
        <v>152.30000000000001</v>
      </c>
      <c r="D294">
        <v>479.4</v>
      </c>
      <c r="E294">
        <v>451.3</v>
      </c>
      <c r="F294" s="61">
        <f t="shared" si="77"/>
        <v>620</v>
      </c>
      <c r="G294" s="61">
        <f t="shared" si="78"/>
        <v>603.6</v>
      </c>
      <c r="H294" s="60">
        <f t="shared" si="79"/>
        <v>2.7170311464546071</v>
      </c>
    </row>
    <row r="295" spans="1:8" x14ac:dyDescent="0.25">
      <c r="A295" s="8">
        <f t="shared" si="73"/>
        <v>40899</v>
      </c>
      <c r="B295">
        <v>122.2</v>
      </c>
      <c r="C295">
        <v>152.30000000000001</v>
      </c>
      <c r="D295">
        <v>498.4</v>
      </c>
      <c r="E295">
        <v>453.7</v>
      </c>
      <c r="F295" s="61">
        <f t="shared" si="77"/>
        <v>620.6</v>
      </c>
      <c r="G295" s="61">
        <f t="shared" si="78"/>
        <v>606</v>
      </c>
      <c r="H295" s="60">
        <f t="shared" si="79"/>
        <v>2.409240924092404</v>
      </c>
    </row>
    <row r="296" spans="1:8" x14ac:dyDescent="0.25">
      <c r="A296" s="8">
        <f t="shared" si="73"/>
        <v>40906</v>
      </c>
      <c r="B296">
        <v>120.2</v>
      </c>
      <c r="C296">
        <v>204.3</v>
      </c>
      <c r="D296">
        <v>499.3</v>
      </c>
      <c r="E296">
        <v>454.7</v>
      </c>
      <c r="F296" s="61">
        <f t="shared" si="77"/>
        <v>619.5</v>
      </c>
      <c r="G296" s="61">
        <f t="shared" si="78"/>
        <v>659</v>
      </c>
      <c r="H296" s="60">
        <f t="shared" si="79"/>
        <v>-5.9939301972685932</v>
      </c>
    </row>
    <row r="297" spans="1:8" x14ac:dyDescent="0.25">
      <c r="A297" s="8">
        <f t="shared" si="73"/>
        <v>40913</v>
      </c>
      <c r="B297">
        <v>204</v>
      </c>
      <c r="C297">
        <v>157.69999999999999</v>
      </c>
      <c r="D297">
        <v>500.2</v>
      </c>
      <c r="E297">
        <v>506.7</v>
      </c>
      <c r="F297" s="61">
        <f t="shared" si="77"/>
        <v>704.2</v>
      </c>
      <c r="G297" s="61">
        <f t="shared" si="78"/>
        <v>664.4</v>
      </c>
      <c r="H297" s="60">
        <f t="shared" si="79"/>
        <v>5.9903672486454118</v>
      </c>
    </row>
    <row r="298" spans="1:8" x14ac:dyDescent="0.25">
      <c r="A298" s="8">
        <f t="shared" si="73"/>
        <v>40920</v>
      </c>
      <c r="B298">
        <v>168.4</v>
      </c>
      <c r="C298">
        <v>157.69999999999999</v>
      </c>
      <c r="D298">
        <v>536</v>
      </c>
      <c r="E298">
        <v>507.1</v>
      </c>
      <c r="F298" s="61">
        <f t="shared" si="77"/>
        <v>704.4</v>
      </c>
      <c r="G298" s="61">
        <f t="shared" si="78"/>
        <v>664.8</v>
      </c>
      <c r="H298" s="60">
        <f t="shared" si="79"/>
        <v>5.9566787003610067</v>
      </c>
    </row>
    <row r="299" spans="1:8" x14ac:dyDescent="0.25">
      <c r="A299" s="8">
        <f t="shared" si="73"/>
        <v>40927</v>
      </c>
      <c r="B299">
        <v>168.9</v>
      </c>
      <c r="C299">
        <v>167.3</v>
      </c>
      <c r="D299">
        <v>536</v>
      </c>
      <c r="E299">
        <v>552.6</v>
      </c>
      <c r="F299" s="61">
        <f t="shared" si="77"/>
        <v>704.9</v>
      </c>
      <c r="G299" s="61">
        <f t="shared" si="78"/>
        <v>719.90000000000009</v>
      </c>
      <c r="H299" s="60">
        <f t="shared" si="79"/>
        <v>-2.0836227253785422</v>
      </c>
    </row>
    <row r="300" spans="1:8" x14ac:dyDescent="0.25">
      <c r="A300" s="8">
        <f t="shared" si="73"/>
        <v>40934</v>
      </c>
      <c r="B300">
        <v>168.9</v>
      </c>
      <c r="C300">
        <v>223</v>
      </c>
      <c r="D300">
        <v>536</v>
      </c>
      <c r="E300">
        <v>554.9</v>
      </c>
      <c r="F300" s="61">
        <f t="shared" si="77"/>
        <v>704.9</v>
      </c>
      <c r="G300" s="61">
        <f t="shared" si="78"/>
        <v>777.9</v>
      </c>
      <c r="H300" s="60">
        <f t="shared" si="79"/>
        <v>-9.3842396194883655</v>
      </c>
    </row>
    <row r="301" spans="1:8" x14ac:dyDescent="0.25">
      <c r="A301" s="8">
        <f t="shared" si="73"/>
        <v>40941</v>
      </c>
      <c r="B301">
        <v>123.1</v>
      </c>
      <c r="C301">
        <v>220.6</v>
      </c>
      <c r="D301">
        <v>584.79999999999995</v>
      </c>
      <c r="E301">
        <v>557.29999999999995</v>
      </c>
      <c r="F301" s="61">
        <f t="shared" si="77"/>
        <v>707.9</v>
      </c>
      <c r="G301" s="61">
        <f t="shared" si="78"/>
        <v>777.9</v>
      </c>
      <c r="H301" s="60">
        <f t="shared" si="79"/>
        <v>-8.9985859364956955</v>
      </c>
    </row>
    <row r="302" spans="1:8" x14ac:dyDescent="0.25">
      <c r="A302" s="8">
        <f t="shared" si="73"/>
        <v>40948</v>
      </c>
      <c r="B302">
        <v>123.2</v>
      </c>
      <c r="C302">
        <v>208.8</v>
      </c>
      <c r="D302">
        <v>584.79999999999995</v>
      </c>
      <c r="E302">
        <v>569.4</v>
      </c>
      <c r="F302" s="61">
        <f t="shared" si="77"/>
        <v>708</v>
      </c>
      <c r="G302" s="61">
        <f t="shared" si="78"/>
        <v>778.2</v>
      </c>
      <c r="H302" s="60">
        <f t="shared" si="79"/>
        <v>-9.0208172706245264</v>
      </c>
    </row>
    <row r="303" spans="1:8" x14ac:dyDescent="0.25">
      <c r="A303" s="8">
        <f t="shared" si="73"/>
        <v>40955</v>
      </c>
      <c r="B303">
        <v>145</v>
      </c>
      <c r="C303">
        <v>210.6</v>
      </c>
      <c r="D303">
        <v>623.9</v>
      </c>
      <c r="E303">
        <v>608.9</v>
      </c>
      <c r="F303" s="61">
        <f t="shared" si="77"/>
        <v>768.9</v>
      </c>
      <c r="G303" s="61">
        <f t="shared" si="78"/>
        <v>819.5</v>
      </c>
      <c r="H303" s="60">
        <f t="shared" si="79"/>
        <v>-6.174496644295302</v>
      </c>
    </row>
    <row r="304" spans="1:8" x14ac:dyDescent="0.25">
      <c r="A304" s="8">
        <f t="shared" si="73"/>
        <v>40962</v>
      </c>
      <c r="B304">
        <v>173.2</v>
      </c>
      <c r="C304">
        <v>208.6</v>
      </c>
      <c r="D304">
        <v>624.20000000000005</v>
      </c>
      <c r="E304">
        <v>613.20000000000005</v>
      </c>
      <c r="F304" s="61">
        <f t="shared" si="77"/>
        <v>797.40000000000009</v>
      </c>
      <c r="G304" s="61">
        <f t="shared" si="78"/>
        <v>821.80000000000007</v>
      </c>
      <c r="H304" s="60">
        <f t="shared" si="79"/>
        <v>-2.9690922365539052</v>
      </c>
    </row>
    <row r="305" spans="1:9" x14ac:dyDescent="0.25">
      <c r="A305" s="8">
        <f t="shared" si="73"/>
        <v>40969</v>
      </c>
      <c r="B305">
        <v>204.4</v>
      </c>
      <c r="C305">
        <v>206.7</v>
      </c>
      <c r="D305">
        <v>624.20000000000005</v>
      </c>
      <c r="E305">
        <v>615.1</v>
      </c>
      <c r="F305" s="61">
        <f t="shared" si="77"/>
        <v>828.6</v>
      </c>
      <c r="G305" s="61">
        <f t="shared" si="78"/>
        <v>821.8</v>
      </c>
      <c r="H305" s="60">
        <f t="shared" si="79"/>
        <v>0.82745193477733459</v>
      </c>
    </row>
    <row r="306" spans="1:9" x14ac:dyDescent="0.25">
      <c r="A306" s="8">
        <f t="shared" si="73"/>
        <v>40976</v>
      </c>
      <c r="B306">
        <v>156.4</v>
      </c>
      <c r="C306">
        <v>253.6</v>
      </c>
      <c r="D306">
        <v>673.5</v>
      </c>
      <c r="E306">
        <v>616.79999999999995</v>
      </c>
      <c r="F306" s="61">
        <f t="shared" si="77"/>
        <v>829.9</v>
      </c>
      <c r="G306" s="61">
        <f t="shared" si="78"/>
        <v>870.4</v>
      </c>
      <c r="H306" s="60">
        <f t="shared" si="79"/>
        <v>-4.6530330882352917</v>
      </c>
    </row>
    <row r="307" spans="1:9" x14ac:dyDescent="0.25">
      <c r="A307" s="8">
        <f t="shared" si="73"/>
        <v>40983</v>
      </c>
      <c r="B307">
        <v>156.4</v>
      </c>
      <c r="C307">
        <v>201.5</v>
      </c>
      <c r="D307">
        <v>673.5</v>
      </c>
      <c r="E307">
        <v>670.6</v>
      </c>
      <c r="F307" s="61">
        <f t="shared" si="77"/>
        <v>829.9</v>
      </c>
      <c r="G307" s="61">
        <f t="shared" si="78"/>
        <v>872.1</v>
      </c>
      <c r="H307" s="60">
        <f t="shared" si="79"/>
        <v>-4.83889462217636</v>
      </c>
    </row>
    <row r="308" spans="1:9" x14ac:dyDescent="0.25">
      <c r="A308" s="8">
        <f t="shared" si="73"/>
        <v>40990</v>
      </c>
      <c r="B308">
        <v>117.8</v>
      </c>
      <c r="C308">
        <v>199.3</v>
      </c>
      <c r="D308">
        <v>710.4</v>
      </c>
      <c r="E308">
        <v>672.9</v>
      </c>
      <c r="F308" s="61">
        <f t="shared" si="77"/>
        <v>828.19999999999993</v>
      </c>
      <c r="G308" s="61">
        <f t="shared" si="78"/>
        <v>872.2</v>
      </c>
      <c r="H308" s="60">
        <f t="shared" si="79"/>
        <v>-5.0447145150194999</v>
      </c>
    </row>
    <row r="309" spans="1:9" x14ac:dyDescent="0.25">
      <c r="A309" s="8">
        <f t="shared" si="73"/>
        <v>40997</v>
      </c>
      <c r="B309">
        <v>159.5</v>
      </c>
      <c r="C309">
        <v>258.8</v>
      </c>
      <c r="D309">
        <v>710.6</v>
      </c>
      <c r="E309">
        <v>682.7</v>
      </c>
      <c r="F309" s="61">
        <f t="shared" si="77"/>
        <v>870.1</v>
      </c>
      <c r="G309" s="61">
        <f t="shared" si="78"/>
        <v>941.5</v>
      </c>
      <c r="H309" s="60">
        <f t="shared" si="79"/>
        <v>-7.583643122676575</v>
      </c>
    </row>
    <row r="310" spans="1:9" x14ac:dyDescent="0.25">
      <c r="A310" s="8">
        <f t="shared" si="73"/>
        <v>41004</v>
      </c>
      <c r="B310">
        <v>200.6</v>
      </c>
      <c r="C310">
        <v>214.2</v>
      </c>
      <c r="D310">
        <v>711.1</v>
      </c>
      <c r="E310">
        <v>728.2</v>
      </c>
      <c r="F310" s="61">
        <f t="shared" si="77"/>
        <v>911.7</v>
      </c>
      <c r="G310" s="61">
        <f t="shared" si="78"/>
        <v>942.40000000000009</v>
      </c>
      <c r="H310" s="60">
        <f t="shared" si="79"/>
        <v>-3.2576400679117157</v>
      </c>
    </row>
    <row r="311" spans="1:9" x14ac:dyDescent="0.25">
      <c r="A311" s="8">
        <f t="shared" si="73"/>
        <v>41011</v>
      </c>
      <c r="B311">
        <v>116.6</v>
      </c>
      <c r="C311">
        <v>215.9</v>
      </c>
      <c r="D311">
        <v>799.9</v>
      </c>
      <c r="E311">
        <v>728.2</v>
      </c>
      <c r="F311" s="61">
        <f t="shared" si="77"/>
        <v>916.5</v>
      </c>
      <c r="G311" s="61">
        <f t="shared" si="78"/>
        <v>944.1</v>
      </c>
      <c r="H311" s="60">
        <f t="shared" si="79"/>
        <v>-2.9234191293295186</v>
      </c>
    </row>
    <row r="312" spans="1:9" x14ac:dyDescent="0.25">
      <c r="A312" s="8">
        <f t="shared" si="73"/>
        <v>41018</v>
      </c>
      <c r="B312">
        <v>158.19999999999999</v>
      </c>
      <c r="C312">
        <v>165.9</v>
      </c>
      <c r="D312">
        <v>799.9</v>
      </c>
      <c r="E312">
        <v>782.2</v>
      </c>
      <c r="F312" s="61">
        <f t="shared" si="77"/>
        <v>958.09999999999991</v>
      </c>
      <c r="G312" s="61">
        <f t="shared" si="78"/>
        <v>948.1</v>
      </c>
      <c r="H312" s="60">
        <f t="shared" si="79"/>
        <v>1.0547410610694863</v>
      </c>
    </row>
    <row r="313" spans="1:9" x14ac:dyDescent="0.25">
      <c r="A313" s="8">
        <f t="shared" si="73"/>
        <v>41025</v>
      </c>
      <c r="B313">
        <v>158.19999999999999</v>
      </c>
      <c r="C313">
        <v>125.9</v>
      </c>
      <c r="D313">
        <v>799.9</v>
      </c>
      <c r="E313">
        <v>825</v>
      </c>
      <c r="F313" s="61">
        <f t="shared" si="77"/>
        <v>958.09999999999991</v>
      </c>
      <c r="G313" s="61">
        <f t="shared" si="78"/>
        <v>950.9</v>
      </c>
      <c r="H313" s="60">
        <f t="shared" si="79"/>
        <v>0.75717741087391044</v>
      </c>
    </row>
    <row r="314" spans="1:9" x14ac:dyDescent="0.25">
      <c r="A314" s="8">
        <f t="shared" si="73"/>
        <v>41032</v>
      </c>
      <c r="B314">
        <v>214.7</v>
      </c>
      <c r="C314">
        <v>125.1</v>
      </c>
      <c r="D314">
        <v>799.9</v>
      </c>
      <c r="E314">
        <v>826.3</v>
      </c>
      <c r="F314" s="61">
        <f t="shared" si="77"/>
        <v>1014.5999999999999</v>
      </c>
      <c r="G314" s="61">
        <f t="shared" si="78"/>
        <v>951.4</v>
      </c>
      <c r="H314" s="60">
        <f t="shared" si="79"/>
        <v>6.642842127391213</v>
      </c>
      <c r="I314">
        <v>3</v>
      </c>
    </row>
    <row r="315" spans="1:9" x14ac:dyDescent="0.25">
      <c r="A315" s="8">
        <f t="shared" si="73"/>
        <v>41039</v>
      </c>
      <c r="B315">
        <v>214.2</v>
      </c>
      <c r="C315">
        <v>122.8</v>
      </c>
      <c r="D315">
        <v>799.9</v>
      </c>
      <c r="E315">
        <v>828.1</v>
      </c>
      <c r="F315" s="61">
        <f t="shared" si="77"/>
        <v>1014.0999999999999</v>
      </c>
      <c r="G315" s="61">
        <f t="shared" si="78"/>
        <v>950.9</v>
      </c>
      <c r="H315" s="60">
        <f t="shared" si="79"/>
        <v>6.6463350510043151</v>
      </c>
      <c r="I315">
        <v>51.7</v>
      </c>
    </row>
    <row r="316" spans="1:9" x14ac:dyDescent="0.25">
      <c r="A316" s="8">
        <f t="shared" si="73"/>
        <v>41046</v>
      </c>
      <c r="B316">
        <v>122.3</v>
      </c>
      <c r="C316">
        <v>75.900000000000006</v>
      </c>
      <c r="D316">
        <v>851.6</v>
      </c>
      <c r="E316">
        <v>877.4</v>
      </c>
      <c r="F316" s="61">
        <f t="shared" si="77"/>
        <v>973.9</v>
      </c>
      <c r="G316" s="61">
        <f t="shared" si="78"/>
        <v>953.3</v>
      </c>
      <c r="H316" s="60">
        <f t="shared" si="79"/>
        <v>2.1609147172978016</v>
      </c>
      <c r="I316">
        <v>95.7</v>
      </c>
    </row>
    <row r="317" spans="1:9" x14ac:dyDescent="0.25">
      <c r="A317" s="8">
        <f t="shared" si="73"/>
        <v>41053</v>
      </c>
      <c r="B317">
        <v>87.8</v>
      </c>
      <c r="C317">
        <v>43.1</v>
      </c>
      <c r="D317">
        <v>887.6</v>
      </c>
      <c r="E317">
        <v>909.7</v>
      </c>
      <c r="F317" s="61">
        <f t="shared" si="77"/>
        <v>975.4</v>
      </c>
      <c r="G317" s="61">
        <f t="shared" si="78"/>
        <v>952.80000000000007</v>
      </c>
      <c r="H317" s="60">
        <f t="shared" si="79"/>
        <v>2.3719563392107457</v>
      </c>
      <c r="I317">
        <v>99.2</v>
      </c>
    </row>
    <row r="318" spans="1:9" x14ac:dyDescent="0.25">
      <c r="A318" s="8">
        <f t="shared" si="73"/>
        <v>41060</v>
      </c>
      <c r="B318">
        <v>87.5</v>
      </c>
      <c r="C318">
        <v>40.1</v>
      </c>
      <c r="D318">
        <v>887.9</v>
      </c>
      <c r="E318">
        <v>912.9</v>
      </c>
      <c r="F318" s="61">
        <f t="shared" si="77"/>
        <v>975.4</v>
      </c>
      <c r="G318" s="61">
        <f t="shared" si="78"/>
        <v>953</v>
      </c>
      <c r="H318" s="60">
        <f t="shared" si="79"/>
        <v>2.3504721930744932</v>
      </c>
    </row>
    <row r="319" spans="1:9" x14ac:dyDescent="0.25">
      <c r="A319" s="8">
        <f t="shared" si="73"/>
        <v>41067</v>
      </c>
      <c r="B319">
        <v>235.4</v>
      </c>
      <c r="C319">
        <v>191.1</v>
      </c>
      <c r="D319">
        <v>0</v>
      </c>
      <c r="E319">
        <v>39.6</v>
      </c>
      <c r="F319" s="61">
        <f t="shared" si="77"/>
        <v>235.4</v>
      </c>
      <c r="G319" s="61">
        <f t="shared" si="78"/>
        <v>230.7</v>
      </c>
      <c r="H319" s="60">
        <f t="shared" si="79"/>
        <v>2.0372778500216793</v>
      </c>
    </row>
    <row r="320" spans="1:9" x14ac:dyDescent="0.25">
      <c r="A320" s="8">
        <f t="shared" ref="A320:A384" si="80">+A319+7</f>
        <v>41074</v>
      </c>
      <c r="B320">
        <v>240.8</v>
      </c>
      <c r="C320">
        <v>158.9</v>
      </c>
      <c r="D320">
        <v>43.7</v>
      </c>
      <c r="E320">
        <v>74.3</v>
      </c>
      <c r="F320" s="61">
        <f t="shared" si="77"/>
        <v>284.5</v>
      </c>
      <c r="G320" s="61">
        <f t="shared" si="78"/>
        <v>233.2</v>
      </c>
      <c r="H320" s="60">
        <f t="shared" si="79"/>
        <v>21.99828473413379</v>
      </c>
    </row>
    <row r="321" spans="1:8" x14ac:dyDescent="0.25">
      <c r="A321" s="8">
        <f t="shared" si="80"/>
        <v>41081</v>
      </c>
      <c r="B321">
        <v>241</v>
      </c>
      <c r="C321">
        <v>162.4</v>
      </c>
      <c r="D321">
        <v>44.3</v>
      </c>
      <c r="E321">
        <v>74.3</v>
      </c>
      <c r="F321" s="61">
        <f t="shared" si="77"/>
        <v>285.3</v>
      </c>
      <c r="G321" s="61">
        <f t="shared" si="78"/>
        <v>236.7</v>
      </c>
      <c r="H321" s="60">
        <f t="shared" si="79"/>
        <v>20.532319391634999</v>
      </c>
    </row>
    <row r="322" spans="1:8" x14ac:dyDescent="0.25">
      <c r="A322" s="8">
        <f t="shared" si="80"/>
        <v>41088</v>
      </c>
      <c r="B322">
        <v>184.3</v>
      </c>
      <c r="C322">
        <v>163</v>
      </c>
      <c r="D322">
        <v>102.5</v>
      </c>
      <c r="E322">
        <v>76.099999999999994</v>
      </c>
      <c r="F322" s="61">
        <f t="shared" si="77"/>
        <v>286.8</v>
      </c>
      <c r="G322" s="61">
        <f t="shared" si="78"/>
        <v>239.1</v>
      </c>
      <c r="H322" s="60">
        <f t="shared" si="79"/>
        <v>19.949811794228367</v>
      </c>
    </row>
    <row r="323" spans="1:8" x14ac:dyDescent="0.25">
      <c r="A323" s="8">
        <f t="shared" si="80"/>
        <v>41095</v>
      </c>
      <c r="B323">
        <v>191</v>
      </c>
      <c r="C323">
        <v>162.80000000000001</v>
      </c>
      <c r="D323">
        <v>102.5</v>
      </c>
      <c r="E323">
        <v>77.5</v>
      </c>
      <c r="F323" s="61">
        <f t="shared" si="77"/>
        <v>293.5</v>
      </c>
      <c r="G323" s="61">
        <f t="shared" si="78"/>
        <v>240.3</v>
      </c>
      <c r="H323" s="60">
        <f t="shared" si="79"/>
        <v>22.138992925509783</v>
      </c>
    </row>
    <row r="324" spans="1:8" x14ac:dyDescent="0.25">
      <c r="A324" s="8">
        <f t="shared" si="80"/>
        <v>41102</v>
      </c>
      <c r="B324">
        <v>142.30000000000001</v>
      </c>
      <c r="C324">
        <v>125.1</v>
      </c>
      <c r="D324">
        <v>153.69999999999999</v>
      </c>
      <c r="E324">
        <v>117.9</v>
      </c>
      <c r="F324" s="61">
        <f t="shared" ref="F324:F355" si="81">+B324+D324</f>
        <v>296</v>
      </c>
      <c r="G324" s="61">
        <f t="shared" ref="G324:G355" si="82">+C324+E324</f>
        <v>243</v>
      </c>
      <c r="H324" s="60">
        <f t="shared" ref="H324:H361" si="83">+(F324/G324-1)*100</f>
        <v>21.810699588477366</v>
      </c>
    </row>
    <row r="325" spans="1:8" x14ac:dyDescent="0.25">
      <c r="A325" s="8">
        <f t="shared" si="80"/>
        <v>41109</v>
      </c>
      <c r="B325">
        <v>185.8</v>
      </c>
      <c r="C325">
        <v>124.2</v>
      </c>
      <c r="D325">
        <v>153.80000000000001</v>
      </c>
      <c r="E325">
        <v>119.1</v>
      </c>
      <c r="F325" s="61">
        <f t="shared" si="81"/>
        <v>339.6</v>
      </c>
      <c r="G325" s="61">
        <f t="shared" si="82"/>
        <v>243.3</v>
      </c>
      <c r="H325" s="60">
        <f t="shared" si="83"/>
        <v>39.580764488286071</v>
      </c>
    </row>
    <row r="326" spans="1:8" x14ac:dyDescent="0.25">
      <c r="A326" s="8">
        <f t="shared" si="80"/>
        <v>41116</v>
      </c>
      <c r="B326">
        <v>137</v>
      </c>
      <c r="C326">
        <v>88.2</v>
      </c>
      <c r="D326">
        <v>204.9</v>
      </c>
      <c r="E326">
        <v>154.4</v>
      </c>
      <c r="F326" s="61">
        <f t="shared" si="81"/>
        <v>341.9</v>
      </c>
      <c r="G326" s="61">
        <f t="shared" si="82"/>
        <v>242.60000000000002</v>
      </c>
      <c r="H326" s="60">
        <f t="shared" si="83"/>
        <v>40.93157460840888</v>
      </c>
    </row>
    <row r="327" spans="1:8" x14ac:dyDescent="0.25">
      <c r="A327" s="8">
        <f t="shared" si="80"/>
        <v>41123</v>
      </c>
      <c r="B327">
        <v>137</v>
      </c>
      <c r="C327">
        <v>68.400000000000006</v>
      </c>
      <c r="D327">
        <v>204.9</v>
      </c>
      <c r="E327">
        <v>175.8</v>
      </c>
      <c r="F327" s="61">
        <f t="shared" si="81"/>
        <v>341.9</v>
      </c>
      <c r="G327" s="61">
        <f t="shared" si="82"/>
        <v>244.20000000000002</v>
      </c>
      <c r="H327" s="60">
        <f t="shared" si="83"/>
        <v>40.008190008189985</v>
      </c>
    </row>
    <row r="328" spans="1:8" x14ac:dyDescent="0.25">
      <c r="A328" s="8">
        <f t="shared" si="80"/>
        <v>41130</v>
      </c>
      <c r="B328">
        <v>89.7</v>
      </c>
      <c r="C328">
        <v>20.100000000000001</v>
      </c>
      <c r="D328">
        <v>254.6</v>
      </c>
      <c r="E328">
        <v>229.4</v>
      </c>
      <c r="F328" s="61">
        <f t="shared" si="81"/>
        <v>344.3</v>
      </c>
      <c r="G328" s="61">
        <f t="shared" si="82"/>
        <v>249.5</v>
      </c>
      <c r="H328" s="60">
        <f t="shared" si="83"/>
        <v>37.995991983967947</v>
      </c>
    </row>
    <row r="329" spans="1:8" x14ac:dyDescent="0.25">
      <c r="A329" s="8">
        <f t="shared" si="80"/>
        <v>41137</v>
      </c>
      <c r="B329">
        <v>88.8</v>
      </c>
      <c r="C329">
        <v>16.399999999999999</v>
      </c>
      <c r="D329">
        <v>255.5</v>
      </c>
      <c r="E329">
        <v>233.2</v>
      </c>
      <c r="F329" s="61">
        <f t="shared" si="81"/>
        <v>344.3</v>
      </c>
      <c r="G329" s="61">
        <f t="shared" si="82"/>
        <v>249.6</v>
      </c>
      <c r="H329" s="60">
        <f t="shared" si="83"/>
        <v>37.940705128205131</v>
      </c>
    </row>
    <row r="330" spans="1:8" x14ac:dyDescent="0.25">
      <c r="A330" s="8">
        <f t="shared" si="80"/>
        <v>41144</v>
      </c>
      <c r="B330">
        <v>182.4</v>
      </c>
      <c r="C330">
        <v>18.100000000000001</v>
      </c>
      <c r="D330">
        <v>256.2</v>
      </c>
      <c r="E330">
        <v>234.5</v>
      </c>
      <c r="F330" s="61">
        <f t="shared" si="81"/>
        <v>438.6</v>
      </c>
      <c r="G330" s="61">
        <f t="shared" si="82"/>
        <v>252.6</v>
      </c>
      <c r="H330" s="60">
        <f t="shared" si="83"/>
        <v>73.634204275534472</v>
      </c>
    </row>
    <row r="331" spans="1:8" x14ac:dyDescent="0.25">
      <c r="A331" s="8">
        <f t="shared" si="80"/>
        <v>41151</v>
      </c>
      <c r="B331">
        <v>138.1</v>
      </c>
      <c r="C331">
        <v>71.2</v>
      </c>
      <c r="D331">
        <v>302.60000000000002</v>
      </c>
      <c r="E331">
        <v>236.1</v>
      </c>
      <c r="F331" s="61">
        <f t="shared" si="81"/>
        <v>440.70000000000005</v>
      </c>
      <c r="G331" s="61">
        <f t="shared" si="82"/>
        <v>307.3</v>
      </c>
      <c r="H331" s="60">
        <f t="shared" si="83"/>
        <v>43.410348193947293</v>
      </c>
    </row>
    <row r="332" spans="1:8" x14ac:dyDescent="0.25">
      <c r="A332" s="8">
        <f t="shared" si="80"/>
        <v>41158</v>
      </c>
      <c r="B332">
        <v>193</v>
      </c>
      <c r="C332">
        <v>71.2</v>
      </c>
      <c r="D332">
        <v>302.89999999999998</v>
      </c>
      <c r="E332">
        <v>236.1</v>
      </c>
      <c r="F332" s="61">
        <f t="shared" si="81"/>
        <v>495.9</v>
      </c>
      <c r="G332" s="61">
        <f t="shared" si="82"/>
        <v>307.3</v>
      </c>
      <c r="H332" s="60">
        <f t="shared" si="83"/>
        <v>61.373250894890965</v>
      </c>
    </row>
    <row r="333" spans="1:8" x14ac:dyDescent="0.25">
      <c r="A333" s="8">
        <f t="shared" si="80"/>
        <v>41165</v>
      </c>
      <c r="B333">
        <v>193.5</v>
      </c>
      <c r="C333">
        <v>68.8</v>
      </c>
      <c r="D333">
        <v>302.89999999999998</v>
      </c>
      <c r="E333">
        <v>240.3</v>
      </c>
      <c r="F333" s="61">
        <f t="shared" si="81"/>
        <v>496.4</v>
      </c>
      <c r="G333" s="61">
        <f t="shared" si="82"/>
        <v>309.10000000000002</v>
      </c>
      <c r="H333" s="60">
        <f t="shared" si="83"/>
        <v>60.595276609511473</v>
      </c>
    </row>
    <row r="334" spans="1:8" x14ac:dyDescent="0.25">
      <c r="A334" s="8">
        <f t="shared" si="80"/>
        <v>41172</v>
      </c>
      <c r="B334">
        <v>193.5</v>
      </c>
      <c r="C334">
        <v>110</v>
      </c>
      <c r="D334">
        <v>302.89999999999998</v>
      </c>
      <c r="E334">
        <v>244.7</v>
      </c>
      <c r="F334" s="61">
        <f t="shared" si="81"/>
        <v>496.4</v>
      </c>
      <c r="G334" s="61">
        <f t="shared" si="82"/>
        <v>354.7</v>
      </c>
      <c r="H334" s="60">
        <f t="shared" si="83"/>
        <v>39.949252889766008</v>
      </c>
    </row>
    <row r="335" spans="1:8" x14ac:dyDescent="0.25">
      <c r="A335" s="8">
        <f t="shared" si="80"/>
        <v>41179</v>
      </c>
      <c r="B335">
        <v>150</v>
      </c>
      <c r="C335">
        <v>163.30000000000001</v>
      </c>
      <c r="D335">
        <v>348.6</v>
      </c>
      <c r="E335">
        <v>246.2</v>
      </c>
      <c r="F335" s="61">
        <f t="shared" si="81"/>
        <v>498.6</v>
      </c>
      <c r="G335" s="61">
        <f t="shared" si="82"/>
        <v>409.5</v>
      </c>
      <c r="H335" s="60">
        <f t="shared" si="83"/>
        <v>21.75824175824177</v>
      </c>
    </row>
    <row r="336" spans="1:8" x14ac:dyDescent="0.25">
      <c r="A336" s="8">
        <f t="shared" si="80"/>
        <v>41186</v>
      </c>
      <c r="B336">
        <v>201.1</v>
      </c>
      <c r="C336">
        <v>160.30000000000001</v>
      </c>
      <c r="D336">
        <v>348.6</v>
      </c>
      <c r="E336">
        <v>249.3</v>
      </c>
      <c r="F336" s="61">
        <f t="shared" si="81"/>
        <v>549.70000000000005</v>
      </c>
      <c r="G336" s="61">
        <f t="shared" si="82"/>
        <v>409.6</v>
      </c>
      <c r="H336" s="60">
        <f t="shared" si="83"/>
        <v>34.2041015625</v>
      </c>
    </row>
    <row r="337" spans="1:8" x14ac:dyDescent="0.25">
      <c r="A337" s="8">
        <f t="shared" si="80"/>
        <v>41193</v>
      </c>
      <c r="B337">
        <v>202.1</v>
      </c>
      <c r="C337">
        <v>147.4</v>
      </c>
      <c r="D337">
        <v>348.6</v>
      </c>
      <c r="E337">
        <v>307.10000000000002</v>
      </c>
      <c r="F337" s="61">
        <f t="shared" si="81"/>
        <v>550.70000000000005</v>
      </c>
      <c r="G337" s="61">
        <f t="shared" si="82"/>
        <v>454.5</v>
      </c>
      <c r="H337" s="60">
        <f t="shared" si="83"/>
        <v>21.166116611661167</v>
      </c>
    </row>
    <row r="338" spans="1:8" x14ac:dyDescent="0.25">
      <c r="A338" s="8">
        <f t="shared" si="80"/>
        <v>41200</v>
      </c>
      <c r="B338">
        <v>153.5</v>
      </c>
      <c r="C338">
        <v>146</v>
      </c>
      <c r="D338">
        <v>398.2</v>
      </c>
      <c r="E338">
        <v>308.60000000000002</v>
      </c>
      <c r="F338" s="61">
        <f t="shared" si="81"/>
        <v>551.70000000000005</v>
      </c>
      <c r="G338" s="61">
        <f t="shared" si="82"/>
        <v>454.6</v>
      </c>
      <c r="H338" s="60">
        <f t="shared" si="83"/>
        <v>21.359436867575887</v>
      </c>
    </row>
    <row r="339" spans="1:8" x14ac:dyDescent="0.25">
      <c r="A339" s="8">
        <f t="shared" si="80"/>
        <v>41207</v>
      </c>
      <c r="B339">
        <v>211</v>
      </c>
      <c r="C339">
        <v>189.4</v>
      </c>
      <c r="D339">
        <v>442.8</v>
      </c>
      <c r="E339">
        <v>309.10000000000002</v>
      </c>
      <c r="F339" s="61">
        <f t="shared" si="81"/>
        <v>653.79999999999995</v>
      </c>
      <c r="G339" s="61">
        <f t="shared" si="82"/>
        <v>498.5</v>
      </c>
      <c r="H339" s="60">
        <f t="shared" si="83"/>
        <v>31.153460381143418</v>
      </c>
    </row>
    <row r="340" spans="1:8" x14ac:dyDescent="0.25">
      <c r="A340" s="8">
        <f t="shared" si="80"/>
        <v>41214</v>
      </c>
      <c r="B340">
        <v>155.80000000000001</v>
      </c>
      <c r="C340">
        <v>175.8</v>
      </c>
      <c r="D340">
        <v>500.8</v>
      </c>
      <c r="E340">
        <v>322.7</v>
      </c>
      <c r="F340" s="61">
        <f t="shared" si="81"/>
        <v>656.6</v>
      </c>
      <c r="G340" s="61">
        <f t="shared" si="82"/>
        <v>498.5</v>
      </c>
      <c r="H340" s="60">
        <f t="shared" si="83"/>
        <v>31.715145436308934</v>
      </c>
    </row>
    <row r="341" spans="1:8" x14ac:dyDescent="0.25">
      <c r="A341" s="8">
        <f t="shared" si="80"/>
        <v>41221</v>
      </c>
      <c r="B341">
        <v>155.80000000000001</v>
      </c>
      <c r="C341">
        <v>103.2</v>
      </c>
      <c r="D341">
        <v>500.8</v>
      </c>
      <c r="E341">
        <v>395.4</v>
      </c>
      <c r="F341" s="61">
        <f t="shared" si="81"/>
        <v>656.6</v>
      </c>
      <c r="G341" s="61">
        <f t="shared" si="82"/>
        <v>498.59999999999997</v>
      </c>
      <c r="H341" s="60">
        <f t="shared" si="83"/>
        <v>31.688728439630975</v>
      </c>
    </row>
    <row r="342" spans="1:8" x14ac:dyDescent="0.25">
      <c r="A342" s="8">
        <f t="shared" si="80"/>
        <v>41228</v>
      </c>
      <c r="B342">
        <v>223.4</v>
      </c>
      <c r="C342">
        <v>90.2</v>
      </c>
      <c r="D342">
        <v>501.6</v>
      </c>
      <c r="E342">
        <v>408.8</v>
      </c>
      <c r="F342" s="61">
        <f t="shared" si="81"/>
        <v>725</v>
      </c>
      <c r="G342" s="61">
        <f t="shared" si="82"/>
        <v>499</v>
      </c>
      <c r="H342" s="60">
        <f t="shared" si="83"/>
        <v>45.290581162324649</v>
      </c>
    </row>
    <row r="343" spans="1:8" x14ac:dyDescent="0.25">
      <c r="A343" s="8">
        <f t="shared" si="80"/>
        <v>41235</v>
      </c>
      <c r="B343">
        <v>223</v>
      </c>
      <c r="C343">
        <v>124.6</v>
      </c>
      <c r="D343">
        <v>501.8</v>
      </c>
      <c r="E343">
        <v>409.7</v>
      </c>
      <c r="F343" s="61">
        <f t="shared" si="81"/>
        <v>724.8</v>
      </c>
      <c r="G343" s="61">
        <f t="shared" si="82"/>
        <v>534.29999999999995</v>
      </c>
      <c r="H343" s="60">
        <f t="shared" si="83"/>
        <v>35.654126895002804</v>
      </c>
    </row>
    <row r="344" spans="1:8" x14ac:dyDescent="0.25">
      <c r="A344" s="8">
        <f t="shared" si="80"/>
        <v>41242</v>
      </c>
      <c r="B344">
        <v>223</v>
      </c>
      <c r="C344">
        <v>81.8</v>
      </c>
      <c r="D344">
        <v>501.8</v>
      </c>
      <c r="E344">
        <v>455.1</v>
      </c>
      <c r="F344" s="61">
        <f t="shared" si="81"/>
        <v>724.8</v>
      </c>
      <c r="G344" s="61">
        <f t="shared" si="82"/>
        <v>536.9</v>
      </c>
      <c r="H344" s="60">
        <f t="shared" si="83"/>
        <v>34.997206183646853</v>
      </c>
    </row>
    <row r="345" spans="1:8" x14ac:dyDescent="0.25">
      <c r="A345" s="8">
        <f t="shared" si="80"/>
        <v>41249</v>
      </c>
      <c r="B345">
        <v>172.4</v>
      </c>
      <c r="C345">
        <v>82</v>
      </c>
      <c r="D345">
        <v>554.9</v>
      </c>
      <c r="E345">
        <v>455.1</v>
      </c>
      <c r="F345" s="61">
        <f t="shared" si="81"/>
        <v>727.3</v>
      </c>
      <c r="G345" s="61">
        <f t="shared" si="82"/>
        <v>537.1</v>
      </c>
      <c r="H345" s="60">
        <f t="shared" si="83"/>
        <v>35.41239992552596</v>
      </c>
    </row>
    <row r="346" spans="1:8" x14ac:dyDescent="0.25">
      <c r="A346" s="8">
        <f t="shared" si="80"/>
        <v>41256</v>
      </c>
      <c r="B346">
        <v>120.4</v>
      </c>
      <c r="C346">
        <v>140.6</v>
      </c>
      <c r="D346">
        <v>609.5</v>
      </c>
      <c r="E346">
        <v>479.4</v>
      </c>
      <c r="F346" s="61">
        <f t="shared" si="81"/>
        <v>729.9</v>
      </c>
      <c r="G346" s="61">
        <f t="shared" si="82"/>
        <v>620</v>
      </c>
      <c r="H346" s="60">
        <f t="shared" si="83"/>
        <v>17.725806451612904</v>
      </c>
    </row>
    <row r="347" spans="1:8" x14ac:dyDescent="0.25">
      <c r="A347" s="8">
        <f t="shared" si="80"/>
        <v>41263</v>
      </c>
      <c r="B347">
        <v>120.4</v>
      </c>
      <c r="C347">
        <v>121.2</v>
      </c>
      <c r="D347">
        <v>609.5</v>
      </c>
      <c r="E347">
        <v>498.4</v>
      </c>
      <c r="F347" s="61">
        <f t="shared" si="81"/>
        <v>729.9</v>
      </c>
      <c r="G347" s="61">
        <f t="shared" si="82"/>
        <v>619.6</v>
      </c>
      <c r="H347" s="60">
        <f t="shared" si="83"/>
        <v>17.801807617817932</v>
      </c>
    </row>
    <row r="348" spans="1:8" x14ac:dyDescent="0.25">
      <c r="A348" s="8">
        <f t="shared" si="80"/>
        <v>41270</v>
      </c>
      <c r="B348">
        <v>196</v>
      </c>
      <c r="C348">
        <v>120.2</v>
      </c>
      <c r="D348">
        <v>609.5</v>
      </c>
      <c r="E348">
        <v>499.3</v>
      </c>
      <c r="F348" s="61">
        <f t="shared" si="81"/>
        <v>805.5</v>
      </c>
      <c r="G348" s="61">
        <f t="shared" si="82"/>
        <v>619.5</v>
      </c>
      <c r="H348" s="60">
        <f t="shared" si="83"/>
        <v>30.024213075060537</v>
      </c>
    </row>
    <row r="349" spans="1:8" x14ac:dyDescent="0.25">
      <c r="A349" s="8">
        <f t="shared" si="80"/>
        <v>41277</v>
      </c>
      <c r="B349">
        <v>196</v>
      </c>
      <c r="C349">
        <v>204</v>
      </c>
      <c r="D349">
        <v>609.5</v>
      </c>
      <c r="E349">
        <v>500.2</v>
      </c>
      <c r="F349" s="61">
        <f t="shared" si="81"/>
        <v>805.5</v>
      </c>
      <c r="G349" s="61">
        <f t="shared" si="82"/>
        <v>704.2</v>
      </c>
      <c r="H349" s="60">
        <f t="shared" si="83"/>
        <v>14.385117864243103</v>
      </c>
    </row>
    <row r="350" spans="1:8" x14ac:dyDescent="0.25">
      <c r="A350" s="8">
        <f t="shared" si="80"/>
        <v>41284</v>
      </c>
      <c r="B350">
        <v>144.5</v>
      </c>
      <c r="C350">
        <v>168.4</v>
      </c>
      <c r="D350">
        <v>664.1</v>
      </c>
      <c r="E350">
        <v>536</v>
      </c>
      <c r="F350" s="61">
        <f t="shared" si="81"/>
        <v>808.6</v>
      </c>
      <c r="G350" s="61">
        <f t="shared" si="82"/>
        <v>704.4</v>
      </c>
      <c r="H350" s="60">
        <f t="shared" si="83"/>
        <v>14.792731402612169</v>
      </c>
    </row>
    <row r="351" spans="1:8" x14ac:dyDescent="0.25">
      <c r="A351" s="8">
        <f t="shared" si="80"/>
        <v>41291</v>
      </c>
      <c r="B351">
        <v>119.1</v>
      </c>
      <c r="C351">
        <v>168.9</v>
      </c>
      <c r="D351">
        <v>690.5</v>
      </c>
      <c r="E351">
        <v>536</v>
      </c>
      <c r="F351" s="61">
        <f t="shared" si="81"/>
        <v>809.6</v>
      </c>
      <c r="G351" s="61">
        <f t="shared" si="82"/>
        <v>704.9</v>
      </c>
      <c r="H351" s="60">
        <f t="shared" si="83"/>
        <v>14.853170662505333</v>
      </c>
    </row>
    <row r="352" spans="1:8" x14ac:dyDescent="0.25">
      <c r="A352" s="8">
        <f t="shared" si="80"/>
        <v>41298</v>
      </c>
      <c r="B352">
        <v>110.5</v>
      </c>
      <c r="C352">
        <v>168.9</v>
      </c>
      <c r="D352">
        <v>699.1</v>
      </c>
      <c r="E352">
        <v>536</v>
      </c>
      <c r="F352" s="61">
        <f t="shared" si="81"/>
        <v>809.6</v>
      </c>
      <c r="G352" s="61">
        <f t="shared" si="82"/>
        <v>704.9</v>
      </c>
      <c r="H352" s="60">
        <f t="shared" si="83"/>
        <v>14.853170662505333</v>
      </c>
    </row>
    <row r="353" spans="1:8" x14ac:dyDescent="0.25">
      <c r="A353" s="8">
        <f t="shared" si="80"/>
        <v>41305</v>
      </c>
      <c r="B353">
        <v>189.2</v>
      </c>
      <c r="C353">
        <v>123.1</v>
      </c>
      <c r="D353">
        <v>699.1</v>
      </c>
      <c r="E353">
        <v>584.79999999999995</v>
      </c>
      <c r="F353" s="61">
        <f t="shared" si="81"/>
        <v>888.3</v>
      </c>
      <c r="G353" s="61">
        <f t="shared" si="82"/>
        <v>707.9</v>
      </c>
      <c r="H353" s="60">
        <f t="shared" si="83"/>
        <v>25.483825399067662</v>
      </c>
    </row>
    <row r="354" spans="1:8" x14ac:dyDescent="0.25">
      <c r="A354" s="8">
        <f t="shared" si="80"/>
        <v>41312</v>
      </c>
      <c r="B354">
        <v>154.69999999999999</v>
      </c>
      <c r="C354">
        <v>123.2</v>
      </c>
      <c r="D354">
        <v>735.4</v>
      </c>
      <c r="E354">
        <v>584.79999999999995</v>
      </c>
      <c r="F354" s="61">
        <f t="shared" si="81"/>
        <v>890.09999999999991</v>
      </c>
      <c r="G354" s="61">
        <f t="shared" si="82"/>
        <v>708</v>
      </c>
      <c r="H354" s="60">
        <f t="shared" si="83"/>
        <v>25.720338983050837</v>
      </c>
    </row>
    <row r="355" spans="1:8" x14ac:dyDescent="0.25">
      <c r="A355" s="8">
        <f t="shared" si="80"/>
        <v>41319</v>
      </c>
      <c r="B355">
        <v>154.69999999999999</v>
      </c>
      <c r="C355">
        <v>145</v>
      </c>
      <c r="D355">
        <v>735.4</v>
      </c>
      <c r="E355">
        <v>623.9</v>
      </c>
      <c r="F355" s="61">
        <f t="shared" si="81"/>
        <v>890.09999999999991</v>
      </c>
      <c r="G355" s="61">
        <f t="shared" si="82"/>
        <v>768.9</v>
      </c>
      <c r="H355" s="60">
        <f t="shared" si="83"/>
        <v>15.762777994537647</v>
      </c>
    </row>
    <row r="356" spans="1:8" x14ac:dyDescent="0.25">
      <c r="A356" s="8">
        <f t="shared" si="80"/>
        <v>41326</v>
      </c>
      <c r="B356">
        <v>154.5</v>
      </c>
      <c r="C356">
        <v>173.2</v>
      </c>
      <c r="D356">
        <v>735.5</v>
      </c>
      <c r="E356">
        <v>624.20000000000005</v>
      </c>
      <c r="F356" s="61">
        <f t="shared" ref="F356:F373" si="84">+B356+D356</f>
        <v>890</v>
      </c>
      <c r="G356" s="61">
        <f t="shared" ref="G356:G373" si="85">+C356+E356</f>
        <v>797.40000000000009</v>
      </c>
      <c r="H356" s="60">
        <f t="shared" si="83"/>
        <v>11.61274140958113</v>
      </c>
    </row>
    <row r="357" spans="1:8" x14ac:dyDescent="0.25">
      <c r="A357" s="8">
        <f t="shared" si="80"/>
        <v>41333</v>
      </c>
      <c r="B357">
        <v>114.1</v>
      </c>
      <c r="C357">
        <v>204.4</v>
      </c>
      <c r="D357">
        <v>778.2</v>
      </c>
      <c r="E357">
        <v>624.20000000000005</v>
      </c>
      <c r="F357" s="61">
        <f t="shared" si="84"/>
        <v>892.30000000000007</v>
      </c>
      <c r="G357" s="61">
        <f t="shared" si="85"/>
        <v>828.6</v>
      </c>
      <c r="H357" s="60">
        <f t="shared" si="83"/>
        <v>7.6876659425537008</v>
      </c>
    </row>
    <row r="358" spans="1:8" x14ac:dyDescent="0.25">
      <c r="A358" s="8">
        <f t="shared" si="80"/>
        <v>41340</v>
      </c>
      <c r="B358">
        <v>172.6</v>
      </c>
      <c r="C358">
        <v>156.4</v>
      </c>
      <c r="D358">
        <v>813.1</v>
      </c>
      <c r="E358">
        <v>673.5</v>
      </c>
      <c r="F358" s="61">
        <f t="shared" si="84"/>
        <v>985.7</v>
      </c>
      <c r="G358" s="61">
        <f t="shared" si="85"/>
        <v>829.9</v>
      </c>
      <c r="H358" s="60">
        <f t="shared" si="83"/>
        <v>18.773346186287519</v>
      </c>
    </row>
    <row r="359" spans="1:8" x14ac:dyDescent="0.25">
      <c r="A359" s="8">
        <f t="shared" si="80"/>
        <v>41347</v>
      </c>
      <c r="B359">
        <v>128.19999999999999</v>
      </c>
      <c r="C359">
        <v>156.4</v>
      </c>
      <c r="D359">
        <v>859.5</v>
      </c>
      <c r="E359">
        <v>673.5</v>
      </c>
      <c r="F359" s="61">
        <f t="shared" si="84"/>
        <v>987.7</v>
      </c>
      <c r="G359" s="61">
        <f t="shared" si="85"/>
        <v>829.9</v>
      </c>
      <c r="H359" s="60">
        <f t="shared" si="83"/>
        <v>19.014339076997231</v>
      </c>
    </row>
    <row r="360" spans="1:8" x14ac:dyDescent="0.25">
      <c r="A360" s="8">
        <f t="shared" si="80"/>
        <v>41354</v>
      </c>
      <c r="B360">
        <v>128.19999999999999</v>
      </c>
      <c r="C360">
        <v>117.8</v>
      </c>
      <c r="D360">
        <v>859.5</v>
      </c>
      <c r="E360">
        <v>710.4</v>
      </c>
      <c r="F360" s="61">
        <f t="shared" si="84"/>
        <v>987.7</v>
      </c>
      <c r="G360" s="61">
        <f t="shared" si="85"/>
        <v>828.19999999999993</v>
      </c>
      <c r="H360" s="60">
        <f t="shared" si="83"/>
        <v>19.258633180391229</v>
      </c>
    </row>
    <row r="361" spans="1:8" x14ac:dyDescent="0.25">
      <c r="A361" s="8">
        <f t="shared" si="80"/>
        <v>41361</v>
      </c>
      <c r="B361">
        <v>128.19999999999999</v>
      </c>
      <c r="C361">
        <v>159.5</v>
      </c>
      <c r="D361">
        <v>859.5</v>
      </c>
      <c r="E361">
        <v>710.6</v>
      </c>
      <c r="F361" s="61">
        <f t="shared" si="84"/>
        <v>987.7</v>
      </c>
      <c r="G361" s="61">
        <f t="shared" si="85"/>
        <v>870.1</v>
      </c>
      <c r="H361" s="60">
        <f t="shared" si="83"/>
        <v>13.515687851971038</v>
      </c>
    </row>
    <row r="362" spans="1:8" x14ac:dyDescent="0.25">
      <c r="A362" s="8">
        <f t="shared" si="80"/>
        <v>41368</v>
      </c>
      <c r="B362">
        <v>128.4</v>
      </c>
      <c r="C362">
        <v>200.6</v>
      </c>
      <c r="D362">
        <v>859.5</v>
      </c>
      <c r="E362">
        <v>711.1</v>
      </c>
      <c r="F362" s="61">
        <f t="shared" si="84"/>
        <v>987.9</v>
      </c>
      <c r="G362" s="61">
        <f t="shared" si="85"/>
        <v>911.7</v>
      </c>
      <c r="H362" s="60"/>
    </row>
    <row r="363" spans="1:8" x14ac:dyDescent="0.25">
      <c r="A363" s="8">
        <f t="shared" si="80"/>
        <v>41375</v>
      </c>
      <c r="B363">
        <v>140.30000000000001</v>
      </c>
      <c r="C363">
        <v>116.6</v>
      </c>
      <c r="D363">
        <v>892.8</v>
      </c>
      <c r="E363">
        <v>799.9</v>
      </c>
      <c r="F363" s="61">
        <f t="shared" si="84"/>
        <v>1033.0999999999999</v>
      </c>
      <c r="G363" s="61">
        <f t="shared" si="85"/>
        <v>916.5</v>
      </c>
      <c r="H363" s="60">
        <v>37.6</v>
      </c>
    </row>
    <row r="364" spans="1:8" x14ac:dyDescent="0.25">
      <c r="A364" s="8">
        <f t="shared" si="80"/>
        <v>41382</v>
      </c>
      <c r="B364">
        <v>120.1</v>
      </c>
      <c r="C364">
        <v>158.19999999999999</v>
      </c>
      <c r="D364">
        <v>913.7</v>
      </c>
      <c r="E364">
        <v>799.9</v>
      </c>
      <c r="F364" s="61">
        <f t="shared" si="84"/>
        <v>1033.8</v>
      </c>
      <c r="G364" s="61">
        <f t="shared" si="85"/>
        <v>958.09999999999991</v>
      </c>
      <c r="H364" s="60">
        <v>37.6</v>
      </c>
    </row>
    <row r="365" spans="1:8" x14ac:dyDescent="0.25">
      <c r="A365" s="8">
        <f t="shared" si="80"/>
        <v>41389</v>
      </c>
      <c r="B365">
        <v>88.2</v>
      </c>
      <c r="C365">
        <v>158.19999999999999</v>
      </c>
      <c r="D365">
        <v>947.2</v>
      </c>
      <c r="E365">
        <v>799.9</v>
      </c>
      <c r="F365" s="61">
        <f t="shared" si="84"/>
        <v>1035.4000000000001</v>
      </c>
      <c r="G365" s="61">
        <f t="shared" si="85"/>
        <v>958.09999999999991</v>
      </c>
      <c r="H365" s="60">
        <v>37.6</v>
      </c>
    </row>
    <row r="366" spans="1:8" x14ac:dyDescent="0.25">
      <c r="A366" s="8">
        <f t="shared" si="80"/>
        <v>41396</v>
      </c>
      <c r="B366">
        <v>57.8</v>
      </c>
      <c r="C366">
        <v>214.7</v>
      </c>
      <c r="D366">
        <v>978.2</v>
      </c>
      <c r="E366">
        <v>799.9</v>
      </c>
      <c r="F366" s="61">
        <f t="shared" si="84"/>
        <v>1036</v>
      </c>
      <c r="G366" s="61">
        <f t="shared" si="85"/>
        <v>1014.5999999999999</v>
      </c>
      <c r="H366" s="60">
        <v>37.6</v>
      </c>
    </row>
    <row r="367" spans="1:8" x14ac:dyDescent="0.25">
      <c r="A367" s="8">
        <f t="shared" si="80"/>
        <v>41403</v>
      </c>
      <c r="B367">
        <v>46.4</v>
      </c>
      <c r="C367">
        <v>214.2</v>
      </c>
      <c r="D367">
        <v>989.7</v>
      </c>
      <c r="E367">
        <v>799.9</v>
      </c>
      <c r="F367" s="61">
        <f t="shared" si="84"/>
        <v>1036.1000000000001</v>
      </c>
      <c r="G367" s="61">
        <f t="shared" si="85"/>
        <v>1014.0999999999999</v>
      </c>
      <c r="H367" s="60">
        <v>37.6</v>
      </c>
    </row>
    <row r="368" spans="1:8" x14ac:dyDescent="0.25">
      <c r="A368" s="8">
        <f t="shared" si="80"/>
        <v>41410</v>
      </c>
      <c r="B368">
        <v>10.4</v>
      </c>
      <c r="C368">
        <v>122.3</v>
      </c>
      <c r="D368">
        <v>1027.2</v>
      </c>
      <c r="E368">
        <v>851.6</v>
      </c>
      <c r="F368" s="61">
        <f t="shared" si="84"/>
        <v>1037.6000000000001</v>
      </c>
      <c r="G368" s="61">
        <f t="shared" si="85"/>
        <v>973.9</v>
      </c>
      <c r="H368" s="60">
        <v>48.8</v>
      </c>
    </row>
    <row r="369" spans="1:8" x14ac:dyDescent="0.25">
      <c r="A369" s="8">
        <f t="shared" si="80"/>
        <v>41417</v>
      </c>
      <c r="B369">
        <v>0</v>
      </c>
      <c r="C369">
        <v>87.8</v>
      </c>
      <c r="D369">
        <v>1038.0999999999999</v>
      </c>
      <c r="E369">
        <v>887.6</v>
      </c>
      <c r="F369" s="61">
        <f t="shared" si="84"/>
        <v>1038.0999999999999</v>
      </c>
      <c r="G369" s="61">
        <f t="shared" si="85"/>
        <v>975.4</v>
      </c>
      <c r="H369" s="60">
        <v>48.8</v>
      </c>
    </row>
    <row r="370" spans="1:8" x14ac:dyDescent="0.25">
      <c r="A370" s="8">
        <f t="shared" si="80"/>
        <v>41424</v>
      </c>
      <c r="B370">
        <v>0</v>
      </c>
      <c r="C370">
        <v>87.5</v>
      </c>
      <c r="D370">
        <v>1038.0999999999999</v>
      </c>
      <c r="E370">
        <v>887.9</v>
      </c>
      <c r="F370" s="61">
        <f t="shared" si="84"/>
        <v>1038.0999999999999</v>
      </c>
      <c r="G370" s="61">
        <f t="shared" si="85"/>
        <v>975.4</v>
      </c>
      <c r="H370" s="60">
        <v>48.8</v>
      </c>
    </row>
    <row r="371" spans="1:8" x14ac:dyDescent="0.25">
      <c r="A371" s="8">
        <f t="shared" si="80"/>
        <v>41431</v>
      </c>
      <c r="B371">
        <v>48.8</v>
      </c>
      <c r="C371">
        <v>235.4</v>
      </c>
      <c r="D371">
        <v>0</v>
      </c>
      <c r="E371">
        <v>0</v>
      </c>
      <c r="F371" s="61">
        <f t="shared" si="84"/>
        <v>48.8</v>
      </c>
      <c r="G371" s="61">
        <f t="shared" si="85"/>
        <v>235.4</v>
      </c>
    </row>
    <row r="372" spans="1:8" x14ac:dyDescent="0.25">
      <c r="A372" s="8">
        <f t="shared" si="80"/>
        <v>41438</v>
      </c>
      <c r="B372">
        <v>11.2</v>
      </c>
      <c r="C372">
        <v>240.8</v>
      </c>
      <c r="D372">
        <v>35.9</v>
      </c>
      <c r="E372">
        <v>43.7</v>
      </c>
      <c r="F372" s="61">
        <f t="shared" si="84"/>
        <v>47.099999999999994</v>
      </c>
      <c r="G372" s="61">
        <f t="shared" si="85"/>
        <v>284.5</v>
      </c>
    </row>
    <row r="373" spans="1:8" x14ac:dyDescent="0.25">
      <c r="A373" s="8">
        <f t="shared" si="80"/>
        <v>41445</v>
      </c>
      <c r="B373">
        <v>96.7</v>
      </c>
      <c r="C373">
        <v>241</v>
      </c>
      <c r="D373">
        <v>63.8</v>
      </c>
      <c r="E373">
        <v>44.3</v>
      </c>
      <c r="F373" s="61">
        <f t="shared" si="84"/>
        <v>160.5</v>
      </c>
      <c r="G373" s="61">
        <f t="shared" si="85"/>
        <v>285.3</v>
      </c>
    </row>
    <row r="374" spans="1:8" x14ac:dyDescent="0.25">
      <c r="A374" s="8">
        <f t="shared" si="80"/>
        <v>41452</v>
      </c>
      <c r="B374">
        <v>96.7</v>
      </c>
      <c r="C374">
        <v>184.3</v>
      </c>
      <c r="D374">
        <v>74.900000000000006</v>
      </c>
      <c r="E374">
        <v>102.5</v>
      </c>
      <c r="F374" s="61">
        <f t="shared" ref="F374:G376" si="86">+B374+D374</f>
        <v>171.60000000000002</v>
      </c>
      <c r="G374" s="61">
        <f t="shared" si="86"/>
        <v>286.8</v>
      </c>
    </row>
    <row r="375" spans="1:8" x14ac:dyDescent="0.25">
      <c r="A375" s="8">
        <f t="shared" si="80"/>
        <v>41459</v>
      </c>
      <c r="B375">
        <v>96.7</v>
      </c>
      <c r="C375">
        <v>191</v>
      </c>
      <c r="D375">
        <v>86.8</v>
      </c>
      <c r="E375">
        <v>102.5</v>
      </c>
      <c r="F375" s="61">
        <f t="shared" si="86"/>
        <v>183.5</v>
      </c>
      <c r="G375" s="61">
        <f t="shared" si="86"/>
        <v>293.5</v>
      </c>
    </row>
    <row r="376" spans="1:8" x14ac:dyDescent="0.25">
      <c r="A376" s="8">
        <f t="shared" si="80"/>
        <v>41466</v>
      </c>
      <c r="B376">
        <v>99.5</v>
      </c>
      <c r="C376">
        <v>142.30000000000001</v>
      </c>
      <c r="D376">
        <v>86.8</v>
      </c>
      <c r="E376">
        <v>153.69999999999999</v>
      </c>
      <c r="F376" s="61">
        <f t="shared" si="86"/>
        <v>186.3</v>
      </c>
      <c r="G376" s="61">
        <f t="shared" si="86"/>
        <v>296</v>
      </c>
    </row>
    <row r="377" spans="1:8" x14ac:dyDescent="0.25">
      <c r="A377" s="8">
        <f t="shared" si="80"/>
        <v>41473</v>
      </c>
      <c r="B377">
        <v>99.5</v>
      </c>
      <c r="C377">
        <v>185.8</v>
      </c>
      <c r="D377">
        <v>116.1</v>
      </c>
      <c r="E377">
        <v>153.80000000000001</v>
      </c>
      <c r="F377" s="61">
        <f t="shared" ref="F377:F388" si="87">+B377+D377</f>
        <v>215.6</v>
      </c>
      <c r="G377" s="61">
        <f t="shared" ref="G377:G388" si="88">+C377+E377</f>
        <v>339.6</v>
      </c>
    </row>
    <row r="378" spans="1:8" x14ac:dyDescent="0.25">
      <c r="A378" s="8">
        <f t="shared" si="80"/>
        <v>41480</v>
      </c>
      <c r="B378">
        <v>88.4</v>
      </c>
      <c r="C378">
        <v>137</v>
      </c>
      <c r="D378">
        <v>127.8</v>
      </c>
      <c r="E378">
        <v>204.9</v>
      </c>
      <c r="F378" s="61">
        <f t="shared" si="87"/>
        <v>216.2</v>
      </c>
      <c r="G378" s="61">
        <f t="shared" si="88"/>
        <v>341.9</v>
      </c>
    </row>
    <row r="379" spans="1:8" x14ac:dyDescent="0.25">
      <c r="A379" s="8">
        <f t="shared" si="80"/>
        <v>41487</v>
      </c>
      <c r="B379">
        <v>137.30000000000001</v>
      </c>
      <c r="C379">
        <v>137</v>
      </c>
      <c r="D379">
        <v>178.5</v>
      </c>
      <c r="E379">
        <v>204.9</v>
      </c>
      <c r="F379" s="61">
        <f t="shared" si="87"/>
        <v>315.8</v>
      </c>
      <c r="G379" s="61">
        <f t="shared" si="88"/>
        <v>341.9</v>
      </c>
    </row>
    <row r="380" spans="1:8" x14ac:dyDescent="0.25">
      <c r="A380" s="8">
        <f t="shared" si="80"/>
        <v>41494</v>
      </c>
      <c r="B380">
        <v>137.30000000000001</v>
      </c>
      <c r="C380">
        <v>89.7</v>
      </c>
      <c r="D380">
        <v>178.5</v>
      </c>
      <c r="E380">
        <v>254.6</v>
      </c>
      <c r="F380" s="61">
        <f t="shared" si="87"/>
        <v>315.8</v>
      </c>
      <c r="G380" s="61">
        <f t="shared" si="88"/>
        <v>344.3</v>
      </c>
    </row>
    <row r="381" spans="1:8" x14ac:dyDescent="0.25">
      <c r="A381" s="8">
        <f t="shared" si="80"/>
        <v>41501</v>
      </c>
      <c r="B381">
        <v>146.1</v>
      </c>
      <c r="C381">
        <v>88.8</v>
      </c>
      <c r="D381">
        <v>217.6</v>
      </c>
      <c r="E381">
        <v>255.5</v>
      </c>
      <c r="F381" s="61">
        <f t="shared" si="87"/>
        <v>363.7</v>
      </c>
      <c r="G381" s="61">
        <f t="shared" si="88"/>
        <v>344.3</v>
      </c>
    </row>
    <row r="382" spans="1:8" x14ac:dyDescent="0.25">
      <c r="A382" s="8">
        <f t="shared" si="80"/>
        <v>41508</v>
      </c>
      <c r="B382">
        <v>148.1</v>
      </c>
      <c r="C382">
        <v>182.4</v>
      </c>
      <c r="D382">
        <v>217.6</v>
      </c>
      <c r="E382">
        <v>256.2</v>
      </c>
      <c r="F382" s="61">
        <f t="shared" si="87"/>
        <v>365.7</v>
      </c>
      <c r="G382" s="61">
        <f t="shared" si="88"/>
        <v>438.6</v>
      </c>
    </row>
    <row r="383" spans="1:8" x14ac:dyDescent="0.25">
      <c r="A383" s="8">
        <f t="shared" si="80"/>
        <v>41515</v>
      </c>
      <c r="B383">
        <v>145.69999999999999</v>
      </c>
      <c r="C383">
        <v>138.1</v>
      </c>
      <c r="D383">
        <v>218</v>
      </c>
      <c r="E383">
        <v>302.60000000000002</v>
      </c>
      <c r="F383" s="61">
        <f t="shared" si="87"/>
        <v>363.7</v>
      </c>
      <c r="G383" s="61">
        <f t="shared" si="88"/>
        <v>440.70000000000005</v>
      </c>
    </row>
    <row r="384" spans="1:8" x14ac:dyDescent="0.25">
      <c r="A384" s="8">
        <f t="shared" si="80"/>
        <v>41522</v>
      </c>
      <c r="B384">
        <v>92.2</v>
      </c>
      <c r="C384">
        <v>193</v>
      </c>
      <c r="D384">
        <v>271.2</v>
      </c>
      <c r="E384">
        <v>302.89999999999998</v>
      </c>
      <c r="F384" s="61">
        <f t="shared" si="87"/>
        <v>363.4</v>
      </c>
      <c r="G384" s="61">
        <f t="shared" si="88"/>
        <v>495.9</v>
      </c>
    </row>
    <row r="385" spans="1:10" x14ac:dyDescent="0.25">
      <c r="A385" s="8">
        <f t="shared" ref="A385:A448" si="89">+A384+7</f>
        <v>41529</v>
      </c>
      <c r="B385">
        <v>92.7</v>
      </c>
      <c r="C385">
        <v>193.5</v>
      </c>
      <c r="D385">
        <v>272.7</v>
      </c>
      <c r="E385">
        <v>302.89999999999998</v>
      </c>
      <c r="F385" s="61">
        <f t="shared" si="87"/>
        <v>365.4</v>
      </c>
      <c r="G385" s="61">
        <f t="shared" si="88"/>
        <v>496.4</v>
      </c>
    </row>
    <row r="386" spans="1:10" x14ac:dyDescent="0.25">
      <c r="A386" s="8">
        <f t="shared" si="89"/>
        <v>41536</v>
      </c>
      <c r="B386">
        <v>92.7</v>
      </c>
      <c r="C386">
        <v>193.5</v>
      </c>
      <c r="D386">
        <v>272.7</v>
      </c>
      <c r="E386">
        <v>302.89999999999998</v>
      </c>
      <c r="F386" s="61">
        <f t="shared" si="87"/>
        <v>365.4</v>
      </c>
      <c r="G386" s="61">
        <f t="shared" si="88"/>
        <v>496.4</v>
      </c>
    </row>
    <row r="387" spans="1:10" ht="15" x14ac:dyDescent="0.25">
      <c r="A387" s="8">
        <f t="shared" si="89"/>
        <v>41543</v>
      </c>
      <c r="B387">
        <v>185.1</v>
      </c>
      <c r="C387">
        <v>150</v>
      </c>
      <c r="D387">
        <v>272.7</v>
      </c>
      <c r="E387">
        <v>348.6</v>
      </c>
      <c r="F387" s="61">
        <f t="shared" si="87"/>
        <v>457.79999999999995</v>
      </c>
      <c r="G387" s="61">
        <f t="shared" si="88"/>
        <v>498.6</v>
      </c>
      <c r="J387" s="101"/>
    </row>
    <row r="388" spans="1:10" x14ac:dyDescent="0.25">
      <c r="A388" s="8">
        <f t="shared" si="89"/>
        <v>41550</v>
      </c>
      <c r="B388">
        <v>185.1</v>
      </c>
      <c r="C388">
        <v>201.1</v>
      </c>
      <c r="D388">
        <v>329.2</v>
      </c>
      <c r="E388">
        <v>348.6</v>
      </c>
      <c r="F388" s="61">
        <f t="shared" si="87"/>
        <v>514.29999999999995</v>
      </c>
      <c r="G388" s="61">
        <f t="shared" si="88"/>
        <v>549.70000000000005</v>
      </c>
    </row>
    <row r="389" spans="1:10" x14ac:dyDescent="0.25">
      <c r="A389" s="8">
        <f t="shared" si="89"/>
        <v>41557</v>
      </c>
    </row>
    <row r="390" spans="1:10" x14ac:dyDescent="0.25">
      <c r="A390" s="8">
        <f t="shared" si="89"/>
        <v>41564</v>
      </c>
    </row>
    <row r="391" spans="1:10" x14ac:dyDescent="0.25">
      <c r="A391" s="8">
        <f t="shared" si="89"/>
        <v>41571</v>
      </c>
      <c r="B391">
        <v>141.19999999999999</v>
      </c>
      <c r="C391">
        <v>211</v>
      </c>
      <c r="D391">
        <v>374.1</v>
      </c>
      <c r="E391">
        <v>442.8</v>
      </c>
      <c r="F391" s="61">
        <f t="shared" ref="F391:G393" si="90">+B391+D391</f>
        <v>515.29999999999995</v>
      </c>
      <c r="G391" s="61">
        <f t="shared" si="90"/>
        <v>653.79999999999995</v>
      </c>
    </row>
    <row r="392" spans="1:10" ht="15" x14ac:dyDescent="0.25">
      <c r="A392" s="8">
        <f t="shared" si="89"/>
        <v>41578</v>
      </c>
      <c r="B392">
        <v>231.2</v>
      </c>
      <c r="C392">
        <v>155.80000000000001</v>
      </c>
      <c r="D392">
        <v>374.1</v>
      </c>
      <c r="E392">
        <v>500.8</v>
      </c>
      <c r="F392" s="61">
        <f t="shared" si="90"/>
        <v>605.29999999999995</v>
      </c>
      <c r="G392" s="61">
        <f t="shared" si="90"/>
        <v>656.6</v>
      </c>
      <c r="J392" s="101"/>
    </row>
    <row r="393" spans="1:10" x14ac:dyDescent="0.25">
      <c r="A393" s="8">
        <f t="shared" si="89"/>
        <v>41585</v>
      </c>
      <c r="B393">
        <v>186.5</v>
      </c>
      <c r="C393">
        <v>155.80000000000001</v>
      </c>
      <c r="D393">
        <v>422.2</v>
      </c>
      <c r="E393">
        <v>500.8</v>
      </c>
      <c r="F393" s="61">
        <f t="shared" si="90"/>
        <v>608.70000000000005</v>
      </c>
      <c r="G393" s="61">
        <f t="shared" si="90"/>
        <v>656.6</v>
      </c>
    </row>
    <row r="394" spans="1:10" x14ac:dyDescent="0.25">
      <c r="A394" s="8">
        <f t="shared" si="89"/>
        <v>41592</v>
      </c>
      <c r="B394">
        <v>186.5</v>
      </c>
      <c r="C394">
        <v>223.4</v>
      </c>
      <c r="D394">
        <v>422.2</v>
      </c>
      <c r="E394">
        <v>501.6</v>
      </c>
      <c r="F394" s="61">
        <f t="shared" ref="F394:G411" si="91">+B394+D394</f>
        <v>608.70000000000005</v>
      </c>
      <c r="G394" s="61">
        <f t="shared" si="91"/>
        <v>725</v>
      </c>
    </row>
    <row r="395" spans="1:10" x14ac:dyDescent="0.25">
      <c r="A395" s="8">
        <f t="shared" si="89"/>
        <v>41599</v>
      </c>
      <c r="B395">
        <v>135.19999999999999</v>
      </c>
      <c r="C395">
        <v>223</v>
      </c>
      <c r="D395">
        <v>474.4</v>
      </c>
      <c r="E395">
        <v>501.8</v>
      </c>
      <c r="F395" s="61">
        <f t="shared" si="91"/>
        <v>609.59999999999991</v>
      </c>
      <c r="G395" s="61">
        <f t="shared" si="91"/>
        <v>724.8</v>
      </c>
    </row>
    <row r="396" spans="1:10" x14ac:dyDescent="0.25">
      <c r="A396" s="8">
        <f t="shared" si="89"/>
        <v>41606</v>
      </c>
      <c r="B396">
        <v>94.4</v>
      </c>
      <c r="C396">
        <v>223</v>
      </c>
      <c r="D396">
        <v>517.6</v>
      </c>
      <c r="E396">
        <v>501.8</v>
      </c>
      <c r="F396" s="61">
        <f t="shared" si="91"/>
        <v>612</v>
      </c>
      <c r="G396" s="61">
        <f t="shared" si="91"/>
        <v>724.8</v>
      </c>
    </row>
    <row r="397" spans="1:10" x14ac:dyDescent="0.25">
      <c r="A397" s="8">
        <f t="shared" si="89"/>
        <v>41613</v>
      </c>
      <c r="B397">
        <v>137.5</v>
      </c>
      <c r="C397">
        <v>172.4</v>
      </c>
      <c r="D397">
        <v>518.70000000000005</v>
      </c>
      <c r="E397">
        <v>554.9</v>
      </c>
      <c r="F397" s="61">
        <f t="shared" si="91"/>
        <v>656.2</v>
      </c>
      <c r="G397" s="61">
        <f t="shared" si="91"/>
        <v>727.3</v>
      </c>
    </row>
    <row r="398" spans="1:10" x14ac:dyDescent="0.25">
      <c r="A398" s="8">
        <f t="shared" si="89"/>
        <v>41620</v>
      </c>
      <c r="B398">
        <v>172.5</v>
      </c>
      <c r="C398">
        <v>120.4</v>
      </c>
      <c r="D398">
        <v>518.70000000000005</v>
      </c>
      <c r="E398">
        <v>609.5</v>
      </c>
      <c r="F398" s="61">
        <f t="shared" si="91"/>
        <v>691.2</v>
      </c>
      <c r="G398" s="61">
        <f t="shared" si="91"/>
        <v>729.9</v>
      </c>
    </row>
    <row r="399" spans="1:10" x14ac:dyDescent="0.25">
      <c r="A399" s="8">
        <f t="shared" si="89"/>
        <v>41627</v>
      </c>
      <c r="B399">
        <v>212.1</v>
      </c>
      <c r="C399">
        <v>120.4</v>
      </c>
      <c r="D399">
        <v>518.70000000000005</v>
      </c>
      <c r="E399">
        <v>609.5</v>
      </c>
      <c r="F399" s="61">
        <f t="shared" si="91"/>
        <v>730.80000000000007</v>
      </c>
      <c r="G399" s="61">
        <f t="shared" si="91"/>
        <v>729.9</v>
      </c>
    </row>
    <row r="400" spans="1:10" x14ac:dyDescent="0.25">
      <c r="A400" s="8">
        <f t="shared" si="89"/>
        <v>41634</v>
      </c>
      <c r="B400">
        <v>212.4</v>
      </c>
      <c r="C400">
        <v>196</v>
      </c>
      <c r="D400">
        <v>521.79999999999995</v>
      </c>
      <c r="E400">
        <v>609.5</v>
      </c>
      <c r="F400" s="61">
        <f t="shared" si="91"/>
        <v>734.19999999999993</v>
      </c>
      <c r="G400" s="61">
        <f t="shared" si="91"/>
        <v>805.5</v>
      </c>
    </row>
    <row r="401" spans="1:15" x14ac:dyDescent="0.25">
      <c r="A401" s="8">
        <f t="shared" si="89"/>
        <v>41641</v>
      </c>
      <c r="B401">
        <v>156.6</v>
      </c>
      <c r="C401">
        <v>186</v>
      </c>
      <c r="D401">
        <v>578.9</v>
      </c>
      <c r="E401">
        <v>609.5</v>
      </c>
      <c r="F401" s="61">
        <f t="shared" si="91"/>
        <v>735.5</v>
      </c>
      <c r="G401" s="61">
        <f t="shared" si="91"/>
        <v>795.5</v>
      </c>
    </row>
    <row r="402" spans="1:15" ht="15" x14ac:dyDescent="0.25">
      <c r="A402" s="8">
        <f t="shared" si="89"/>
        <v>41648</v>
      </c>
      <c r="B402">
        <v>156.30000000000001</v>
      </c>
      <c r="C402">
        <v>144.5</v>
      </c>
      <c r="D402">
        <v>579.5</v>
      </c>
      <c r="E402">
        <v>664.1</v>
      </c>
      <c r="F402" s="61">
        <f t="shared" si="91"/>
        <v>735.8</v>
      </c>
      <c r="G402" s="61">
        <f t="shared" si="91"/>
        <v>808.6</v>
      </c>
      <c r="I402" s="101"/>
    </row>
    <row r="403" spans="1:15" x14ac:dyDescent="0.25">
      <c r="A403" s="8">
        <f t="shared" si="89"/>
        <v>41655</v>
      </c>
      <c r="B403">
        <v>121.2</v>
      </c>
      <c r="C403">
        <v>119.1</v>
      </c>
      <c r="D403">
        <v>614.6</v>
      </c>
      <c r="E403">
        <v>690.5</v>
      </c>
      <c r="F403" s="61">
        <f t="shared" si="91"/>
        <v>735.80000000000007</v>
      </c>
      <c r="G403" s="61">
        <f t="shared" si="91"/>
        <v>809.6</v>
      </c>
    </row>
    <row r="404" spans="1:15" x14ac:dyDescent="0.25">
      <c r="A404" s="8">
        <f t="shared" si="89"/>
        <v>41662</v>
      </c>
      <c r="B404">
        <v>193.4</v>
      </c>
      <c r="C404">
        <v>110.5</v>
      </c>
      <c r="D404">
        <v>616.4</v>
      </c>
      <c r="E404">
        <v>699.1</v>
      </c>
      <c r="F404" s="61">
        <f t="shared" si="91"/>
        <v>809.8</v>
      </c>
      <c r="G404" s="61">
        <f t="shared" si="91"/>
        <v>809.6</v>
      </c>
    </row>
    <row r="405" spans="1:15" ht="15" x14ac:dyDescent="0.25">
      <c r="A405" s="8">
        <f t="shared" si="89"/>
        <v>41669</v>
      </c>
      <c r="B405">
        <v>153.80000000000001</v>
      </c>
      <c r="C405">
        <v>189.2</v>
      </c>
      <c r="D405">
        <v>658.5</v>
      </c>
      <c r="E405">
        <v>699.1</v>
      </c>
      <c r="F405" s="61">
        <f t="shared" si="91"/>
        <v>812.3</v>
      </c>
      <c r="G405" s="61">
        <f t="shared" si="91"/>
        <v>888.3</v>
      </c>
      <c r="I405" s="101"/>
      <c r="K405" s="145"/>
      <c r="L405" s="144"/>
      <c r="M405" s="145"/>
      <c r="N405" s="145"/>
      <c r="O405" s="145"/>
    </row>
    <row r="406" spans="1:15" ht="15" x14ac:dyDescent="0.25">
      <c r="A406" s="8">
        <f t="shared" si="89"/>
        <v>41676</v>
      </c>
      <c r="B406">
        <v>117.7</v>
      </c>
      <c r="C406">
        <v>154.69999999999999</v>
      </c>
      <c r="D406">
        <v>693.4</v>
      </c>
      <c r="E406">
        <v>735.4</v>
      </c>
      <c r="F406" s="61">
        <f t="shared" si="91"/>
        <v>811.1</v>
      </c>
      <c r="G406" s="61">
        <f t="shared" si="91"/>
        <v>890.09999999999991</v>
      </c>
      <c r="I406" s="101"/>
    </row>
    <row r="407" spans="1:15" x14ac:dyDescent="0.25">
      <c r="A407" s="8">
        <f t="shared" si="89"/>
        <v>41683</v>
      </c>
      <c r="B407">
        <v>117.6</v>
      </c>
      <c r="C407">
        <v>154.69999999999999</v>
      </c>
      <c r="D407">
        <v>693.6</v>
      </c>
      <c r="E407">
        <v>735.4</v>
      </c>
      <c r="F407" s="61">
        <f t="shared" si="91"/>
        <v>811.2</v>
      </c>
      <c r="G407" s="61">
        <f t="shared" si="91"/>
        <v>890.09999999999991</v>
      </c>
    </row>
    <row r="408" spans="1:15" x14ac:dyDescent="0.25">
      <c r="A408" s="8">
        <f t="shared" si="89"/>
        <v>41690</v>
      </c>
      <c r="B408">
        <v>73.599999999999994</v>
      </c>
      <c r="C408">
        <v>154.5</v>
      </c>
      <c r="D408">
        <v>739.8</v>
      </c>
      <c r="E408">
        <v>735.5</v>
      </c>
      <c r="F408" s="61">
        <f t="shared" si="91"/>
        <v>813.4</v>
      </c>
      <c r="G408" s="61">
        <f t="shared" si="91"/>
        <v>890</v>
      </c>
    </row>
    <row r="409" spans="1:15" x14ac:dyDescent="0.25">
      <c r="A409" s="8">
        <f t="shared" si="89"/>
        <v>41697</v>
      </c>
      <c r="B409">
        <v>73.599999999999994</v>
      </c>
      <c r="C409">
        <v>114.1</v>
      </c>
      <c r="D409">
        <v>793.1</v>
      </c>
      <c r="E409">
        <v>778.2</v>
      </c>
      <c r="F409" s="61">
        <f t="shared" si="91"/>
        <v>866.7</v>
      </c>
      <c r="G409" s="61">
        <f t="shared" si="91"/>
        <v>892.30000000000007</v>
      </c>
    </row>
    <row r="410" spans="1:15" ht="15" x14ac:dyDescent="0.25">
      <c r="A410" s="8">
        <f t="shared" si="89"/>
        <v>41704</v>
      </c>
      <c r="B410">
        <v>156.6</v>
      </c>
      <c r="C410">
        <v>172.6</v>
      </c>
      <c r="D410">
        <v>793.1</v>
      </c>
      <c r="E410">
        <v>813.1</v>
      </c>
      <c r="F410" s="61">
        <f t="shared" si="91"/>
        <v>949.7</v>
      </c>
      <c r="G410" s="61">
        <f t="shared" si="91"/>
        <v>985.7</v>
      </c>
      <c r="I410" s="101"/>
      <c r="J410" s="145"/>
      <c r="K410" s="145"/>
      <c r="L410" s="145"/>
      <c r="M410" s="145"/>
      <c r="N410" s="145"/>
      <c r="O410" s="145"/>
    </row>
    <row r="411" spans="1:15" x14ac:dyDescent="0.25">
      <c r="A411" s="8">
        <f t="shared" si="89"/>
        <v>41711</v>
      </c>
      <c r="B411">
        <v>156.6</v>
      </c>
      <c r="C411">
        <v>128.19999999999999</v>
      </c>
      <c r="D411">
        <v>793.1</v>
      </c>
      <c r="E411">
        <v>859.5</v>
      </c>
      <c r="F411" s="61">
        <f t="shared" si="91"/>
        <v>949.7</v>
      </c>
      <c r="G411" s="61">
        <f t="shared" si="91"/>
        <v>987.7</v>
      </c>
    </row>
    <row r="412" spans="1:15" x14ac:dyDescent="0.25">
      <c r="A412" s="8">
        <f t="shared" si="89"/>
        <v>41718</v>
      </c>
      <c r="B412">
        <v>156.6</v>
      </c>
      <c r="C412">
        <v>128.19999999999999</v>
      </c>
      <c r="D412">
        <v>793.1</v>
      </c>
      <c r="E412">
        <v>860.5</v>
      </c>
      <c r="F412" s="61">
        <f t="shared" ref="F412:G417" si="92">+B412+D412</f>
        <v>949.7</v>
      </c>
      <c r="G412" s="61">
        <f t="shared" si="92"/>
        <v>988.7</v>
      </c>
    </row>
    <row r="413" spans="1:15" x14ac:dyDescent="0.25">
      <c r="A413" s="8">
        <f t="shared" si="89"/>
        <v>41725</v>
      </c>
      <c r="B413">
        <v>156.6</v>
      </c>
      <c r="C413">
        <v>128.19999999999999</v>
      </c>
      <c r="D413">
        <v>793.1</v>
      </c>
      <c r="E413">
        <v>859.5</v>
      </c>
      <c r="F413" s="61">
        <f t="shared" si="92"/>
        <v>949.7</v>
      </c>
      <c r="G413" s="61">
        <f t="shared" si="92"/>
        <v>987.7</v>
      </c>
    </row>
    <row r="414" spans="1:15" x14ac:dyDescent="0.25">
      <c r="A414" s="8">
        <f t="shared" si="89"/>
        <v>41732</v>
      </c>
      <c r="B414">
        <v>156.6</v>
      </c>
      <c r="C414">
        <v>128.19999999999999</v>
      </c>
      <c r="D414">
        <v>793.1</v>
      </c>
      <c r="E414">
        <v>859.5</v>
      </c>
      <c r="F414" s="61">
        <f t="shared" si="92"/>
        <v>949.7</v>
      </c>
      <c r="G414" s="61">
        <f t="shared" si="92"/>
        <v>987.7</v>
      </c>
    </row>
    <row r="415" spans="1:15" x14ac:dyDescent="0.25">
      <c r="A415" s="8">
        <f t="shared" si="89"/>
        <v>41739</v>
      </c>
      <c r="B415">
        <v>118.2</v>
      </c>
      <c r="C415">
        <v>140.30000000000001</v>
      </c>
      <c r="D415">
        <v>833.5</v>
      </c>
      <c r="E415">
        <v>892.8</v>
      </c>
      <c r="F415" s="61">
        <f t="shared" si="92"/>
        <v>951.7</v>
      </c>
      <c r="G415" s="61">
        <f t="shared" si="92"/>
        <v>1033.0999999999999</v>
      </c>
    </row>
    <row r="416" spans="1:15" x14ac:dyDescent="0.25">
      <c r="A416" s="8">
        <f t="shared" si="89"/>
        <v>41746</v>
      </c>
      <c r="B416">
        <v>186.8</v>
      </c>
      <c r="C416">
        <v>120.1</v>
      </c>
      <c r="D416">
        <v>833.5</v>
      </c>
      <c r="E416">
        <v>913.7</v>
      </c>
      <c r="F416" s="61">
        <f t="shared" si="92"/>
        <v>1020.3</v>
      </c>
      <c r="G416" s="61">
        <f t="shared" si="92"/>
        <v>1033.8</v>
      </c>
    </row>
    <row r="417" spans="1:8" x14ac:dyDescent="0.25">
      <c r="A417" s="8">
        <f t="shared" si="89"/>
        <v>41753</v>
      </c>
      <c r="B417">
        <v>151.80000000000001</v>
      </c>
      <c r="C417">
        <v>88.2</v>
      </c>
      <c r="D417">
        <v>870</v>
      </c>
      <c r="E417">
        <v>947.2</v>
      </c>
      <c r="F417" s="61">
        <f t="shared" si="92"/>
        <v>1021.8</v>
      </c>
      <c r="G417" s="61">
        <f t="shared" si="92"/>
        <v>1035.4000000000001</v>
      </c>
    </row>
    <row r="418" spans="1:8" x14ac:dyDescent="0.25">
      <c r="A418" s="8">
        <f t="shared" si="89"/>
        <v>41760</v>
      </c>
      <c r="B418">
        <v>151.80000000000001</v>
      </c>
      <c r="C418">
        <v>57.8</v>
      </c>
      <c r="D418">
        <v>870</v>
      </c>
      <c r="E418">
        <v>978.2</v>
      </c>
      <c r="F418" s="61">
        <f t="shared" ref="F418:F449" si="93">+B418+D418</f>
        <v>1021.8</v>
      </c>
      <c r="G418" s="61">
        <f t="shared" ref="G418:G449" si="94">+C418+E418</f>
        <v>1036</v>
      </c>
      <c r="H418">
        <v>23.9</v>
      </c>
    </row>
    <row r="419" spans="1:8" x14ac:dyDescent="0.25">
      <c r="A419" s="8">
        <f t="shared" si="89"/>
        <v>41767</v>
      </c>
      <c r="B419">
        <v>105.2</v>
      </c>
      <c r="C419">
        <v>46.4</v>
      </c>
      <c r="D419">
        <v>919.9</v>
      </c>
      <c r="E419">
        <v>989.7</v>
      </c>
      <c r="F419" s="61">
        <f t="shared" si="93"/>
        <v>1025.0999999999999</v>
      </c>
      <c r="G419" s="61">
        <f t="shared" si="94"/>
        <v>1036.1000000000001</v>
      </c>
      <c r="H419">
        <v>23.9</v>
      </c>
    </row>
    <row r="420" spans="1:8" x14ac:dyDescent="0.25">
      <c r="A420" s="8">
        <f t="shared" si="89"/>
        <v>41774</v>
      </c>
      <c r="B420">
        <v>159.19999999999999</v>
      </c>
      <c r="C420">
        <v>10.4</v>
      </c>
      <c r="D420">
        <v>919.9</v>
      </c>
      <c r="E420">
        <v>1027.2</v>
      </c>
      <c r="F420" s="61">
        <f t="shared" si="93"/>
        <v>1079.0999999999999</v>
      </c>
      <c r="G420" s="61">
        <f t="shared" si="94"/>
        <v>1037.6000000000001</v>
      </c>
      <c r="H420">
        <v>79.900000000000006</v>
      </c>
    </row>
    <row r="421" spans="1:8" x14ac:dyDescent="0.25">
      <c r="A421" s="8">
        <f t="shared" si="89"/>
        <v>41781</v>
      </c>
      <c r="B421">
        <v>107.3</v>
      </c>
      <c r="C421">
        <v>0</v>
      </c>
      <c r="D421">
        <v>919.9</v>
      </c>
      <c r="E421">
        <v>1038.0999999999999</v>
      </c>
      <c r="F421" s="61">
        <f t="shared" si="93"/>
        <v>1027.2</v>
      </c>
      <c r="G421" s="61">
        <f t="shared" si="94"/>
        <v>1038.0999999999999</v>
      </c>
      <c r="H421">
        <v>112.5</v>
      </c>
    </row>
    <row r="422" spans="1:8" x14ac:dyDescent="0.25">
      <c r="A422" s="8">
        <f t="shared" si="89"/>
        <v>41788</v>
      </c>
      <c r="B422">
        <v>68.7</v>
      </c>
      <c r="C422">
        <v>0</v>
      </c>
      <c r="D422">
        <v>980</v>
      </c>
      <c r="E422">
        <v>1038.0999999999999</v>
      </c>
      <c r="F422" s="61">
        <f t="shared" si="93"/>
        <v>1048.7</v>
      </c>
      <c r="G422" s="61">
        <f t="shared" si="94"/>
        <v>1038.0999999999999</v>
      </c>
      <c r="H422">
        <v>212.8</v>
      </c>
    </row>
    <row r="423" spans="1:8" x14ac:dyDescent="0.25">
      <c r="A423" s="8">
        <f t="shared" si="89"/>
        <v>41795</v>
      </c>
      <c r="B423">
        <v>131.4</v>
      </c>
      <c r="C423">
        <v>48.8</v>
      </c>
      <c r="D423">
        <v>30.4</v>
      </c>
      <c r="E423">
        <v>0</v>
      </c>
      <c r="F423" s="61">
        <f t="shared" si="93"/>
        <v>161.80000000000001</v>
      </c>
      <c r="G423" s="61">
        <f t="shared" si="94"/>
        <v>48.8</v>
      </c>
    </row>
    <row r="424" spans="1:8" x14ac:dyDescent="0.25">
      <c r="A424" s="8">
        <f t="shared" si="89"/>
        <v>41802</v>
      </c>
      <c r="B424">
        <v>133.1</v>
      </c>
      <c r="C424">
        <v>11.2</v>
      </c>
      <c r="D424">
        <v>30.4</v>
      </c>
      <c r="E424">
        <v>35.9</v>
      </c>
      <c r="F424" s="61">
        <f t="shared" si="93"/>
        <v>163.5</v>
      </c>
      <c r="G424" s="61">
        <f t="shared" si="94"/>
        <v>47.099999999999994</v>
      </c>
    </row>
    <row r="425" spans="1:8" x14ac:dyDescent="0.25">
      <c r="A425" s="8">
        <f t="shared" si="89"/>
        <v>41809</v>
      </c>
      <c r="B425" s="56">
        <v>133.1</v>
      </c>
      <c r="C425">
        <v>96.7</v>
      </c>
      <c r="D425">
        <v>30.4</v>
      </c>
      <c r="E425">
        <v>63.8</v>
      </c>
      <c r="F425" s="61">
        <f t="shared" si="93"/>
        <v>163.5</v>
      </c>
      <c r="G425" s="61">
        <f t="shared" si="94"/>
        <v>160.5</v>
      </c>
    </row>
    <row r="426" spans="1:8" x14ac:dyDescent="0.25">
      <c r="A426" s="8">
        <f t="shared" si="89"/>
        <v>41816</v>
      </c>
      <c r="B426">
        <v>270.3</v>
      </c>
      <c r="C426">
        <v>96.7</v>
      </c>
      <c r="D426">
        <v>30.4</v>
      </c>
      <c r="E426">
        <v>74.900000000000006</v>
      </c>
      <c r="F426" s="61">
        <f t="shared" si="93"/>
        <v>300.7</v>
      </c>
      <c r="G426" s="61">
        <f t="shared" si="94"/>
        <v>171.60000000000002</v>
      </c>
    </row>
    <row r="427" spans="1:8" x14ac:dyDescent="0.25">
      <c r="A427" s="8">
        <f t="shared" si="89"/>
        <v>41823</v>
      </c>
      <c r="B427">
        <v>270.2</v>
      </c>
      <c r="C427">
        <v>96.7</v>
      </c>
      <c r="D427">
        <v>30.7</v>
      </c>
      <c r="E427">
        <v>86.8</v>
      </c>
      <c r="F427" s="61">
        <f t="shared" si="93"/>
        <v>300.89999999999998</v>
      </c>
      <c r="G427" s="61">
        <f t="shared" si="94"/>
        <v>183.5</v>
      </c>
    </row>
    <row r="428" spans="1:8" x14ac:dyDescent="0.25">
      <c r="A428" s="8">
        <f t="shared" si="89"/>
        <v>41830</v>
      </c>
      <c r="B428">
        <v>269.7</v>
      </c>
      <c r="C428">
        <v>99.5</v>
      </c>
      <c r="D428">
        <v>31.3</v>
      </c>
      <c r="E428">
        <v>86.8</v>
      </c>
      <c r="F428" s="61">
        <f t="shared" si="93"/>
        <v>301</v>
      </c>
      <c r="G428" s="61">
        <f t="shared" si="94"/>
        <v>186.3</v>
      </c>
    </row>
    <row r="429" spans="1:8" x14ac:dyDescent="0.25">
      <c r="A429" s="8">
        <f t="shared" si="89"/>
        <v>41837</v>
      </c>
      <c r="B429">
        <v>251.8</v>
      </c>
      <c r="C429">
        <v>99.5</v>
      </c>
      <c r="D429">
        <v>73</v>
      </c>
      <c r="E429">
        <v>116.1</v>
      </c>
      <c r="F429" s="61">
        <f t="shared" si="93"/>
        <v>324.8</v>
      </c>
      <c r="G429" s="61">
        <f t="shared" si="94"/>
        <v>215.6</v>
      </c>
    </row>
    <row r="430" spans="1:8" x14ac:dyDescent="0.25">
      <c r="A430" s="8">
        <f t="shared" si="89"/>
        <v>41844</v>
      </c>
      <c r="B430">
        <v>196.2</v>
      </c>
      <c r="C430">
        <v>88.4</v>
      </c>
      <c r="D430">
        <v>128.1</v>
      </c>
      <c r="E430">
        <v>127.8</v>
      </c>
      <c r="F430" s="61">
        <f t="shared" si="93"/>
        <v>324.29999999999995</v>
      </c>
      <c r="G430" s="61">
        <f t="shared" si="94"/>
        <v>216.2</v>
      </c>
    </row>
    <row r="431" spans="1:8" x14ac:dyDescent="0.25">
      <c r="A431" s="8">
        <f t="shared" si="89"/>
        <v>41851</v>
      </c>
      <c r="B431">
        <v>280.60000000000002</v>
      </c>
      <c r="C431">
        <v>137.30000000000001</v>
      </c>
      <c r="D431">
        <v>129</v>
      </c>
      <c r="E431">
        <v>178.5</v>
      </c>
      <c r="F431" s="61">
        <f t="shared" si="93"/>
        <v>409.6</v>
      </c>
      <c r="G431" s="61">
        <f t="shared" si="94"/>
        <v>315.8</v>
      </c>
    </row>
    <row r="432" spans="1:8" x14ac:dyDescent="0.25">
      <c r="A432" s="8">
        <f t="shared" si="89"/>
        <v>41858</v>
      </c>
      <c r="B432">
        <v>225.4</v>
      </c>
      <c r="C432">
        <v>137.30000000000001</v>
      </c>
      <c r="D432">
        <v>187.2</v>
      </c>
      <c r="E432">
        <v>178.5</v>
      </c>
      <c r="F432" s="61">
        <f t="shared" si="93"/>
        <v>412.6</v>
      </c>
      <c r="G432" s="61">
        <f t="shared" si="94"/>
        <v>315.8</v>
      </c>
    </row>
    <row r="433" spans="1:7" x14ac:dyDescent="0.25">
      <c r="A433" s="8">
        <f t="shared" si="89"/>
        <v>41865</v>
      </c>
      <c r="B433">
        <v>225.3</v>
      </c>
      <c r="C433">
        <v>146.1</v>
      </c>
      <c r="D433">
        <v>188.1</v>
      </c>
      <c r="E433">
        <v>217.6</v>
      </c>
      <c r="F433" s="61">
        <f t="shared" si="93"/>
        <v>413.4</v>
      </c>
      <c r="G433" s="61">
        <f t="shared" si="94"/>
        <v>363.7</v>
      </c>
    </row>
    <row r="434" spans="1:7" x14ac:dyDescent="0.25">
      <c r="A434" s="8">
        <f t="shared" si="89"/>
        <v>41872</v>
      </c>
      <c r="B434">
        <v>172.5</v>
      </c>
      <c r="C434">
        <v>148.1</v>
      </c>
      <c r="D434">
        <v>242.8</v>
      </c>
      <c r="E434">
        <v>217.6</v>
      </c>
      <c r="F434" s="61">
        <f t="shared" si="93"/>
        <v>415.3</v>
      </c>
      <c r="G434" s="61">
        <f t="shared" si="94"/>
        <v>365.7</v>
      </c>
    </row>
    <row r="435" spans="1:7" x14ac:dyDescent="0.25">
      <c r="A435" s="8">
        <f t="shared" si="89"/>
        <v>41879</v>
      </c>
      <c r="B435">
        <v>173.5</v>
      </c>
      <c r="C435">
        <v>145.69999999999999</v>
      </c>
      <c r="D435">
        <v>243.3</v>
      </c>
      <c r="E435">
        <v>218</v>
      </c>
      <c r="F435" s="61">
        <f t="shared" si="93"/>
        <v>416.8</v>
      </c>
      <c r="G435" s="61">
        <f t="shared" si="94"/>
        <v>363.7</v>
      </c>
    </row>
    <row r="436" spans="1:7" x14ac:dyDescent="0.25">
      <c r="A436" s="8">
        <f t="shared" si="89"/>
        <v>41886</v>
      </c>
      <c r="B436">
        <v>272.2</v>
      </c>
      <c r="C436">
        <v>92.2</v>
      </c>
      <c r="D436">
        <v>244</v>
      </c>
      <c r="E436">
        <v>271.2</v>
      </c>
      <c r="F436" s="61">
        <f t="shared" si="93"/>
        <v>516.20000000000005</v>
      </c>
      <c r="G436" s="61">
        <f t="shared" si="94"/>
        <v>363.4</v>
      </c>
    </row>
    <row r="437" spans="1:7" x14ac:dyDescent="0.25">
      <c r="A437" s="8">
        <f t="shared" si="89"/>
        <v>41893</v>
      </c>
      <c r="B437">
        <v>227.8</v>
      </c>
      <c r="C437">
        <v>92.7</v>
      </c>
      <c r="D437">
        <v>290.60000000000002</v>
      </c>
      <c r="E437">
        <v>272.7</v>
      </c>
      <c r="F437" s="61">
        <f t="shared" si="93"/>
        <v>518.40000000000009</v>
      </c>
      <c r="G437" s="61">
        <f t="shared" si="94"/>
        <v>365.4</v>
      </c>
    </row>
    <row r="438" spans="1:7" x14ac:dyDescent="0.25">
      <c r="A438" s="8">
        <f t="shared" si="89"/>
        <v>41900</v>
      </c>
      <c r="B438">
        <v>226.9</v>
      </c>
      <c r="C438">
        <v>92.7</v>
      </c>
      <c r="D438">
        <v>291.5</v>
      </c>
      <c r="E438">
        <v>272.7</v>
      </c>
      <c r="F438" s="61">
        <f t="shared" si="93"/>
        <v>518.4</v>
      </c>
      <c r="G438" s="61">
        <f t="shared" si="94"/>
        <v>365.4</v>
      </c>
    </row>
    <row r="439" spans="1:7" x14ac:dyDescent="0.25">
      <c r="A439" s="8">
        <f t="shared" si="89"/>
        <v>41907</v>
      </c>
      <c r="B439">
        <v>143.30000000000001</v>
      </c>
      <c r="C439">
        <v>185.1</v>
      </c>
      <c r="D439">
        <v>379.8</v>
      </c>
      <c r="E439">
        <v>272.7</v>
      </c>
      <c r="F439" s="61">
        <f t="shared" si="93"/>
        <v>523.1</v>
      </c>
      <c r="G439" s="61">
        <f t="shared" si="94"/>
        <v>457.79999999999995</v>
      </c>
    </row>
    <row r="440" spans="1:7" x14ac:dyDescent="0.25">
      <c r="A440" s="8">
        <f t="shared" si="89"/>
        <v>41914</v>
      </c>
      <c r="B440">
        <v>209.7</v>
      </c>
      <c r="C440">
        <v>185.1</v>
      </c>
      <c r="D440">
        <v>379.8</v>
      </c>
      <c r="E440">
        <v>329.2</v>
      </c>
      <c r="F440" s="61">
        <f t="shared" si="93"/>
        <v>589.5</v>
      </c>
      <c r="G440" s="61">
        <f t="shared" si="94"/>
        <v>514.29999999999995</v>
      </c>
    </row>
    <row r="441" spans="1:7" x14ac:dyDescent="0.25">
      <c r="A441" s="8">
        <f t="shared" si="89"/>
        <v>41921</v>
      </c>
      <c r="B441">
        <v>165.7</v>
      </c>
      <c r="C441">
        <v>185.1</v>
      </c>
      <c r="D441">
        <v>425.7</v>
      </c>
      <c r="E441">
        <v>329.2</v>
      </c>
      <c r="F441" s="61">
        <f t="shared" si="93"/>
        <v>591.4</v>
      </c>
      <c r="G441" s="61">
        <f t="shared" si="94"/>
        <v>514.29999999999995</v>
      </c>
    </row>
    <row r="442" spans="1:7" x14ac:dyDescent="0.25">
      <c r="A442" s="8">
        <f t="shared" si="89"/>
        <v>41928</v>
      </c>
      <c r="B442">
        <v>126</v>
      </c>
      <c r="C442">
        <v>185.1</v>
      </c>
      <c r="D442">
        <v>465.1</v>
      </c>
      <c r="E442">
        <v>329.2</v>
      </c>
      <c r="F442" s="61">
        <f t="shared" si="93"/>
        <v>591.1</v>
      </c>
      <c r="G442" s="61">
        <f t="shared" si="94"/>
        <v>514.29999999999995</v>
      </c>
    </row>
    <row r="443" spans="1:7" x14ac:dyDescent="0.25">
      <c r="A443" s="8">
        <f t="shared" si="89"/>
        <v>41935</v>
      </c>
      <c r="B443">
        <v>126</v>
      </c>
      <c r="C443">
        <v>141.19999999999999</v>
      </c>
      <c r="D443">
        <v>465.1</v>
      </c>
      <c r="E443">
        <v>374.1</v>
      </c>
      <c r="F443" s="61">
        <f t="shared" si="93"/>
        <v>591.1</v>
      </c>
      <c r="G443" s="61">
        <f t="shared" si="94"/>
        <v>515.29999999999995</v>
      </c>
    </row>
    <row r="444" spans="1:7" x14ac:dyDescent="0.25">
      <c r="A444" s="8">
        <f t="shared" si="89"/>
        <v>41942</v>
      </c>
      <c r="B444">
        <v>130.9</v>
      </c>
      <c r="C444">
        <v>231.2</v>
      </c>
      <c r="D444">
        <v>481.1</v>
      </c>
      <c r="E444">
        <v>374.1</v>
      </c>
      <c r="F444" s="61">
        <f t="shared" si="93"/>
        <v>612</v>
      </c>
      <c r="G444" s="61">
        <f t="shared" si="94"/>
        <v>605.29999999999995</v>
      </c>
    </row>
    <row r="445" spans="1:7" x14ac:dyDescent="0.25">
      <c r="A445" s="8">
        <f t="shared" si="89"/>
        <v>41949</v>
      </c>
      <c r="B445">
        <v>130.9</v>
      </c>
      <c r="C445">
        <v>186.5</v>
      </c>
      <c r="D445">
        <v>481.1</v>
      </c>
      <c r="E445">
        <v>422.2</v>
      </c>
      <c r="F445" s="61">
        <f t="shared" si="93"/>
        <v>612</v>
      </c>
      <c r="G445" s="61">
        <f t="shared" si="94"/>
        <v>608.70000000000005</v>
      </c>
    </row>
    <row r="446" spans="1:7" x14ac:dyDescent="0.25">
      <c r="A446" s="8">
        <f t="shared" si="89"/>
        <v>41956</v>
      </c>
      <c r="B446">
        <v>131.19999999999999</v>
      </c>
      <c r="C446">
        <v>186.5</v>
      </c>
      <c r="D446">
        <v>481.1</v>
      </c>
      <c r="E446">
        <v>422.2</v>
      </c>
      <c r="F446" s="61">
        <f t="shared" si="93"/>
        <v>612.29999999999995</v>
      </c>
      <c r="G446" s="61">
        <f t="shared" si="94"/>
        <v>608.70000000000005</v>
      </c>
    </row>
    <row r="447" spans="1:7" x14ac:dyDescent="0.25">
      <c r="A447" s="8">
        <f t="shared" si="89"/>
        <v>41963</v>
      </c>
      <c r="B447">
        <v>168.2</v>
      </c>
      <c r="C447">
        <v>135.19999999999999</v>
      </c>
      <c r="D447">
        <v>528.4</v>
      </c>
      <c r="E447">
        <v>474.7</v>
      </c>
      <c r="F447" s="61">
        <f t="shared" si="93"/>
        <v>696.59999999999991</v>
      </c>
      <c r="G447" s="61">
        <f t="shared" si="94"/>
        <v>609.9</v>
      </c>
    </row>
    <row r="448" spans="1:7" x14ac:dyDescent="0.25">
      <c r="A448" s="8">
        <f t="shared" si="89"/>
        <v>41970</v>
      </c>
      <c r="B448">
        <v>167.9</v>
      </c>
      <c r="C448">
        <v>94.4</v>
      </c>
      <c r="D448">
        <v>528.70000000000005</v>
      </c>
      <c r="E448">
        <v>517.6</v>
      </c>
      <c r="F448" s="61">
        <f t="shared" si="93"/>
        <v>696.6</v>
      </c>
      <c r="G448" s="61">
        <f t="shared" si="94"/>
        <v>612</v>
      </c>
    </row>
    <row r="449" spans="1:7" x14ac:dyDescent="0.25">
      <c r="A449" s="8">
        <f t="shared" ref="A449:A512" si="95">+A448+7</f>
        <v>41977</v>
      </c>
      <c r="B449">
        <v>168.2</v>
      </c>
      <c r="C449">
        <v>137.5</v>
      </c>
      <c r="D449">
        <v>528.70000000000005</v>
      </c>
      <c r="E449">
        <v>518.70000000000005</v>
      </c>
      <c r="F449" s="61">
        <f t="shared" si="93"/>
        <v>696.90000000000009</v>
      </c>
      <c r="G449" s="61">
        <f t="shared" si="94"/>
        <v>656.2</v>
      </c>
    </row>
    <row r="450" spans="1:7" x14ac:dyDescent="0.25">
      <c r="A450" s="8">
        <f t="shared" si="95"/>
        <v>41984</v>
      </c>
      <c r="B450">
        <v>142.9</v>
      </c>
      <c r="C450">
        <v>172.5</v>
      </c>
      <c r="D450">
        <v>570.29999999999995</v>
      </c>
      <c r="E450">
        <v>518.70000000000005</v>
      </c>
      <c r="F450" s="61">
        <f t="shared" ref="F450:F478" si="96">+B450+D450</f>
        <v>713.19999999999993</v>
      </c>
      <c r="G450" s="61">
        <f t="shared" ref="G450:G478" si="97">+C450+E450</f>
        <v>691.2</v>
      </c>
    </row>
    <row r="451" spans="1:7" x14ac:dyDescent="0.25">
      <c r="A451" s="8">
        <f t="shared" si="95"/>
        <v>41991</v>
      </c>
      <c r="B451">
        <v>142.9</v>
      </c>
      <c r="C451">
        <v>212.1</v>
      </c>
      <c r="D451">
        <v>570.29999999999995</v>
      </c>
      <c r="E451">
        <v>518.70000000000005</v>
      </c>
      <c r="F451" s="61">
        <f t="shared" si="96"/>
        <v>713.19999999999993</v>
      </c>
      <c r="G451" s="61">
        <f t="shared" si="97"/>
        <v>730.80000000000007</v>
      </c>
    </row>
    <row r="452" spans="1:7" x14ac:dyDescent="0.25">
      <c r="A452" s="8">
        <f t="shared" si="95"/>
        <v>41998</v>
      </c>
      <c r="B452">
        <v>221</v>
      </c>
      <c r="C452">
        <v>212.4</v>
      </c>
      <c r="D452">
        <v>570.4</v>
      </c>
      <c r="E452">
        <v>521.79999999999995</v>
      </c>
      <c r="F452" s="61">
        <f t="shared" si="96"/>
        <v>791.4</v>
      </c>
      <c r="G452" s="61">
        <f t="shared" si="97"/>
        <v>734.19999999999993</v>
      </c>
    </row>
    <row r="453" spans="1:7" x14ac:dyDescent="0.25">
      <c r="A453" s="8">
        <f t="shared" si="95"/>
        <v>42005</v>
      </c>
      <c r="B453">
        <v>180.6</v>
      </c>
      <c r="C453">
        <v>156.6</v>
      </c>
      <c r="D453">
        <v>612.79999999999995</v>
      </c>
      <c r="E453">
        <v>578.9</v>
      </c>
      <c r="F453" s="61">
        <f t="shared" si="96"/>
        <v>793.4</v>
      </c>
      <c r="G453" s="61">
        <f t="shared" si="97"/>
        <v>735.5</v>
      </c>
    </row>
    <row r="454" spans="1:7" x14ac:dyDescent="0.25">
      <c r="A454" s="8">
        <f t="shared" si="95"/>
        <v>42012</v>
      </c>
      <c r="B454">
        <v>160.4</v>
      </c>
      <c r="C454">
        <v>156.30000000000001</v>
      </c>
      <c r="D454">
        <v>634</v>
      </c>
      <c r="E454">
        <v>579.5</v>
      </c>
      <c r="F454" s="61">
        <f t="shared" si="96"/>
        <v>794.4</v>
      </c>
      <c r="G454" s="61">
        <f t="shared" si="97"/>
        <v>735.8</v>
      </c>
    </row>
    <row r="455" spans="1:7" x14ac:dyDescent="0.25">
      <c r="A455" s="8">
        <f t="shared" si="95"/>
        <v>42019</v>
      </c>
      <c r="B455">
        <v>160.4</v>
      </c>
      <c r="C455">
        <v>121.2</v>
      </c>
      <c r="D455">
        <v>655.5</v>
      </c>
      <c r="E455">
        <v>614.6</v>
      </c>
      <c r="F455" s="61">
        <f t="shared" si="96"/>
        <v>815.9</v>
      </c>
      <c r="G455" s="61">
        <f t="shared" si="97"/>
        <v>735.80000000000007</v>
      </c>
    </row>
    <row r="456" spans="1:7" x14ac:dyDescent="0.25">
      <c r="A456" s="8">
        <f t="shared" si="95"/>
        <v>42026</v>
      </c>
      <c r="B456">
        <v>160.4</v>
      </c>
      <c r="C456">
        <v>193.4</v>
      </c>
      <c r="D456">
        <v>655.5</v>
      </c>
      <c r="E456">
        <v>616.4</v>
      </c>
      <c r="F456" s="61">
        <f t="shared" si="96"/>
        <v>815.9</v>
      </c>
      <c r="G456" s="61">
        <f t="shared" si="97"/>
        <v>809.8</v>
      </c>
    </row>
    <row r="457" spans="1:7" x14ac:dyDescent="0.25">
      <c r="A457" s="8">
        <f t="shared" si="95"/>
        <v>42033</v>
      </c>
      <c r="B457">
        <v>147.4</v>
      </c>
      <c r="C457">
        <v>153.80000000000001</v>
      </c>
      <c r="D457">
        <v>669.1</v>
      </c>
      <c r="E457">
        <v>658.5</v>
      </c>
      <c r="F457" s="61">
        <f t="shared" si="96"/>
        <v>816.5</v>
      </c>
      <c r="G457" s="61">
        <f t="shared" si="97"/>
        <v>812.3</v>
      </c>
    </row>
    <row r="458" spans="1:7" x14ac:dyDescent="0.25">
      <c r="A458" s="8">
        <f t="shared" si="95"/>
        <v>42040</v>
      </c>
      <c r="B458">
        <v>211.8</v>
      </c>
      <c r="C458">
        <v>117.7</v>
      </c>
      <c r="D458">
        <v>691.5</v>
      </c>
      <c r="E458">
        <v>693.4</v>
      </c>
      <c r="F458" s="61">
        <f t="shared" si="96"/>
        <v>903.3</v>
      </c>
      <c r="G458" s="61">
        <f t="shared" si="97"/>
        <v>811.1</v>
      </c>
    </row>
    <row r="459" spans="1:7" x14ac:dyDescent="0.25">
      <c r="A459" s="8">
        <f t="shared" si="95"/>
        <v>42047</v>
      </c>
      <c r="B459">
        <v>188.5</v>
      </c>
      <c r="C459">
        <v>117.6</v>
      </c>
      <c r="D459">
        <v>715.7</v>
      </c>
      <c r="E459">
        <v>693.6</v>
      </c>
      <c r="F459" s="61">
        <f t="shared" si="96"/>
        <v>904.2</v>
      </c>
      <c r="G459" s="61">
        <f t="shared" si="97"/>
        <v>811.2</v>
      </c>
    </row>
    <row r="460" spans="1:7" x14ac:dyDescent="0.25">
      <c r="A460" s="8">
        <f t="shared" si="95"/>
        <v>42054</v>
      </c>
      <c r="B460">
        <v>164.6</v>
      </c>
      <c r="C460">
        <v>73.599999999999994</v>
      </c>
      <c r="D460">
        <v>740.8</v>
      </c>
      <c r="E460">
        <v>739.8</v>
      </c>
      <c r="F460" s="61">
        <f t="shared" si="96"/>
        <v>905.4</v>
      </c>
      <c r="G460" s="61">
        <f t="shared" si="97"/>
        <v>813.4</v>
      </c>
    </row>
    <row r="461" spans="1:7" x14ac:dyDescent="0.25">
      <c r="A461" s="8">
        <f t="shared" si="95"/>
        <v>42061</v>
      </c>
      <c r="B461">
        <v>164.6</v>
      </c>
      <c r="C461">
        <v>73.599999999999994</v>
      </c>
      <c r="D461">
        <v>740.8</v>
      </c>
      <c r="E461">
        <v>793.1</v>
      </c>
      <c r="F461" s="61">
        <f t="shared" si="96"/>
        <v>905.4</v>
      </c>
      <c r="G461" s="61">
        <f t="shared" si="97"/>
        <v>866.7</v>
      </c>
    </row>
    <row r="462" spans="1:7" x14ac:dyDescent="0.25">
      <c r="A462" s="8">
        <f t="shared" si="95"/>
        <v>42068</v>
      </c>
      <c r="B462">
        <v>164.6</v>
      </c>
      <c r="C462">
        <v>156.6</v>
      </c>
      <c r="D462">
        <v>740.8</v>
      </c>
      <c r="E462">
        <v>793.1</v>
      </c>
      <c r="F462" s="61">
        <f t="shared" si="96"/>
        <v>905.4</v>
      </c>
      <c r="G462" s="61">
        <f t="shared" si="97"/>
        <v>949.7</v>
      </c>
    </row>
    <row r="463" spans="1:7" x14ac:dyDescent="0.25">
      <c r="A463" s="8">
        <f t="shared" si="95"/>
        <v>42075</v>
      </c>
      <c r="B463">
        <v>203</v>
      </c>
      <c r="C463">
        <v>156.6</v>
      </c>
      <c r="D463">
        <v>775.8</v>
      </c>
      <c r="E463">
        <v>793.1</v>
      </c>
      <c r="F463" s="61">
        <f t="shared" si="96"/>
        <v>978.8</v>
      </c>
      <c r="G463" s="61">
        <f t="shared" si="97"/>
        <v>949.7</v>
      </c>
    </row>
    <row r="464" spans="1:7" x14ac:dyDescent="0.25">
      <c r="A464" s="8">
        <f t="shared" si="95"/>
        <v>42082</v>
      </c>
      <c r="B464">
        <v>205</v>
      </c>
      <c r="C464">
        <v>156.6</v>
      </c>
      <c r="D464">
        <v>775.8</v>
      </c>
      <c r="E464">
        <v>793.1</v>
      </c>
      <c r="F464" s="61">
        <f t="shared" si="96"/>
        <v>980.8</v>
      </c>
      <c r="G464" s="61">
        <f t="shared" si="97"/>
        <v>949.7</v>
      </c>
    </row>
    <row r="465" spans="1:8" x14ac:dyDescent="0.25">
      <c r="A465" s="8">
        <f t="shared" si="95"/>
        <v>42089</v>
      </c>
      <c r="B465">
        <v>161.9</v>
      </c>
      <c r="C465">
        <v>156.6</v>
      </c>
      <c r="D465">
        <v>821.1</v>
      </c>
      <c r="E465">
        <v>793.1</v>
      </c>
      <c r="F465" s="61">
        <f t="shared" si="96"/>
        <v>983</v>
      </c>
      <c r="G465" s="61">
        <f t="shared" si="97"/>
        <v>949.7</v>
      </c>
    </row>
    <row r="466" spans="1:8" x14ac:dyDescent="0.25">
      <c r="A466" s="8">
        <f t="shared" si="95"/>
        <v>42096</v>
      </c>
      <c r="B466">
        <v>162.69999999999999</v>
      </c>
      <c r="C466">
        <v>156.6</v>
      </c>
      <c r="D466">
        <v>821.2</v>
      </c>
      <c r="E466">
        <v>793.1</v>
      </c>
      <c r="F466" s="61">
        <f t="shared" si="96"/>
        <v>983.90000000000009</v>
      </c>
      <c r="G466" s="61">
        <f t="shared" si="97"/>
        <v>949.7</v>
      </c>
    </row>
    <row r="467" spans="1:8" x14ac:dyDescent="0.25">
      <c r="A467" s="8">
        <f t="shared" si="95"/>
        <v>42103</v>
      </c>
      <c r="B467">
        <v>121.7</v>
      </c>
      <c r="C467">
        <v>118.2</v>
      </c>
      <c r="D467">
        <v>864.2</v>
      </c>
      <c r="E467">
        <v>833.5</v>
      </c>
      <c r="F467" s="61">
        <f t="shared" si="96"/>
        <v>985.90000000000009</v>
      </c>
      <c r="G467" s="61">
        <f t="shared" si="97"/>
        <v>951.7</v>
      </c>
    </row>
    <row r="468" spans="1:8" x14ac:dyDescent="0.25">
      <c r="A468" s="8">
        <f t="shared" si="95"/>
        <v>42110</v>
      </c>
      <c r="B468">
        <v>167.3</v>
      </c>
      <c r="C468">
        <v>186.8</v>
      </c>
      <c r="D468">
        <v>864.2</v>
      </c>
      <c r="E468">
        <v>833.5</v>
      </c>
      <c r="F468" s="61">
        <f t="shared" si="96"/>
        <v>1031.5</v>
      </c>
      <c r="G468" s="61">
        <f t="shared" si="97"/>
        <v>1020.3</v>
      </c>
      <c r="H468">
        <v>39.700000000000003</v>
      </c>
    </row>
    <row r="469" spans="1:8" x14ac:dyDescent="0.25">
      <c r="A469" s="8">
        <f t="shared" si="95"/>
        <v>42117</v>
      </c>
      <c r="B469">
        <v>76.400000000000006</v>
      </c>
      <c r="C469">
        <v>151.80000000000001</v>
      </c>
      <c r="D469">
        <v>911.8</v>
      </c>
      <c r="E469">
        <v>870</v>
      </c>
      <c r="F469" s="61">
        <f t="shared" si="96"/>
        <v>988.19999999999993</v>
      </c>
      <c r="G469" s="61">
        <f t="shared" si="97"/>
        <v>1021.8</v>
      </c>
      <c r="H469">
        <v>85.7</v>
      </c>
    </row>
    <row r="470" spans="1:8" x14ac:dyDescent="0.25">
      <c r="A470" s="8">
        <f t="shared" si="95"/>
        <v>42124</v>
      </c>
      <c r="B470">
        <v>76.400000000000006</v>
      </c>
      <c r="C470">
        <v>151.80000000000001</v>
      </c>
      <c r="D470">
        <v>911.8</v>
      </c>
      <c r="E470">
        <v>870</v>
      </c>
      <c r="F470" s="61">
        <f t="shared" si="96"/>
        <v>988.19999999999993</v>
      </c>
      <c r="G470" s="61">
        <f t="shared" si="97"/>
        <v>1021.8</v>
      </c>
      <c r="H470">
        <v>85.7</v>
      </c>
    </row>
    <row r="471" spans="1:8" x14ac:dyDescent="0.25">
      <c r="A471" s="8">
        <f t="shared" si="95"/>
        <v>42131</v>
      </c>
      <c r="B471">
        <v>60.4</v>
      </c>
      <c r="C471">
        <v>105.2</v>
      </c>
      <c r="D471">
        <v>938.6</v>
      </c>
      <c r="E471">
        <v>919.9</v>
      </c>
      <c r="F471" s="61">
        <f t="shared" si="96"/>
        <v>999</v>
      </c>
      <c r="G471" s="61">
        <f t="shared" si="97"/>
        <v>1025.0999999999999</v>
      </c>
      <c r="H471">
        <v>85.7</v>
      </c>
    </row>
    <row r="472" spans="1:8" x14ac:dyDescent="0.25">
      <c r="A472" s="8">
        <f t="shared" si="95"/>
        <v>42138</v>
      </c>
      <c r="B472">
        <v>47.8</v>
      </c>
      <c r="C472">
        <v>159.19999999999999</v>
      </c>
      <c r="D472">
        <v>951.8</v>
      </c>
      <c r="E472">
        <v>919.9</v>
      </c>
      <c r="F472" s="61">
        <f t="shared" si="96"/>
        <v>999.59999999999991</v>
      </c>
      <c r="G472" s="61">
        <f t="shared" si="97"/>
        <v>1079.0999999999999</v>
      </c>
      <c r="H472">
        <v>85.7</v>
      </c>
    </row>
    <row r="473" spans="1:8" x14ac:dyDescent="0.25">
      <c r="A473" s="8">
        <f t="shared" si="95"/>
        <v>42145</v>
      </c>
      <c r="B473">
        <v>47.3</v>
      </c>
      <c r="C473">
        <v>107.3</v>
      </c>
      <c r="D473">
        <v>952.3</v>
      </c>
      <c r="E473">
        <v>919.9</v>
      </c>
      <c r="F473" s="61">
        <f t="shared" si="96"/>
        <v>999.59999999999991</v>
      </c>
      <c r="G473" s="61">
        <f t="shared" si="97"/>
        <v>1027.2</v>
      </c>
      <c r="H473">
        <v>187.7</v>
      </c>
    </row>
    <row r="474" spans="1:8" x14ac:dyDescent="0.25">
      <c r="A474" s="8">
        <f t="shared" si="95"/>
        <v>42152</v>
      </c>
      <c r="B474">
        <v>47.1</v>
      </c>
      <c r="C474">
        <v>68.7</v>
      </c>
      <c r="D474">
        <v>952.5</v>
      </c>
      <c r="E474" s="26">
        <v>980</v>
      </c>
      <c r="F474" s="61">
        <f t="shared" si="96"/>
        <v>999.6</v>
      </c>
      <c r="G474" s="61">
        <f t="shared" si="97"/>
        <v>1048.7</v>
      </c>
      <c r="H474">
        <v>187.7</v>
      </c>
    </row>
    <row r="475" spans="1:8" x14ac:dyDescent="0.25">
      <c r="A475" s="8">
        <f t="shared" si="95"/>
        <v>42159</v>
      </c>
      <c r="B475">
        <v>188.1</v>
      </c>
      <c r="C475">
        <v>131.4</v>
      </c>
      <c r="D475">
        <v>0</v>
      </c>
      <c r="E475">
        <v>30.4</v>
      </c>
      <c r="F475" s="61">
        <f t="shared" si="96"/>
        <v>188.1</v>
      </c>
      <c r="G475" s="61">
        <f t="shared" si="97"/>
        <v>161.80000000000001</v>
      </c>
    </row>
    <row r="476" spans="1:8" x14ac:dyDescent="0.25">
      <c r="A476" s="8">
        <f t="shared" si="95"/>
        <v>42166</v>
      </c>
      <c r="B476">
        <v>187.7</v>
      </c>
      <c r="C476">
        <v>133.1</v>
      </c>
      <c r="D476">
        <v>0.4</v>
      </c>
      <c r="E476">
        <v>30.4</v>
      </c>
      <c r="F476" s="61">
        <f t="shared" si="96"/>
        <v>188.1</v>
      </c>
      <c r="G476" s="61">
        <f t="shared" si="97"/>
        <v>163.5</v>
      </c>
    </row>
    <row r="477" spans="1:8" x14ac:dyDescent="0.25">
      <c r="A477" s="8">
        <f t="shared" si="95"/>
        <v>42173</v>
      </c>
      <c r="B477" s="26">
        <v>245</v>
      </c>
      <c r="C477">
        <v>133.1</v>
      </c>
      <c r="D477">
        <v>42.6</v>
      </c>
      <c r="E477">
        <v>30.4</v>
      </c>
      <c r="F477" s="61">
        <f t="shared" si="96"/>
        <v>287.60000000000002</v>
      </c>
      <c r="G477" s="61">
        <f t="shared" si="97"/>
        <v>163.5</v>
      </c>
    </row>
    <row r="478" spans="1:8" x14ac:dyDescent="0.25">
      <c r="A478" s="8">
        <f t="shared" si="95"/>
        <v>42180</v>
      </c>
      <c r="B478">
        <v>246.5</v>
      </c>
      <c r="C478">
        <v>270.3</v>
      </c>
      <c r="D478">
        <v>42.6</v>
      </c>
      <c r="E478">
        <v>30.4</v>
      </c>
      <c r="F478" s="61">
        <f t="shared" si="96"/>
        <v>289.10000000000002</v>
      </c>
      <c r="G478" s="61">
        <f t="shared" si="97"/>
        <v>300.7</v>
      </c>
    </row>
    <row r="479" spans="1:8" x14ac:dyDescent="0.25">
      <c r="A479" s="8">
        <f t="shared" si="95"/>
        <v>42187</v>
      </c>
      <c r="B479">
        <v>246.8</v>
      </c>
      <c r="C479">
        <v>270.2</v>
      </c>
      <c r="D479">
        <v>42.6</v>
      </c>
      <c r="E479">
        <v>30.7</v>
      </c>
      <c r="F479" s="61">
        <f t="shared" ref="F479:G481" si="98">+B479+D479</f>
        <v>289.40000000000003</v>
      </c>
      <c r="G479" s="61">
        <f t="shared" si="98"/>
        <v>300.89999999999998</v>
      </c>
    </row>
    <row r="480" spans="1:8" x14ac:dyDescent="0.25">
      <c r="A480" s="8">
        <f t="shared" si="95"/>
        <v>42194</v>
      </c>
      <c r="B480">
        <v>247.1</v>
      </c>
      <c r="C480">
        <v>269.7</v>
      </c>
      <c r="D480">
        <v>42.6</v>
      </c>
      <c r="E480">
        <v>31.3</v>
      </c>
      <c r="F480" s="61">
        <f t="shared" si="98"/>
        <v>289.7</v>
      </c>
      <c r="G480" s="61">
        <f t="shared" si="98"/>
        <v>301</v>
      </c>
    </row>
    <row r="481" spans="1:7" x14ac:dyDescent="0.25">
      <c r="A481" s="8">
        <f t="shared" si="95"/>
        <v>42201</v>
      </c>
      <c r="B481">
        <v>201.5</v>
      </c>
      <c r="C481">
        <v>251.8</v>
      </c>
      <c r="D481" s="26">
        <v>89</v>
      </c>
      <c r="E481" s="26">
        <v>73</v>
      </c>
      <c r="F481" s="61">
        <f t="shared" si="98"/>
        <v>290.5</v>
      </c>
      <c r="G481" s="61">
        <f t="shared" si="98"/>
        <v>324.8</v>
      </c>
    </row>
    <row r="482" spans="1:7" x14ac:dyDescent="0.25">
      <c r="A482" s="8">
        <f t="shared" si="95"/>
        <v>42208</v>
      </c>
      <c r="B482">
        <v>256.7</v>
      </c>
      <c r="C482">
        <v>196.2</v>
      </c>
      <c r="D482">
        <v>141.6</v>
      </c>
      <c r="E482">
        <v>128.1</v>
      </c>
      <c r="F482" s="61">
        <f t="shared" ref="F482:G487" si="99">+B482+D482</f>
        <v>398.29999999999995</v>
      </c>
      <c r="G482" s="61">
        <f t="shared" si="99"/>
        <v>324.29999999999995</v>
      </c>
    </row>
    <row r="483" spans="1:7" x14ac:dyDescent="0.25">
      <c r="A483" s="8">
        <f t="shared" si="95"/>
        <v>42215</v>
      </c>
      <c r="B483">
        <v>256.7</v>
      </c>
      <c r="C483">
        <v>280.60000000000002</v>
      </c>
      <c r="D483">
        <v>141.6</v>
      </c>
      <c r="E483" s="26">
        <v>129</v>
      </c>
      <c r="F483" s="61">
        <f t="shared" si="99"/>
        <v>398.29999999999995</v>
      </c>
      <c r="G483" s="61">
        <f t="shared" si="99"/>
        <v>409.6</v>
      </c>
    </row>
    <row r="484" spans="1:7" x14ac:dyDescent="0.25">
      <c r="A484" s="8">
        <f t="shared" si="95"/>
        <v>42222</v>
      </c>
      <c r="B484" s="26">
        <v>256</v>
      </c>
      <c r="C484">
        <v>225.4</v>
      </c>
      <c r="D484">
        <v>142.30000000000001</v>
      </c>
      <c r="E484">
        <v>187.2</v>
      </c>
      <c r="F484" s="61">
        <f t="shared" si="99"/>
        <v>398.3</v>
      </c>
      <c r="G484" s="61">
        <f t="shared" si="99"/>
        <v>412.6</v>
      </c>
    </row>
    <row r="485" spans="1:7" x14ac:dyDescent="0.25">
      <c r="A485" s="8">
        <f t="shared" si="95"/>
        <v>42229</v>
      </c>
      <c r="B485">
        <v>203.4</v>
      </c>
      <c r="C485">
        <v>225.3</v>
      </c>
      <c r="D485">
        <v>197.2</v>
      </c>
      <c r="E485">
        <v>188.1</v>
      </c>
      <c r="F485" s="61">
        <f t="shared" si="99"/>
        <v>400.6</v>
      </c>
      <c r="G485" s="61">
        <f t="shared" si="99"/>
        <v>413.4</v>
      </c>
    </row>
    <row r="486" spans="1:7" x14ac:dyDescent="0.25">
      <c r="A486" s="8">
        <f t="shared" si="95"/>
        <v>42236</v>
      </c>
      <c r="B486">
        <v>153.69999999999999</v>
      </c>
      <c r="C486">
        <v>172.5</v>
      </c>
      <c r="D486">
        <v>245.4</v>
      </c>
      <c r="E486">
        <v>242.8</v>
      </c>
      <c r="F486" s="61">
        <f t="shared" si="99"/>
        <v>399.1</v>
      </c>
      <c r="G486" s="61">
        <f t="shared" si="99"/>
        <v>415.3</v>
      </c>
    </row>
    <row r="487" spans="1:7" x14ac:dyDescent="0.25">
      <c r="A487" s="8">
        <f t="shared" si="95"/>
        <v>42243</v>
      </c>
      <c r="B487">
        <v>202.4</v>
      </c>
      <c r="C487">
        <v>173.5</v>
      </c>
      <c r="D487">
        <v>246.1</v>
      </c>
      <c r="E487">
        <v>243.3</v>
      </c>
      <c r="F487" s="61">
        <f t="shared" si="99"/>
        <v>448.5</v>
      </c>
      <c r="G487" s="61">
        <f t="shared" si="99"/>
        <v>416.8</v>
      </c>
    </row>
    <row r="488" spans="1:7" x14ac:dyDescent="0.25">
      <c r="A488" s="8">
        <f t="shared" si="95"/>
        <v>42250</v>
      </c>
      <c r="B488">
        <v>202.4</v>
      </c>
      <c r="C488">
        <v>272.2</v>
      </c>
      <c r="D488">
        <v>246.1</v>
      </c>
      <c r="E488" s="26">
        <v>244</v>
      </c>
      <c r="F488" s="61">
        <f t="shared" ref="F488:G490" si="100">+B488+D488</f>
        <v>448.5</v>
      </c>
      <c r="G488" s="61">
        <f t="shared" si="100"/>
        <v>516.20000000000005</v>
      </c>
    </row>
    <row r="489" spans="1:7" x14ac:dyDescent="0.25">
      <c r="A489" s="8">
        <f t="shared" si="95"/>
        <v>42257</v>
      </c>
      <c r="B489">
        <v>258.39999999999998</v>
      </c>
      <c r="C489">
        <v>227.8</v>
      </c>
      <c r="D489">
        <v>246.1</v>
      </c>
      <c r="E489">
        <v>290.60000000000002</v>
      </c>
      <c r="F489" s="61">
        <f t="shared" si="100"/>
        <v>504.5</v>
      </c>
      <c r="G489" s="61">
        <f t="shared" si="100"/>
        <v>518.40000000000009</v>
      </c>
    </row>
    <row r="490" spans="1:7" x14ac:dyDescent="0.25">
      <c r="A490" s="8">
        <f t="shared" si="95"/>
        <v>42264</v>
      </c>
      <c r="B490">
        <v>209.7</v>
      </c>
      <c r="C490">
        <v>226.9</v>
      </c>
      <c r="D490">
        <v>297.2</v>
      </c>
      <c r="E490">
        <v>291.5</v>
      </c>
      <c r="F490" s="61">
        <f t="shared" si="100"/>
        <v>506.9</v>
      </c>
      <c r="G490" s="61">
        <f t="shared" si="100"/>
        <v>518.4</v>
      </c>
    </row>
    <row r="491" spans="1:7" x14ac:dyDescent="0.25">
      <c r="A491" s="8">
        <f t="shared" si="95"/>
        <v>42271</v>
      </c>
      <c r="B491" s="26">
        <v>180</v>
      </c>
      <c r="C491">
        <v>143.30000000000001</v>
      </c>
      <c r="D491">
        <v>328.4</v>
      </c>
      <c r="E491">
        <v>379.8</v>
      </c>
      <c r="F491" s="61">
        <f t="shared" ref="F491:G496" si="101">+B491+D491</f>
        <v>508.4</v>
      </c>
      <c r="G491" s="61">
        <f t="shared" si="101"/>
        <v>523.1</v>
      </c>
    </row>
    <row r="492" spans="1:7" x14ac:dyDescent="0.25">
      <c r="A492" s="8">
        <f t="shared" si="95"/>
        <v>42278</v>
      </c>
      <c r="B492">
        <v>160.19999999999999</v>
      </c>
      <c r="C492">
        <v>209.7</v>
      </c>
      <c r="D492">
        <v>349.3</v>
      </c>
      <c r="E492">
        <v>379.8</v>
      </c>
      <c r="F492" s="61">
        <f t="shared" si="101"/>
        <v>509.5</v>
      </c>
      <c r="G492" s="61">
        <f t="shared" si="101"/>
        <v>589.5</v>
      </c>
    </row>
    <row r="493" spans="1:7" x14ac:dyDescent="0.25">
      <c r="A493" s="8">
        <f t="shared" si="95"/>
        <v>42285</v>
      </c>
      <c r="B493">
        <v>160.1</v>
      </c>
      <c r="C493">
        <v>165.7</v>
      </c>
      <c r="D493">
        <v>349.3</v>
      </c>
      <c r="E493">
        <v>349.3</v>
      </c>
      <c r="F493" s="61">
        <f t="shared" si="101"/>
        <v>509.4</v>
      </c>
      <c r="G493" s="61">
        <f t="shared" si="101"/>
        <v>515</v>
      </c>
    </row>
    <row r="494" spans="1:7" x14ac:dyDescent="0.25">
      <c r="A494" s="8">
        <f t="shared" si="95"/>
        <v>42292</v>
      </c>
      <c r="B494">
        <v>105.4</v>
      </c>
      <c r="C494" s="26">
        <v>126</v>
      </c>
      <c r="D494">
        <v>406.1</v>
      </c>
      <c r="E494">
        <v>465.1</v>
      </c>
      <c r="F494" s="61">
        <f t="shared" si="101"/>
        <v>511.5</v>
      </c>
      <c r="G494" s="61">
        <f t="shared" si="101"/>
        <v>591.1</v>
      </c>
    </row>
    <row r="495" spans="1:7" x14ac:dyDescent="0.25">
      <c r="A495" s="8">
        <f t="shared" si="95"/>
        <v>42299</v>
      </c>
      <c r="B495">
        <v>105.4</v>
      </c>
      <c r="C495" s="26">
        <v>126</v>
      </c>
      <c r="D495">
        <v>406.1</v>
      </c>
      <c r="E495">
        <v>465.1</v>
      </c>
      <c r="F495" s="61">
        <f t="shared" si="101"/>
        <v>511.5</v>
      </c>
      <c r="G495" s="61">
        <f t="shared" si="101"/>
        <v>591.1</v>
      </c>
    </row>
    <row r="496" spans="1:7" x14ac:dyDescent="0.25">
      <c r="A496" s="8">
        <f t="shared" si="95"/>
        <v>42306</v>
      </c>
      <c r="B496" s="26">
        <v>56</v>
      </c>
      <c r="C496">
        <v>130.9</v>
      </c>
      <c r="D496">
        <v>457.9</v>
      </c>
      <c r="E496">
        <v>481.1</v>
      </c>
      <c r="F496" s="61">
        <f t="shared" si="101"/>
        <v>513.9</v>
      </c>
      <c r="G496" s="61">
        <f t="shared" si="101"/>
        <v>612</v>
      </c>
    </row>
    <row r="497" spans="1:8" x14ac:dyDescent="0.25">
      <c r="A497" s="8">
        <f t="shared" si="95"/>
        <v>42313</v>
      </c>
      <c r="B497" s="26">
        <v>56</v>
      </c>
      <c r="C497" s="26">
        <v>130.9</v>
      </c>
      <c r="D497" s="26">
        <v>457.9</v>
      </c>
      <c r="E497" s="26">
        <v>481.1</v>
      </c>
      <c r="F497" s="61">
        <f t="shared" ref="F497:G506" si="102">+B497+D497</f>
        <v>513.9</v>
      </c>
      <c r="G497" s="61">
        <f t="shared" si="102"/>
        <v>612</v>
      </c>
    </row>
    <row r="498" spans="1:8" x14ac:dyDescent="0.25">
      <c r="A498" s="8">
        <f t="shared" si="95"/>
        <v>42320</v>
      </c>
      <c r="B498" s="26">
        <v>148</v>
      </c>
      <c r="C498" s="26">
        <v>131.19999999999999</v>
      </c>
      <c r="D498">
        <v>457.9</v>
      </c>
      <c r="E498">
        <v>481.1</v>
      </c>
      <c r="F498" s="61">
        <f t="shared" si="102"/>
        <v>605.9</v>
      </c>
      <c r="G498" s="61">
        <f t="shared" si="102"/>
        <v>612.29999999999995</v>
      </c>
    </row>
    <row r="499" spans="1:8" x14ac:dyDescent="0.25">
      <c r="A499" s="8">
        <f t="shared" si="95"/>
        <v>42327</v>
      </c>
      <c r="B499" s="26">
        <v>92</v>
      </c>
      <c r="C499">
        <v>168.2</v>
      </c>
      <c r="D499">
        <v>514.1</v>
      </c>
      <c r="E499">
        <v>528.4</v>
      </c>
      <c r="F499" s="61">
        <f t="shared" si="102"/>
        <v>606.1</v>
      </c>
      <c r="G499" s="61">
        <f t="shared" si="102"/>
        <v>696.59999999999991</v>
      </c>
    </row>
    <row r="500" spans="1:8" x14ac:dyDescent="0.25">
      <c r="A500" s="8">
        <f t="shared" si="95"/>
        <v>42334</v>
      </c>
      <c r="B500" s="26">
        <v>92</v>
      </c>
      <c r="C500" s="26">
        <v>167.9</v>
      </c>
      <c r="D500">
        <v>514.1</v>
      </c>
      <c r="E500">
        <v>528.70000000000005</v>
      </c>
      <c r="F500" s="61">
        <f t="shared" si="102"/>
        <v>606.1</v>
      </c>
      <c r="G500" s="61">
        <f t="shared" si="102"/>
        <v>696.6</v>
      </c>
    </row>
    <row r="501" spans="1:8" x14ac:dyDescent="0.25">
      <c r="A501" s="8">
        <f t="shared" si="95"/>
        <v>42341</v>
      </c>
      <c r="B501" s="26">
        <v>92</v>
      </c>
      <c r="C501" s="26">
        <v>168.2</v>
      </c>
      <c r="D501">
        <v>558.79999999999995</v>
      </c>
      <c r="E501">
        <v>528.70000000000005</v>
      </c>
      <c r="F501" s="61">
        <f t="shared" si="102"/>
        <v>650.79999999999995</v>
      </c>
      <c r="G501" s="61">
        <f t="shared" si="102"/>
        <v>696.90000000000009</v>
      </c>
    </row>
    <row r="502" spans="1:8" x14ac:dyDescent="0.25">
      <c r="A502" s="8">
        <f t="shared" si="95"/>
        <v>42348</v>
      </c>
      <c r="B502" s="26">
        <v>179.2</v>
      </c>
      <c r="C502" s="26">
        <v>142.9</v>
      </c>
      <c r="D502">
        <v>607.70000000000005</v>
      </c>
      <c r="E502">
        <v>570.29999999999995</v>
      </c>
      <c r="F502" s="61">
        <f t="shared" si="102"/>
        <v>786.90000000000009</v>
      </c>
      <c r="G502" s="61">
        <f t="shared" si="102"/>
        <v>713.19999999999993</v>
      </c>
      <c r="H502" s="61">
        <v>0</v>
      </c>
    </row>
    <row r="503" spans="1:8" x14ac:dyDescent="0.25">
      <c r="A503" s="8">
        <f t="shared" si="95"/>
        <v>42355</v>
      </c>
      <c r="B503" s="26">
        <v>179.2</v>
      </c>
      <c r="C503" s="26">
        <v>142.9</v>
      </c>
      <c r="D503">
        <v>607.70000000000005</v>
      </c>
      <c r="E503">
        <v>570.29999999999995</v>
      </c>
      <c r="F503" s="61">
        <f t="shared" si="102"/>
        <v>786.90000000000009</v>
      </c>
      <c r="G503" s="61">
        <f t="shared" si="102"/>
        <v>713.19999999999993</v>
      </c>
      <c r="H503" s="61">
        <v>0</v>
      </c>
    </row>
    <row r="504" spans="1:8" x14ac:dyDescent="0.25">
      <c r="A504" s="8">
        <f t="shared" si="95"/>
        <v>42362</v>
      </c>
      <c r="B504" s="26">
        <v>179.2</v>
      </c>
      <c r="C504" s="26">
        <v>221</v>
      </c>
      <c r="D504">
        <v>607.70000000000005</v>
      </c>
      <c r="E504">
        <v>570.4</v>
      </c>
      <c r="F504" s="61">
        <f t="shared" si="102"/>
        <v>786.90000000000009</v>
      </c>
      <c r="G504" s="61">
        <f t="shared" si="102"/>
        <v>791.4</v>
      </c>
    </row>
    <row r="505" spans="1:8" x14ac:dyDescent="0.25">
      <c r="A505" s="8">
        <f t="shared" si="95"/>
        <v>42369</v>
      </c>
      <c r="B505" s="26">
        <v>179.2</v>
      </c>
      <c r="C505" s="26">
        <v>180.6</v>
      </c>
      <c r="D505">
        <v>607.70000000000005</v>
      </c>
      <c r="E505">
        <v>612.79999999999995</v>
      </c>
      <c r="F505" s="61">
        <f t="shared" si="102"/>
        <v>786.90000000000009</v>
      </c>
      <c r="G505" s="61">
        <f t="shared" si="102"/>
        <v>793.4</v>
      </c>
    </row>
    <row r="506" spans="1:8" x14ac:dyDescent="0.25">
      <c r="A506" s="8">
        <f t="shared" si="95"/>
        <v>42376</v>
      </c>
      <c r="B506" s="26">
        <v>139.5</v>
      </c>
      <c r="C506" s="26">
        <v>160.4</v>
      </c>
      <c r="D506">
        <v>649.29999999999995</v>
      </c>
      <c r="E506" s="26">
        <v>634</v>
      </c>
      <c r="F506" s="61">
        <f t="shared" si="102"/>
        <v>788.8</v>
      </c>
      <c r="G506" s="61">
        <f t="shared" si="102"/>
        <v>794.4</v>
      </c>
    </row>
    <row r="507" spans="1:8" x14ac:dyDescent="0.25">
      <c r="A507" s="8">
        <f t="shared" si="95"/>
        <v>42383</v>
      </c>
      <c r="B507">
        <v>313.3</v>
      </c>
      <c r="C507">
        <v>698.3</v>
      </c>
      <c r="D507">
        <v>1480.2</v>
      </c>
      <c r="E507">
        <v>1887.1</v>
      </c>
      <c r="F507" s="61">
        <f t="shared" ref="F507:G510" si="103">+B507+D507</f>
        <v>1793.5</v>
      </c>
      <c r="G507" s="61">
        <f t="shared" si="103"/>
        <v>2585.3999999999996</v>
      </c>
    </row>
    <row r="508" spans="1:8" x14ac:dyDescent="0.25">
      <c r="A508" s="8">
        <f t="shared" si="95"/>
        <v>42390</v>
      </c>
      <c r="B508">
        <v>179.9</v>
      </c>
      <c r="C508">
        <v>160.4</v>
      </c>
      <c r="D508">
        <v>649.29999999999995</v>
      </c>
      <c r="E508">
        <v>655.5</v>
      </c>
      <c r="F508" s="61">
        <f t="shared" si="103"/>
        <v>829.19999999999993</v>
      </c>
      <c r="G508" s="61">
        <f t="shared" si="103"/>
        <v>815.9</v>
      </c>
    </row>
    <row r="509" spans="1:8" x14ac:dyDescent="0.25">
      <c r="A509" s="8">
        <f t="shared" si="95"/>
        <v>42397</v>
      </c>
      <c r="B509">
        <v>179.9</v>
      </c>
      <c r="C509">
        <v>147.4</v>
      </c>
      <c r="D509">
        <v>649.29999999999995</v>
      </c>
      <c r="E509">
        <v>669.1</v>
      </c>
      <c r="F509" s="61">
        <f t="shared" si="103"/>
        <v>829.19999999999993</v>
      </c>
      <c r="G509" s="61">
        <f t="shared" si="103"/>
        <v>816.5</v>
      </c>
    </row>
    <row r="510" spans="1:8" x14ac:dyDescent="0.25">
      <c r="A510" s="8">
        <f t="shared" si="95"/>
        <v>42404</v>
      </c>
      <c r="B510">
        <v>127.6</v>
      </c>
      <c r="C510">
        <v>211.8</v>
      </c>
      <c r="D510">
        <v>704.3</v>
      </c>
      <c r="E510">
        <v>691.5</v>
      </c>
      <c r="F510" s="61">
        <f t="shared" si="103"/>
        <v>831.9</v>
      </c>
      <c r="G510" s="61">
        <f t="shared" si="103"/>
        <v>903.3</v>
      </c>
    </row>
    <row r="511" spans="1:8" x14ac:dyDescent="0.25">
      <c r="A511" s="8">
        <f t="shared" si="95"/>
        <v>42411</v>
      </c>
      <c r="B511">
        <v>127.6</v>
      </c>
      <c r="C511">
        <v>188.5</v>
      </c>
      <c r="D511">
        <v>704.3</v>
      </c>
      <c r="E511">
        <v>715.7</v>
      </c>
      <c r="F511" s="61">
        <f t="shared" ref="F511:G513" si="104">+B511+D511</f>
        <v>831.9</v>
      </c>
      <c r="G511" s="61">
        <f t="shared" si="104"/>
        <v>904.2</v>
      </c>
    </row>
    <row r="512" spans="1:8" x14ac:dyDescent="0.25">
      <c r="A512" s="8">
        <f t="shared" si="95"/>
        <v>42418</v>
      </c>
      <c r="B512">
        <v>127.6</v>
      </c>
      <c r="C512">
        <v>164.6</v>
      </c>
      <c r="D512">
        <v>704.3</v>
      </c>
      <c r="E512">
        <v>740.8</v>
      </c>
      <c r="F512" s="61">
        <f t="shared" si="104"/>
        <v>831.9</v>
      </c>
      <c r="G512" s="61">
        <f t="shared" si="104"/>
        <v>905.4</v>
      </c>
    </row>
    <row r="513" spans="1:9" x14ac:dyDescent="0.25">
      <c r="A513" s="8">
        <f t="shared" ref="A513:A576" si="105">+A512+7</f>
        <v>42425</v>
      </c>
      <c r="B513">
        <v>88.4</v>
      </c>
      <c r="C513">
        <v>164.6</v>
      </c>
      <c r="D513">
        <v>745.4</v>
      </c>
      <c r="E513">
        <v>740.8</v>
      </c>
      <c r="F513" s="61">
        <f t="shared" si="104"/>
        <v>833.8</v>
      </c>
      <c r="G513" s="61">
        <f t="shared" si="104"/>
        <v>905.4</v>
      </c>
    </row>
    <row r="514" spans="1:9" x14ac:dyDescent="0.25">
      <c r="A514" s="8">
        <f t="shared" si="105"/>
        <v>42432</v>
      </c>
      <c r="B514">
        <v>141.4</v>
      </c>
      <c r="C514">
        <v>164.6</v>
      </c>
      <c r="D514">
        <v>795.8</v>
      </c>
      <c r="E514">
        <v>740.8</v>
      </c>
      <c r="F514" s="61">
        <f t="shared" ref="F514:G516" si="106">+B514+D514</f>
        <v>937.19999999999993</v>
      </c>
      <c r="G514" s="61">
        <f t="shared" si="106"/>
        <v>905.4</v>
      </c>
    </row>
    <row r="515" spans="1:9" x14ac:dyDescent="0.25">
      <c r="A515" s="8">
        <f t="shared" si="105"/>
        <v>42439</v>
      </c>
      <c r="B515">
        <v>141.4</v>
      </c>
      <c r="C515">
        <v>203</v>
      </c>
      <c r="D515">
        <v>795.8</v>
      </c>
      <c r="E515">
        <v>775.8</v>
      </c>
      <c r="F515" s="61">
        <f t="shared" si="106"/>
        <v>937.19999999999993</v>
      </c>
      <c r="G515" s="61">
        <f t="shared" si="106"/>
        <v>978.8</v>
      </c>
    </row>
    <row r="516" spans="1:9" x14ac:dyDescent="0.25">
      <c r="A516" s="8">
        <f t="shared" si="105"/>
        <v>42446</v>
      </c>
      <c r="B516">
        <v>141.4</v>
      </c>
      <c r="C516">
        <v>205</v>
      </c>
      <c r="D516">
        <v>795.8</v>
      </c>
      <c r="E516">
        <v>775.8</v>
      </c>
      <c r="F516" s="61">
        <f t="shared" si="106"/>
        <v>937.19999999999993</v>
      </c>
      <c r="G516" s="61">
        <f t="shared" si="106"/>
        <v>980.8</v>
      </c>
    </row>
    <row r="517" spans="1:9" x14ac:dyDescent="0.25">
      <c r="A517" s="8">
        <f t="shared" si="105"/>
        <v>42453</v>
      </c>
      <c r="B517" s="26">
        <v>101</v>
      </c>
      <c r="C517">
        <v>161.9</v>
      </c>
      <c r="D517">
        <v>838.2</v>
      </c>
      <c r="E517">
        <v>821.1</v>
      </c>
      <c r="F517" s="61">
        <f t="shared" ref="F517:G519" si="107">+B517+D517</f>
        <v>939.2</v>
      </c>
      <c r="G517" s="61">
        <f t="shared" si="107"/>
        <v>983</v>
      </c>
    </row>
    <row r="518" spans="1:9" x14ac:dyDescent="0.25">
      <c r="A518" s="8">
        <f t="shared" si="105"/>
        <v>42460</v>
      </c>
      <c r="B518" s="26">
        <v>101</v>
      </c>
      <c r="C518" s="26">
        <v>162.69999999999999</v>
      </c>
      <c r="D518" s="26">
        <v>889</v>
      </c>
      <c r="E518" s="26">
        <v>821.2</v>
      </c>
      <c r="F518" s="61">
        <f t="shared" si="107"/>
        <v>990</v>
      </c>
      <c r="G518" s="61">
        <f t="shared" si="107"/>
        <v>983.90000000000009</v>
      </c>
    </row>
    <row r="519" spans="1:9" x14ac:dyDescent="0.25">
      <c r="A519" s="8">
        <f t="shared" si="105"/>
        <v>42467</v>
      </c>
      <c r="B519" s="26">
        <v>101</v>
      </c>
      <c r="C519" s="26">
        <v>121.7</v>
      </c>
      <c r="D519" s="26">
        <v>889</v>
      </c>
      <c r="E519">
        <v>864.2</v>
      </c>
      <c r="F519" s="61">
        <f t="shared" si="107"/>
        <v>990</v>
      </c>
      <c r="G519" s="61">
        <f t="shared" si="107"/>
        <v>985.90000000000009</v>
      </c>
    </row>
    <row r="520" spans="1:9" x14ac:dyDescent="0.25">
      <c r="A520" s="8">
        <f t="shared" si="105"/>
        <v>42474</v>
      </c>
      <c r="B520" s="26">
        <v>156</v>
      </c>
      <c r="C520" s="26">
        <v>167.3</v>
      </c>
      <c r="D520" s="26">
        <v>889</v>
      </c>
      <c r="E520">
        <v>864.2</v>
      </c>
      <c r="F520" s="61">
        <f t="shared" ref="F520:G522" si="108">+B520+D520</f>
        <v>1045</v>
      </c>
      <c r="G520" s="61">
        <f t="shared" si="108"/>
        <v>1031.5</v>
      </c>
    </row>
    <row r="521" spans="1:9" x14ac:dyDescent="0.25">
      <c r="A521" s="8">
        <f t="shared" si="105"/>
        <v>42481</v>
      </c>
      <c r="B521" s="26">
        <v>156</v>
      </c>
      <c r="C521">
        <v>76.400000000000006</v>
      </c>
      <c r="D521">
        <v>932.3</v>
      </c>
      <c r="E521">
        <v>911.8</v>
      </c>
      <c r="F521" s="61">
        <f t="shared" si="108"/>
        <v>1088.3</v>
      </c>
      <c r="G521" s="61">
        <f t="shared" si="108"/>
        <v>988.19999999999993</v>
      </c>
    </row>
    <row r="522" spans="1:9" x14ac:dyDescent="0.25">
      <c r="A522" s="8">
        <f t="shared" si="105"/>
        <v>42488</v>
      </c>
      <c r="B522" s="26">
        <v>156</v>
      </c>
      <c r="C522">
        <v>76.400000000000006</v>
      </c>
      <c r="D522">
        <v>932.3</v>
      </c>
      <c r="E522">
        <v>911.8</v>
      </c>
      <c r="F522" s="61">
        <f t="shared" si="108"/>
        <v>1088.3</v>
      </c>
      <c r="G522" s="61">
        <f t="shared" si="108"/>
        <v>988.19999999999993</v>
      </c>
    </row>
    <row r="523" spans="1:9" x14ac:dyDescent="0.25">
      <c r="A523" s="8">
        <f t="shared" si="105"/>
        <v>42495</v>
      </c>
      <c r="B523">
        <v>128.1</v>
      </c>
      <c r="C523">
        <v>76.400000000000006</v>
      </c>
      <c r="D523">
        <v>959.2</v>
      </c>
      <c r="E523">
        <v>911.8</v>
      </c>
      <c r="F523" s="61">
        <f t="shared" ref="F523:G525" si="109">+B523+D523</f>
        <v>1087.3</v>
      </c>
      <c r="G523" s="61">
        <f t="shared" si="109"/>
        <v>988.19999999999993</v>
      </c>
    </row>
    <row r="524" spans="1:9" x14ac:dyDescent="0.25">
      <c r="A524" s="8">
        <f t="shared" si="105"/>
        <v>42502</v>
      </c>
      <c r="B524">
        <v>100.4</v>
      </c>
      <c r="C524">
        <v>60.4</v>
      </c>
      <c r="D524">
        <v>986.1</v>
      </c>
      <c r="E524">
        <v>938.6</v>
      </c>
      <c r="F524" s="61">
        <f t="shared" si="109"/>
        <v>1086.5</v>
      </c>
      <c r="G524" s="61">
        <f t="shared" si="109"/>
        <v>999</v>
      </c>
    </row>
    <row r="525" spans="1:9" x14ac:dyDescent="0.25">
      <c r="A525" s="8">
        <f t="shared" si="105"/>
        <v>42509</v>
      </c>
      <c r="B525">
        <v>100.4</v>
      </c>
      <c r="C525">
        <v>47.3</v>
      </c>
      <c r="D525">
        <v>986.1</v>
      </c>
      <c r="E525">
        <v>952.3</v>
      </c>
      <c r="F525" s="61">
        <f t="shared" si="109"/>
        <v>1086.5</v>
      </c>
      <c r="G525" s="61">
        <f t="shared" si="109"/>
        <v>999.59999999999991</v>
      </c>
      <c r="I525">
        <v>72.900000000000006</v>
      </c>
    </row>
    <row r="526" spans="1:9" x14ac:dyDescent="0.25">
      <c r="A526" s="8">
        <f t="shared" si="105"/>
        <v>42516</v>
      </c>
      <c r="B526" s="26">
        <v>55</v>
      </c>
      <c r="C526">
        <v>47.1</v>
      </c>
      <c r="D526">
        <v>1033.7</v>
      </c>
      <c r="E526">
        <v>952.5</v>
      </c>
      <c r="F526" s="61">
        <f t="shared" ref="F526:G528" si="110">+B526+D526</f>
        <v>1088.7</v>
      </c>
      <c r="G526" s="61">
        <f t="shared" si="110"/>
        <v>999.6</v>
      </c>
      <c r="I526">
        <v>72.900000000000006</v>
      </c>
    </row>
    <row r="527" spans="1:9" x14ac:dyDescent="0.25">
      <c r="A527" s="8">
        <f t="shared" si="105"/>
        <v>42523</v>
      </c>
      <c r="B527">
        <v>127.9</v>
      </c>
      <c r="C527">
        <v>188.1</v>
      </c>
      <c r="D527">
        <v>0</v>
      </c>
      <c r="E527">
        <v>0</v>
      </c>
      <c r="F527" s="61">
        <f t="shared" si="110"/>
        <v>127.9</v>
      </c>
      <c r="G527" s="61">
        <f t="shared" si="110"/>
        <v>188.1</v>
      </c>
    </row>
    <row r="528" spans="1:9" x14ac:dyDescent="0.25">
      <c r="A528" s="8">
        <f t="shared" si="105"/>
        <v>42530</v>
      </c>
      <c r="B528">
        <v>148.80000000000001</v>
      </c>
      <c r="C528">
        <v>187.7</v>
      </c>
      <c r="D528">
        <v>0</v>
      </c>
      <c r="E528">
        <v>0.4</v>
      </c>
      <c r="F528" s="61">
        <f t="shared" si="110"/>
        <v>148.80000000000001</v>
      </c>
      <c r="G528" s="61">
        <f t="shared" si="110"/>
        <v>188.1</v>
      </c>
    </row>
    <row r="529" spans="1:7" x14ac:dyDescent="0.25">
      <c r="A529" s="8">
        <f t="shared" si="105"/>
        <v>42537</v>
      </c>
      <c r="B529">
        <v>93.8</v>
      </c>
      <c r="C529" s="26">
        <v>245</v>
      </c>
      <c r="D529">
        <v>53.3</v>
      </c>
      <c r="E529">
        <v>42.6</v>
      </c>
      <c r="F529" s="61">
        <f t="shared" ref="F529:G531" si="111">+B529+D529</f>
        <v>147.1</v>
      </c>
      <c r="G529" s="61">
        <f t="shared" si="111"/>
        <v>287.60000000000002</v>
      </c>
    </row>
    <row r="530" spans="1:7" x14ac:dyDescent="0.25">
      <c r="A530" s="8">
        <f t="shared" si="105"/>
        <v>42544</v>
      </c>
      <c r="B530">
        <v>93.8</v>
      </c>
      <c r="C530">
        <v>246.5</v>
      </c>
      <c r="D530">
        <v>108.8</v>
      </c>
      <c r="E530">
        <v>42.6</v>
      </c>
      <c r="F530" s="61">
        <f t="shared" si="111"/>
        <v>202.6</v>
      </c>
      <c r="G530" s="61">
        <f t="shared" si="111"/>
        <v>289.10000000000002</v>
      </c>
    </row>
    <row r="531" spans="1:7" x14ac:dyDescent="0.25">
      <c r="A531" s="8">
        <f t="shared" si="105"/>
        <v>42551</v>
      </c>
      <c r="B531">
        <v>93.8</v>
      </c>
      <c r="C531">
        <v>246.8</v>
      </c>
      <c r="D531">
        <v>146.19999999999999</v>
      </c>
      <c r="E531">
        <v>42.6</v>
      </c>
      <c r="F531" s="61">
        <f t="shared" si="111"/>
        <v>240</v>
      </c>
      <c r="G531" s="61">
        <f t="shared" si="111"/>
        <v>289.40000000000003</v>
      </c>
    </row>
    <row r="532" spans="1:7" x14ac:dyDescent="0.25">
      <c r="A532" s="8">
        <f t="shared" si="105"/>
        <v>42558</v>
      </c>
      <c r="B532">
        <v>97.5</v>
      </c>
      <c r="C532">
        <v>247.1</v>
      </c>
      <c r="D532">
        <v>164.4</v>
      </c>
      <c r="E532">
        <v>42.6</v>
      </c>
      <c r="F532" s="61">
        <f t="shared" ref="F532:G534" si="112">+B532+D532</f>
        <v>261.89999999999998</v>
      </c>
      <c r="G532" s="61">
        <f t="shared" si="112"/>
        <v>289.7</v>
      </c>
    </row>
    <row r="533" spans="1:7" x14ac:dyDescent="0.25">
      <c r="A533" s="8">
        <f t="shared" si="105"/>
        <v>42565</v>
      </c>
      <c r="B533">
        <v>97.5</v>
      </c>
      <c r="C533">
        <v>201.5</v>
      </c>
      <c r="D533">
        <v>164.4</v>
      </c>
      <c r="E533" s="26">
        <v>89</v>
      </c>
      <c r="F533" s="61">
        <f t="shared" si="112"/>
        <v>261.89999999999998</v>
      </c>
      <c r="G533" s="61">
        <f t="shared" si="112"/>
        <v>290.5</v>
      </c>
    </row>
    <row r="534" spans="1:7" x14ac:dyDescent="0.25">
      <c r="A534" s="8">
        <f t="shared" si="105"/>
        <v>42572</v>
      </c>
      <c r="B534">
        <v>42.5</v>
      </c>
      <c r="C534">
        <v>256.7</v>
      </c>
      <c r="D534">
        <v>221.2</v>
      </c>
      <c r="E534">
        <v>141.6</v>
      </c>
      <c r="F534" s="61">
        <f t="shared" si="112"/>
        <v>263.7</v>
      </c>
      <c r="G534" s="61">
        <f t="shared" si="112"/>
        <v>398.29999999999995</v>
      </c>
    </row>
    <row r="535" spans="1:7" x14ac:dyDescent="0.25">
      <c r="A535" s="8">
        <f t="shared" si="105"/>
        <v>42579</v>
      </c>
      <c r="B535">
        <v>42.5</v>
      </c>
      <c r="C535">
        <v>256.7</v>
      </c>
      <c r="D535">
        <v>221.2</v>
      </c>
      <c r="E535">
        <v>141.6</v>
      </c>
      <c r="F535" s="61">
        <f t="shared" ref="F535:G537" si="113">+B535+D535</f>
        <v>263.7</v>
      </c>
      <c r="G535" s="61">
        <f t="shared" si="113"/>
        <v>398.29999999999995</v>
      </c>
    </row>
    <row r="536" spans="1:7" x14ac:dyDescent="0.25">
      <c r="A536" s="8">
        <f t="shared" si="105"/>
        <v>42586</v>
      </c>
      <c r="B536">
        <v>42.5</v>
      </c>
      <c r="C536">
        <v>256</v>
      </c>
      <c r="D536">
        <v>221.2</v>
      </c>
      <c r="E536">
        <v>142.30000000000001</v>
      </c>
      <c r="F536" s="61">
        <f t="shared" si="113"/>
        <v>263.7</v>
      </c>
      <c r="G536" s="61">
        <f t="shared" si="113"/>
        <v>398.3</v>
      </c>
    </row>
    <row r="537" spans="1:7" x14ac:dyDescent="0.25">
      <c r="A537" s="8">
        <f t="shared" si="105"/>
        <v>42593</v>
      </c>
      <c r="B537">
        <v>55.1</v>
      </c>
      <c r="C537">
        <v>203.4</v>
      </c>
      <c r="D537">
        <v>274.2</v>
      </c>
      <c r="E537">
        <v>197.2</v>
      </c>
      <c r="F537" s="61">
        <f t="shared" si="113"/>
        <v>329.3</v>
      </c>
      <c r="G537" s="61">
        <f t="shared" si="113"/>
        <v>400.6</v>
      </c>
    </row>
    <row r="538" spans="1:7" x14ac:dyDescent="0.25">
      <c r="A538" s="8">
        <f t="shared" si="105"/>
        <v>42600</v>
      </c>
      <c r="B538">
        <v>46.8</v>
      </c>
      <c r="C538">
        <v>153.69999999999999</v>
      </c>
      <c r="D538">
        <v>331.1</v>
      </c>
      <c r="E538">
        <v>245.4</v>
      </c>
      <c r="F538" s="61">
        <f t="shared" ref="F538:G540" si="114">+B538+D538</f>
        <v>377.90000000000003</v>
      </c>
      <c r="G538" s="61">
        <f t="shared" si="114"/>
        <v>399.1</v>
      </c>
    </row>
    <row r="539" spans="1:7" x14ac:dyDescent="0.25">
      <c r="A539" s="8">
        <f t="shared" si="105"/>
        <v>42607</v>
      </c>
      <c r="B539">
        <v>46.8</v>
      </c>
      <c r="C539">
        <v>202.4</v>
      </c>
      <c r="D539">
        <v>331.1</v>
      </c>
      <c r="E539">
        <v>246.1</v>
      </c>
      <c r="F539" s="61">
        <f t="shared" si="114"/>
        <v>377.90000000000003</v>
      </c>
      <c r="G539" s="61">
        <f t="shared" si="114"/>
        <v>448.5</v>
      </c>
    </row>
    <row r="540" spans="1:7" x14ac:dyDescent="0.25">
      <c r="A540" s="8">
        <f t="shared" si="105"/>
        <v>42614</v>
      </c>
      <c r="B540">
        <v>46.8</v>
      </c>
      <c r="C540">
        <v>202.4</v>
      </c>
      <c r="D540">
        <v>331.1</v>
      </c>
      <c r="E540">
        <v>246.1</v>
      </c>
      <c r="F540" s="61">
        <f t="shared" si="114"/>
        <v>377.90000000000003</v>
      </c>
      <c r="G540" s="61">
        <f t="shared" si="114"/>
        <v>448.5</v>
      </c>
    </row>
    <row r="541" spans="1:7" x14ac:dyDescent="0.25">
      <c r="A541" s="8">
        <f t="shared" si="105"/>
        <v>42621</v>
      </c>
      <c r="B541">
        <v>46.8</v>
      </c>
      <c r="C541">
        <v>258.39999999999998</v>
      </c>
      <c r="D541">
        <v>384.8</v>
      </c>
      <c r="E541">
        <v>246.1</v>
      </c>
      <c r="F541" s="61">
        <f t="shared" ref="F541:G543" si="115">+B541+D541</f>
        <v>431.6</v>
      </c>
      <c r="G541" s="61">
        <f t="shared" si="115"/>
        <v>504.5</v>
      </c>
    </row>
    <row r="542" spans="1:7" x14ac:dyDescent="0.25">
      <c r="A542" s="8">
        <f t="shared" si="105"/>
        <v>42628</v>
      </c>
      <c r="B542">
        <v>46.8</v>
      </c>
      <c r="C542">
        <v>209.7</v>
      </c>
      <c r="D542">
        <v>384.8</v>
      </c>
      <c r="E542">
        <v>297.2</v>
      </c>
      <c r="F542" s="61">
        <f t="shared" si="115"/>
        <v>431.6</v>
      </c>
      <c r="G542" s="61">
        <f t="shared" si="115"/>
        <v>506.9</v>
      </c>
    </row>
    <row r="543" spans="1:7" x14ac:dyDescent="0.25">
      <c r="A543" s="8">
        <f t="shared" si="105"/>
        <v>42635</v>
      </c>
      <c r="B543">
        <v>25.2</v>
      </c>
      <c r="C543">
        <v>180</v>
      </c>
      <c r="D543">
        <v>438</v>
      </c>
      <c r="E543">
        <v>328.4</v>
      </c>
      <c r="F543" s="61">
        <f t="shared" si="115"/>
        <v>463.2</v>
      </c>
      <c r="G543" s="61">
        <f t="shared" si="115"/>
        <v>508.4</v>
      </c>
    </row>
    <row r="544" spans="1:7" x14ac:dyDescent="0.25">
      <c r="A544" s="8">
        <f t="shared" si="105"/>
        <v>42642</v>
      </c>
      <c r="B544">
        <v>25.2</v>
      </c>
      <c r="C544">
        <v>160.19999999999999</v>
      </c>
      <c r="D544">
        <v>438.1</v>
      </c>
      <c r="E544">
        <v>349.3</v>
      </c>
      <c r="F544" s="61">
        <f t="shared" ref="F544:G546" si="116">+B544+D544</f>
        <v>463.3</v>
      </c>
      <c r="G544" s="61">
        <f t="shared" si="116"/>
        <v>509.5</v>
      </c>
    </row>
    <row r="545" spans="1:7" x14ac:dyDescent="0.25">
      <c r="A545" s="8">
        <f t="shared" si="105"/>
        <v>42649</v>
      </c>
      <c r="B545">
        <v>25.2</v>
      </c>
      <c r="C545">
        <v>160.19999999999999</v>
      </c>
      <c r="D545">
        <v>438.1</v>
      </c>
      <c r="E545">
        <v>349.3</v>
      </c>
      <c r="F545" s="61">
        <f t="shared" si="116"/>
        <v>463.3</v>
      </c>
      <c r="G545" s="61">
        <f t="shared" si="116"/>
        <v>509.5</v>
      </c>
    </row>
    <row r="546" spans="1:7" x14ac:dyDescent="0.25">
      <c r="A546" s="8">
        <f t="shared" si="105"/>
        <v>42656</v>
      </c>
      <c r="B546">
        <v>25.2</v>
      </c>
      <c r="C546">
        <v>105.4</v>
      </c>
      <c r="D546">
        <v>487.2</v>
      </c>
      <c r="E546">
        <v>406.1</v>
      </c>
      <c r="F546" s="61">
        <f t="shared" si="116"/>
        <v>512.4</v>
      </c>
      <c r="G546" s="61">
        <f t="shared" si="116"/>
        <v>511.5</v>
      </c>
    </row>
    <row r="547" spans="1:7" x14ac:dyDescent="0.25">
      <c r="A547" s="8">
        <f t="shared" si="105"/>
        <v>42663</v>
      </c>
      <c r="B547">
        <v>105.9</v>
      </c>
      <c r="C547">
        <v>105.4</v>
      </c>
      <c r="D547">
        <v>487.2</v>
      </c>
      <c r="E547">
        <v>406.1</v>
      </c>
      <c r="F547" s="61">
        <f t="shared" ref="F547:G549" si="117">+B547+D547</f>
        <v>593.1</v>
      </c>
      <c r="G547" s="61">
        <f t="shared" si="117"/>
        <v>511.5</v>
      </c>
    </row>
    <row r="548" spans="1:7" x14ac:dyDescent="0.25">
      <c r="A548" s="8">
        <f t="shared" si="105"/>
        <v>42670</v>
      </c>
      <c r="B548">
        <v>105.9</v>
      </c>
      <c r="C548">
        <v>56</v>
      </c>
      <c r="D548">
        <v>487.2</v>
      </c>
      <c r="E548">
        <v>457.9</v>
      </c>
      <c r="F548" s="61">
        <f t="shared" si="117"/>
        <v>593.1</v>
      </c>
      <c r="G548" s="61">
        <f t="shared" si="117"/>
        <v>513.9</v>
      </c>
    </row>
    <row r="549" spans="1:7" x14ac:dyDescent="0.25">
      <c r="A549" s="8">
        <f t="shared" si="105"/>
        <v>42677</v>
      </c>
      <c r="B549">
        <v>93.3</v>
      </c>
      <c r="C549">
        <v>56</v>
      </c>
      <c r="D549">
        <v>500.5</v>
      </c>
      <c r="E549">
        <v>457.9</v>
      </c>
      <c r="F549" s="61">
        <f t="shared" si="117"/>
        <v>593.79999999999995</v>
      </c>
      <c r="G549" s="61">
        <f t="shared" si="117"/>
        <v>513.9</v>
      </c>
    </row>
    <row r="550" spans="1:7" x14ac:dyDescent="0.25">
      <c r="A550" s="8">
        <f t="shared" si="105"/>
        <v>42684</v>
      </c>
      <c r="B550">
        <v>80.7</v>
      </c>
      <c r="C550">
        <v>148</v>
      </c>
      <c r="D550">
        <v>500.5</v>
      </c>
      <c r="E550">
        <v>457.9</v>
      </c>
      <c r="F550" s="61">
        <f t="shared" ref="F550:G552" si="118">+B550+D550</f>
        <v>581.20000000000005</v>
      </c>
      <c r="G550" s="61">
        <f t="shared" si="118"/>
        <v>605.9</v>
      </c>
    </row>
    <row r="551" spans="1:7" x14ac:dyDescent="0.25">
      <c r="A551" s="8">
        <f t="shared" si="105"/>
        <v>42691</v>
      </c>
      <c r="B551">
        <v>80.7</v>
      </c>
      <c r="C551">
        <v>92</v>
      </c>
      <c r="D551">
        <v>527.6</v>
      </c>
      <c r="E551">
        <v>514.1</v>
      </c>
      <c r="F551" s="61">
        <f t="shared" si="118"/>
        <v>608.30000000000007</v>
      </c>
      <c r="G551" s="61">
        <f t="shared" si="118"/>
        <v>606.1</v>
      </c>
    </row>
    <row r="552" spans="1:7" x14ac:dyDescent="0.25">
      <c r="A552" s="8">
        <f t="shared" si="105"/>
        <v>42698</v>
      </c>
      <c r="B552">
        <v>80.7</v>
      </c>
      <c r="C552">
        <v>92</v>
      </c>
      <c r="D552">
        <v>527.6</v>
      </c>
      <c r="E552">
        <v>514.1</v>
      </c>
      <c r="F552" s="61">
        <f t="shared" si="118"/>
        <v>608.30000000000007</v>
      </c>
      <c r="G552" s="61">
        <f t="shared" si="118"/>
        <v>606.1</v>
      </c>
    </row>
    <row r="553" spans="1:7" x14ac:dyDescent="0.25">
      <c r="A553" s="8">
        <f t="shared" si="105"/>
        <v>42705</v>
      </c>
      <c r="B553">
        <v>166.1</v>
      </c>
      <c r="C553">
        <v>92</v>
      </c>
      <c r="D553">
        <v>567.6</v>
      </c>
      <c r="E553">
        <v>558.79999999999995</v>
      </c>
      <c r="F553" s="61">
        <f t="shared" ref="F553:G555" si="119">+B553+D553</f>
        <v>733.7</v>
      </c>
      <c r="G553" s="61">
        <f t="shared" si="119"/>
        <v>650.79999999999995</v>
      </c>
    </row>
    <row r="554" spans="1:7" x14ac:dyDescent="0.25">
      <c r="A554" s="8">
        <f t="shared" si="105"/>
        <v>42712</v>
      </c>
      <c r="B554">
        <v>166.1</v>
      </c>
      <c r="C554">
        <v>179.2</v>
      </c>
      <c r="D554">
        <v>567.6</v>
      </c>
      <c r="E554">
        <v>607.70000000000005</v>
      </c>
      <c r="F554" s="61">
        <f t="shared" si="119"/>
        <v>733.7</v>
      </c>
      <c r="G554" s="61">
        <f t="shared" si="119"/>
        <v>786.90000000000009</v>
      </c>
    </row>
    <row r="555" spans="1:7" x14ac:dyDescent="0.25">
      <c r="A555" s="8">
        <f t="shared" si="105"/>
        <v>42719</v>
      </c>
      <c r="B555">
        <v>166.1</v>
      </c>
      <c r="C555">
        <v>179.2</v>
      </c>
      <c r="D555">
        <v>567.6</v>
      </c>
      <c r="E555">
        <v>607.70000000000005</v>
      </c>
      <c r="F555" s="61">
        <f t="shared" ref="F555:F560" si="120">+B555+D555</f>
        <v>733.7</v>
      </c>
      <c r="G555" s="61">
        <f t="shared" si="119"/>
        <v>786.90000000000009</v>
      </c>
    </row>
    <row r="556" spans="1:7" x14ac:dyDescent="0.25">
      <c r="A556" s="8">
        <f t="shared" si="105"/>
        <v>42726</v>
      </c>
      <c r="B556">
        <v>155</v>
      </c>
      <c r="C556">
        <v>179.2</v>
      </c>
      <c r="D556">
        <v>619.9</v>
      </c>
      <c r="E556">
        <v>607.70000000000005</v>
      </c>
      <c r="F556" s="61">
        <f t="shared" si="120"/>
        <v>774.9</v>
      </c>
      <c r="G556" s="61">
        <f t="shared" ref="G556:G561" si="121">+C556+E556</f>
        <v>786.90000000000009</v>
      </c>
    </row>
    <row r="557" spans="1:7" x14ac:dyDescent="0.25">
      <c r="A557" s="8">
        <f t="shared" si="105"/>
        <v>42733</v>
      </c>
      <c r="B557">
        <v>159.9</v>
      </c>
      <c r="C557">
        <v>179.2</v>
      </c>
      <c r="D557">
        <v>671.7</v>
      </c>
      <c r="E557">
        <v>607.70000000000005</v>
      </c>
      <c r="F557" s="61">
        <f t="shared" si="120"/>
        <v>831.6</v>
      </c>
      <c r="G557" s="61">
        <f t="shared" si="121"/>
        <v>786.90000000000009</v>
      </c>
    </row>
    <row r="558" spans="1:7" x14ac:dyDescent="0.25">
      <c r="A558" s="8">
        <f t="shared" si="105"/>
        <v>42740</v>
      </c>
      <c r="B558">
        <v>159.9</v>
      </c>
      <c r="C558">
        <v>179.2</v>
      </c>
      <c r="D558">
        <v>671.7</v>
      </c>
      <c r="E558">
        <v>607.70000000000005</v>
      </c>
      <c r="F558" s="61">
        <f t="shared" si="120"/>
        <v>831.6</v>
      </c>
      <c r="G558" s="61">
        <f t="shared" si="121"/>
        <v>786.90000000000009</v>
      </c>
    </row>
    <row r="559" spans="1:7" x14ac:dyDescent="0.25">
      <c r="A559" s="8">
        <f t="shared" si="105"/>
        <v>42747</v>
      </c>
      <c r="B559">
        <v>140.19999999999999</v>
      </c>
      <c r="C559">
        <v>179.9</v>
      </c>
      <c r="D559">
        <v>704.5</v>
      </c>
      <c r="E559">
        <v>649.29999999999995</v>
      </c>
      <c r="F559" s="61">
        <f t="shared" si="120"/>
        <v>844.7</v>
      </c>
      <c r="G559" s="61">
        <f t="shared" si="121"/>
        <v>829.19999999999993</v>
      </c>
    </row>
    <row r="560" spans="1:7" x14ac:dyDescent="0.25">
      <c r="A560" s="8">
        <f t="shared" si="105"/>
        <v>42754</v>
      </c>
      <c r="B560">
        <v>139.30000000000001</v>
      </c>
      <c r="C560">
        <v>179.9</v>
      </c>
      <c r="D560">
        <v>705.2</v>
      </c>
      <c r="E560">
        <v>649.29999999999995</v>
      </c>
      <c r="F560" s="61">
        <f t="shared" si="120"/>
        <v>844.5</v>
      </c>
      <c r="G560" s="61">
        <f t="shared" si="121"/>
        <v>829.19999999999993</v>
      </c>
    </row>
    <row r="561" spans="1:8" x14ac:dyDescent="0.25">
      <c r="A561" s="8">
        <f t="shared" si="105"/>
        <v>42761</v>
      </c>
      <c r="B561">
        <v>134.30000000000001</v>
      </c>
      <c r="C561">
        <v>179.9</v>
      </c>
      <c r="D561">
        <v>754.2</v>
      </c>
      <c r="E561">
        <v>649.29999999999995</v>
      </c>
      <c r="F561" s="61">
        <f>+B561+D561</f>
        <v>888.5</v>
      </c>
      <c r="G561" s="61">
        <f t="shared" si="121"/>
        <v>829.19999999999993</v>
      </c>
    </row>
    <row r="562" spans="1:8" x14ac:dyDescent="0.25">
      <c r="A562" s="8">
        <f t="shared" si="105"/>
        <v>42768</v>
      </c>
      <c r="B562" s="26">
        <v>134</v>
      </c>
      <c r="C562">
        <v>127.6</v>
      </c>
      <c r="D562">
        <v>754.5</v>
      </c>
      <c r="E562">
        <v>704.3</v>
      </c>
      <c r="F562" s="61">
        <f>+B562+D562</f>
        <v>888.5</v>
      </c>
      <c r="G562" s="61">
        <f>+C562+E562</f>
        <v>831.9</v>
      </c>
    </row>
    <row r="563" spans="1:8" x14ac:dyDescent="0.25">
      <c r="A563" s="8">
        <f t="shared" si="105"/>
        <v>42775</v>
      </c>
      <c r="B563">
        <v>132.5</v>
      </c>
      <c r="C563">
        <v>127.6</v>
      </c>
      <c r="D563">
        <v>756</v>
      </c>
      <c r="E563">
        <v>704.3</v>
      </c>
      <c r="F563" s="61">
        <f t="shared" ref="F563:F626" si="122">+B563+D563</f>
        <v>888.5</v>
      </c>
      <c r="G563" s="61">
        <f t="shared" ref="G563:G626" si="123">+C563+E563</f>
        <v>831.9</v>
      </c>
    </row>
    <row r="564" spans="1:8" x14ac:dyDescent="0.25">
      <c r="A564" s="8">
        <f t="shared" si="105"/>
        <v>42782</v>
      </c>
      <c r="B564">
        <v>117.3</v>
      </c>
      <c r="C564">
        <v>127.6</v>
      </c>
      <c r="D564">
        <v>772</v>
      </c>
      <c r="E564">
        <v>704.3</v>
      </c>
      <c r="F564" s="61">
        <f t="shared" si="122"/>
        <v>889.3</v>
      </c>
      <c r="G564" s="61">
        <f t="shared" si="123"/>
        <v>831.9</v>
      </c>
    </row>
    <row r="565" spans="1:8" x14ac:dyDescent="0.25">
      <c r="A565" s="8">
        <f t="shared" si="105"/>
        <v>42789</v>
      </c>
      <c r="B565">
        <v>106.9</v>
      </c>
      <c r="C565">
        <v>88.4</v>
      </c>
      <c r="D565">
        <v>782.8</v>
      </c>
      <c r="E565">
        <v>745.4</v>
      </c>
      <c r="F565" s="61">
        <f t="shared" si="122"/>
        <v>889.69999999999993</v>
      </c>
      <c r="G565" s="61">
        <f t="shared" si="123"/>
        <v>833.8</v>
      </c>
    </row>
    <row r="566" spans="1:8" x14ac:dyDescent="0.25">
      <c r="A566" s="8">
        <f t="shared" si="105"/>
        <v>42796</v>
      </c>
      <c r="B566">
        <v>82.6</v>
      </c>
      <c r="C566">
        <v>141.4</v>
      </c>
      <c r="D566">
        <v>808.3</v>
      </c>
      <c r="E566">
        <v>795.8</v>
      </c>
      <c r="F566" s="61">
        <f t="shared" si="122"/>
        <v>890.9</v>
      </c>
      <c r="G566" s="61">
        <f t="shared" si="123"/>
        <v>937.19999999999993</v>
      </c>
    </row>
    <row r="567" spans="1:8" x14ac:dyDescent="0.25">
      <c r="A567" s="8">
        <f t="shared" si="105"/>
        <v>42803</v>
      </c>
      <c r="B567">
        <v>82.1</v>
      </c>
      <c r="C567">
        <v>141.4</v>
      </c>
      <c r="D567">
        <v>808.8</v>
      </c>
      <c r="E567">
        <v>795.8</v>
      </c>
      <c r="F567" s="61">
        <f t="shared" si="122"/>
        <v>890.9</v>
      </c>
      <c r="G567" s="61">
        <f t="shared" si="123"/>
        <v>937.19999999999993</v>
      </c>
    </row>
    <row r="568" spans="1:8" x14ac:dyDescent="0.25">
      <c r="A568" s="8">
        <f t="shared" si="105"/>
        <v>42810</v>
      </c>
      <c r="B568">
        <v>81.400000000000006</v>
      </c>
      <c r="C568">
        <v>141.4</v>
      </c>
      <c r="D568">
        <v>810</v>
      </c>
      <c r="E568">
        <v>795.8</v>
      </c>
      <c r="F568" s="61">
        <f t="shared" si="122"/>
        <v>891.4</v>
      </c>
      <c r="G568" s="61">
        <f t="shared" si="123"/>
        <v>937.19999999999993</v>
      </c>
    </row>
    <row r="569" spans="1:8" x14ac:dyDescent="0.25">
      <c r="A569" s="8">
        <f t="shared" si="105"/>
        <v>42817</v>
      </c>
      <c r="B569">
        <v>83.6</v>
      </c>
      <c r="C569">
        <v>101</v>
      </c>
      <c r="D569">
        <v>856.3</v>
      </c>
      <c r="E569">
        <v>838.2</v>
      </c>
      <c r="F569" s="61">
        <f t="shared" si="122"/>
        <v>939.9</v>
      </c>
      <c r="G569" s="61">
        <f t="shared" si="123"/>
        <v>939.2</v>
      </c>
    </row>
    <row r="570" spans="1:8" x14ac:dyDescent="0.25">
      <c r="A570" s="8">
        <f t="shared" si="105"/>
        <v>42824</v>
      </c>
      <c r="B570">
        <v>181.2</v>
      </c>
      <c r="C570">
        <v>101</v>
      </c>
      <c r="D570">
        <v>856.9</v>
      </c>
      <c r="E570">
        <v>889</v>
      </c>
      <c r="F570" s="61">
        <f t="shared" si="122"/>
        <v>1038.0999999999999</v>
      </c>
      <c r="G570" s="61">
        <f t="shared" si="123"/>
        <v>990</v>
      </c>
    </row>
    <row r="571" spans="1:8" x14ac:dyDescent="0.25">
      <c r="A571" s="8">
        <f t="shared" si="105"/>
        <v>42831</v>
      </c>
      <c r="B571">
        <v>142.19999999999999</v>
      </c>
      <c r="C571">
        <v>101</v>
      </c>
      <c r="D571">
        <v>897.8</v>
      </c>
      <c r="E571">
        <v>889</v>
      </c>
      <c r="F571" s="61">
        <f t="shared" si="122"/>
        <v>1040</v>
      </c>
      <c r="G571" s="61">
        <f t="shared" si="123"/>
        <v>990</v>
      </c>
    </row>
    <row r="572" spans="1:8" x14ac:dyDescent="0.25">
      <c r="A572" s="8">
        <f t="shared" si="105"/>
        <v>42838</v>
      </c>
      <c r="B572">
        <v>142.19999999999999</v>
      </c>
      <c r="C572">
        <v>156</v>
      </c>
      <c r="D572">
        <v>897.8</v>
      </c>
      <c r="E572">
        <v>889</v>
      </c>
      <c r="F572" s="61">
        <f t="shared" si="122"/>
        <v>1040</v>
      </c>
      <c r="G572" s="61">
        <f t="shared" si="123"/>
        <v>1045</v>
      </c>
    </row>
    <row r="573" spans="1:8" x14ac:dyDescent="0.25">
      <c r="A573" s="8">
        <f t="shared" si="105"/>
        <v>42845</v>
      </c>
      <c r="B573">
        <v>50.6</v>
      </c>
      <c r="C573">
        <v>156</v>
      </c>
      <c r="D573">
        <v>993.8</v>
      </c>
      <c r="E573">
        <v>932.3</v>
      </c>
      <c r="F573" s="61">
        <f t="shared" si="122"/>
        <v>1044.3999999999999</v>
      </c>
      <c r="G573" s="61">
        <f t="shared" si="123"/>
        <v>1088.3</v>
      </c>
    </row>
    <row r="574" spans="1:8" x14ac:dyDescent="0.25">
      <c r="A574" s="8">
        <f t="shared" si="105"/>
        <v>42852</v>
      </c>
      <c r="B574">
        <v>49.4</v>
      </c>
      <c r="C574">
        <v>128.1</v>
      </c>
      <c r="D574">
        <v>995.1</v>
      </c>
      <c r="E574">
        <v>959.2</v>
      </c>
      <c r="F574" s="61">
        <f t="shared" si="122"/>
        <v>1044.5</v>
      </c>
      <c r="G574" s="61">
        <f t="shared" si="123"/>
        <v>1087.3</v>
      </c>
      <c r="H574">
        <v>52</v>
      </c>
    </row>
    <row r="575" spans="1:8" x14ac:dyDescent="0.25">
      <c r="A575" s="8">
        <f t="shared" si="105"/>
        <v>42859</v>
      </c>
      <c r="B575">
        <v>49.1</v>
      </c>
      <c r="C575">
        <v>100.4</v>
      </c>
      <c r="D575">
        <v>995.5</v>
      </c>
      <c r="E575">
        <v>986.1</v>
      </c>
      <c r="F575" s="61">
        <f t="shared" si="122"/>
        <v>1044.5999999999999</v>
      </c>
      <c r="G575" s="61">
        <f t="shared" si="123"/>
        <v>1086.5</v>
      </c>
      <c r="H575">
        <v>52</v>
      </c>
    </row>
    <row r="576" spans="1:8" x14ac:dyDescent="0.25">
      <c r="A576" s="8">
        <f t="shared" si="105"/>
        <v>42866</v>
      </c>
      <c r="B576">
        <v>49.1</v>
      </c>
      <c r="C576">
        <v>100.4</v>
      </c>
      <c r="D576">
        <v>995.5</v>
      </c>
      <c r="E576">
        <v>986.1</v>
      </c>
      <c r="F576" s="61">
        <f t="shared" si="122"/>
        <v>1044.5999999999999</v>
      </c>
      <c r="G576" s="61">
        <f t="shared" si="123"/>
        <v>1086.5</v>
      </c>
      <c r="H576">
        <v>99.9</v>
      </c>
    </row>
    <row r="577" spans="1:8" x14ac:dyDescent="0.25">
      <c r="A577" s="8">
        <f t="shared" ref="A577:A640" si="124">+A576+7</f>
        <v>42873</v>
      </c>
      <c r="B577">
        <v>48.6</v>
      </c>
      <c r="C577">
        <v>100.4</v>
      </c>
      <c r="D577">
        <v>1048.7</v>
      </c>
      <c r="E577">
        <v>986.1</v>
      </c>
      <c r="F577" s="61">
        <f t="shared" si="122"/>
        <v>1097.3</v>
      </c>
      <c r="G577" s="61">
        <f t="shared" si="123"/>
        <v>1086.5</v>
      </c>
      <c r="H577">
        <v>100.5</v>
      </c>
    </row>
    <row r="578" spans="1:8" x14ac:dyDescent="0.25">
      <c r="A578" s="8">
        <f t="shared" si="124"/>
        <v>42880</v>
      </c>
      <c r="B578">
        <v>48.7</v>
      </c>
      <c r="C578">
        <v>55</v>
      </c>
      <c r="D578">
        <v>1048.7</v>
      </c>
      <c r="E578">
        <v>1033.7</v>
      </c>
      <c r="F578" s="61">
        <f t="shared" si="122"/>
        <v>1097.4000000000001</v>
      </c>
      <c r="G578" s="61">
        <f t="shared" si="123"/>
        <v>1088.7</v>
      </c>
      <c r="H578">
        <v>100.5</v>
      </c>
    </row>
    <row r="579" spans="1:8" x14ac:dyDescent="0.25">
      <c r="A579" s="8">
        <f t="shared" si="124"/>
        <v>42887</v>
      </c>
      <c r="B579">
        <v>148.80000000000001</v>
      </c>
      <c r="C579">
        <v>127.9</v>
      </c>
      <c r="D579">
        <v>0</v>
      </c>
      <c r="E579">
        <v>0</v>
      </c>
      <c r="F579" s="61">
        <f t="shared" si="122"/>
        <v>148.80000000000001</v>
      </c>
      <c r="G579" s="61">
        <f t="shared" si="123"/>
        <v>127.9</v>
      </c>
      <c r="H579">
        <v>0</v>
      </c>
    </row>
    <row r="580" spans="1:8" x14ac:dyDescent="0.25">
      <c r="A580" s="8">
        <f t="shared" si="124"/>
        <v>42894</v>
      </c>
      <c r="B580">
        <v>148.69999999999999</v>
      </c>
      <c r="C580">
        <v>148.80000000000001</v>
      </c>
      <c r="D580">
        <v>54</v>
      </c>
      <c r="E580">
        <v>0</v>
      </c>
      <c r="F580" s="61">
        <f t="shared" si="122"/>
        <v>202.7</v>
      </c>
      <c r="G580" s="61">
        <f t="shared" si="123"/>
        <v>148.80000000000001</v>
      </c>
    </row>
    <row r="581" spans="1:8" x14ac:dyDescent="0.25">
      <c r="A581" s="8">
        <f t="shared" si="124"/>
        <v>42901</v>
      </c>
      <c r="B581">
        <v>191.3</v>
      </c>
      <c r="C581">
        <v>93.8</v>
      </c>
      <c r="D581">
        <v>106.2</v>
      </c>
      <c r="E581">
        <v>53.3</v>
      </c>
      <c r="F581" s="61">
        <f t="shared" si="122"/>
        <v>297.5</v>
      </c>
      <c r="G581" s="61">
        <f t="shared" si="123"/>
        <v>147.1</v>
      </c>
    </row>
    <row r="582" spans="1:8" x14ac:dyDescent="0.25">
      <c r="A582" s="8">
        <f t="shared" si="124"/>
        <v>42908</v>
      </c>
      <c r="B582">
        <v>162.9</v>
      </c>
      <c r="C582">
        <v>93.8</v>
      </c>
      <c r="D582">
        <v>136</v>
      </c>
      <c r="E582">
        <v>146.19999999999999</v>
      </c>
      <c r="F582" s="61">
        <f t="shared" si="122"/>
        <v>298.89999999999998</v>
      </c>
      <c r="G582" s="61">
        <f t="shared" si="123"/>
        <v>240</v>
      </c>
    </row>
    <row r="583" spans="1:8" x14ac:dyDescent="0.25">
      <c r="A583" s="8">
        <f t="shared" si="124"/>
        <v>42915</v>
      </c>
      <c r="B583">
        <v>141.19999999999999</v>
      </c>
      <c r="C583">
        <v>93.8</v>
      </c>
      <c r="D583">
        <v>160.9</v>
      </c>
      <c r="E583">
        <v>146.19999999999999</v>
      </c>
      <c r="F583" s="61">
        <f t="shared" si="122"/>
        <v>302.10000000000002</v>
      </c>
      <c r="G583" s="61">
        <f t="shared" si="123"/>
        <v>240</v>
      </c>
    </row>
    <row r="584" spans="1:8" x14ac:dyDescent="0.25">
      <c r="A584" s="8">
        <f t="shared" si="124"/>
        <v>42922</v>
      </c>
      <c r="B584">
        <v>141.19999999999999</v>
      </c>
      <c r="C584">
        <v>97.5</v>
      </c>
      <c r="D584">
        <v>160.9</v>
      </c>
      <c r="E584">
        <v>164.4</v>
      </c>
      <c r="F584" s="61">
        <f t="shared" si="122"/>
        <v>302.10000000000002</v>
      </c>
      <c r="G584" s="61">
        <f t="shared" si="123"/>
        <v>261.89999999999998</v>
      </c>
    </row>
    <row r="585" spans="1:8" x14ac:dyDescent="0.25">
      <c r="A585" s="8">
        <f t="shared" si="124"/>
        <v>42929</v>
      </c>
      <c r="B585">
        <v>140.80000000000001</v>
      </c>
      <c r="C585">
        <v>97.5</v>
      </c>
      <c r="D585">
        <v>211.4</v>
      </c>
      <c r="E585">
        <v>164.4</v>
      </c>
      <c r="F585" s="61">
        <f t="shared" si="122"/>
        <v>352.20000000000005</v>
      </c>
      <c r="G585" s="61">
        <f t="shared" si="123"/>
        <v>261.89999999999998</v>
      </c>
    </row>
    <row r="586" spans="1:8" x14ac:dyDescent="0.25">
      <c r="A586" s="8">
        <f t="shared" si="124"/>
        <v>42936</v>
      </c>
      <c r="B586">
        <v>246</v>
      </c>
      <c r="C586">
        <v>42.5</v>
      </c>
      <c r="D586">
        <v>211.4</v>
      </c>
      <c r="E586">
        <v>221.2</v>
      </c>
      <c r="F586" s="61">
        <f t="shared" si="122"/>
        <v>457.4</v>
      </c>
      <c r="G586" s="61">
        <f t="shared" si="123"/>
        <v>263.7</v>
      </c>
    </row>
    <row r="587" spans="1:8" x14ac:dyDescent="0.25">
      <c r="A587" s="8">
        <f t="shared" si="124"/>
        <v>42943</v>
      </c>
      <c r="B587">
        <v>246</v>
      </c>
      <c r="C587">
        <v>42.5</v>
      </c>
      <c r="D587">
        <v>211.4</v>
      </c>
      <c r="E587">
        <v>221.2</v>
      </c>
      <c r="F587" s="61">
        <f t="shared" si="122"/>
        <v>457.4</v>
      </c>
      <c r="G587" s="61">
        <f t="shared" si="123"/>
        <v>263.7</v>
      </c>
    </row>
    <row r="588" spans="1:8" x14ac:dyDescent="0.25">
      <c r="A588" s="8">
        <f t="shared" si="124"/>
        <v>42950</v>
      </c>
      <c r="B588">
        <v>198.1</v>
      </c>
      <c r="C588">
        <v>42.5</v>
      </c>
      <c r="D588">
        <v>261.8</v>
      </c>
      <c r="E588">
        <v>221.2</v>
      </c>
      <c r="F588" s="61">
        <f t="shared" si="122"/>
        <v>459.9</v>
      </c>
      <c r="G588" s="61">
        <f t="shared" si="123"/>
        <v>263.7</v>
      </c>
    </row>
    <row r="589" spans="1:8" x14ac:dyDescent="0.25">
      <c r="A589" s="8">
        <f t="shared" si="124"/>
        <v>42957</v>
      </c>
      <c r="B589">
        <v>152.1</v>
      </c>
      <c r="C589">
        <v>55.1</v>
      </c>
      <c r="D589">
        <v>310.7</v>
      </c>
      <c r="E589">
        <v>274.2</v>
      </c>
      <c r="F589" s="61">
        <f t="shared" si="122"/>
        <v>462.79999999999995</v>
      </c>
      <c r="G589" s="61">
        <f t="shared" si="123"/>
        <v>329.3</v>
      </c>
    </row>
    <row r="590" spans="1:8" x14ac:dyDescent="0.25">
      <c r="A590" s="8">
        <f t="shared" si="124"/>
        <v>42964</v>
      </c>
      <c r="B590">
        <v>251.2</v>
      </c>
      <c r="C590">
        <v>46.8</v>
      </c>
      <c r="D590">
        <v>310.89999999999998</v>
      </c>
      <c r="E590">
        <v>331.1</v>
      </c>
      <c r="F590" s="61">
        <f t="shared" si="122"/>
        <v>562.09999999999991</v>
      </c>
      <c r="G590" s="61">
        <f t="shared" si="123"/>
        <v>377.90000000000003</v>
      </c>
    </row>
    <row r="591" spans="1:8" x14ac:dyDescent="0.25">
      <c r="A591" s="8">
        <f t="shared" si="124"/>
        <v>42971</v>
      </c>
      <c r="B591">
        <v>251.2</v>
      </c>
      <c r="C591">
        <v>46.8</v>
      </c>
      <c r="D591">
        <v>310.89999999999998</v>
      </c>
      <c r="E591">
        <v>331.1</v>
      </c>
      <c r="F591" s="61">
        <f t="shared" si="122"/>
        <v>562.09999999999991</v>
      </c>
      <c r="G591" s="61">
        <f t="shared" si="123"/>
        <v>377.90000000000003</v>
      </c>
    </row>
    <row r="592" spans="1:8" x14ac:dyDescent="0.25">
      <c r="A592" s="8">
        <f t="shared" si="124"/>
        <v>42978</v>
      </c>
      <c r="B592">
        <v>205.4</v>
      </c>
      <c r="C592">
        <v>46.8</v>
      </c>
      <c r="D592">
        <v>359.3</v>
      </c>
      <c r="E592">
        <v>331.1</v>
      </c>
      <c r="F592" s="61">
        <f t="shared" si="122"/>
        <v>564.70000000000005</v>
      </c>
      <c r="G592" s="61">
        <f t="shared" si="123"/>
        <v>377.90000000000003</v>
      </c>
    </row>
    <row r="593" spans="1:7" x14ac:dyDescent="0.25">
      <c r="A593" s="8">
        <f t="shared" si="124"/>
        <v>42985</v>
      </c>
      <c r="B593">
        <v>205.4</v>
      </c>
      <c r="C593">
        <v>46.8</v>
      </c>
      <c r="D593">
        <v>359.3</v>
      </c>
      <c r="E593">
        <v>384.8</v>
      </c>
      <c r="F593" s="61">
        <f t="shared" si="122"/>
        <v>564.70000000000005</v>
      </c>
      <c r="G593" s="61">
        <f t="shared" si="123"/>
        <v>431.6</v>
      </c>
    </row>
    <row r="594" spans="1:7" x14ac:dyDescent="0.25">
      <c r="A594" s="8">
        <f t="shared" si="124"/>
        <v>42992</v>
      </c>
      <c r="B594">
        <v>208.1</v>
      </c>
      <c r="C594">
        <v>46.8</v>
      </c>
      <c r="D594">
        <v>360</v>
      </c>
      <c r="E594">
        <v>384.8</v>
      </c>
      <c r="F594" s="61">
        <f t="shared" si="122"/>
        <v>568.1</v>
      </c>
      <c r="G594" s="61">
        <f t="shared" si="123"/>
        <v>431.6</v>
      </c>
    </row>
    <row r="595" spans="1:7" x14ac:dyDescent="0.25">
      <c r="A595" s="8">
        <f t="shared" si="124"/>
        <v>42999</v>
      </c>
      <c r="B595">
        <v>240.2</v>
      </c>
      <c r="C595">
        <v>25.2</v>
      </c>
      <c r="D595">
        <v>382.1</v>
      </c>
      <c r="E595">
        <v>438</v>
      </c>
      <c r="F595" s="61">
        <f t="shared" si="122"/>
        <v>622.29999999999995</v>
      </c>
      <c r="G595" s="61">
        <f t="shared" si="123"/>
        <v>463.2</v>
      </c>
    </row>
    <row r="596" spans="1:7" x14ac:dyDescent="0.25">
      <c r="A596" s="8">
        <f t="shared" si="124"/>
        <v>43006</v>
      </c>
      <c r="B596">
        <v>185.2</v>
      </c>
      <c r="C596">
        <v>25.2</v>
      </c>
      <c r="D596">
        <v>470.3</v>
      </c>
      <c r="E596">
        <v>438.1</v>
      </c>
      <c r="F596" s="61">
        <f t="shared" si="122"/>
        <v>655.5</v>
      </c>
      <c r="G596" s="61">
        <f t="shared" si="123"/>
        <v>463.3</v>
      </c>
    </row>
    <row r="597" spans="1:7" x14ac:dyDescent="0.25">
      <c r="A597" s="8">
        <f t="shared" si="124"/>
        <v>43013</v>
      </c>
      <c r="B597">
        <v>183.9</v>
      </c>
      <c r="C597">
        <v>25.2</v>
      </c>
      <c r="D597">
        <v>471.5</v>
      </c>
      <c r="E597">
        <v>438.1</v>
      </c>
      <c r="F597" s="61">
        <f t="shared" si="122"/>
        <v>655.4</v>
      </c>
      <c r="G597" s="61">
        <f t="shared" si="123"/>
        <v>463.3</v>
      </c>
    </row>
    <row r="598" spans="1:7" x14ac:dyDescent="0.25">
      <c r="A598" s="8">
        <f t="shared" si="124"/>
        <v>43020</v>
      </c>
      <c r="B598">
        <v>183.4</v>
      </c>
      <c r="C598">
        <v>25.2</v>
      </c>
      <c r="D598">
        <v>472</v>
      </c>
      <c r="E598">
        <v>487.2</v>
      </c>
      <c r="F598" s="61">
        <f t="shared" si="122"/>
        <v>655.4</v>
      </c>
      <c r="G598" s="61">
        <f t="shared" si="123"/>
        <v>512.4</v>
      </c>
    </row>
    <row r="599" spans="1:7" x14ac:dyDescent="0.25">
      <c r="A599" s="8">
        <f t="shared" si="124"/>
        <v>43027</v>
      </c>
      <c r="B599">
        <v>182.2</v>
      </c>
      <c r="C599">
        <v>105.9</v>
      </c>
      <c r="D599">
        <v>473.2</v>
      </c>
      <c r="E599">
        <v>487.2</v>
      </c>
      <c r="F599" s="61">
        <f t="shared" si="122"/>
        <v>655.4</v>
      </c>
      <c r="G599" s="61">
        <f t="shared" si="123"/>
        <v>593.1</v>
      </c>
    </row>
    <row r="600" spans="1:7" x14ac:dyDescent="0.25">
      <c r="A600" s="8">
        <f t="shared" si="124"/>
        <v>43034</v>
      </c>
      <c r="B600">
        <v>132.5</v>
      </c>
      <c r="C600">
        <v>105.9</v>
      </c>
      <c r="D600">
        <v>525.5</v>
      </c>
      <c r="E600">
        <v>487.2</v>
      </c>
      <c r="F600" s="61">
        <f t="shared" si="122"/>
        <v>658</v>
      </c>
      <c r="G600" s="61">
        <f t="shared" si="123"/>
        <v>593.1</v>
      </c>
    </row>
    <row r="601" spans="1:7" x14ac:dyDescent="0.25">
      <c r="A601" s="8">
        <f t="shared" si="124"/>
        <v>43041</v>
      </c>
      <c r="B601">
        <v>189.8</v>
      </c>
      <c r="C601">
        <v>93.3</v>
      </c>
      <c r="D601">
        <v>555.5</v>
      </c>
      <c r="E601">
        <v>500.5</v>
      </c>
      <c r="F601" s="61">
        <f t="shared" si="122"/>
        <v>745.3</v>
      </c>
      <c r="G601" s="61">
        <f t="shared" si="123"/>
        <v>593.79999999999995</v>
      </c>
    </row>
    <row r="602" spans="1:7" x14ac:dyDescent="0.25">
      <c r="A602" s="8">
        <f t="shared" si="124"/>
        <v>43048</v>
      </c>
      <c r="B602">
        <v>168.4</v>
      </c>
      <c r="C602">
        <v>80.7</v>
      </c>
      <c r="D602">
        <v>578</v>
      </c>
      <c r="E602">
        <v>500.5</v>
      </c>
      <c r="F602" s="61">
        <f t="shared" si="122"/>
        <v>746.4</v>
      </c>
      <c r="G602" s="61">
        <f t="shared" si="123"/>
        <v>581.20000000000005</v>
      </c>
    </row>
    <row r="603" spans="1:7" x14ac:dyDescent="0.25">
      <c r="A603" s="8">
        <f t="shared" si="124"/>
        <v>43055</v>
      </c>
      <c r="B603">
        <v>168.4</v>
      </c>
      <c r="C603">
        <v>80.7</v>
      </c>
      <c r="D603">
        <v>584</v>
      </c>
      <c r="E603">
        <v>527.6</v>
      </c>
      <c r="F603" s="61">
        <f t="shared" si="122"/>
        <v>752.4</v>
      </c>
      <c r="G603" s="61">
        <f t="shared" si="123"/>
        <v>608.30000000000007</v>
      </c>
    </row>
    <row r="604" spans="1:7" x14ac:dyDescent="0.25">
      <c r="A604" s="8">
        <f t="shared" si="124"/>
        <v>43062</v>
      </c>
      <c r="B604">
        <v>168.4</v>
      </c>
      <c r="C604">
        <v>80.7</v>
      </c>
      <c r="D604">
        <v>584</v>
      </c>
      <c r="E604">
        <v>527.6</v>
      </c>
      <c r="F604" s="61">
        <f t="shared" si="122"/>
        <v>752.4</v>
      </c>
      <c r="G604" s="61">
        <f t="shared" si="123"/>
        <v>608.30000000000007</v>
      </c>
    </row>
    <row r="605" spans="1:7" x14ac:dyDescent="0.25">
      <c r="A605" s="8">
        <f t="shared" si="124"/>
        <v>43069</v>
      </c>
      <c r="B605">
        <v>105.5</v>
      </c>
      <c r="C605">
        <v>166.1</v>
      </c>
      <c r="D605">
        <v>683.1</v>
      </c>
      <c r="E605">
        <v>567.6</v>
      </c>
      <c r="F605" s="61">
        <f t="shared" si="122"/>
        <v>788.6</v>
      </c>
      <c r="G605" s="61">
        <f t="shared" si="123"/>
        <v>733.7</v>
      </c>
    </row>
    <row r="606" spans="1:7" x14ac:dyDescent="0.25">
      <c r="A606" s="8">
        <f t="shared" si="124"/>
        <v>43076</v>
      </c>
      <c r="B606">
        <v>168.5</v>
      </c>
      <c r="C606">
        <v>166.1</v>
      </c>
      <c r="D606">
        <v>683.1</v>
      </c>
      <c r="E606">
        <v>567.6</v>
      </c>
      <c r="F606" s="61">
        <f t="shared" si="122"/>
        <v>851.6</v>
      </c>
      <c r="G606" s="61">
        <f t="shared" si="123"/>
        <v>733.7</v>
      </c>
    </row>
    <row r="607" spans="1:7" x14ac:dyDescent="0.25">
      <c r="A607" s="8">
        <f t="shared" si="124"/>
        <v>43083</v>
      </c>
      <c r="B607">
        <v>168.5</v>
      </c>
      <c r="C607">
        <v>166.1</v>
      </c>
      <c r="D607">
        <v>683.1</v>
      </c>
      <c r="E607">
        <v>567.6</v>
      </c>
      <c r="F607" s="61">
        <f t="shared" si="122"/>
        <v>851.6</v>
      </c>
      <c r="G607" s="61">
        <f t="shared" si="123"/>
        <v>733.7</v>
      </c>
    </row>
    <row r="608" spans="1:7" x14ac:dyDescent="0.25">
      <c r="A608" s="8">
        <f t="shared" si="124"/>
        <v>43090</v>
      </c>
      <c r="B608">
        <v>168.5</v>
      </c>
      <c r="C608">
        <v>155</v>
      </c>
      <c r="D608">
        <v>683.2</v>
      </c>
      <c r="E608">
        <v>619.9</v>
      </c>
      <c r="F608" s="61">
        <f t="shared" si="122"/>
        <v>851.7</v>
      </c>
      <c r="G608" s="61">
        <f t="shared" si="123"/>
        <v>774.9</v>
      </c>
    </row>
    <row r="609" spans="1:7" x14ac:dyDescent="0.25">
      <c r="A609" s="8">
        <f t="shared" si="124"/>
        <v>43097</v>
      </c>
      <c r="B609">
        <v>124.7</v>
      </c>
      <c r="C609">
        <v>159.9</v>
      </c>
      <c r="D609">
        <v>729.1</v>
      </c>
      <c r="E609">
        <v>671.7</v>
      </c>
      <c r="F609" s="61">
        <f t="shared" si="122"/>
        <v>853.80000000000007</v>
      </c>
      <c r="G609" s="61">
        <f t="shared" si="123"/>
        <v>831.6</v>
      </c>
    </row>
    <row r="610" spans="1:7" x14ac:dyDescent="0.25">
      <c r="A610" s="8">
        <f t="shared" si="124"/>
        <v>43104</v>
      </c>
      <c r="B610">
        <v>198.4</v>
      </c>
      <c r="C610">
        <v>159.9</v>
      </c>
      <c r="D610">
        <v>729.1</v>
      </c>
      <c r="E610">
        <v>671.7</v>
      </c>
      <c r="F610" s="61">
        <f t="shared" si="122"/>
        <v>927.5</v>
      </c>
      <c r="G610" s="61">
        <f t="shared" si="123"/>
        <v>831.6</v>
      </c>
    </row>
    <row r="611" spans="1:7" x14ac:dyDescent="0.25">
      <c r="A611" s="8">
        <f t="shared" si="124"/>
        <v>43111</v>
      </c>
      <c r="B611">
        <v>197.8</v>
      </c>
      <c r="C611">
        <v>140.19999999999999</v>
      </c>
      <c r="D611">
        <v>729.1</v>
      </c>
      <c r="E611">
        <v>704.5</v>
      </c>
      <c r="F611" s="61">
        <f t="shared" si="122"/>
        <v>926.90000000000009</v>
      </c>
      <c r="G611" s="61">
        <f t="shared" si="123"/>
        <v>844.7</v>
      </c>
    </row>
    <row r="612" spans="1:7" x14ac:dyDescent="0.25">
      <c r="A612" s="8">
        <f t="shared" si="124"/>
        <v>43118</v>
      </c>
      <c r="B612">
        <v>155.4</v>
      </c>
      <c r="C612">
        <v>139.30000000000001</v>
      </c>
      <c r="D612">
        <v>773.5</v>
      </c>
      <c r="E612">
        <v>705.2</v>
      </c>
      <c r="F612" s="61">
        <f t="shared" si="122"/>
        <v>928.9</v>
      </c>
      <c r="G612" s="61">
        <f t="shared" si="123"/>
        <v>844.5</v>
      </c>
    </row>
    <row r="613" spans="1:7" x14ac:dyDescent="0.25">
      <c r="A613" s="8">
        <f t="shared" si="124"/>
        <v>43125</v>
      </c>
      <c r="B613">
        <v>155.4</v>
      </c>
      <c r="C613">
        <v>134.30000000000001</v>
      </c>
      <c r="D613">
        <v>773.5</v>
      </c>
      <c r="E613">
        <v>754.2</v>
      </c>
      <c r="F613" s="61">
        <f t="shared" si="122"/>
        <v>928.9</v>
      </c>
      <c r="G613" s="61">
        <f t="shared" si="123"/>
        <v>888.5</v>
      </c>
    </row>
    <row r="614" spans="1:7" x14ac:dyDescent="0.25">
      <c r="A614" s="8">
        <f t="shared" si="124"/>
        <v>43132</v>
      </c>
      <c r="B614">
        <v>141.6</v>
      </c>
      <c r="C614">
        <v>134</v>
      </c>
      <c r="D614">
        <v>788</v>
      </c>
      <c r="E614">
        <v>754.5</v>
      </c>
      <c r="F614" s="61">
        <f t="shared" si="122"/>
        <v>929.6</v>
      </c>
      <c r="G614" s="61">
        <f t="shared" si="123"/>
        <v>888.5</v>
      </c>
    </row>
    <row r="615" spans="1:7" x14ac:dyDescent="0.25">
      <c r="A615" s="8">
        <f t="shared" si="124"/>
        <v>43139</v>
      </c>
      <c r="B615">
        <v>193.3</v>
      </c>
      <c r="C615">
        <v>132.5</v>
      </c>
      <c r="D615">
        <v>814.7</v>
      </c>
      <c r="E615">
        <v>756</v>
      </c>
      <c r="F615" s="61">
        <f t="shared" si="122"/>
        <v>1008</v>
      </c>
      <c r="G615" s="61">
        <f t="shared" si="123"/>
        <v>888.5</v>
      </c>
    </row>
    <row r="616" spans="1:7" x14ac:dyDescent="0.25">
      <c r="A616" s="8">
        <f t="shared" si="124"/>
        <v>43146</v>
      </c>
      <c r="B616">
        <v>193.3</v>
      </c>
      <c r="C616">
        <v>117.3</v>
      </c>
      <c r="D616">
        <v>814.7</v>
      </c>
      <c r="E616">
        <v>772</v>
      </c>
      <c r="F616" s="61">
        <f t="shared" si="122"/>
        <v>1008</v>
      </c>
      <c r="G616" s="61">
        <f t="shared" si="123"/>
        <v>889.3</v>
      </c>
    </row>
    <row r="617" spans="1:7" x14ac:dyDescent="0.25">
      <c r="A617" s="8">
        <f t="shared" si="124"/>
        <v>43153</v>
      </c>
      <c r="B617">
        <v>170.2</v>
      </c>
      <c r="C617">
        <v>106.9</v>
      </c>
      <c r="D617">
        <v>839.1</v>
      </c>
      <c r="E617">
        <v>782.8</v>
      </c>
      <c r="F617" s="61">
        <f t="shared" si="122"/>
        <v>1009.3</v>
      </c>
      <c r="G617" s="61">
        <f t="shared" si="123"/>
        <v>889.69999999999993</v>
      </c>
    </row>
    <row r="618" spans="1:7" x14ac:dyDescent="0.25">
      <c r="A618" s="8">
        <f t="shared" si="124"/>
        <v>43160</v>
      </c>
      <c r="B618">
        <v>170.2</v>
      </c>
      <c r="C618">
        <v>82.6</v>
      </c>
      <c r="D618">
        <v>839.1</v>
      </c>
      <c r="E618">
        <v>808.3</v>
      </c>
      <c r="F618" s="61">
        <f t="shared" si="122"/>
        <v>1009.3</v>
      </c>
      <c r="G618" s="61">
        <f t="shared" si="123"/>
        <v>890.9</v>
      </c>
    </row>
    <row r="619" spans="1:7" x14ac:dyDescent="0.25">
      <c r="A619" s="8">
        <f t="shared" si="124"/>
        <v>43167</v>
      </c>
      <c r="B619">
        <v>150.9</v>
      </c>
      <c r="C619">
        <v>82.1</v>
      </c>
      <c r="D619">
        <v>859.4</v>
      </c>
      <c r="E619">
        <v>808.8</v>
      </c>
      <c r="F619" s="61">
        <f t="shared" si="122"/>
        <v>1010.3</v>
      </c>
      <c r="G619" s="61">
        <f t="shared" si="123"/>
        <v>890.9</v>
      </c>
    </row>
    <row r="620" spans="1:7" x14ac:dyDescent="0.25">
      <c r="A620" s="8">
        <f t="shared" si="124"/>
        <v>43174</v>
      </c>
      <c r="B620">
        <v>206.4</v>
      </c>
      <c r="C620">
        <v>81.400000000000006</v>
      </c>
      <c r="D620">
        <v>898.2</v>
      </c>
      <c r="E620">
        <v>810</v>
      </c>
      <c r="F620" s="61">
        <f t="shared" si="122"/>
        <v>1104.6000000000001</v>
      </c>
      <c r="G620" s="61">
        <f t="shared" si="123"/>
        <v>891.4</v>
      </c>
    </row>
    <row r="621" spans="1:7" x14ac:dyDescent="0.25">
      <c r="A621" s="8">
        <f t="shared" si="124"/>
        <v>43181</v>
      </c>
      <c r="B621">
        <v>182.2</v>
      </c>
      <c r="C621">
        <v>83.6</v>
      </c>
      <c r="D621">
        <v>924.2</v>
      </c>
      <c r="E621">
        <v>856.3</v>
      </c>
      <c r="F621" s="61">
        <f t="shared" si="122"/>
        <v>1106.4000000000001</v>
      </c>
      <c r="G621" s="61">
        <f t="shared" si="123"/>
        <v>939.9</v>
      </c>
    </row>
    <row r="622" spans="1:7" x14ac:dyDescent="0.25">
      <c r="A622" s="8">
        <f t="shared" si="124"/>
        <v>43188</v>
      </c>
      <c r="B622">
        <v>170.3</v>
      </c>
      <c r="C622">
        <v>181.2</v>
      </c>
      <c r="D622">
        <v>936.7</v>
      </c>
      <c r="E622">
        <v>856.9</v>
      </c>
      <c r="F622" s="61">
        <f t="shared" si="122"/>
        <v>1107</v>
      </c>
      <c r="G622" s="61">
        <f t="shared" si="123"/>
        <v>1038.0999999999999</v>
      </c>
    </row>
    <row r="623" spans="1:7" x14ac:dyDescent="0.25">
      <c r="A623" s="8">
        <f t="shared" si="124"/>
        <v>43195</v>
      </c>
      <c r="B623">
        <v>169.7</v>
      </c>
      <c r="C623">
        <v>142.19999999999999</v>
      </c>
      <c r="D623">
        <v>936.7</v>
      </c>
      <c r="E623">
        <v>897.8</v>
      </c>
      <c r="F623" s="61">
        <f t="shared" si="122"/>
        <v>1106.4000000000001</v>
      </c>
      <c r="G623" s="61">
        <f t="shared" si="123"/>
        <v>1040</v>
      </c>
    </row>
    <row r="624" spans="1:7" x14ac:dyDescent="0.25">
      <c r="A624" s="8">
        <f t="shared" si="124"/>
        <v>43202</v>
      </c>
      <c r="B624">
        <v>169.7</v>
      </c>
      <c r="C624">
        <v>142.19999999999999</v>
      </c>
      <c r="D624">
        <v>936.7</v>
      </c>
      <c r="E624">
        <v>897.8</v>
      </c>
      <c r="F624" s="61">
        <f t="shared" si="122"/>
        <v>1106.4000000000001</v>
      </c>
      <c r="G624" s="61">
        <f t="shared" si="123"/>
        <v>1040</v>
      </c>
    </row>
    <row r="625" spans="1:9" x14ac:dyDescent="0.25">
      <c r="A625" s="8">
        <f t="shared" si="124"/>
        <v>43209</v>
      </c>
      <c r="B625">
        <v>157.1</v>
      </c>
      <c r="C625">
        <v>50.6</v>
      </c>
      <c r="D625">
        <v>977.1</v>
      </c>
      <c r="E625">
        <v>993.8</v>
      </c>
      <c r="F625" s="61">
        <f t="shared" si="122"/>
        <v>1134.2</v>
      </c>
      <c r="G625" s="61">
        <f t="shared" si="123"/>
        <v>1044.3999999999999</v>
      </c>
    </row>
    <row r="626" spans="1:9" x14ac:dyDescent="0.25">
      <c r="A626" s="8">
        <f t="shared" si="124"/>
        <v>43216</v>
      </c>
      <c r="B626">
        <v>157.1</v>
      </c>
      <c r="C626">
        <v>49.4</v>
      </c>
      <c r="D626">
        <v>977.1</v>
      </c>
      <c r="E626">
        <v>995.1</v>
      </c>
      <c r="F626" s="61">
        <f t="shared" si="122"/>
        <v>1134.2</v>
      </c>
      <c r="G626" s="61">
        <f t="shared" si="123"/>
        <v>1044.5</v>
      </c>
    </row>
    <row r="627" spans="1:9" x14ac:dyDescent="0.25">
      <c r="A627" s="8">
        <f t="shared" si="124"/>
        <v>43223</v>
      </c>
      <c r="B627">
        <v>118.8</v>
      </c>
      <c r="C627">
        <v>49.1</v>
      </c>
      <c r="D627">
        <v>1017.3</v>
      </c>
      <c r="E627">
        <v>995.5</v>
      </c>
      <c r="F627" s="61">
        <f t="shared" ref="F627:F641" si="125">+B627+D627</f>
        <v>1136.0999999999999</v>
      </c>
      <c r="G627" s="61">
        <f t="shared" ref="G627:G641" si="126">+C627+E627</f>
        <v>1044.5999999999999</v>
      </c>
      <c r="I627">
        <v>68.900000000000006</v>
      </c>
    </row>
    <row r="628" spans="1:9" x14ac:dyDescent="0.25">
      <c r="A628" s="8">
        <f t="shared" si="124"/>
        <v>43230</v>
      </c>
      <c r="B628">
        <v>99.6</v>
      </c>
      <c r="C628">
        <v>49.1</v>
      </c>
      <c r="D628">
        <v>1037.5</v>
      </c>
      <c r="E628">
        <v>995.5</v>
      </c>
      <c r="F628" s="61">
        <f t="shared" si="125"/>
        <v>1137.0999999999999</v>
      </c>
      <c r="G628" s="61">
        <f t="shared" si="126"/>
        <v>1044.5999999999999</v>
      </c>
      <c r="I628">
        <v>68.900000000000006</v>
      </c>
    </row>
    <row r="629" spans="1:9" x14ac:dyDescent="0.25">
      <c r="A629" s="8">
        <f t="shared" si="124"/>
        <v>43237</v>
      </c>
      <c r="B629">
        <v>73.599999999999994</v>
      </c>
      <c r="C629">
        <v>48.6</v>
      </c>
      <c r="D629">
        <v>1064.8</v>
      </c>
      <c r="E629">
        <v>1048.7</v>
      </c>
      <c r="F629" s="61">
        <f t="shared" si="125"/>
        <v>1138.3999999999999</v>
      </c>
      <c r="G629" s="61">
        <f t="shared" si="126"/>
        <v>1097.3</v>
      </c>
      <c r="I629">
        <v>154.6</v>
      </c>
    </row>
    <row r="630" spans="1:9" x14ac:dyDescent="0.25">
      <c r="A630" s="8">
        <f t="shared" si="124"/>
        <v>43244</v>
      </c>
      <c r="B630">
        <v>39.200000000000003</v>
      </c>
      <c r="C630">
        <v>48.7</v>
      </c>
      <c r="D630">
        <v>1100.9000000000001</v>
      </c>
      <c r="E630">
        <v>1048.7</v>
      </c>
      <c r="F630" s="61">
        <f t="shared" si="125"/>
        <v>1140.1000000000001</v>
      </c>
      <c r="G630" s="61">
        <f t="shared" si="126"/>
        <v>1097.4000000000001</v>
      </c>
      <c r="I630">
        <v>154.6</v>
      </c>
    </row>
    <row r="631" spans="1:9" x14ac:dyDescent="0.25">
      <c r="A631" s="8">
        <f t="shared" si="124"/>
        <v>43251</v>
      </c>
      <c r="B631">
        <v>26.3</v>
      </c>
      <c r="C631">
        <v>48.3</v>
      </c>
      <c r="D631">
        <v>1114.4000000000001</v>
      </c>
      <c r="E631">
        <v>1049.0999999999999</v>
      </c>
      <c r="F631" s="61">
        <f t="shared" si="125"/>
        <v>1140.7</v>
      </c>
      <c r="G631" s="61">
        <f t="shared" si="126"/>
        <v>1097.3999999999999</v>
      </c>
      <c r="I631">
        <v>180.9</v>
      </c>
    </row>
    <row r="632" spans="1:9" x14ac:dyDescent="0.25">
      <c r="A632" s="8">
        <f t="shared" si="124"/>
        <v>43258</v>
      </c>
      <c r="B632">
        <v>180.5</v>
      </c>
      <c r="C632">
        <v>148.69999999999999</v>
      </c>
      <c r="D632">
        <v>0.4</v>
      </c>
      <c r="E632">
        <v>54</v>
      </c>
      <c r="F632" s="61">
        <f t="shared" si="125"/>
        <v>180.9</v>
      </c>
      <c r="G632" s="61">
        <f t="shared" si="126"/>
        <v>202.7</v>
      </c>
    </row>
    <row r="633" spans="1:9" x14ac:dyDescent="0.25">
      <c r="A633" s="8">
        <f t="shared" si="124"/>
        <v>43265</v>
      </c>
      <c r="B633">
        <v>180.5</v>
      </c>
      <c r="C633">
        <v>191.3</v>
      </c>
      <c r="D633">
        <v>0.4</v>
      </c>
      <c r="E633">
        <v>106.2</v>
      </c>
      <c r="F633" s="61">
        <f t="shared" si="125"/>
        <v>180.9</v>
      </c>
      <c r="G633" s="61">
        <f t="shared" si="126"/>
        <v>297.5</v>
      </c>
    </row>
    <row r="634" spans="1:9" x14ac:dyDescent="0.25">
      <c r="A634" s="8">
        <f t="shared" si="124"/>
        <v>43272</v>
      </c>
      <c r="B634">
        <v>180.5</v>
      </c>
      <c r="C634">
        <v>162.9</v>
      </c>
      <c r="D634">
        <v>0.4</v>
      </c>
      <c r="E634">
        <v>136</v>
      </c>
      <c r="F634" s="61">
        <f t="shared" si="125"/>
        <v>180.9</v>
      </c>
      <c r="G634" s="61">
        <f t="shared" si="126"/>
        <v>298.89999999999998</v>
      </c>
    </row>
    <row r="635" spans="1:9" x14ac:dyDescent="0.25">
      <c r="A635" s="8">
        <f t="shared" si="124"/>
        <v>43279</v>
      </c>
      <c r="B635">
        <v>228.8</v>
      </c>
      <c r="C635">
        <v>141.19999999999999</v>
      </c>
      <c r="D635">
        <v>49.7</v>
      </c>
      <c r="E635">
        <v>160.9</v>
      </c>
      <c r="F635" s="61">
        <f t="shared" si="125"/>
        <v>278.5</v>
      </c>
      <c r="G635" s="61">
        <f t="shared" si="126"/>
        <v>302.10000000000002</v>
      </c>
    </row>
    <row r="636" spans="1:9" x14ac:dyDescent="0.25">
      <c r="A636" s="8">
        <f t="shared" si="124"/>
        <v>43286</v>
      </c>
      <c r="B636">
        <v>181.9</v>
      </c>
      <c r="C636">
        <v>141.19999999999999</v>
      </c>
      <c r="D636">
        <v>99</v>
      </c>
      <c r="E636">
        <v>160.9</v>
      </c>
      <c r="F636" s="61">
        <f t="shared" si="125"/>
        <v>280.89999999999998</v>
      </c>
      <c r="G636" s="61">
        <f t="shared" si="126"/>
        <v>302.10000000000002</v>
      </c>
    </row>
    <row r="637" spans="1:9" x14ac:dyDescent="0.25">
      <c r="A637" s="8">
        <f t="shared" si="124"/>
        <v>43293</v>
      </c>
      <c r="B637">
        <v>181.6</v>
      </c>
      <c r="C637">
        <v>140.80000000000001</v>
      </c>
      <c r="D637">
        <v>99.3</v>
      </c>
      <c r="E637">
        <v>211.4</v>
      </c>
      <c r="F637" s="61">
        <f t="shared" si="125"/>
        <v>280.89999999999998</v>
      </c>
      <c r="G637" s="61">
        <f t="shared" si="126"/>
        <v>352.20000000000005</v>
      </c>
    </row>
    <row r="638" spans="1:9" x14ac:dyDescent="0.25">
      <c r="A638" s="8">
        <f t="shared" si="124"/>
        <v>43300</v>
      </c>
      <c r="B638">
        <v>180.5</v>
      </c>
      <c r="C638">
        <v>246</v>
      </c>
      <c r="D638">
        <v>100.3</v>
      </c>
      <c r="E638">
        <v>211.4</v>
      </c>
      <c r="F638" s="61">
        <f t="shared" si="125"/>
        <v>280.8</v>
      </c>
      <c r="G638" s="61">
        <f t="shared" si="126"/>
        <v>457.4</v>
      </c>
    </row>
    <row r="639" spans="1:9" x14ac:dyDescent="0.25">
      <c r="A639" s="8">
        <f t="shared" si="124"/>
        <v>43307</v>
      </c>
      <c r="B639">
        <v>240.5</v>
      </c>
      <c r="C639">
        <v>246</v>
      </c>
      <c r="D639">
        <v>145.19999999999999</v>
      </c>
      <c r="E639">
        <v>211.4</v>
      </c>
      <c r="F639" s="61">
        <f t="shared" si="125"/>
        <v>385.7</v>
      </c>
      <c r="G639" s="61">
        <f t="shared" si="126"/>
        <v>457.4</v>
      </c>
    </row>
    <row r="640" spans="1:9" x14ac:dyDescent="0.25">
      <c r="A640" s="8">
        <f t="shared" si="124"/>
        <v>43314</v>
      </c>
      <c r="B640">
        <v>215.7</v>
      </c>
      <c r="C640">
        <v>198.1</v>
      </c>
      <c r="D640">
        <v>188.5</v>
      </c>
      <c r="E640">
        <v>261.8</v>
      </c>
      <c r="F640" s="61">
        <f t="shared" si="125"/>
        <v>404.2</v>
      </c>
      <c r="G640" s="61">
        <f t="shared" si="126"/>
        <v>459.9</v>
      </c>
    </row>
    <row r="641" spans="1:7" x14ac:dyDescent="0.25">
      <c r="A641" s="8">
        <f t="shared" ref="A641:A704" si="127">+A640+7</f>
        <v>43321</v>
      </c>
      <c r="B641">
        <v>214.8</v>
      </c>
      <c r="C641">
        <v>152.1</v>
      </c>
      <c r="D641">
        <v>189.5</v>
      </c>
      <c r="E641">
        <v>310.7</v>
      </c>
      <c r="F641" s="61">
        <f t="shared" si="125"/>
        <v>404.3</v>
      </c>
      <c r="G641" s="61">
        <f t="shared" si="126"/>
        <v>462.79999999999995</v>
      </c>
    </row>
    <row r="642" spans="1:7" x14ac:dyDescent="0.25">
      <c r="A642" s="8">
        <f t="shared" si="127"/>
        <v>43328</v>
      </c>
      <c r="B642">
        <v>198.1</v>
      </c>
      <c r="C642">
        <v>251.2</v>
      </c>
      <c r="D642">
        <v>189.9</v>
      </c>
      <c r="E642">
        <v>310.89999999999998</v>
      </c>
      <c r="F642" s="61">
        <f t="shared" ref="F642:F680" si="128">+B642+D642</f>
        <v>388</v>
      </c>
      <c r="G642" s="61">
        <f t="shared" ref="G642:G680" si="129">+C642+E642</f>
        <v>562.09999999999991</v>
      </c>
    </row>
    <row r="643" spans="1:7" x14ac:dyDescent="0.25">
      <c r="A643" s="8">
        <f t="shared" si="127"/>
        <v>43335</v>
      </c>
      <c r="B643">
        <v>172.8</v>
      </c>
      <c r="C643">
        <v>251.2</v>
      </c>
      <c r="D643">
        <v>216.1</v>
      </c>
      <c r="E643">
        <v>310.89999999999998</v>
      </c>
      <c r="F643" s="61">
        <f t="shared" si="128"/>
        <v>388.9</v>
      </c>
      <c r="G643" s="61">
        <f t="shared" si="129"/>
        <v>562.09999999999991</v>
      </c>
    </row>
    <row r="644" spans="1:7" x14ac:dyDescent="0.25">
      <c r="A644" s="8">
        <f t="shared" si="127"/>
        <v>43342</v>
      </c>
      <c r="B644">
        <v>172.8</v>
      </c>
      <c r="C644">
        <v>205.4</v>
      </c>
      <c r="D644">
        <v>216.1</v>
      </c>
      <c r="E644">
        <v>359.3</v>
      </c>
      <c r="F644" s="61">
        <f t="shared" si="128"/>
        <v>388.9</v>
      </c>
      <c r="G644" s="61">
        <f t="shared" si="129"/>
        <v>564.70000000000005</v>
      </c>
    </row>
    <row r="645" spans="1:7" x14ac:dyDescent="0.25">
      <c r="A645" s="8">
        <f t="shared" si="127"/>
        <v>43349</v>
      </c>
      <c r="B645">
        <v>242.9</v>
      </c>
      <c r="C645">
        <v>205.4</v>
      </c>
      <c r="D645">
        <v>258.5</v>
      </c>
      <c r="E645">
        <v>359.3</v>
      </c>
      <c r="F645" s="61">
        <f t="shared" si="128"/>
        <v>501.4</v>
      </c>
      <c r="G645" s="61">
        <f t="shared" si="129"/>
        <v>564.70000000000005</v>
      </c>
    </row>
    <row r="646" spans="1:7" x14ac:dyDescent="0.25">
      <c r="A646" s="8">
        <f t="shared" si="127"/>
        <v>43356</v>
      </c>
      <c r="B646">
        <v>242.9</v>
      </c>
      <c r="C646">
        <v>208.1</v>
      </c>
      <c r="D646">
        <v>265.2</v>
      </c>
      <c r="E646">
        <v>360</v>
      </c>
      <c r="F646" s="61">
        <f t="shared" si="128"/>
        <v>508.1</v>
      </c>
      <c r="G646" s="61">
        <f t="shared" si="129"/>
        <v>568.1</v>
      </c>
    </row>
    <row r="647" spans="1:7" x14ac:dyDescent="0.25">
      <c r="A647" s="8">
        <f t="shared" si="127"/>
        <v>43363</v>
      </c>
      <c r="B647">
        <v>182.3</v>
      </c>
      <c r="C647">
        <v>240.2</v>
      </c>
      <c r="D647">
        <v>314</v>
      </c>
      <c r="E647">
        <v>382.1</v>
      </c>
      <c r="F647" s="61">
        <f t="shared" si="128"/>
        <v>496.3</v>
      </c>
      <c r="G647" s="61">
        <f t="shared" si="129"/>
        <v>622.29999999999995</v>
      </c>
    </row>
    <row r="648" spans="1:7" x14ac:dyDescent="0.25">
      <c r="A648" s="8">
        <f t="shared" si="127"/>
        <v>43370</v>
      </c>
      <c r="B648">
        <v>175.5</v>
      </c>
      <c r="C648">
        <v>185.2</v>
      </c>
      <c r="D648">
        <v>321.10000000000002</v>
      </c>
      <c r="E648">
        <v>470.3</v>
      </c>
      <c r="F648" s="61">
        <f t="shared" si="128"/>
        <v>496.6</v>
      </c>
      <c r="G648" s="61">
        <f t="shared" si="129"/>
        <v>655.5</v>
      </c>
    </row>
    <row r="649" spans="1:7" x14ac:dyDescent="0.25">
      <c r="A649" s="8">
        <f t="shared" si="127"/>
        <v>43377</v>
      </c>
      <c r="B649">
        <v>211.6</v>
      </c>
      <c r="C649">
        <v>183.9</v>
      </c>
      <c r="D649">
        <v>373.1</v>
      </c>
      <c r="E649">
        <v>471.5</v>
      </c>
      <c r="F649" s="61">
        <f t="shared" si="128"/>
        <v>584.70000000000005</v>
      </c>
      <c r="G649" s="61">
        <f t="shared" si="129"/>
        <v>655.4</v>
      </c>
    </row>
    <row r="650" spans="1:7" x14ac:dyDescent="0.25">
      <c r="A650" s="8">
        <f t="shared" si="127"/>
        <v>43384</v>
      </c>
      <c r="B650">
        <v>211.6</v>
      </c>
      <c r="C650">
        <v>183.4</v>
      </c>
      <c r="D650">
        <v>373.1</v>
      </c>
      <c r="E650">
        <v>472</v>
      </c>
      <c r="F650" s="61">
        <f t="shared" si="128"/>
        <v>584.70000000000005</v>
      </c>
      <c r="G650" s="61">
        <f t="shared" si="129"/>
        <v>655.4</v>
      </c>
    </row>
    <row r="651" spans="1:7" x14ac:dyDescent="0.25">
      <c r="A651" s="8">
        <f t="shared" si="127"/>
        <v>43391</v>
      </c>
      <c r="B651">
        <v>138.80000000000001</v>
      </c>
      <c r="C651">
        <v>182.2</v>
      </c>
      <c r="D651">
        <v>429.7</v>
      </c>
      <c r="E651">
        <v>473.2</v>
      </c>
      <c r="F651" s="61">
        <f t="shared" si="128"/>
        <v>568.5</v>
      </c>
      <c r="G651" s="61">
        <f t="shared" si="129"/>
        <v>655.4</v>
      </c>
    </row>
    <row r="652" spans="1:7" x14ac:dyDescent="0.25">
      <c r="A652" s="8">
        <f t="shared" si="127"/>
        <v>43398</v>
      </c>
      <c r="B652">
        <v>138.80000000000001</v>
      </c>
      <c r="C652">
        <v>132.5</v>
      </c>
      <c r="D652">
        <v>429.7</v>
      </c>
      <c r="E652">
        <v>525.5</v>
      </c>
      <c r="F652" s="61">
        <f t="shared" si="128"/>
        <v>568.5</v>
      </c>
      <c r="G652" s="61">
        <f t="shared" si="129"/>
        <v>658</v>
      </c>
    </row>
    <row r="653" spans="1:7" x14ac:dyDescent="0.25">
      <c r="A653" s="8">
        <f t="shared" si="127"/>
        <v>43405</v>
      </c>
      <c r="B653">
        <v>175.6</v>
      </c>
      <c r="C653">
        <v>189.8</v>
      </c>
      <c r="D653">
        <v>429.7</v>
      </c>
      <c r="E653">
        <v>555.5</v>
      </c>
      <c r="F653" s="61">
        <f t="shared" si="128"/>
        <v>605.29999999999995</v>
      </c>
      <c r="G653" s="61">
        <f t="shared" si="129"/>
        <v>745.3</v>
      </c>
    </row>
    <row r="654" spans="1:7" x14ac:dyDescent="0.25">
      <c r="A654" s="8">
        <f t="shared" si="127"/>
        <v>43412</v>
      </c>
      <c r="B654">
        <v>223.2</v>
      </c>
      <c r="C654">
        <v>168.4</v>
      </c>
      <c r="D654">
        <v>447.4</v>
      </c>
      <c r="E654">
        <v>578</v>
      </c>
      <c r="F654" s="61">
        <f t="shared" si="128"/>
        <v>670.59999999999991</v>
      </c>
      <c r="G654" s="61">
        <f t="shared" si="129"/>
        <v>746.4</v>
      </c>
    </row>
    <row r="655" spans="1:7" x14ac:dyDescent="0.25">
      <c r="A655" s="8">
        <f t="shared" si="127"/>
        <v>43419</v>
      </c>
      <c r="B655">
        <v>187.5</v>
      </c>
      <c r="C655">
        <v>168.4</v>
      </c>
      <c r="D655">
        <v>484.2</v>
      </c>
      <c r="E655">
        <v>584</v>
      </c>
      <c r="F655" s="61">
        <f t="shared" si="128"/>
        <v>671.7</v>
      </c>
      <c r="G655" s="61">
        <f t="shared" si="129"/>
        <v>752.4</v>
      </c>
    </row>
    <row r="656" spans="1:7" x14ac:dyDescent="0.25">
      <c r="A656" s="8">
        <f t="shared" si="127"/>
        <v>43426</v>
      </c>
      <c r="B656">
        <v>187.5</v>
      </c>
      <c r="C656">
        <v>168.4</v>
      </c>
      <c r="D656">
        <v>484.2</v>
      </c>
      <c r="E656">
        <v>584</v>
      </c>
      <c r="F656" s="61">
        <f t="shared" si="128"/>
        <v>671.7</v>
      </c>
      <c r="G656" s="61">
        <f t="shared" si="129"/>
        <v>752.4</v>
      </c>
    </row>
    <row r="657" spans="1:7" x14ac:dyDescent="0.25">
      <c r="A657" s="8">
        <f t="shared" si="127"/>
        <v>43433</v>
      </c>
      <c r="B657">
        <v>187.5</v>
      </c>
      <c r="C657">
        <v>105.5</v>
      </c>
      <c r="D657">
        <v>484.3</v>
      </c>
      <c r="E657">
        <v>683.1</v>
      </c>
      <c r="F657" s="61">
        <f t="shared" si="128"/>
        <v>671.8</v>
      </c>
      <c r="G657" s="61">
        <f t="shared" si="129"/>
        <v>788.6</v>
      </c>
    </row>
    <row r="658" spans="1:7" x14ac:dyDescent="0.25">
      <c r="A658" s="8">
        <f t="shared" si="127"/>
        <v>43440</v>
      </c>
      <c r="B658">
        <v>217.3</v>
      </c>
      <c r="C658">
        <v>168.5</v>
      </c>
      <c r="D658">
        <v>484.4</v>
      </c>
      <c r="E658">
        <v>683.1</v>
      </c>
      <c r="F658" s="61">
        <f t="shared" si="128"/>
        <v>701.7</v>
      </c>
      <c r="G658" s="61">
        <f t="shared" si="129"/>
        <v>851.6</v>
      </c>
    </row>
    <row r="659" spans="1:7" x14ac:dyDescent="0.25">
      <c r="A659" s="8">
        <f t="shared" si="127"/>
        <v>43447</v>
      </c>
      <c r="B659">
        <v>187.2</v>
      </c>
      <c r="C659">
        <v>168.5</v>
      </c>
      <c r="D659">
        <v>566.9</v>
      </c>
      <c r="E659">
        <v>683.1</v>
      </c>
      <c r="F659" s="61">
        <f t="shared" si="128"/>
        <v>754.09999999999991</v>
      </c>
      <c r="G659" s="61">
        <f t="shared" si="129"/>
        <v>851.6</v>
      </c>
    </row>
    <row r="660" spans="1:7" x14ac:dyDescent="0.25">
      <c r="A660" s="8">
        <f t="shared" si="127"/>
        <v>43454</v>
      </c>
      <c r="B660">
        <v>156.6</v>
      </c>
      <c r="C660">
        <v>168.5</v>
      </c>
      <c r="D660">
        <v>598.29999999999995</v>
      </c>
      <c r="E660">
        <v>683.2</v>
      </c>
      <c r="F660" s="61">
        <f t="shared" si="128"/>
        <v>754.9</v>
      </c>
      <c r="G660" s="61">
        <f t="shared" si="129"/>
        <v>851.7</v>
      </c>
    </row>
    <row r="661" spans="1:7" x14ac:dyDescent="0.25">
      <c r="A661" s="8">
        <f t="shared" si="127"/>
        <v>43461</v>
      </c>
      <c r="B661">
        <v>159.1</v>
      </c>
      <c r="C661">
        <v>124.7</v>
      </c>
      <c r="D661">
        <v>633.70000000000005</v>
      </c>
      <c r="E661">
        <v>729.1</v>
      </c>
      <c r="F661" s="61">
        <f t="shared" si="128"/>
        <v>792.80000000000007</v>
      </c>
      <c r="G661" s="61">
        <f t="shared" si="129"/>
        <v>853.80000000000007</v>
      </c>
    </row>
    <row r="662" spans="1:7" x14ac:dyDescent="0.25">
      <c r="A662" s="8">
        <f t="shared" si="127"/>
        <v>43468</v>
      </c>
      <c r="B662">
        <v>159.19999999999999</v>
      </c>
      <c r="C662">
        <v>198.4</v>
      </c>
      <c r="D662">
        <v>653.1</v>
      </c>
      <c r="E662">
        <v>729.1</v>
      </c>
      <c r="F662" s="61">
        <f t="shared" si="128"/>
        <v>812.3</v>
      </c>
      <c r="G662" s="61">
        <f t="shared" si="129"/>
        <v>927.5</v>
      </c>
    </row>
    <row r="663" spans="1:7" x14ac:dyDescent="0.25">
      <c r="A663" s="8">
        <f t="shared" si="127"/>
        <v>43475</v>
      </c>
      <c r="B663" s="271">
        <v>0</v>
      </c>
      <c r="C663" s="271"/>
      <c r="D663" s="271">
        <v>0</v>
      </c>
      <c r="E663" s="271"/>
      <c r="F663" s="286">
        <f t="shared" si="128"/>
        <v>0</v>
      </c>
      <c r="G663" s="61">
        <f t="shared" si="129"/>
        <v>0</v>
      </c>
    </row>
    <row r="664" spans="1:7" x14ac:dyDescent="0.25">
      <c r="A664" s="8">
        <f t="shared" si="127"/>
        <v>43482</v>
      </c>
      <c r="B664" s="271">
        <v>0</v>
      </c>
      <c r="C664" s="271"/>
      <c r="D664" s="271">
        <v>0</v>
      </c>
      <c r="E664" s="271"/>
      <c r="F664" s="286">
        <f t="shared" si="128"/>
        <v>0</v>
      </c>
      <c r="G664" s="61">
        <f t="shared" si="129"/>
        <v>0</v>
      </c>
    </row>
    <row r="665" spans="1:7" x14ac:dyDescent="0.25">
      <c r="A665" s="8">
        <f t="shared" si="127"/>
        <v>43489</v>
      </c>
      <c r="B665" s="271">
        <v>0</v>
      </c>
      <c r="C665" s="271"/>
      <c r="D665" s="271">
        <v>0</v>
      </c>
      <c r="E665" s="271"/>
      <c r="F665" s="286">
        <f t="shared" si="128"/>
        <v>0</v>
      </c>
      <c r="G665" s="61">
        <f t="shared" si="129"/>
        <v>0</v>
      </c>
    </row>
    <row r="666" spans="1:7" x14ac:dyDescent="0.25">
      <c r="A666" s="8">
        <f t="shared" si="127"/>
        <v>43496</v>
      </c>
      <c r="B666" s="271">
        <v>0</v>
      </c>
      <c r="C666" s="271"/>
      <c r="D666" s="271">
        <v>0</v>
      </c>
      <c r="E666" s="271"/>
      <c r="F666" s="286">
        <f t="shared" si="128"/>
        <v>0</v>
      </c>
      <c r="G666" s="61">
        <f t="shared" si="129"/>
        <v>0</v>
      </c>
    </row>
    <row r="667" spans="1:7" x14ac:dyDescent="0.25">
      <c r="A667" s="8">
        <f t="shared" si="127"/>
        <v>43503</v>
      </c>
      <c r="B667" s="271">
        <v>0</v>
      </c>
      <c r="C667" s="271"/>
      <c r="D667" s="271">
        <v>0</v>
      </c>
      <c r="E667" s="271"/>
      <c r="F667" s="286">
        <f t="shared" si="128"/>
        <v>0</v>
      </c>
      <c r="G667" s="61">
        <f t="shared" si="129"/>
        <v>0</v>
      </c>
    </row>
    <row r="668" spans="1:7" x14ac:dyDescent="0.25">
      <c r="A668" s="8">
        <f t="shared" si="127"/>
        <v>43510</v>
      </c>
      <c r="B668" s="26">
        <v>197</v>
      </c>
      <c r="C668">
        <v>193.3</v>
      </c>
      <c r="D668">
        <v>736</v>
      </c>
      <c r="E668">
        <v>814.7</v>
      </c>
      <c r="F668" s="61">
        <f t="shared" si="128"/>
        <v>933</v>
      </c>
      <c r="G668" s="61">
        <f t="shared" si="129"/>
        <v>1008</v>
      </c>
    </row>
    <row r="669" spans="1:7" x14ac:dyDescent="0.25">
      <c r="A669" s="8">
        <f t="shared" si="127"/>
        <v>43517</v>
      </c>
      <c r="B669">
        <v>196.9</v>
      </c>
      <c r="C669">
        <v>170.2</v>
      </c>
      <c r="D669">
        <v>789.7</v>
      </c>
      <c r="E669">
        <v>839.1</v>
      </c>
      <c r="F669" s="61">
        <f t="shared" si="128"/>
        <v>986.6</v>
      </c>
      <c r="G669" s="61">
        <f t="shared" si="129"/>
        <v>1009.3</v>
      </c>
    </row>
    <row r="670" spans="1:7" x14ac:dyDescent="0.25">
      <c r="A670" s="8">
        <f t="shared" si="127"/>
        <v>43524</v>
      </c>
      <c r="B670">
        <v>226.9</v>
      </c>
      <c r="C670">
        <v>170.2</v>
      </c>
      <c r="D670">
        <v>814.2</v>
      </c>
      <c r="E670">
        <v>839.1</v>
      </c>
      <c r="F670" s="61">
        <f t="shared" si="128"/>
        <v>1041.1000000000001</v>
      </c>
      <c r="G670" s="61">
        <f t="shared" si="129"/>
        <v>1009.3</v>
      </c>
    </row>
    <row r="671" spans="1:7" x14ac:dyDescent="0.25">
      <c r="A671" s="8">
        <f t="shared" si="127"/>
        <v>43531</v>
      </c>
      <c r="B671">
        <v>252.4</v>
      </c>
      <c r="C671">
        <v>150.9</v>
      </c>
      <c r="D671">
        <v>814.2</v>
      </c>
      <c r="E671">
        <v>859.4</v>
      </c>
      <c r="F671" s="61">
        <f t="shared" si="128"/>
        <v>1066.6000000000001</v>
      </c>
      <c r="G671" s="61">
        <f t="shared" si="129"/>
        <v>1010.3</v>
      </c>
    </row>
    <row r="672" spans="1:7" x14ac:dyDescent="0.25">
      <c r="A672" s="8">
        <f t="shared" si="127"/>
        <v>43538</v>
      </c>
      <c r="B672">
        <v>280.2</v>
      </c>
      <c r="C672">
        <v>206.4</v>
      </c>
      <c r="D672">
        <v>815.7</v>
      </c>
      <c r="E672">
        <v>898.2</v>
      </c>
      <c r="F672" s="61">
        <f t="shared" si="128"/>
        <v>1095.9000000000001</v>
      </c>
      <c r="G672" s="61">
        <f t="shared" si="129"/>
        <v>1104.6000000000001</v>
      </c>
    </row>
    <row r="673" spans="1:8" x14ac:dyDescent="0.25">
      <c r="A673" s="8">
        <f t="shared" si="127"/>
        <v>43545</v>
      </c>
      <c r="B673">
        <v>226.8</v>
      </c>
      <c r="C673">
        <v>182.2</v>
      </c>
      <c r="D673">
        <v>872.7</v>
      </c>
      <c r="E673">
        <v>924.2</v>
      </c>
      <c r="F673" s="61">
        <f t="shared" si="128"/>
        <v>1099.5</v>
      </c>
      <c r="G673" s="61">
        <f t="shared" si="129"/>
        <v>1106.4000000000001</v>
      </c>
    </row>
    <row r="674" spans="1:8" x14ac:dyDescent="0.25">
      <c r="A674" s="8">
        <f t="shared" si="127"/>
        <v>43552</v>
      </c>
      <c r="B674">
        <v>224.7</v>
      </c>
      <c r="C674">
        <v>170.3</v>
      </c>
      <c r="D674">
        <v>874.8</v>
      </c>
      <c r="E674">
        <v>936.7</v>
      </c>
      <c r="F674" s="61">
        <f t="shared" si="128"/>
        <v>1099.5</v>
      </c>
      <c r="G674" s="61">
        <f t="shared" si="129"/>
        <v>1107</v>
      </c>
    </row>
    <row r="675" spans="1:8" x14ac:dyDescent="0.25">
      <c r="A675" s="8">
        <f t="shared" si="127"/>
        <v>43559</v>
      </c>
      <c r="B675">
        <v>160.6</v>
      </c>
      <c r="C675">
        <v>169.7</v>
      </c>
      <c r="D675">
        <v>942.1</v>
      </c>
      <c r="E675">
        <v>936.7</v>
      </c>
      <c r="F675" s="61">
        <f t="shared" si="128"/>
        <v>1102.7</v>
      </c>
      <c r="G675" s="61">
        <f t="shared" si="129"/>
        <v>1106.4000000000001</v>
      </c>
    </row>
    <row r="676" spans="1:8" x14ac:dyDescent="0.25">
      <c r="A676" s="8">
        <f t="shared" si="127"/>
        <v>43566</v>
      </c>
      <c r="B676">
        <v>115.3</v>
      </c>
      <c r="C676">
        <v>169.7</v>
      </c>
      <c r="D676">
        <v>992.4</v>
      </c>
      <c r="E676">
        <v>936.7</v>
      </c>
      <c r="F676" s="61">
        <f t="shared" si="128"/>
        <v>1107.7</v>
      </c>
      <c r="G676" s="61">
        <f t="shared" si="129"/>
        <v>1106.4000000000001</v>
      </c>
    </row>
    <row r="677" spans="1:8" x14ac:dyDescent="0.25">
      <c r="A677" s="8">
        <f t="shared" si="127"/>
        <v>43573</v>
      </c>
      <c r="B677">
        <v>85.7</v>
      </c>
      <c r="C677">
        <v>157.1</v>
      </c>
      <c r="D677">
        <v>1021.3</v>
      </c>
      <c r="E677">
        <v>977.1</v>
      </c>
      <c r="F677" s="61">
        <f t="shared" si="128"/>
        <v>1107</v>
      </c>
      <c r="G677" s="61">
        <f t="shared" si="129"/>
        <v>1134.2</v>
      </c>
    </row>
    <row r="678" spans="1:8" x14ac:dyDescent="0.25">
      <c r="A678" s="8">
        <f t="shared" si="127"/>
        <v>43580</v>
      </c>
      <c r="B678">
        <v>59.5</v>
      </c>
      <c r="C678">
        <v>157.1</v>
      </c>
      <c r="D678">
        <v>1047</v>
      </c>
      <c r="E678">
        <v>977.1</v>
      </c>
      <c r="F678" s="61">
        <f t="shared" si="128"/>
        <v>1106.5</v>
      </c>
      <c r="G678" s="61">
        <f t="shared" si="129"/>
        <v>1134.2</v>
      </c>
      <c r="H678">
        <v>73.400000000000006</v>
      </c>
    </row>
    <row r="679" spans="1:8" x14ac:dyDescent="0.25">
      <c r="A679" s="8">
        <f t="shared" si="127"/>
        <v>43587</v>
      </c>
      <c r="B679" s="26">
        <v>58</v>
      </c>
      <c r="C679">
        <v>118.8</v>
      </c>
      <c r="D679">
        <v>1049.4000000000001</v>
      </c>
      <c r="E679">
        <v>1017.3</v>
      </c>
      <c r="F679" s="61">
        <f t="shared" si="128"/>
        <v>1107.4000000000001</v>
      </c>
      <c r="G679" s="61">
        <f t="shared" si="129"/>
        <v>1136.0999999999999</v>
      </c>
      <c r="H679">
        <v>74.400000000000006</v>
      </c>
    </row>
    <row r="680" spans="1:8" x14ac:dyDescent="0.25">
      <c r="A680" s="8">
        <f t="shared" si="127"/>
        <v>43594</v>
      </c>
      <c r="B680">
        <v>57.8</v>
      </c>
      <c r="C680">
        <v>99.6</v>
      </c>
      <c r="D680">
        <v>1049.5999999999999</v>
      </c>
      <c r="E680">
        <v>1037.5</v>
      </c>
      <c r="F680" s="61">
        <f t="shared" si="128"/>
        <v>1107.3999999999999</v>
      </c>
      <c r="G680" s="61">
        <f t="shared" si="129"/>
        <v>1137.0999999999999</v>
      </c>
      <c r="H680">
        <v>74.400000000000006</v>
      </c>
    </row>
    <row r="681" spans="1:8" x14ac:dyDescent="0.25">
      <c r="A681" s="8">
        <f t="shared" si="127"/>
        <v>43601</v>
      </c>
      <c r="B681">
        <v>1.8</v>
      </c>
      <c r="C681">
        <v>73.599999999999994</v>
      </c>
      <c r="D681">
        <v>1162.3</v>
      </c>
      <c r="E681">
        <v>1064.8</v>
      </c>
      <c r="F681" s="61">
        <f t="shared" ref="F681:F716" si="130">+B681+D681</f>
        <v>1164.0999999999999</v>
      </c>
      <c r="G681" s="61">
        <f t="shared" ref="G681:G716" si="131">+C681+E681</f>
        <v>1138.3999999999999</v>
      </c>
      <c r="H681">
        <v>74.400000000000006</v>
      </c>
    </row>
    <row r="682" spans="1:8" x14ac:dyDescent="0.25">
      <c r="A682" s="8">
        <f t="shared" si="127"/>
        <v>43608</v>
      </c>
      <c r="B682">
        <v>0.8</v>
      </c>
      <c r="C682">
        <v>39.200000000000003</v>
      </c>
      <c r="D682">
        <v>1163.2</v>
      </c>
      <c r="E682">
        <v>1100.9000000000001</v>
      </c>
      <c r="F682" s="61">
        <f t="shared" si="130"/>
        <v>1164</v>
      </c>
      <c r="G682" s="61">
        <f t="shared" si="131"/>
        <v>1140.1000000000001</v>
      </c>
      <c r="H682">
        <v>76.7</v>
      </c>
    </row>
    <row r="683" spans="1:8" x14ac:dyDescent="0.25">
      <c r="A683" s="8">
        <f t="shared" si="127"/>
        <v>43615</v>
      </c>
      <c r="B683">
        <v>0.8</v>
      </c>
      <c r="C683">
        <v>26.3</v>
      </c>
      <c r="D683">
        <v>1163.2</v>
      </c>
      <c r="E683">
        <v>1114.4000000000001</v>
      </c>
      <c r="F683" s="61">
        <f t="shared" si="130"/>
        <v>1164</v>
      </c>
      <c r="G683" s="61">
        <f t="shared" si="131"/>
        <v>1140.7</v>
      </c>
      <c r="H683">
        <v>187.7</v>
      </c>
    </row>
    <row r="684" spans="1:8" x14ac:dyDescent="0.25">
      <c r="A684" s="8">
        <f t="shared" si="127"/>
        <v>43622</v>
      </c>
      <c r="B684">
        <v>187.8</v>
      </c>
      <c r="C684">
        <v>180.5</v>
      </c>
      <c r="D684">
        <v>56.7</v>
      </c>
      <c r="E684">
        <v>0.4</v>
      </c>
      <c r="F684" s="61">
        <f t="shared" si="130"/>
        <v>244.5</v>
      </c>
      <c r="G684" s="61">
        <f t="shared" si="131"/>
        <v>180.9</v>
      </c>
    </row>
    <row r="685" spans="1:8" x14ac:dyDescent="0.25">
      <c r="A685" s="8">
        <f t="shared" si="127"/>
        <v>43629</v>
      </c>
      <c r="B685">
        <v>187.8</v>
      </c>
      <c r="C685">
        <v>180.5</v>
      </c>
      <c r="D685">
        <v>56.7</v>
      </c>
      <c r="E685">
        <v>0.4</v>
      </c>
      <c r="F685" s="61">
        <f t="shared" si="130"/>
        <v>244.5</v>
      </c>
      <c r="G685" s="61">
        <f t="shared" si="131"/>
        <v>180.9</v>
      </c>
    </row>
    <row r="686" spans="1:8" x14ac:dyDescent="0.25">
      <c r="A686" s="8">
        <f t="shared" si="127"/>
        <v>43636</v>
      </c>
      <c r="B686" s="26">
        <v>169</v>
      </c>
      <c r="C686">
        <v>180.5</v>
      </c>
      <c r="D686">
        <v>111.1</v>
      </c>
      <c r="E686">
        <v>0.4</v>
      </c>
      <c r="F686" s="61">
        <f t="shared" si="130"/>
        <v>280.10000000000002</v>
      </c>
      <c r="G686" s="61">
        <f t="shared" si="131"/>
        <v>180.9</v>
      </c>
    </row>
    <row r="687" spans="1:8" x14ac:dyDescent="0.25">
      <c r="A687" s="8">
        <f t="shared" si="127"/>
        <v>43643</v>
      </c>
      <c r="B687">
        <v>251.1</v>
      </c>
      <c r="C687">
        <v>228.8</v>
      </c>
      <c r="D687">
        <v>111.5</v>
      </c>
      <c r="E687">
        <v>49.7</v>
      </c>
      <c r="F687" s="61">
        <f t="shared" si="130"/>
        <v>362.6</v>
      </c>
      <c r="G687" s="61">
        <f t="shared" si="131"/>
        <v>278.5</v>
      </c>
    </row>
    <row r="688" spans="1:8" x14ac:dyDescent="0.25">
      <c r="A688" s="8">
        <f t="shared" si="127"/>
        <v>43650</v>
      </c>
      <c r="B688">
        <v>243.6</v>
      </c>
      <c r="C688">
        <v>181.9</v>
      </c>
      <c r="D688">
        <v>119.1</v>
      </c>
      <c r="E688">
        <v>99</v>
      </c>
      <c r="F688" s="61">
        <f t="shared" si="130"/>
        <v>362.7</v>
      </c>
      <c r="G688" s="61">
        <f t="shared" si="131"/>
        <v>280.89999999999998</v>
      </c>
    </row>
    <row r="689" spans="1:7" x14ac:dyDescent="0.25">
      <c r="A689" s="8">
        <f t="shared" si="127"/>
        <v>43657</v>
      </c>
      <c r="B689">
        <v>194.8</v>
      </c>
      <c r="C689">
        <v>181.6</v>
      </c>
      <c r="D689">
        <v>169.7</v>
      </c>
      <c r="E689">
        <v>99.3</v>
      </c>
      <c r="F689" s="61">
        <f t="shared" si="130"/>
        <v>364.5</v>
      </c>
      <c r="G689" s="61">
        <f t="shared" si="131"/>
        <v>280.89999999999998</v>
      </c>
    </row>
    <row r="690" spans="1:7" x14ac:dyDescent="0.25">
      <c r="A690" s="8">
        <f t="shared" si="127"/>
        <v>43664</v>
      </c>
      <c r="B690">
        <v>194.8</v>
      </c>
      <c r="C690">
        <v>180.5</v>
      </c>
      <c r="D690">
        <v>169.7</v>
      </c>
      <c r="E690">
        <v>100.3</v>
      </c>
      <c r="F690" s="61">
        <f t="shared" si="130"/>
        <v>364.5</v>
      </c>
      <c r="G690" s="61">
        <f t="shared" si="131"/>
        <v>280.8</v>
      </c>
    </row>
    <row r="691" spans="1:7" x14ac:dyDescent="0.25">
      <c r="A691" s="8">
        <f t="shared" si="127"/>
        <v>43671</v>
      </c>
      <c r="B691">
        <v>167.6</v>
      </c>
      <c r="C691">
        <v>240.5</v>
      </c>
      <c r="D691">
        <v>227.9</v>
      </c>
      <c r="E691">
        <v>145.19999999999999</v>
      </c>
      <c r="F691" s="61">
        <f t="shared" si="130"/>
        <v>395.5</v>
      </c>
      <c r="G691" s="61">
        <f t="shared" si="131"/>
        <v>385.7</v>
      </c>
    </row>
    <row r="692" spans="1:7" x14ac:dyDescent="0.25">
      <c r="A692" s="8">
        <f t="shared" si="127"/>
        <v>43678</v>
      </c>
      <c r="B692">
        <v>228.7</v>
      </c>
      <c r="C692">
        <v>215.7</v>
      </c>
      <c r="D692">
        <v>228.2</v>
      </c>
      <c r="E692">
        <v>188.5</v>
      </c>
      <c r="F692" s="61">
        <f t="shared" si="130"/>
        <v>456.9</v>
      </c>
      <c r="G692" s="61">
        <f t="shared" si="131"/>
        <v>404.2</v>
      </c>
    </row>
    <row r="693" spans="1:7" x14ac:dyDescent="0.25">
      <c r="A693" s="8">
        <f t="shared" si="127"/>
        <v>43685</v>
      </c>
      <c r="B693" s="26">
        <v>174</v>
      </c>
      <c r="C693">
        <v>214.8</v>
      </c>
      <c r="D693">
        <v>281</v>
      </c>
      <c r="E693">
        <v>189.5</v>
      </c>
      <c r="F693" s="61">
        <f t="shared" si="130"/>
        <v>455</v>
      </c>
      <c r="G693" s="61">
        <f t="shared" si="131"/>
        <v>404.3</v>
      </c>
    </row>
    <row r="694" spans="1:7" x14ac:dyDescent="0.25">
      <c r="A694" s="8">
        <f t="shared" si="127"/>
        <v>43692</v>
      </c>
      <c r="B694">
        <v>222.1</v>
      </c>
      <c r="C694">
        <v>198.1</v>
      </c>
      <c r="D694">
        <v>281</v>
      </c>
      <c r="E694">
        <v>189.9</v>
      </c>
      <c r="F694" s="61">
        <f t="shared" si="130"/>
        <v>503.1</v>
      </c>
      <c r="G694" s="61">
        <f t="shared" si="131"/>
        <v>388</v>
      </c>
    </row>
    <row r="695" spans="1:7" x14ac:dyDescent="0.25">
      <c r="A695" s="8">
        <f t="shared" si="127"/>
        <v>43699</v>
      </c>
      <c r="B695">
        <v>260.10000000000002</v>
      </c>
      <c r="C695">
        <v>172.8</v>
      </c>
      <c r="D695">
        <v>294.5</v>
      </c>
      <c r="E695">
        <v>216.1</v>
      </c>
      <c r="F695" s="61">
        <f t="shared" si="130"/>
        <v>554.6</v>
      </c>
      <c r="G695" s="61">
        <f t="shared" si="131"/>
        <v>388.9</v>
      </c>
    </row>
    <row r="696" spans="1:7" x14ac:dyDescent="0.25">
      <c r="A696" s="8">
        <f t="shared" si="127"/>
        <v>43706</v>
      </c>
      <c r="B696">
        <v>219.7</v>
      </c>
      <c r="C696">
        <v>172.8</v>
      </c>
      <c r="D696">
        <v>337</v>
      </c>
      <c r="E696">
        <v>216.1</v>
      </c>
      <c r="F696" s="61">
        <f t="shared" si="130"/>
        <v>556.70000000000005</v>
      </c>
      <c r="G696" s="61">
        <f t="shared" si="131"/>
        <v>388.9</v>
      </c>
    </row>
    <row r="697" spans="1:7" x14ac:dyDescent="0.25">
      <c r="A697" s="8">
        <f t="shared" si="127"/>
        <v>43713</v>
      </c>
      <c r="B697">
        <v>219.1</v>
      </c>
      <c r="C697">
        <v>242.9</v>
      </c>
      <c r="D697">
        <v>338</v>
      </c>
      <c r="E697">
        <v>258.5</v>
      </c>
      <c r="F697" s="61">
        <f t="shared" si="130"/>
        <v>557.1</v>
      </c>
      <c r="G697" s="61">
        <f t="shared" si="131"/>
        <v>501.4</v>
      </c>
    </row>
    <row r="698" spans="1:7" x14ac:dyDescent="0.25">
      <c r="A698" s="8">
        <f t="shared" si="127"/>
        <v>43720</v>
      </c>
      <c r="B698">
        <v>187.5</v>
      </c>
      <c r="C698">
        <v>242.9</v>
      </c>
      <c r="D698">
        <v>371</v>
      </c>
      <c r="E698">
        <v>265.2</v>
      </c>
      <c r="F698" s="61">
        <f t="shared" si="130"/>
        <v>558.5</v>
      </c>
      <c r="G698" s="61">
        <f t="shared" si="131"/>
        <v>508.1</v>
      </c>
    </row>
    <row r="699" spans="1:7" x14ac:dyDescent="0.25">
      <c r="A699" s="8">
        <f t="shared" si="127"/>
        <v>43727</v>
      </c>
      <c r="B699" s="26">
        <v>173</v>
      </c>
      <c r="C699">
        <v>182.3</v>
      </c>
      <c r="D699">
        <v>386.2</v>
      </c>
      <c r="E699">
        <v>314</v>
      </c>
      <c r="F699" s="61">
        <f t="shared" si="130"/>
        <v>559.20000000000005</v>
      </c>
      <c r="G699" s="61">
        <f t="shared" si="131"/>
        <v>496.3</v>
      </c>
    </row>
    <row r="700" spans="1:7" x14ac:dyDescent="0.25">
      <c r="A700" s="8">
        <f t="shared" si="127"/>
        <v>43734</v>
      </c>
      <c r="B700">
        <v>172.5</v>
      </c>
      <c r="C700">
        <v>175.5</v>
      </c>
      <c r="D700">
        <v>386.7</v>
      </c>
      <c r="E700">
        <v>321.10000000000002</v>
      </c>
      <c r="F700" s="61">
        <f t="shared" si="130"/>
        <v>559.20000000000005</v>
      </c>
      <c r="G700" s="61">
        <f t="shared" si="131"/>
        <v>496.6</v>
      </c>
    </row>
    <row r="701" spans="1:7" x14ac:dyDescent="0.25">
      <c r="A701" s="8">
        <f t="shared" si="127"/>
        <v>43741</v>
      </c>
      <c r="B701">
        <v>282.8</v>
      </c>
      <c r="C701">
        <v>211.6</v>
      </c>
      <c r="D701">
        <v>386.7</v>
      </c>
      <c r="E701">
        <v>373.1</v>
      </c>
      <c r="F701" s="61">
        <f t="shared" si="130"/>
        <v>669.5</v>
      </c>
      <c r="G701" s="61">
        <f t="shared" si="131"/>
        <v>584.70000000000005</v>
      </c>
    </row>
    <row r="702" spans="1:7" x14ac:dyDescent="0.25">
      <c r="A702" s="8">
        <f t="shared" si="127"/>
        <v>43748</v>
      </c>
      <c r="B702">
        <v>239.8</v>
      </c>
      <c r="C702">
        <v>211.6</v>
      </c>
      <c r="D702">
        <v>437.2</v>
      </c>
      <c r="E702">
        <v>373.1</v>
      </c>
      <c r="F702" s="61">
        <f t="shared" si="130"/>
        <v>677</v>
      </c>
      <c r="G702" s="61">
        <f t="shared" si="131"/>
        <v>584.70000000000005</v>
      </c>
    </row>
    <row r="703" spans="1:7" x14ac:dyDescent="0.25">
      <c r="A703" s="8">
        <f t="shared" si="127"/>
        <v>43755</v>
      </c>
      <c r="B703">
        <v>210.2</v>
      </c>
      <c r="C703">
        <v>138.80000000000001</v>
      </c>
      <c r="D703">
        <v>468.2</v>
      </c>
      <c r="E703">
        <v>429.7</v>
      </c>
      <c r="F703" s="61">
        <f t="shared" si="130"/>
        <v>678.4</v>
      </c>
      <c r="G703" s="61">
        <f t="shared" si="131"/>
        <v>568.5</v>
      </c>
    </row>
    <row r="704" spans="1:7" x14ac:dyDescent="0.25">
      <c r="A704" s="8">
        <f t="shared" si="127"/>
        <v>43762</v>
      </c>
      <c r="B704">
        <v>212.2</v>
      </c>
      <c r="C704">
        <v>138.80000000000001</v>
      </c>
      <c r="D704">
        <v>517.4</v>
      </c>
      <c r="E704">
        <v>429.7</v>
      </c>
      <c r="F704" s="61">
        <f t="shared" si="130"/>
        <v>729.59999999999991</v>
      </c>
      <c r="G704" s="61">
        <f t="shared" si="131"/>
        <v>568.5</v>
      </c>
    </row>
    <row r="705" spans="1:7" x14ac:dyDescent="0.25">
      <c r="A705" s="8">
        <f t="shared" ref="A705:A754" si="132">+A704+7</f>
        <v>43769</v>
      </c>
      <c r="B705">
        <v>198.2</v>
      </c>
      <c r="C705">
        <v>175.6</v>
      </c>
      <c r="D705">
        <v>568.20000000000005</v>
      </c>
      <c r="E705">
        <v>429.7</v>
      </c>
      <c r="F705" s="61">
        <f t="shared" si="130"/>
        <v>766.40000000000009</v>
      </c>
      <c r="G705" s="61">
        <f t="shared" si="131"/>
        <v>605.29999999999995</v>
      </c>
    </row>
    <row r="706" spans="1:7" x14ac:dyDescent="0.25">
      <c r="A706" s="8">
        <f t="shared" si="132"/>
        <v>43776</v>
      </c>
      <c r="B706">
        <v>203.3</v>
      </c>
      <c r="C706">
        <v>223.2</v>
      </c>
      <c r="D706">
        <v>568.20000000000005</v>
      </c>
      <c r="E706">
        <v>447.4</v>
      </c>
      <c r="F706" s="61">
        <f t="shared" si="130"/>
        <v>771.5</v>
      </c>
      <c r="G706" s="61">
        <f t="shared" si="131"/>
        <v>670.59999999999991</v>
      </c>
    </row>
    <row r="707" spans="1:7" ht="15" x14ac:dyDescent="0.35">
      <c r="A707" s="8">
        <f t="shared" si="132"/>
        <v>43783</v>
      </c>
      <c r="B707" s="316">
        <v>203.4</v>
      </c>
      <c r="C707">
        <v>187.5</v>
      </c>
      <c r="D707">
        <v>568.20000000000005</v>
      </c>
      <c r="E707">
        <v>484.2</v>
      </c>
      <c r="F707" s="61">
        <f t="shared" si="130"/>
        <v>771.6</v>
      </c>
      <c r="G707" s="61">
        <f t="shared" si="131"/>
        <v>671.7</v>
      </c>
    </row>
    <row r="708" spans="1:7" x14ac:dyDescent="0.25">
      <c r="A708" s="8">
        <f t="shared" si="132"/>
        <v>43790</v>
      </c>
      <c r="B708">
        <f>'1121'!B22</f>
        <v>299.10000000000002</v>
      </c>
      <c r="C708">
        <f>'1121'!C22</f>
        <v>187.5</v>
      </c>
      <c r="D708">
        <f>'1121'!D22</f>
        <v>568.20000000000005</v>
      </c>
      <c r="E708">
        <f>'1121'!E22</f>
        <v>484.2</v>
      </c>
      <c r="F708" s="61">
        <f t="shared" si="130"/>
        <v>867.30000000000007</v>
      </c>
      <c r="G708" s="61">
        <f t="shared" si="131"/>
        <v>671.7</v>
      </c>
    </row>
    <row r="709" spans="1:7" x14ac:dyDescent="0.25">
      <c r="A709" s="8">
        <f t="shared" si="132"/>
        <v>43797</v>
      </c>
      <c r="B709">
        <f>'1128'!B22</f>
        <v>299.10000000000002</v>
      </c>
      <c r="C709">
        <f>'1128'!C22</f>
        <v>187.5</v>
      </c>
      <c r="D709">
        <f>'1128'!D22</f>
        <v>568.20000000000005</v>
      </c>
      <c r="E709">
        <f>'1128'!E22</f>
        <v>484.3</v>
      </c>
      <c r="F709" s="61">
        <f t="shared" si="130"/>
        <v>867.30000000000007</v>
      </c>
      <c r="G709" s="61">
        <f t="shared" si="131"/>
        <v>671.8</v>
      </c>
    </row>
    <row r="710" spans="1:7" x14ac:dyDescent="0.25">
      <c r="A710" s="8">
        <f t="shared" si="132"/>
        <v>43804</v>
      </c>
      <c r="B710">
        <f>'1205'!B22</f>
        <v>270.3</v>
      </c>
      <c r="C710">
        <f>'1205'!C22</f>
        <v>217.3</v>
      </c>
      <c r="D710">
        <f>'1205'!D22</f>
        <v>596.29999999999995</v>
      </c>
      <c r="E710">
        <f>'1205'!E22</f>
        <v>484.4</v>
      </c>
      <c r="F710" s="61">
        <f t="shared" si="130"/>
        <v>866.59999999999991</v>
      </c>
      <c r="G710" s="61">
        <f t="shared" si="131"/>
        <v>701.7</v>
      </c>
    </row>
    <row r="711" spans="1:7" x14ac:dyDescent="0.25">
      <c r="A711" s="8">
        <f t="shared" si="132"/>
        <v>43811</v>
      </c>
      <c r="B711">
        <f>'1212'!B22</f>
        <v>208</v>
      </c>
      <c r="C711">
        <f>'1212'!C22</f>
        <v>187.2</v>
      </c>
      <c r="D711">
        <f>'1212'!D22</f>
        <v>661.3</v>
      </c>
      <c r="E711">
        <f>'1212'!E22</f>
        <v>566.9</v>
      </c>
      <c r="F711" s="61">
        <f t="shared" si="130"/>
        <v>869.3</v>
      </c>
      <c r="G711" s="61">
        <f t="shared" si="131"/>
        <v>754.09999999999991</v>
      </c>
    </row>
    <row r="712" spans="1:7" x14ac:dyDescent="0.25">
      <c r="A712" s="8">
        <f t="shared" si="132"/>
        <v>43818</v>
      </c>
      <c r="B712">
        <f>'1219'!B22</f>
        <v>293.39999999999998</v>
      </c>
      <c r="C712">
        <f>'1219'!C22</f>
        <v>156.6</v>
      </c>
      <c r="D712">
        <f>'1219'!D22</f>
        <v>680.9</v>
      </c>
      <c r="E712">
        <f>'1219'!E22</f>
        <v>598.29999999999995</v>
      </c>
      <c r="F712" s="61">
        <f t="shared" si="130"/>
        <v>974.3</v>
      </c>
      <c r="G712" s="61">
        <f t="shared" si="131"/>
        <v>754.9</v>
      </c>
    </row>
    <row r="713" spans="1:7" x14ac:dyDescent="0.25">
      <c r="A713" s="8">
        <f t="shared" si="132"/>
        <v>43825</v>
      </c>
      <c r="B713">
        <f>'1226'!B40</f>
        <v>150.69999999999999</v>
      </c>
      <c r="C713">
        <f>'1226'!C40</f>
        <v>261.8</v>
      </c>
      <c r="D713">
        <f>'1226'!D40</f>
        <v>479.6</v>
      </c>
      <c r="E713">
        <f>'1226'!E40</f>
        <v>526.4</v>
      </c>
      <c r="F713" s="61">
        <f t="shared" si="130"/>
        <v>630.29999999999995</v>
      </c>
      <c r="G713" s="61">
        <f t="shared" si="131"/>
        <v>788.2</v>
      </c>
    </row>
    <row r="714" spans="1:7" x14ac:dyDescent="0.25">
      <c r="A714" s="8">
        <f t="shared" si="132"/>
        <v>43832</v>
      </c>
      <c r="B714">
        <f>'0102'!B22</f>
        <v>203.7</v>
      </c>
      <c r="C714">
        <f>'0102'!C22</f>
        <v>159.19999999999999</v>
      </c>
      <c r="D714">
        <f>'0102'!D22</f>
        <v>774.9</v>
      </c>
      <c r="E714">
        <f>'0102'!E22</f>
        <v>653.1</v>
      </c>
      <c r="F714" s="61">
        <f t="shared" si="130"/>
        <v>978.59999999999991</v>
      </c>
      <c r="G714" s="61">
        <f t="shared" si="131"/>
        <v>812.3</v>
      </c>
    </row>
    <row r="715" spans="1:7" x14ac:dyDescent="0.25">
      <c r="A715" s="8">
        <f t="shared" si="132"/>
        <v>43839</v>
      </c>
      <c r="B715">
        <f>'0109'!B22</f>
        <v>203.7</v>
      </c>
      <c r="C715">
        <f>'0109'!C22</f>
        <v>159.19999999999999</v>
      </c>
      <c r="D715">
        <f>'0109'!D22</f>
        <v>774.9</v>
      </c>
      <c r="E715">
        <f>'0109'!E22</f>
        <v>653.1</v>
      </c>
      <c r="F715" s="61">
        <f t="shared" si="130"/>
        <v>978.59999999999991</v>
      </c>
      <c r="G715" s="61">
        <f t="shared" si="131"/>
        <v>812.3</v>
      </c>
    </row>
    <row r="716" spans="1:7" x14ac:dyDescent="0.25">
      <c r="A716" s="8">
        <f t="shared" si="132"/>
        <v>43846</v>
      </c>
      <c r="B716">
        <f>'0116'!B22</f>
        <v>247.5</v>
      </c>
      <c r="C716">
        <f>'0116'!C22</f>
        <v>159.19999999999999</v>
      </c>
      <c r="D716">
        <f>'0116'!D22</f>
        <v>808</v>
      </c>
      <c r="E716">
        <f>'0116'!E22</f>
        <v>653.1</v>
      </c>
      <c r="F716" s="61">
        <f t="shared" si="130"/>
        <v>1055.5</v>
      </c>
      <c r="G716" s="61">
        <f t="shared" si="131"/>
        <v>812.3</v>
      </c>
    </row>
    <row r="717" spans="1:7" x14ac:dyDescent="0.25">
      <c r="A717" s="8">
        <f t="shared" si="132"/>
        <v>43853</v>
      </c>
      <c r="B717">
        <f>'0123'!B22</f>
        <v>247.5</v>
      </c>
      <c r="C717">
        <f>'0123'!C22</f>
        <v>159.19999999999999</v>
      </c>
      <c r="D717">
        <f>'0123'!D22</f>
        <v>808</v>
      </c>
      <c r="E717">
        <f>'0123'!E22</f>
        <v>653.1</v>
      </c>
      <c r="F717" s="61">
        <f t="shared" ref="F717:F754" si="133">+B717+D717</f>
        <v>1055.5</v>
      </c>
      <c r="G717" s="61">
        <f t="shared" ref="G717:G754" si="134">+C717+E717</f>
        <v>812.3</v>
      </c>
    </row>
    <row r="718" spans="1:7" x14ac:dyDescent="0.25">
      <c r="A718" s="8">
        <f t="shared" si="132"/>
        <v>43860</v>
      </c>
      <c r="B718">
        <f>'0130'!B22</f>
        <v>215.4</v>
      </c>
      <c r="C718">
        <f>'0130'!C22</f>
        <v>159.19999999999999</v>
      </c>
      <c r="D718">
        <f>'0130'!D22</f>
        <v>841.7</v>
      </c>
      <c r="E718">
        <f>'0130'!E22</f>
        <v>653.1</v>
      </c>
      <c r="F718" s="61">
        <f t="shared" si="133"/>
        <v>1057.1000000000001</v>
      </c>
      <c r="G718" s="61">
        <f t="shared" si="134"/>
        <v>812.3</v>
      </c>
    </row>
    <row r="719" spans="1:7" x14ac:dyDescent="0.25">
      <c r="A719" s="8">
        <f t="shared" si="132"/>
        <v>43867</v>
      </c>
      <c r="B719">
        <f>'0206'!B22</f>
        <v>181.5</v>
      </c>
      <c r="C719">
        <f>'0206'!C22</f>
        <v>159.19999999999999</v>
      </c>
      <c r="D719">
        <f>'0206'!D22</f>
        <v>877.1</v>
      </c>
      <c r="E719">
        <f>'0206'!E22</f>
        <v>653.1</v>
      </c>
      <c r="F719" s="61">
        <f t="shared" si="133"/>
        <v>1058.5999999999999</v>
      </c>
      <c r="G719" s="61">
        <f t="shared" si="134"/>
        <v>812.3</v>
      </c>
    </row>
    <row r="720" spans="1:7" x14ac:dyDescent="0.25">
      <c r="A720" s="8">
        <f t="shared" si="132"/>
        <v>43874</v>
      </c>
      <c r="B720">
        <f>'0213'!B22</f>
        <v>128.30000000000001</v>
      </c>
      <c r="C720">
        <f>'0213'!C22</f>
        <v>197</v>
      </c>
      <c r="D720">
        <f>'0213'!D22</f>
        <v>932.7</v>
      </c>
      <c r="E720">
        <f>'0213'!E22</f>
        <v>736</v>
      </c>
      <c r="F720" s="61">
        <f t="shared" si="133"/>
        <v>1061</v>
      </c>
      <c r="G720" s="61">
        <f t="shared" si="134"/>
        <v>933</v>
      </c>
    </row>
    <row r="721" spans="1:11" x14ac:dyDescent="0.25">
      <c r="A721" s="8">
        <f t="shared" si="132"/>
        <v>43881</v>
      </c>
      <c r="B721">
        <f>'0220'!B22</f>
        <v>128.30000000000001</v>
      </c>
      <c r="C721">
        <f>'0220'!C22</f>
        <v>196.9</v>
      </c>
      <c r="D721">
        <f>'0220'!D22</f>
        <v>932.7</v>
      </c>
      <c r="E721">
        <f>'0220'!E22</f>
        <v>789.7</v>
      </c>
      <c r="F721" s="61">
        <f t="shared" si="133"/>
        <v>1061</v>
      </c>
      <c r="G721" s="61">
        <f t="shared" si="134"/>
        <v>986.6</v>
      </c>
    </row>
    <row r="722" spans="1:11" x14ac:dyDescent="0.25">
      <c r="A722" s="8">
        <f t="shared" si="132"/>
        <v>43888</v>
      </c>
      <c r="B722">
        <f>'0227'!B22</f>
        <v>230</v>
      </c>
      <c r="C722">
        <f>'0227'!C22</f>
        <v>226.9</v>
      </c>
      <c r="D722">
        <f>'0227'!D22</f>
        <v>933.6</v>
      </c>
      <c r="E722">
        <f>'0227'!E22</f>
        <v>814.2</v>
      </c>
      <c r="F722" s="61">
        <f t="shared" si="133"/>
        <v>1163.5999999999999</v>
      </c>
      <c r="G722" s="61">
        <f t="shared" si="134"/>
        <v>1041.1000000000001</v>
      </c>
    </row>
    <row r="723" spans="1:11" x14ac:dyDescent="0.25">
      <c r="A723" s="8">
        <f t="shared" si="132"/>
        <v>43895</v>
      </c>
      <c r="B723">
        <f>'0305'!B22</f>
        <v>229.9</v>
      </c>
      <c r="C723">
        <f>'0305'!C22</f>
        <v>252.4</v>
      </c>
      <c r="D723">
        <f>'0305'!D22</f>
        <v>933.6</v>
      </c>
      <c r="E723">
        <f>'0305'!E22</f>
        <v>814.2</v>
      </c>
      <c r="F723" s="61">
        <f t="shared" si="133"/>
        <v>1163.5</v>
      </c>
      <c r="G723" s="61">
        <f t="shared" si="134"/>
        <v>1066.6000000000001</v>
      </c>
    </row>
    <row r="724" spans="1:11" ht="15" x14ac:dyDescent="0.35">
      <c r="A724" s="8">
        <f t="shared" si="132"/>
        <v>43902</v>
      </c>
      <c r="B724">
        <f>'0312'!B22</f>
        <v>229.9</v>
      </c>
      <c r="C724">
        <f>'0312'!C22</f>
        <v>280.2</v>
      </c>
      <c r="D724">
        <f>'0312'!D22</f>
        <v>933.6</v>
      </c>
      <c r="E724">
        <f>'0312'!E22</f>
        <v>815.7</v>
      </c>
      <c r="F724" s="61">
        <f t="shared" si="133"/>
        <v>1163.5</v>
      </c>
      <c r="G724" s="61">
        <f t="shared" si="134"/>
        <v>1095.9000000000001</v>
      </c>
      <c r="K724" s="316"/>
    </row>
    <row r="725" spans="1:11" x14ac:dyDescent="0.25">
      <c r="A725" s="8">
        <f t="shared" si="132"/>
        <v>43909</v>
      </c>
      <c r="B725">
        <f>'0319'!B22</f>
        <v>151.9</v>
      </c>
      <c r="C725">
        <f>'0319'!C22</f>
        <v>226.8</v>
      </c>
      <c r="D725">
        <f>'0319'!D22</f>
        <v>1012.8</v>
      </c>
      <c r="E725">
        <f>'0319'!E22</f>
        <v>872.7</v>
      </c>
      <c r="F725" s="61">
        <f t="shared" si="133"/>
        <v>1164.7</v>
      </c>
      <c r="G725" s="61">
        <f t="shared" si="134"/>
        <v>1099.5</v>
      </c>
    </row>
    <row r="726" spans="1:11" x14ac:dyDescent="0.25">
      <c r="A726" s="8">
        <f t="shared" si="132"/>
        <v>43916</v>
      </c>
      <c r="B726">
        <f>'0326'!B22</f>
        <v>151.9</v>
      </c>
      <c r="C726">
        <f>'0326'!C22</f>
        <v>224.7</v>
      </c>
      <c r="D726">
        <f>'0326'!D22</f>
        <v>1037.7</v>
      </c>
      <c r="E726">
        <f>'0326'!E22</f>
        <v>874.8</v>
      </c>
      <c r="F726" s="61">
        <f t="shared" si="133"/>
        <v>1189.6000000000001</v>
      </c>
      <c r="G726" s="61">
        <f t="shared" si="134"/>
        <v>1099.5</v>
      </c>
    </row>
    <row r="727" spans="1:11" x14ac:dyDescent="0.25">
      <c r="A727" s="8">
        <f t="shared" si="132"/>
        <v>43923</v>
      </c>
      <c r="B727">
        <f>'0402'!B22</f>
        <v>226.9</v>
      </c>
      <c r="C727">
        <f>'0402'!C22</f>
        <v>160.6</v>
      </c>
      <c r="D727">
        <f>'0402'!D22</f>
        <v>1061.0999999999999</v>
      </c>
      <c r="E727">
        <f>'0402'!E22</f>
        <v>942.1</v>
      </c>
      <c r="F727" s="61">
        <f t="shared" si="133"/>
        <v>1288</v>
      </c>
      <c r="G727" s="61">
        <f t="shared" si="134"/>
        <v>1102.7</v>
      </c>
    </row>
    <row r="728" spans="1:11" x14ac:dyDescent="0.25">
      <c r="A728" s="8">
        <f t="shared" si="132"/>
        <v>43930</v>
      </c>
      <c r="B728">
        <f>'0409'!B22</f>
        <v>202.3</v>
      </c>
      <c r="C728">
        <f>'0409'!C22</f>
        <v>115.3</v>
      </c>
      <c r="D728">
        <f>'0409'!D22</f>
        <v>1089.2</v>
      </c>
      <c r="E728">
        <f>'0409'!E22</f>
        <v>992.4</v>
      </c>
      <c r="F728" s="61">
        <f t="shared" si="133"/>
        <v>1291.5</v>
      </c>
      <c r="G728" s="61">
        <f t="shared" si="134"/>
        <v>1107.7</v>
      </c>
    </row>
    <row r="729" spans="1:11" x14ac:dyDescent="0.25">
      <c r="A729" s="8">
        <f t="shared" si="132"/>
        <v>43937</v>
      </c>
      <c r="B729">
        <f>'0416'!B22</f>
        <v>150.80000000000001</v>
      </c>
      <c r="C729">
        <f>'0416'!C22</f>
        <v>85.7</v>
      </c>
      <c r="D729">
        <f>'0416'!D22</f>
        <v>1141.7</v>
      </c>
      <c r="E729">
        <f>'0416'!E22</f>
        <v>1021.3</v>
      </c>
      <c r="F729" s="61">
        <f t="shared" si="133"/>
        <v>1292.5</v>
      </c>
      <c r="G729" s="61">
        <f t="shared" si="134"/>
        <v>1107</v>
      </c>
    </row>
    <row r="730" spans="1:11" x14ac:dyDescent="0.25">
      <c r="A730" s="8">
        <f t="shared" si="132"/>
        <v>43944</v>
      </c>
      <c r="B730">
        <f>'0423'!B22</f>
        <v>300.7</v>
      </c>
      <c r="C730">
        <f>'0423'!C22</f>
        <v>59.5</v>
      </c>
      <c r="D730">
        <f>'0423'!D22</f>
        <v>1141.7</v>
      </c>
      <c r="E730">
        <f>'0423'!E22</f>
        <v>1047</v>
      </c>
      <c r="F730" s="61">
        <f t="shared" si="133"/>
        <v>1442.4</v>
      </c>
      <c r="G730" s="61">
        <f t="shared" si="134"/>
        <v>1106.5</v>
      </c>
    </row>
    <row r="731" spans="1:11" x14ac:dyDescent="0.25">
      <c r="A731" s="8">
        <f t="shared" si="132"/>
        <v>43951</v>
      </c>
      <c r="F731" s="61">
        <f t="shared" si="133"/>
        <v>0</v>
      </c>
      <c r="G731" s="61">
        <f t="shared" si="134"/>
        <v>0</v>
      </c>
    </row>
    <row r="732" spans="1:11" x14ac:dyDescent="0.25">
      <c r="A732" s="8">
        <f t="shared" si="132"/>
        <v>43958</v>
      </c>
      <c r="F732" s="61">
        <f t="shared" si="133"/>
        <v>0</v>
      </c>
      <c r="G732" s="61">
        <f t="shared" si="134"/>
        <v>0</v>
      </c>
    </row>
    <row r="733" spans="1:11" x14ac:dyDescent="0.25">
      <c r="A733" s="8">
        <f t="shared" si="132"/>
        <v>43965</v>
      </c>
      <c r="F733" s="61">
        <f t="shared" si="133"/>
        <v>0</v>
      </c>
      <c r="G733" s="61">
        <f t="shared" si="134"/>
        <v>0</v>
      </c>
    </row>
    <row r="734" spans="1:11" x14ac:dyDescent="0.25">
      <c r="A734" s="8">
        <f t="shared" si="132"/>
        <v>43972</v>
      </c>
      <c r="F734" s="61">
        <f t="shared" si="133"/>
        <v>0</v>
      </c>
      <c r="G734" s="61">
        <f t="shared" si="134"/>
        <v>0</v>
      </c>
    </row>
    <row r="735" spans="1:11" x14ac:dyDescent="0.25">
      <c r="A735" s="8">
        <f t="shared" si="132"/>
        <v>43979</v>
      </c>
      <c r="F735" s="61">
        <f t="shared" si="133"/>
        <v>0</v>
      </c>
      <c r="G735" s="61">
        <f t="shared" si="134"/>
        <v>0</v>
      </c>
    </row>
    <row r="736" spans="1:11" x14ac:dyDescent="0.25">
      <c r="A736" s="8">
        <f t="shared" si="132"/>
        <v>43986</v>
      </c>
      <c r="F736" s="61">
        <f t="shared" si="133"/>
        <v>0</v>
      </c>
      <c r="G736" s="61">
        <f t="shared" si="134"/>
        <v>0</v>
      </c>
    </row>
    <row r="737" spans="1:7" x14ac:dyDescent="0.25">
      <c r="A737" s="8">
        <f t="shared" si="132"/>
        <v>43993</v>
      </c>
      <c r="F737" s="61">
        <f t="shared" si="133"/>
        <v>0</v>
      </c>
      <c r="G737" s="61">
        <f t="shared" si="134"/>
        <v>0</v>
      </c>
    </row>
    <row r="738" spans="1:7" x14ac:dyDescent="0.25">
      <c r="A738" s="8">
        <f t="shared" si="132"/>
        <v>44000</v>
      </c>
      <c r="F738" s="61">
        <f t="shared" si="133"/>
        <v>0</v>
      </c>
      <c r="G738" s="61">
        <f t="shared" si="134"/>
        <v>0</v>
      </c>
    </row>
    <row r="739" spans="1:7" x14ac:dyDescent="0.25">
      <c r="A739" s="8">
        <f t="shared" si="132"/>
        <v>44007</v>
      </c>
      <c r="F739" s="61">
        <f t="shared" si="133"/>
        <v>0</v>
      </c>
      <c r="G739" s="61">
        <f t="shared" si="134"/>
        <v>0</v>
      </c>
    </row>
    <row r="740" spans="1:7" x14ac:dyDescent="0.25">
      <c r="A740" s="8">
        <f t="shared" si="132"/>
        <v>44014</v>
      </c>
      <c r="F740" s="61">
        <f t="shared" si="133"/>
        <v>0</v>
      </c>
      <c r="G740" s="61">
        <f t="shared" si="134"/>
        <v>0</v>
      </c>
    </row>
    <row r="741" spans="1:7" x14ac:dyDescent="0.25">
      <c r="A741" s="8">
        <f t="shared" si="132"/>
        <v>44021</v>
      </c>
      <c r="F741" s="61">
        <f t="shared" si="133"/>
        <v>0</v>
      </c>
      <c r="G741" s="61">
        <f t="shared" si="134"/>
        <v>0</v>
      </c>
    </row>
    <row r="742" spans="1:7" x14ac:dyDescent="0.25">
      <c r="A742" s="8">
        <f t="shared" si="132"/>
        <v>44028</v>
      </c>
      <c r="F742" s="61">
        <f t="shared" si="133"/>
        <v>0</v>
      </c>
      <c r="G742" s="61">
        <f t="shared" si="134"/>
        <v>0</v>
      </c>
    </row>
    <row r="743" spans="1:7" x14ac:dyDescent="0.25">
      <c r="A743" s="8">
        <f t="shared" si="132"/>
        <v>44035</v>
      </c>
      <c r="F743" s="61">
        <f t="shared" si="133"/>
        <v>0</v>
      </c>
      <c r="G743" s="61">
        <f t="shared" si="134"/>
        <v>0</v>
      </c>
    </row>
    <row r="744" spans="1:7" x14ac:dyDescent="0.25">
      <c r="A744" s="8">
        <f t="shared" si="132"/>
        <v>44042</v>
      </c>
      <c r="F744" s="61">
        <f t="shared" si="133"/>
        <v>0</v>
      </c>
      <c r="G744" s="61">
        <f t="shared" si="134"/>
        <v>0</v>
      </c>
    </row>
    <row r="745" spans="1:7" x14ac:dyDescent="0.25">
      <c r="A745" s="8">
        <f t="shared" si="132"/>
        <v>44049</v>
      </c>
      <c r="F745" s="61">
        <f t="shared" si="133"/>
        <v>0</v>
      </c>
      <c r="G745" s="61">
        <f t="shared" si="134"/>
        <v>0</v>
      </c>
    </row>
    <row r="746" spans="1:7" x14ac:dyDescent="0.25">
      <c r="A746" s="8">
        <f t="shared" si="132"/>
        <v>44056</v>
      </c>
      <c r="F746" s="61">
        <f t="shared" si="133"/>
        <v>0</v>
      </c>
      <c r="G746" s="61">
        <f t="shared" si="134"/>
        <v>0</v>
      </c>
    </row>
    <row r="747" spans="1:7" x14ac:dyDescent="0.25">
      <c r="A747" s="8">
        <f t="shared" si="132"/>
        <v>44063</v>
      </c>
      <c r="F747" s="61">
        <f t="shared" si="133"/>
        <v>0</v>
      </c>
      <c r="G747" s="61">
        <f t="shared" si="134"/>
        <v>0</v>
      </c>
    </row>
    <row r="748" spans="1:7" x14ac:dyDescent="0.25">
      <c r="A748" s="8">
        <f t="shared" si="132"/>
        <v>44070</v>
      </c>
      <c r="F748" s="61">
        <f t="shared" si="133"/>
        <v>0</v>
      </c>
      <c r="G748" s="61">
        <f t="shared" si="134"/>
        <v>0</v>
      </c>
    </row>
    <row r="749" spans="1:7" x14ac:dyDescent="0.25">
      <c r="A749" s="8">
        <f t="shared" si="132"/>
        <v>44077</v>
      </c>
      <c r="F749" s="61">
        <f t="shared" si="133"/>
        <v>0</v>
      </c>
      <c r="G749" s="61">
        <f t="shared" si="134"/>
        <v>0</v>
      </c>
    </row>
    <row r="750" spans="1:7" x14ac:dyDescent="0.25">
      <c r="A750" s="8">
        <f t="shared" si="132"/>
        <v>44084</v>
      </c>
      <c r="F750" s="61">
        <f t="shared" si="133"/>
        <v>0</v>
      </c>
      <c r="G750" s="61">
        <f t="shared" si="134"/>
        <v>0</v>
      </c>
    </row>
    <row r="751" spans="1:7" x14ac:dyDescent="0.25">
      <c r="A751" s="8">
        <f t="shared" si="132"/>
        <v>44091</v>
      </c>
      <c r="F751" s="61">
        <f t="shared" si="133"/>
        <v>0</v>
      </c>
      <c r="G751" s="61">
        <f t="shared" si="134"/>
        <v>0</v>
      </c>
    </row>
    <row r="752" spans="1:7" x14ac:dyDescent="0.25">
      <c r="A752" s="8">
        <f t="shared" si="132"/>
        <v>44098</v>
      </c>
      <c r="F752" s="61">
        <f t="shared" si="133"/>
        <v>0</v>
      </c>
      <c r="G752" s="61">
        <f t="shared" si="134"/>
        <v>0</v>
      </c>
    </row>
    <row r="753" spans="1:7" x14ac:dyDescent="0.25">
      <c r="A753" s="8">
        <f t="shared" si="132"/>
        <v>44105</v>
      </c>
      <c r="F753" s="61">
        <f t="shared" si="133"/>
        <v>0</v>
      </c>
      <c r="G753" s="61">
        <f t="shared" si="134"/>
        <v>0</v>
      </c>
    </row>
    <row r="754" spans="1:7" x14ac:dyDescent="0.25">
      <c r="A754" s="8">
        <f t="shared" si="132"/>
        <v>44112</v>
      </c>
      <c r="F754" s="61">
        <f t="shared" si="133"/>
        <v>0</v>
      </c>
      <c r="G754" s="61">
        <f t="shared" si="134"/>
        <v>0</v>
      </c>
    </row>
    <row r="65525" spans="1:8" x14ac:dyDescent="0.25">
      <c r="A65525" s="8"/>
      <c r="F65525" s="61"/>
      <c r="G65525" s="61"/>
      <c r="H65525" s="60"/>
    </row>
  </sheetData>
  <mergeCells count="2">
    <mergeCell ref="D1:E1"/>
    <mergeCell ref="F1:G1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3">
    <tabColor theme="7" tint="-0.249977111117893"/>
  </sheetPr>
  <dimension ref="A1:O371"/>
  <sheetViews>
    <sheetView zoomScale="130" zoomScaleNormal="130" workbookViewId="0">
      <pane xSplit="1" ySplit="2" topLeftCell="B357" activePane="bottomRight" state="frozen"/>
      <selection pane="topRight" activeCell="B1" sqref="B1"/>
      <selection pane="bottomLeft" activeCell="A3" sqref="A3"/>
      <selection pane="bottomRight" activeCell="B364" sqref="B364:E364"/>
    </sheetView>
  </sheetViews>
  <sheetFormatPr defaultRowHeight="13.2" x14ac:dyDescent="0.25"/>
  <cols>
    <col min="1" max="1" width="21.109375" customWidth="1"/>
    <col min="2" max="2" width="10.5546875" customWidth="1"/>
    <col min="3" max="3" width="11.5546875" customWidth="1"/>
    <col min="5" max="5" width="15" customWidth="1"/>
    <col min="7" max="7" width="11.33203125" customWidth="1"/>
    <col min="8" max="8" width="9.5546875" bestFit="1" customWidth="1"/>
    <col min="9" max="9" width="10.5546875" customWidth="1"/>
  </cols>
  <sheetData>
    <row r="1" spans="1:9" ht="15.6" x14ac:dyDescent="0.3">
      <c r="A1" s="75" t="s">
        <v>511</v>
      </c>
      <c r="B1" s="194" t="s">
        <v>2</v>
      </c>
      <c r="C1" s="194"/>
      <c r="D1" s="339" t="s">
        <v>3</v>
      </c>
      <c r="E1" s="340"/>
      <c r="F1" s="339" t="s">
        <v>4</v>
      </c>
      <c r="G1" s="340"/>
      <c r="H1" s="203"/>
      <c r="I1" s="75" t="s">
        <v>333</v>
      </c>
    </row>
    <row r="2" spans="1:9" ht="15.6" x14ac:dyDescent="0.3">
      <c r="A2" s="75" t="s">
        <v>332</v>
      </c>
      <c r="B2" s="195" t="s">
        <v>26</v>
      </c>
      <c r="C2" s="195" t="s">
        <v>27</v>
      </c>
      <c r="D2" s="198" t="s">
        <v>26</v>
      </c>
      <c r="E2" s="199" t="s">
        <v>27</v>
      </c>
      <c r="F2" s="198" t="s">
        <v>187</v>
      </c>
      <c r="G2" s="199" t="s">
        <v>27</v>
      </c>
      <c r="H2" s="196" t="s">
        <v>5</v>
      </c>
      <c r="I2" s="207" t="s">
        <v>334</v>
      </c>
    </row>
    <row r="3" spans="1:9" x14ac:dyDescent="0.25">
      <c r="A3" s="8">
        <v>41417</v>
      </c>
      <c r="B3" s="84">
        <v>58.4</v>
      </c>
      <c r="C3" s="84">
        <v>55.8</v>
      </c>
      <c r="D3" s="84">
        <v>740.4</v>
      </c>
      <c r="E3" s="84">
        <v>534.29999999999995</v>
      </c>
      <c r="F3">
        <f t="shared" ref="F3:G5" si="0">+B3+D3</f>
        <v>798.8</v>
      </c>
      <c r="G3">
        <f t="shared" si="0"/>
        <v>590.09999999999991</v>
      </c>
      <c r="H3" s="47">
        <f t="shared" ref="H3:H66" si="1">+(F3/G3-1)*100</f>
        <v>35.366886968310475</v>
      </c>
      <c r="I3" s="84">
        <v>1443.2</v>
      </c>
    </row>
    <row r="4" spans="1:9" x14ac:dyDescent="0.25">
      <c r="A4" s="8">
        <f>+A3+7</f>
        <v>41424</v>
      </c>
      <c r="B4" s="26">
        <v>57</v>
      </c>
      <c r="C4">
        <v>55.8</v>
      </c>
      <c r="D4">
        <v>741.8</v>
      </c>
      <c r="E4">
        <v>534.29999999999995</v>
      </c>
      <c r="F4">
        <f t="shared" si="0"/>
        <v>798.8</v>
      </c>
      <c r="G4">
        <f t="shared" si="0"/>
        <v>590.09999999999991</v>
      </c>
      <c r="H4" s="47">
        <f t="shared" si="1"/>
        <v>35.366886968310475</v>
      </c>
      <c r="I4" s="84">
        <v>1464</v>
      </c>
    </row>
    <row r="5" spans="1:9" x14ac:dyDescent="0.25">
      <c r="A5" s="8">
        <f>+A4+7</f>
        <v>41431</v>
      </c>
      <c r="B5">
        <v>1465.3</v>
      </c>
      <c r="C5">
        <v>167</v>
      </c>
      <c r="D5">
        <v>57.8</v>
      </c>
      <c r="E5">
        <v>57.8</v>
      </c>
      <c r="F5">
        <f t="shared" si="0"/>
        <v>1523.1</v>
      </c>
      <c r="G5">
        <f t="shared" si="0"/>
        <v>224.8</v>
      </c>
      <c r="H5" s="47">
        <f t="shared" si="1"/>
        <v>577.535587188612</v>
      </c>
    </row>
    <row r="6" spans="1:9" x14ac:dyDescent="0.25">
      <c r="A6" s="8">
        <f>+A5+7</f>
        <v>41438</v>
      </c>
      <c r="B6">
        <v>1498.3</v>
      </c>
      <c r="C6">
        <v>281.5</v>
      </c>
      <c r="D6">
        <v>115.6</v>
      </c>
      <c r="E6">
        <v>57.8</v>
      </c>
      <c r="F6">
        <f t="shared" ref="F6:G8" si="2">+B6+D6</f>
        <v>1613.8999999999999</v>
      </c>
      <c r="G6">
        <f t="shared" si="2"/>
        <v>339.3</v>
      </c>
      <c r="H6" s="47">
        <f t="shared" si="1"/>
        <v>375.65576186265838</v>
      </c>
    </row>
    <row r="7" spans="1:9" x14ac:dyDescent="0.25">
      <c r="A7" s="8">
        <f t="shared" ref="A7:A70" si="3">+A6+7</f>
        <v>41445</v>
      </c>
      <c r="B7">
        <v>1473.8</v>
      </c>
      <c r="C7">
        <v>280</v>
      </c>
      <c r="D7">
        <v>115.6</v>
      </c>
      <c r="E7">
        <v>59.2</v>
      </c>
      <c r="F7" s="38">
        <f t="shared" si="2"/>
        <v>1589.3999999999999</v>
      </c>
      <c r="G7" s="38">
        <f t="shared" si="2"/>
        <v>339.2</v>
      </c>
      <c r="H7" s="47">
        <f t="shared" si="1"/>
        <v>368.57311320754712</v>
      </c>
    </row>
    <row r="8" spans="1:9" x14ac:dyDescent="0.25">
      <c r="A8" s="8">
        <f t="shared" si="3"/>
        <v>41452</v>
      </c>
      <c r="B8">
        <v>1480.1</v>
      </c>
      <c r="C8">
        <v>277.5</v>
      </c>
      <c r="D8">
        <v>348.6</v>
      </c>
      <c r="E8">
        <v>61.8</v>
      </c>
      <c r="F8" s="38">
        <f t="shared" si="2"/>
        <v>1828.6999999999998</v>
      </c>
      <c r="G8" s="38">
        <f t="shared" si="2"/>
        <v>339.3</v>
      </c>
      <c r="H8" s="47">
        <f t="shared" si="1"/>
        <v>438.96256999705264</v>
      </c>
    </row>
    <row r="9" spans="1:9" x14ac:dyDescent="0.25">
      <c r="A9" s="8">
        <f t="shared" si="3"/>
        <v>41459</v>
      </c>
      <c r="B9">
        <v>2329</v>
      </c>
      <c r="C9">
        <v>274.3</v>
      </c>
      <c r="D9">
        <v>523.4</v>
      </c>
      <c r="E9">
        <v>64.900000000000006</v>
      </c>
      <c r="F9" s="38">
        <f t="shared" ref="F9:G11" si="4">+B9+D9</f>
        <v>2852.4</v>
      </c>
      <c r="G9" s="38">
        <f t="shared" si="4"/>
        <v>339.20000000000005</v>
      </c>
      <c r="H9" s="47">
        <f t="shared" si="1"/>
        <v>740.91981132075466</v>
      </c>
    </row>
    <row r="10" spans="1:9" x14ac:dyDescent="0.25">
      <c r="A10" s="8">
        <f t="shared" si="3"/>
        <v>41466</v>
      </c>
      <c r="B10">
        <v>2741</v>
      </c>
      <c r="C10">
        <v>273.5</v>
      </c>
      <c r="D10">
        <v>531.4</v>
      </c>
      <c r="E10">
        <v>65.8</v>
      </c>
      <c r="F10" s="38">
        <f t="shared" si="4"/>
        <v>3272.4</v>
      </c>
      <c r="G10" s="38">
        <f t="shared" si="4"/>
        <v>339.3</v>
      </c>
      <c r="H10" s="47">
        <f t="shared" si="1"/>
        <v>864.45623342175054</v>
      </c>
    </row>
    <row r="11" spans="1:9" x14ac:dyDescent="0.25">
      <c r="A11" s="8">
        <f t="shared" si="3"/>
        <v>41473</v>
      </c>
      <c r="B11">
        <v>2847.1</v>
      </c>
      <c r="C11">
        <v>272</v>
      </c>
      <c r="D11">
        <v>603.20000000000005</v>
      </c>
      <c r="E11">
        <v>67.2</v>
      </c>
      <c r="F11" s="38">
        <f t="shared" si="4"/>
        <v>3450.3</v>
      </c>
      <c r="G11" s="38">
        <f t="shared" si="4"/>
        <v>339.2</v>
      </c>
      <c r="H11" s="47">
        <f t="shared" si="1"/>
        <v>917.1875</v>
      </c>
    </row>
    <row r="12" spans="1:9" x14ac:dyDescent="0.25">
      <c r="A12" s="8">
        <f t="shared" si="3"/>
        <v>41480</v>
      </c>
      <c r="B12">
        <v>2790.7</v>
      </c>
      <c r="C12">
        <v>213.6</v>
      </c>
      <c r="D12">
        <v>789.4</v>
      </c>
      <c r="E12">
        <v>127.6</v>
      </c>
      <c r="F12" s="38">
        <f t="shared" ref="F12:F22" si="5">+B12+D12</f>
        <v>3580.1</v>
      </c>
      <c r="G12" s="38">
        <f t="shared" ref="G12:G22" si="6">+C12+E12</f>
        <v>341.2</v>
      </c>
      <c r="H12" s="47">
        <f t="shared" si="1"/>
        <v>949.26729191090283</v>
      </c>
    </row>
    <row r="13" spans="1:9" x14ac:dyDescent="0.25">
      <c r="A13" s="8">
        <f t="shared" si="3"/>
        <v>41487</v>
      </c>
      <c r="B13">
        <v>2671.2</v>
      </c>
      <c r="C13">
        <v>211.3</v>
      </c>
      <c r="D13">
        <v>969.7</v>
      </c>
      <c r="E13">
        <v>129.9</v>
      </c>
      <c r="F13" s="38">
        <f t="shared" si="5"/>
        <v>3640.8999999999996</v>
      </c>
      <c r="G13" s="38">
        <f t="shared" si="6"/>
        <v>341.20000000000005</v>
      </c>
      <c r="H13" s="47">
        <f t="shared" si="1"/>
        <v>967.08675263774887</v>
      </c>
    </row>
    <row r="14" spans="1:9" x14ac:dyDescent="0.25">
      <c r="A14" s="8">
        <f t="shared" si="3"/>
        <v>41494</v>
      </c>
      <c r="B14">
        <v>2602.1</v>
      </c>
      <c r="C14">
        <v>169.6</v>
      </c>
      <c r="D14">
        <v>1099.8</v>
      </c>
      <c r="E14">
        <v>173.6</v>
      </c>
      <c r="F14" s="38">
        <f t="shared" si="5"/>
        <v>3701.8999999999996</v>
      </c>
      <c r="G14" s="38">
        <f t="shared" si="6"/>
        <v>343.2</v>
      </c>
      <c r="H14" s="47">
        <f t="shared" si="1"/>
        <v>978.64219114219111</v>
      </c>
    </row>
    <row r="15" spans="1:9" x14ac:dyDescent="0.25">
      <c r="A15" s="8">
        <f t="shared" si="3"/>
        <v>41501</v>
      </c>
      <c r="B15">
        <v>2413.8000000000002</v>
      </c>
      <c r="C15">
        <v>167.6</v>
      </c>
      <c r="D15">
        <v>1340.4</v>
      </c>
      <c r="E15">
        <v>175.5</v>
      </c>
      <c r="F15" s="38">
        <f t="shared" si="5"/>
        <v>3754.2000000000003</v>
      </c>
      <c r="G15" s="38">
        <f t="shared" si="6"/>
        <v>343.1</v>
      </c>
      <c r="H15" s="47">
        <f t="shared" si="1"/>
        <v>994.19994170795678</v>
      </c>
    </row>
    <row r="16" spans="1:9" x14ac:dyDescent="0.25">
      <c r="A16" s="8">
        <f t="shared" si="3"/>
        <v>41508</v>
      </c>
      <c r="B16">
        <v>2221.4</v>
      </c>
      <c r="C16">
        <v>167.2</v>
      </c>
      <c r="D16">
        <v>1534.7</v>
      </c>
      <c r="E16">
        <v>176</v>
      </c>
      <c r="F16" s="38">
        <f t="shared" si="5"/>
        <v>3756.1000000000004</v>
      </c>
      <c r="G16" s="38">
        <f t="shared" si="6"/>
        <v>343.2</v>
      </c>
      <c r="H16" s="47">
        <f t="shared" si="1"/>
        <v>994.4347319347321</v>
      </c>
    </row>
    <row r="17" spans="1:10" x14ac:dyDescent="0.25">
      <c r="A17" s="8">
        <f t="shared" si="3"/>
        <v>41515</v>
      </c>
      <c r="B17">
        <v>2041.8</v>
      </c>
      <c r="C17">
        <v>111.2</v>
      </c>
      <c r="D17">
        <v>1720.6</v>
      </c>
      <c r="E17">
        <v>234.6</v>
      </c>
      <c r="F17" s="38">
        <f t="shared" si="5"/>
        <v>3762.3999999999996</v>
      </c>
      <c r="G17" s="38">
        <f t="shared" si="6"/>
        <v>345.8</v>
      </c>
      <c r="H17" s="47">
        <f t="shared" si="1"/>
        <v>988.02776171197206</v>
      </c>
    </row>
    <row r="18" spans="1:10" x14ac:dyDescent="0.25">
      <c r="A18" s="8">
        <f t="shared" si="3"/>
        <v>41522</v>
      </c>
      <c r="B18">
        <v>1746.4</v>
      </c>
      <c r="C18">
        <v>55.2</v>
      </c>
      <c r="D18">
        <v>2021.3</v>
      </c>
      <c r="E18">
        <v>348.4</v>
      </c>
      <c r="F18" s="38">
        <f t="shared" si="5"/>
        <v>3767.7</v>
      </c>
      <c r="G18" s="38">
        <f t="shared" si="6"/>
        <v>403.59999999999997</v>
      </c>
      <c r="H18" s="47">
        <f t="shared" si="1"/>
        <v>833.52329038652135</v>
      </c>
    </row>
    <row r="19" spans="1:10" x14ac:dyDescent="0.25">
      <c r="A19" s="8">
        <f t="shared" si="3"/>
        <v>41529</v>
      </c>
      <c r="B19">
        <v>1334.2</v>
      </c>
      <c r="C19">
        <v>2.2000000000000002</v>
      </c>
      <c r="D19">
        <v>2428</v>
      </c>
      <c r="E19">
        <v>406.1</v>
      </c>
      <c r="F19" s="38">
        <f t="shared" si="5"/>
        <v>3762.2</v>
      </c>
      <c r="G19" s="38">
        <f t="shared" si="6"/>
        <v>408.3</v>
      </c>
      <c r="H19" s="47">
        <f t="shared" si="1"/>
        <v>821.43032084251763</v>
      </c>
    </row>
    <row r="20" spans="1:10" x14ac:dyDescent="0.25">
      <c r="A20" s="8">
        <f t="shared" si="3"/>
        <v>41536</v>
      </c>
      <c r="B20">
        <v>1267.0999999999999</v>
      </c>
      <c r="C20">
        <v>2</v>
      </c>
      <c r="D20">
        <v>2666.6</v>
      </c>
      <c r="E20">
        <v>406.2</v>
      </c>
      <c r="F20" s="38">
        <f t="shared" si="5"/>
        <v>3933.7</v>
      </c>
      <c r="G20" s="38">
        <f t="shared" si="6"/>
        <v>408.2</v>
      </c>
      <c r="H20" s="47">
        <f t="shared" si="1"/>
        <v>863.66976972072518</v>
      </c>
    </row>
    <row r="21" spans="1:10" ht="15" x14ac:dyDescent="0.25">
      <c r="A21" s="8">
        <f t="shared" si="3"/>
        <v>41543</v>
      </c>
      <c r="B21">
        <v>1084</v>
      </c>
      <c r="C21">
        <v>2</v>
      </c>
      <c r="D21">
        <v>2848</v>
      </c>
      <c r="E21">
        <v>406.2</v>
      </c>
      <c r="F21" s="38">
        <f t="shared" si="5"/>
        <v>3932</v>
      </c>
      <c r="G21" s="38">
        <f t="shared" si="6"/>
        <v>408.2</v>
      </c>
      <c r="H21" s="47">
        <f t="shared" si="1"/>
        <v>863.25330720235183</v>
      </c>
      <c r="J21" s="101"/>
    </row>
    <row r="22" spans="1:10" x14ac:dyDescent="0.25">
      <c r="A22" s="8">
        <f t="shared" si="3"/>
        <v>41550</v>
      </c>
      <c r="B22">
        <v>962.1</v>
      </c>
      <c r="C22">
        <v>3</v>
      </c>
      <c r="D22">
        <v>3018.1</v>
      </c>
      <c r="E22">
        <v>406.2</v>
      </c>
      <c r="F22" s="38">
        <f t="shared" si="5"/>
        <v>3980.2</v>
      </c>
      <c r="G22" s="38">
        <f t="shared" si="6"/>
        <v>409.2</v>
      </c>
      <c r="H22" s="47">
        <f t="shared" si="1"/>
        <v>872.67839687194521</v>
      </c>
    </row>
    <row r="23" spans="1:10" x14ac:dyDescent="0.25">
      <c r="A23" s="8">
        <f t="shared" si="3"/>
        <v>41557</v>
      </c>
      <c r="H23" s="47" t="e">
        <f t="shared" si="1"/>
        <v>#DIV/0!</v>
      </c>
    </row>
    <row r="24" spans="1:10" x14ac:dyDescent="0.25">
      <c r="A24" s="8">
        <f t="shared" si="3"/>
        <v>41564</v>
      </c>
      <c r="H24" s="47" t="e">
        <f t="shared" si="1"/>
        <v>#DIV/0!</v>
      </c>
    </row>
    <row r="25" spans="1:10" x14ac:dyDescent="0.25">
      <c r="A25" s="8">
        <f t="shared" si="3"/>
        <v>41571</v>
      </c>
      <c r="B25">
        <v>596.70000000000005</v>
      </c>
      <c r="C25">
        <v>2.7</v>
      </c>
      <c r="D25">
        <v>3427.9</v>
      </c>
      <c r="E25">
        <v>407.1</v>
      </c>
      <c r="F25" s="38">
        <f t="shared" ref="F25:G27" si="7">+B25+D25</f>
        <v>4024.6000000000004</v>
      </c>
      <c r="G25" s="38">
        <f t="shared" si="7"/>
        <v>409.8</v>
      </c>
      <c r="H25" s="47">
        <f t="shared" si="1"/>
        <v>882.08882381649596</v>
      </c>
    </row>
    <row r="26" spans="1:10" x14ac:dyDescent="0.25">
      <c r="A26" s="8">
        <f t="shared" si="3"/>
        <v>41578</v>
      </c>
      <c r="B26">
        <v>599.29999999999995</v>
      </c>
      <c r="C26">
        <v>2</v>
      </c>
      <c r="D26">
        <v>3428.3</v>
      </c>
      <c r="E26">
        <v>407.8</v>
      </c>
      <c r="F26" s="38">
        <f t="shared" si="7"/>
        <v>4027.6000000000004</v>
      </c>
      <c r="G26" s="38">
        <f t="shared" si="7"/>
        <v>409.8</v>
      </c>
      <c r="H26" s="47">
        <f t="shared" si="1"/>
        <v>882.82088823816503</v>
      </c>
    </row>
    <row r="27" spans="1:10" ht="15" x14ac:dyDescent="0.25">
      <c r="A27" s="8">
        <f t="shared" si="3"/>
        <v>41585</v>
      </c>
      <c r="B27">
        <v>539.29999999999995</v>
      </c>
      <c r="C27">
        <v>0.8</v>
      </c>
      <c r="D27">
        <v>3487.1</v>
      </c>
      <c r="E27">
        <v>409</v>
      </c>
      <c r="F27" s="38">
        <f t="shared" si="7"/>
        <v>4026.3999999999996</v>
      </c>
      <c r="G27" s="38">
        <f t="shared" si="7"/>
        <v>409.8</v>
      </c>
      <c r="H27" s="47">
        <f t="shared" si="1"/>
        <v>882.52806246949729</v>
      </c>
      <c r="J27" s="101"/>
    </row>
    <row r="28" spans="1:10" x14ac:dyDescent="0.25">
      <c r="A28" s="8">
        <f t="shared" si="3"/>
        <v>41592</v>
      </c>
      <c r="B28">
        <v>479.3</v>
      </c>
      <c r="C28">
        <v>0.4</v>
      </c>
      <c r="D28">
        <v>4546.2</v>
      </c>
      <c r="E28">
        <v>409.5</v>
      </c>
      <c r="F28" s="38">
        <f t="shared" ref="F28:G34" si="8">+B28+D28</f>
        <v>5025.5</v>
      </c>
      <c r="G28" s="38">
        <f t="shared" si="8"/>
        <v>409.9</v>
      </c>
      <c r="H28" s="47">
        <f t="shared" si="1"/>
        <v>1126.0307392046843</v>
      </c>
    </row>
    <row r="29" spans="1:10" x14ac:dyDescent="0.25">
      <c r="A29" s="8">
        <f t="shared" si="3"/>
        <v>41599</v>
      </c>
      <c r="B29">
        <v>478.4</v>
      </c>
      <c r="C29">
        <v>55.4</v>
      </c>
      <c r="D29">
        <v>3606.8</v>
      </c>
      <c r="E29">
        <v>409.5</v>
      </c>
      <c r="F29" s="38">
        <f t="shared" si="8"/>
        <v>4085.2000000000003</v>
      </c>
      <c r="G29" s="38">
        <f t="shared" si="8"/>
        <v>464.9</v>
      </c>
      <c r="H29" s="47">
        <f t="shared" si="1"/>
        <v>778.72660787266079</v>
      </c>
    </row>
    <row r="30" spans="1:10" x14ac:dyDescent="0.25">
      <c r="A30" s="8">
        <f t="shared" si="3"/>
        <v>41606</v>
      </c>
      <c r="B30">
        <v>418.4</v>
      </c>
      <c r="C30">
        <v>55.4</v>
      </c>
      <c r="D30">
        <v>3669.3</v>
      </c>
      <c r="E30">
        <v>409.5</v>
      </c>
      <c r="F30" s="38">
        <f t="shared" si="8"/>
        <v>4087.7000000000003</v>
      </c>
      <c r="G30" s="38">
        <f t="shared" si="8"/>
        <v>464.9</v>
      </c>
      <c r="H30" s="47">
        <f t="shared" si="1"/>
        <v>779.26435792643588</v>
      </c>
    </row>
    <row r="31" spans="1:10" x14ac:dyDescent="0.25">
      <c r="A31" s="8">
        <f t="shared" si="3"/>
        <v>41613</v>
      </c>
      <c r="B31">
        <v>298.39999999999998</v>
      </c>
      <c r="C31">
        <v>55.4</v>
      </c>
      <c r="D31">
        <v>3785.9</v>
      </c>
      <c r="E31">
        <v>409.5</v>
      </c>
      <c r="F31" s="38">
        <f t="shared" si="8"/>
        <v>4084.3</v>
      </c>
      <c r="G31" s="38">
        <f t="shared" si="8"/>
        <v>464.9</v>
      </c>
      <c r="H31" s="47">
        <f t="shared" si="1"/>
        <v>778.53301785330177</v>
      </c>
    </row>
    <row r="32" spans="1:10" x14ac:dyDescent="0.25">
      <c r="A32" s="8">
        <f t="shared" si="3"/>
        <v>41620</v>
      </c>
      <c r="B32">
        <v>243.4</v>
      </c>
      <c r="C32">
        <v>55</v>
      </c>
      <c r="D32">
        <v>3838.2</v>
      </c>
      <c r="E32">
        <v>409.9</v>
      </c>
      <c r="F32" s="38">
        <f t="shared" si="8"/>
        <v>4081.6</v>
      </c>
      <c r="G32" s="38">
        <f t="shared" si="8"/>
        <v>464.9</v>
      </c>
      <c r="H32" s="47">
        <f t="shared" si="1"/>
        <v>777.95224779522482</v>
      </c>
    </row>
    <row r="33" spans="1:15" x14ac:dyDescent="0.25">
      <c r="A33" s="8">
        <f t="shared" si="3"/>
        <v>41627</v>
      </c>
      <c r="B33">
        <v>298.39999999999998</v>
      </c>
      <c r="C33">
        <v>55.5</v>
      </c>
      <c r="D33">
        <v>3838.2</v>
      </c>
      <c r="E33">
        <v>409.9</v>
      </c>
      <c r="F33" s="38">
        <f t="shared" si="8"/>
        <v>4136.5999999999995</v>
      </c>
      <c r="G33" s="38">
        <f t="shared" si="8"/>
        <v>465.4</v>
      </c>
      <c r="H33" s="47">
        <f t="shared" si="1"/>
        <v>788.82681564245797</v>
      </c>
    </row>
    <row r="34" spans="1:15" x14ac:dyDescent="0.25">
      <c r="A34" s="8">
        <f t="shared" si="3"/>
        <v>41634</v>
      </c>
      <c r="B34">
        <v>298.39999999999998</v>
      </c>
      <c r="C34">
        <v>55.5</v>
      </c>
      <c r="D34">
        <v>3838.2</v>
      </c>
      <c r="E34">
        <v>409.9</v>
      </c>
      <c r="F34" s="38">
        <f t="shared" si="8"/>
        <v>4136.5999999999995</v>
      </c>
      <c r="G34" s="38">
        <f t="shared" si="8"/>
        <v>465.4</v>
      </c>
      <c r="H34" s="47">
        <f t="shared" si="1"/>
        <v>788.82681564245797</v>
      </c>
    </row>
    <row r="35" spans="1:15" x14ac:dyDescent="0.25">
      <c r="A35" s="8">
        <f t="shared" si="3"/>
        <v>41641</v>
      </c>
      <c r="B35">
        <v>298.39999999999998</v>
      </c>
      <c r="C35">
        <v>55.5</v>
      </c>
      <c r="D35">
        <v>3838.2</v>
      </c>
      <c r="E35">
        <v>409.9</v>
      </c>
      <c r="F35" s="38">
        <f t="shared" ref="F35:G38" si="9">+B35+D35</f>
        <v>4136.5999999999995</v>
      </c>
      <c r="G35" s="38">
        <f t="shared" si="9"/>
        <v>465.4</v>
      </c>
      <c r="H35" s="47">
        <f t="shared" si="1"/>
        <v>788.82681564245797</v>
      </c>
    </row>
    <row r="36" spans="1:15" x14ac:dyDescent="0.25">
      <c r="A36" s="8">
        <f t="shared" si="3"/>
        <v>41648</v>
      </c>
      <c r="B36">
        <v>178.4</v>
      </c>
      <c r="C36">
        <v>167.2</v>
      </c>
      <c r="D36">
        <v>4017</v>
      </c>
      <c r="E36">
        <v>409.9</v>
      </c>
      <c r="F36" s="38">
        <f t="shared" si="9"/>
        <v>4195.3999999999996</v>
      </c>
      <c r="G36" s="38">
        <f t="shared" si="9"/>
        <v>577.09999999999991</v>
      </c>
      <c r="H36" s="47">
        <f t="shared" si="1"/>
        <v>626.97972621729343</v>
      </c>
    </row>
    <row r="37" spans="1:15" x14ac:dyDescent="0.25">
      <c r="A37" s="8">
        <f t="shared" si="3"/>
        <v>41655</v>
      </c>
      <c r="B37">
        <v>118.4</v>
      </c>
      <c r="C37">
        <v>112.2</v>
      </c>
      <c r="D37">
        <v>4078.9</v>
      </c>
      <c r="E37">
        <v>467.7</v>
      </c>
      <c r="F37" s="38">
        <f t="shared" si="9"/>
        <v>4197.3</v>
      </c>
      <c r="G37" s="38">
        <f t="shared" si="9"/>
        <v>579.9</v>
      </c>
      <c r="H37" s="47">
        <f t="shared" si="1"/>
        <v>623.79720641489916</v>
      </c>
    </row>
    <row r="38" spans="1:15" x14ac:dyDescent="0.25">
      <c r="A38" s="8">
        <f t="shared" si="3"/>
        <v>41662</v>
      </c>
      <c r="B38">
        <v>118.2</v>
      </c>
      <c r="C38">
        <v>112.2</v>
      </c>
      <c r="D38">
        <v>4078.9</v>
      </c>
      <c r="E38">
        <v>467.7</v>
      </c>
      <c r="F38" s="38">
        <f t="shared" si="9"/>
        <v>4197.1000000000004</v>
      </c>
      <c r="G38" s="38">
        <f t="shared" si="9"/>
        <v>579.9</v>
      </c>
      <c r="H38" s="47">
        <f t="shared" si="1"/>
        <v>623.76271770995015</v>
      </c>
    </row>
    <row r="39" spans="1:15" ht="15" x14ac:dyDescent="0.25">
      <c r="A39" s="8">
        <f t="shared" si="3"/>
        <v>41669</v>
      </c>
      <c r="B39">
        <v>118.2</v>
      </c>
      <c r="C39">
        <v>112.2</v>
      </c>
      <c r="D39">
        <v>4078.9</v>
      </c>
      <c r="E39">
        <v>468.7</v>
      </c>
      <c r="F39" s="38">
        <f t="shared" ref="F39:G41" si="10">+B39+D39</f>
        <v>4197.1000000000004</v>
      </c>
      <c r="G39" s="38">
        <f t="shared" si="10"/>
        <v>580.9</v>
      </c>
      <c r="H39" s="47">
        <f t="shared" si="1"/>
        <v>622.51678430022389</v>
      </c>
      <c r="K39" s="145"/>
      <c r="L39" s="144"/>
      <c r="M39" s="145"/>
      <c r="N39" s="145"/>
      <c r="O39" s="145"/>
    </row>
    <row r="40" spans="1:15" x14ac:dyDescent="0.25">
      <c r="A40" s="8">
        <f t="shared" si="3"/>
        <v>41676</v>
      </c>
      <c r="B40">
        <v>118.2</v>
      </c>
      <c r="C40">
        <v>168.2</v>
      </c>
      <c r="D40">
        <v>4078.9</v>
      </c>
      <c r="E40">
        <v>467.7</v>
      </c>
      <c r="F40" s="38">
        <f t="shared" si="10"/>
        <v>4197.1000000000004</v>
      </c>
      <c r="G40" s="38">
        <f t="shared" si="10"/>
        <v>635.9</v>
      </c>
      <c r="H40" s="47">
        <f t="shared" si="1"/>
        <v>560.02516118886626</v>
      </c>
    </row>
    <row r="41" spans="1:15" x14ac:dyDescent="0.25">
      <c r="A41" s="8">
        <f t="shared" si="3"/>
        <v>41683</v>
      </c>
      <c r="B41">
        <v>117.2</v>
      </c>
      <c r="C41">
        <v>254.2</v>
      </c>
      <c r="D41">
        <v>4081.9</v>
      </c>
      <c r="E41">
        <v>467.7</v>
      </c>
      <c r="F41" s="38">
        <f t="shared" si="10"/>
        <v>4199.1000000000004</v>
      </c>
      <c r="G41" s="38">
        <f t="shared" si="10"/>
        <v>721.9</v>
      </c>
      <c r="H41" s="47">
        <f t="shared" si="1"/>
        <v>481.67336196149063</v>
      </c>
    </row>
    <row r="42" spans="1:15" x14ac:dyDescent="0.25">
      <c r="A42" s="8">
        <f t="shared" si="3"/>
        <v>41690</v>
      </c>
      <c r="B42">
        <v>117.2</v>
      </c>
      <c r="C42">
        <v>199.4</v>
      </c>
      <c r="D42">
        <v>4081.9</v>
      </c>
      <c r="E42">
        <v>468.4</v>
      </c>
      <c r="F42" s="38">
        <f t="shared" ref="F42:G46" si="11">+B42+D42</f>
        <v>4199.1000000000004</v>
      </c>
      <c r="G42" s="38">
        <f t="shared" si="11"/>
        <v>667.8</v>
      </c>
      <c r="H42" s="47">
        <f t="shared" si="1"/>
        <v>528.79604672057519</v>
      </c>
    </row>
    <row r="43" spans="1:15" x14ac:dyDescent="0.25">
      <c r="A43" s="8">
        <f t="shared" si="3"/>
        <v>41697</v>
      </c>
      <c r="B43">
        <v>177.2</v>
      </c>
      <c r="C43">
        <v>198.3</v>
      </c>
      <c r="D43">
        <v>4081.9</v>
      </c>
      <c r="E43">
        <v>529.9</v>
      </c>
      <c r="F43" s="38">
        <f t="shared" si="11"/>
        <v>4259.1000000000004</v>
      </c>
      <c r="G43" s="38">
        <f t="shared" si="11"/>
        <v>728.2</v>
      </c>
      <c r="H43" s="47">
        <f t="shared" si="1"/>
        <v>484.88052732765726</v>
      </c>
      <c r="J43" s="145"/>
      <c r="K43" s="145"/>
      <c r="L43" s="145"/>
      <c r="M43" s="145"/>
      <c r="N43" s="145"/>
      <c r="O43" s="145"/>
    </row>
    <row r="44" spans="1:15" x14ac:dyDescent="0.25">
      <c r="A44" s="8">
        <f t="shared" si="3"/>
        <v>41704</v>
      </c>
      <c r="B44">
        <v>177.2</v>
      </c>
      <c r="C44">
        <v>197.8</v>
      </c>
      <c r="D44">
        <v>4081.9</v>
      </c>
      <c r="E44">
        <v>530.4</v>
      </c>
      <c r="F44" s="38">
        <f t="shared" si="11"/>
        <v>4259.1000000000004</v>
      </c>
      <c r="G44" s="38">
        <f t="shared" si="11"/>
        <v>728.2</v>
      </c>
      <c r="H44" s="47">
        <f t="shared" si="1"/>
        <v>484.88052732765726</v>
      </c>
    </row>
    <row r="45" spans="1:15" x14ac:dyDescent="0.25">
      <c r="A45" s="8">
        <f t="shared" si="3"/>
        <v>41711</v>
      </c>
      <c r="B45" s="26">
        <v>177</v>
      </c>
      <c r="C45">
        <v>252.2</v>
      </c>
      <c r="D45">
        <v>4081.9</v>
      </c>
      <c r="E45" s="26">
        <v>531</v>
      </c>
      <c r="F45" s="38">
        <f t="shared" si="11"/>
        <v>4258.8999999999996</v>
      </c>
      <c r="G45" s="38">
        <f t="shared" si="11"/>
        <v>783.2</v>
      </c>
      <c r="H45" s="47">
        <f t="shared" si="1"/>
        <v>443.78192032686405</v>
      </c>
    </row>
    <row r="46" spans="1:15" x14ac:dyDescent="0.25">
      <c r="A46" s="8">
        <f t="shared" si="3"/>
        <v>41718</v>
      </c>
      <c r="B46" s="26">
        <v>177</v>
      </c>
      <c r="C46" s="26">
        <v>197</v>
      </c>
      <c r="D46">
        <v>4081.9</v>
      </c>
      <c r="E46">
        <v>591.70000000000005</v>
      </c>
      <c r="F46" s="38">
        <f t="shared" si="11"/>
        <v>4258.8999999999996</v>
      </c>
      <c r="G46" s="38">
        <f t="shared" si="11"/>
        <v>788.7</v>
      </c>
      <c r="H46" s="47">
        <f t="shared" si="1"/>
        <v>439.98985672625832</v>
      </c>
    </row>
    <row r="47" spans="1:15" x14ac:dyDescent="0.25">
      <c r="A47" s="8">
        <f t="shared" si="3"/>
        <v>41725</v>
      </c>
      <c r="B47" s="26">
        <v>177</v>
      </c>
      <c r="C47" s="26">
        <v>197</v>
      </c>
      <c r="D47">
        <v>4081.9</v>
      </c>
      <c r="E47">
        <v>591.70000000000005</v>
      </c>
      <c r="F47" s="38">
        <f t="shared" ref="F47:G49" si="12">+B47+D47</f>
        <v>4258.8999999999996</v>
      </c>
      <c r="G47" s="38">
        <f t="shared" si="12"/>
        <v>788.7</v>
      </c>
      <c r="H47" s="47">
        <f t="shared" si="1"/>
        <v>439.98985672625832</v>
      </c>
    </row>
    <row r="48" spans="1:15" x14ac:dyDescent="0.25">
      <c r="A48" s="8">
        <f t="shared" si="3"/>
        <v>41732</v>
      </c>
      <c r="B48" s="26">
        <v>177</v>
      </c>
      <c r="C48" s="26">
        <v>197.5</v>
      </c>
      <c r="D48">
        <v>4081.9</v>
      </c>
      <c r="E48">
        <v>591.70000000000005</v>
      </c>
      <c r="F48" s="38">
        <f t="shared" si="12"/>
        <v>4258.8999999999996</v>
      </c>
      <c r="G48" s="38">
        <f t="shared" si="12"/>
        <v>789.2</v>
      </c>
      <c r="H48" s="47">
        <f t="shared" si="1"/>
        <v>439.64774455144442</v>
      </c>
    </row>
    <row r="49" spans="1:9" x14ac:dyDescent="0.25">
      <c r="A49" s="8">
        <f t="shared" si="3"/>
        <v>41739</v>
      </c>
      <c r="B49" s="26">
        <v>177</v>
      </c>
      <c r="C49" s="26">
        <v>152.6</v>
      </c>
      <c r="D49">
        <v>4081.9</v>
      </c>
      <c r="E49">
        <v>647.29999999999995</v>
      </c>
      <c r="F49" s="38">
        <f t="shared" si="12"/>
        <v>4258.8999999999996</v>
      </c>
      <c r="G49" s="38">
        <f t="shared" si="12"/>
        <v>799.9</v>
      </c>
      <c r="H49" s="47">
        <f t="shared" si="1"/>
        <v>432.42905363170394</v>
      </c>
    </row>
    <row r="50" spans="1:9" x14ac:dyDescent="0.25">
      <c r="A50" s="8">
        <f t="shared" si="3"/>
        <v>41746</v>
      </c>
      <c r="B50" s="26">
        <v>177</v>
      </c>
      <c r="C50" s="26">
        <v>98.8</v>
      </c>
      <c r="D50">
        <v>4081.9</v>
      </c>
      <c r="E50">
        <v>704.9</v>
      </c>
      <c r="F50" s="38">
        <f t="shared" ref="F50:G52" si="13">+B50+D50</f>
        <v>4258.8999999999996</v>
      </c>
      <c r="G50" s="38">
        <f t="shared" si="13"/>
        <v>803.69999999999993</v>
      </c>
      <c r="H50" s="47">
        <f t="shared" si="1"/>
        <v>429.9116585790718</v>
      </c>
    </row>
    <row r="51" spans="1:9" x14ac:dyDescent="0.25">
      <c r="A51" s="8">
        <f t="shared" si="3"/>
        <v>41753</v>
      </c>
      <c r="B51" s="26">
        <v>1217</v>
      </c>
      <c r="C51" s="26">
        <v>71.099999999999994</v>
      </c>
      <c r="D51">
        <v>4144.8999999999996</v>
      </c>
      <c r="E51">
        <v>736.9</v>
      </c>
      <c r="F51" s="38">
        <f t="shared" si="13"/>
        <v>5361.9</v>
      </c>
      <c r="G51" s="38">
        <f t="shared" si="13"/>
        <v>808</v>
      </c>
      <c r="H51" s="47">
        <f t="shared" si="1"/>
        <v>563.60148514851483</v>
      </c>
    </row>
    <row r="52" spans="1:9" x14ac:dyDescent="0.25">
      <c r="A52" s="8">
        <f t="shared" si="3"/>
        <v>41760</v>
      </c>
      <c r="B52">
        <v>127</v>
      </c>
      <c r="C52">
        <v>71</v>
      </c>
      <c r="D52">
        <v>4144.8999999999996</v>
      </c>
      <c r="E52">
        <v>736.9</v>
      </c>
      <c r="F52" s="38">
        <f t="shared" si="13"/>
        <v>4271.8999999999996</v>
      </c>
      <c r="G52" s="38">
        <f t="shared" si="13"/>
        <v>807.9</v>
      </c>
      <c r="H52" s="47">
        <f t="shared" si="1"/>
        <v>428.76593637826466</v>
      </c>
      <c r="I52" s="38">
        <v>15.3</v>
      </c>
    </row>
    <row r="53" spans="1:9" x14ac:dyDescent="0.25">
      <c r="A53" s="8">
        <f t="shared" si="3"/>
        <v>41767</v>
      </c>
      <c r="B53">
        <v>126</v>
      </c>
      <c r="C53">
        <v>70.7</v>
      </c>
      <c r="D53">
        <v>4145.8999999999996</v>
      </c>
      <c r="E53">
        <v>737.2</v>
      </c>
      <c r="F53" s="38">
        <f t="shared" ref="F53:F84" si="14">+B53+D53</f>
        <v>4271.8999999999996</v>
      </c>
      <c r="G53" s="38">
        <f t="shared" ref="G53:G84" si="15">+C53+E53</f>
        <v>807.90000000000009</v>
      </c>
      <c r="H53" s="47">
        <f t="shared" si="1"/>
        <v>428.76593637826454</v>
      </c>
      <c r="I53" s="38">
        <v>15.3</v>
      </c>
    </row>
    <row r="54" spans="1:9" x14ac:dyDescent="0.25">
      <c r="A54" s="8">
        <f t="shared" si="3"/>
        <v>41774</v>
      </c>
      <c r="B54">
        <v>126</v>
      </c>
      <c r="C54">
        <v>70.599999999999994</v>
      </c>
      <c r="D54">
        <v>4145.8999999999996</v>
      </c>
      <c r="E54">
        <v>737.3</v>
      </c>
      <c r="F54" s="38">
        <f t="shared" si="14"/>
        <v>4271.8999999999996</v>
      </c>
      <c r="G54" s="38">
        <f t="shared" si="15"/>
        <v>807.9</v>
      </c>
      <c r="H54" s="47">
        <f t="shared" si="1"/>
        <v>428.76593637826466</v>
      </c>
      <c r="I54" s="38">
        <v>15.3</v>
      </c>
    </row>
    <row r="55" spans="1:9" x14ac:dyDescent="0.25">
      <c r="A55" s="8">
        <f t="shared" si="3"/>
        <v>41781</v>
      </c>
      <c r="B55">
        <v>61</v>
      </c>
      <c r="C55">
        <v>58.4</v>
      </c>
      <c r="D55">
        <v>4212.3999999999996</v>
      </c>
      <c r="E55">
        <v>740.4</v>
      </c>
      <c r="F55" s="38">
        <f t="shared" si="14"/>
        <v>4273.3999999999996</v>
      </c>
      <c r="G55" s="38">
        <f t="shared" si="15"/>
        <v>798.8</v>
      </c>
      <c r="H55" s="47">
        <f t="shared" si="1"/>
        <v>434.97746619929893</v>
      </c>
      <c r="I55" s="38">
        <v>18.3</v>
      </c>
    </row>
    <row r="56" spans="1:9" x14ac:dyDescent="0.25">
      <c r="A56" s="8">
        <f t="shared" si="3"/>
        <v>41788</v>
      </c>
      <c r="B56">
        <v>60</v>
      </c>
      <c r="C56">
        <v>57</v>
      </c>
      <c r="D56">
        <v>4213.3999999999996</v>
      </c>
      <c r="E56">
        <v>741.8</v>
      </c>
      <c r="F56" s="38">
        <f t="shared" si="14"/>
        <v>4273.3999999999996</v>
      </c>
      <c r="G56" s="38">
        <f t="shared" si="15"/>
        <v>798.8</v>
      </c>
      <c r="H56" s="47">
        <f t="shared" si="1"/>
        <v>434.97746619929893</v>
      </c>
      <c r="I56" s="38">
        <v>19.3</v>
      </c>
    </row>
    <row r="57" spans="1:9" x14ac:dyDescent="0.25">
      <c r="A57" s="8">
        <f t="shared" si="3"/>
        <v>41795</v>
      </c>
      <c r="B57">
        <v>95.3</v>
      </c>
      <c r="C57">
        <v>1465.3</v>
      </c>
      <c r="D57">
        <v>0</v>
      </c>
      <c r="E57">
        <v>741.8</v>
      </c>
      <c r="F57" s="38">
        <f t="shared" si="14"/>
        <v>95.3</v>
      </c>
      <c r="G57" s="38">
        <f t="shared" si="15"/>
        <v>2207.1</v>
      </c>
      <c r="H57" s="47">
        <f t="shared" si="1"/>
        <v>-95.68211680485706</v>
      </c>
    </row>
    <row r="58" spans="1:9" x14ac:dyDescent="0.25">
      <c r="A58" s="8">
        <f t="shared" si="3"/>
        <v>41802</v>
      </c>
      <c r="B58">
        <v>47.3</v>
      </c>
      <c r="C58">
        <v>1498.3</v>
      </c>
      <c r="D58">
        <v>63</v>
      </c>
      <c r="E58">
        <v>115.6</v>
      </c>
      <c r="F58" s="38">
        <f t="shared" si="14"/>
        <v>110.3</v>
      </c>
      <c r="G58" s="38">
        <f t="shared" si="15"/>
        <v>1613.8999999999999</v>
      </c>
      <c r="H58" s="47">
        <f t="shared" si="1"/>
        <v>-93.16562364458764</v>
      </c>
    </row>
    <row r="59" spans="1:9" x14ac:dyDescent="0.25">
      <c r="A59" s="8">
        <f t="shared" si="3"/>
        <v>41809</v>
      </c>
      <c r="B59">
        <v>46.5</v>
      </c>
      <c r="C59">
        <v>1473.8</v>
      </c>
      <c r="D59">
        <v>63.8</v>
      </c>
      <c r="E59">
        <v>115.6</v>
      </c>
      <c r="F59" s="38">
        <f t="shared" si="14"/>
        <v>110.3</v>
      </c>
      <c r="G59" s="38">
        <f t="shared" si="15"/>
        <v>1589.3999999999999</v>
      </c>
      <c r="H59" s="47">
        <f t="shared" si="1"/>
        <v>-93.060274317352466</v>
      </c>
    </row>
    <row r="60" spans="1:9" x14ac:dyDescent="0.25">
      <c r="A60" s="8">
        <f t="shared" si="3"/>
        <v>41816</v>
      </c>
      <c r="B60" s="56">
        <v>53.5</v>
      </c>
      <c r="C60">
        <v>1480.1</v>
      </c>
      <c r="D60">
        <v>65.8</v>
      </c>
      <c r="E60">
        <v>348.6</v>
      </c>
      <c r="F60" s="38">
        <f t="shared" si="14"/>
        <v>119.3</v>
      </c>
      <c r="G60" s="38">
        <f t="shared" si="15"/>
        <v>1828.6999999999998</v>
      </c>
      <c r="H60" s="47">
        <f t="shared" si="1"/>
        <v>-93.476239951878384</v>
      </c>
    </row>
    <row r="61" spans="1:9" x14ac:dyDescent="0.25">
      <c r="A61" s="8">
        <f t="shared" si="3"/>
        <v>41823</v>
      </c>
      <c r="B61" s="56">
        <v>52.5</v>
      </c>
      <c r="C61">
        <v>2329</v>
      </c>
      <c r="D61">
        <v>69.900000000000006</v>
      </c>
      <c r="E61">
        <v>523.4</v>
      </c>
      <c r="F61" s="38">
        <f t="shared" si="14"/>
        <v>122.4</v>
      </c>
      <c r="G61" s="38">
        <f t="shared" si="15"/>
        <v>2852.4</v>
      </c>
      <c r="H61" s="47">
        <f t="shared" si="1"/>
        <v>-95.708876735380727</v>
      </c>
    </row>
    <row r="62" spans="1:9" x14ac:dyDescent="0.25">
      <c r="A62" s="8">
        <f t="shared" si="3"/>
        <v>41830</v>
      </c>
      <c r="B62" s="56">
        <v>109.5</v>
      </c>
      <c r="C62">
        <v>2741</v>
      </c>
      <c r="D62">
        <v>72.900000000000006</v>
      </c>
      <c r="E62">
        <v>531.4</v>
      </c>
      <c r="F62" s="38">
        <f t="shared" si="14"/>
        <v>182.4</v>
      </c>
      <c r="G62" s="38">
        <f t="shared" si="15"/>
        <v>3272.4</v>
      </c>
      <c r="H62" s="47">
        <f t="shared" si="1"/>
        <v>-94.426109277594435</v>
      </c>
    </row>
    <row r="63" spans="1:9" x14ac:dyDescent="0.25">
      <c r="A63" s="8">
        <f t="shared" si="3"/>
        <v>41837</v>
      </c>
      <c r="B63" s="56">
        <v>105.9</v>
      </c>
      <c r="C63">
        <v>2847.1</v>
      </c>
      <c r="D63">
        <v>76.5</v>
      </c>
      <c r="E63">
        <v>603.20000000000005</v>
      </c>
      <c r="F63" s="38">
        <f t="shared" si="14"/>
        <v>182.4</v>
      </c>
      <c r="G63" s="38">
        <f t="shared" si="15"/>
        <v>3450.3</v>
      </c>
      <c r="H63" s="47">
        <f t="shared" si="1"/>
        <v>-94.713503173637065</v>
      </c>
    </row>
    <row r="64" spans="1:9" x14ac:dyDescent="0.25">
      <c r="A64" s="8">
        <f t="shared" si="3"/>
        <v>41844</v>
      </c>
      <c r="B64" s="56">
        <v>80.900000000000006</v>
      </c>
      <c r="C64">
        <v>2790.7</v>
      </c>
      <c r="D64">
        <v>104</v>
      </c>
      <c r="E64">
        <v>789.4</v>
      </c>
      <c r="F64" s="38">
        <f t="shared" si="14"/>
        <v>184.9</v>
      </c>
      <c r="G64" s="38">
        <f t="shared" si="15"/>
        <v>3580.1</v>
      </c>
      <c r="H64" s="47">
        <f t="shared" si="1"/>
        <v>-94.835339794977784</v>
      </c>
    </row>
    <row r="65" spans="1:8" x14ac:dyDescent="0.25">
      <c r="A65" s="8">
        <f t="shared" si="3"/>
        <v>41851</v>
      </c>
      <c r="B65" s="56">
        <v>79.400000000000006</v>
      </c>
      <c r="C65">
        <v>2671.2</v>
      </c>
      <c r="D65">
        <v>107.8</v>
      </c>
      <c r="E65">
        <v>969.7</v>
      </c>
      <c r="F65" s="38">
        <f t="shared" si="14"/>
        <v>187.2</v>
      </c>
      <c r="G65" s="38">
        <f t="shared" si="15"/>
        <v>3640.8999999999996</v>
      </c>
      <c r="H65" s="47">
        <f t="shared" si="1"/>
        <v>-94.858414128374861</v>
      </c>
    </row>
    <row r="66" spans="1:8" x14ac:dyDescent="0.25">
      <c r="A66" s="8">
        <f t="shared" si="3"/>
        <v>41858</v>
      </c>
      <c r="B66" s="56">
        <v>80.900000000000006</v>
      </c>
      <c r="C66">
        <v>2602.1</v>
      </c>
      <c r="D66">
        <v>108.4</v>
      </c>
      <c r="E66">
        <v>1099.8</v>
      </c>
      <c r="F66" s="38">
        <f t="shared" si="14"/>
        <v>189.3</v>
      </c>
      <c r="G66" s="38">
        <f t="shared" si="15"/>
        <v>3701.8999999999996</v>
      </c>
      <c r="H66" s="47">
        <f t="shared" si="1"/>
        <v>-94.886409681514891</v>
      </c>
    </row>
    <row r="67" spans="1:8" x14ac:dyDescent="0.25">
      <c r="A67" s="8">
        <f t="shared" si="3"/>
        <v>41865</v>
      </c>
      <c r="B67" s="56">
        <v>78.900000000000006</v>
      </c>
      <c r="C67">
        <v>2413.8000000000002</v>
      </c>
      <c r="D67">
        <v>110.4</v>
      </c>
      <c r="E67">
        <v>1340.4</v>
      </c>
      <c r="F67" s="38">
        <f t="shared" si="14"/>
        <v>189.3</v>
      </c>
      <c r="G67" s="38">
        <f t="shared" si="15"/>
        <v>3754.2000000000003</v>
      </c>
      <c r="H67" s="47">
        <f t="shared" ref="H67:H130" si="16">+(F67/G67-1)*100</f>
        <v>-94.957647434872939</v>
      </c>
    </row>
    <row r="68" spans="1:8" x14ac:dyDescent="0.25">
      <c r="A68" s="8">
        <f t="shared" si="3"/>
        <v>41872</v>
      </c>
      <c r="B68" s="56">
        <v>80.599999999999994</v>
      </c>
      <c r="C68">
        <v>2221.4</v>
      </c>
      <c r="D68">
        <v>111.7</v>
      </c>
      <c r="E68">
        <v>1534.7</v>
      </c>
      <c r="F68" s="38">
        <f t="shared" si="14"/>
        <v>192.3</v>
      </c>
      <c r="G68" s="38">
        <f t="shared" si="15"/>
        <v>3756.1000000000004</v>
      </c>
      <c r="H68" s="47">
        <f t="shared" si="16"/>
        <v>-94.880327999787013</v>
      </c>
    </row>
    <row r="69" spans="1:8" x14ac:dyDescent="0.25">
      <c r="A69" s="8">
        <f t="shared" si="3"/>
        <v>41879</v>
      </c>
      <c r="B69" s="56">
        <v>82.9</v>
      </c>
      <c r="C69">
        <v>2041.8</v>
      </c>
      <c r="D69">
        <v>112.4</v>
      </c>
      <c r="E69">
        <v>1720.6</v>
      </c>
      <c r="F69" s="38">
        <f t="shared" si="14"/>
        <v>195.3</v>
      </c>
      <c r="G69" s="38">
        <f t="shared" si="15"/>
        <v>3762.3999999999996</v>
      </c>
      <c r="H69" s="47">
        <f t="shared" si="16"/>
        <v>-94.809164363172442</v>
      </c>
    </row>
    <row r="70" spans="1:8" x14ac:dyDescent="0.25">
      <c r="A70" s="8">
        <f t="shared" si="3"/>
        <v>41886</v>
      </c>
      <c r="B70" s="56">
        <v>82</v>
      </c>
      <c r="C70">
        <v>1746.4</v>
      </c>
      <c r="D70">
        <v>115.3</v>
      </c>
      <c r="E70">
        <v>2021.3</v>
      </c>
      <c r="F70" s="38">
        <f t="shared" si="14"/>
        <v>197.3</v>
      </c>
      <c r="G70" s="38">
        <f t="shared" si="15"/>
        <v>3767.7</v>
      </c>
      <c r="H70" s="47">
        <f t="shared" si="16"/>
        <v>-94.763383496562895</v>
      </c>
    </row>
    <row r="71" spans="1:8" x14ac:dyDescent="0.25">
      <c r="A71" s="8">
        <f>+A70+7</f>
        <v>41893</v>
      </c>
      <c r="B71" s="56">
        <v>84.1</v>
      </c>
      <c r="C71">
        <v>1334.2</v>
      </c>
      <c r="D71">
        <v>116.7</v>
      </c>
      <c r="E71">
        <v>2428</v>
      </c>
      <c r="F71" s="38">
        <f t="shared" si="14"/>
        <v>200.8</v>
      </c>
      <c r="G71" s="38">
        <f t="shared" si="15"/>
        <v>3762.2</v>
      </c>
      <c r="H71" s="47">
        <f t="shared" si="16"/>
        <v>-94.662697357928877</v>
      </c>
    </row>
    <row r="72" spans="1:8" x14ac:dyDescent="0.25">
      <c r="A72" s="8">
        <f>+A71+7</f>
        <v>41900</v>
      </c>
      <c r="B72" s="56">
        <v>66.400000000000006</v>
      </c>
      <c r="C72">
        <v>1267.0999999999999</v>
      </c>
      <c r="D72">
        <v>135.4</v>
      </c>
      <c r="E72">
        <v>2666.6</v>
      </c>
      <c r="F72" s="38">
        <f t="shared" si="14"/>
        <v>201.8</v>
      </c>
      <c r="G72" s="38">
        <f t="shared" si="15"/>
        <v>3933.7</v>
      </c>
      <c r="H72" s="47">
        <f t="shared" si="16"/>
        <v>-94.869969748582761</v>
      </c>
    </row>
    <row r="73" spans="1:8" x14ac:dyDescent="0.25">
      <c r="A73" s="8">
        <f>+A72+7</f>
        <v>41907</v>
      </c>
      <c r="B73" s="56">
        <v>65</v>
      </c>
      <c r="C73">
        <v>1084</v>
      </c>
      <c r="D73">
        <v>136.80000000000001</v>
      </c>
      <c r="E73">
        <v>2848</v>
      </c>
      <c r="F73" s="38">
        <f t="shared" si="14"/>
        <v>201.8</v>
      </c>
      <c r="G73" s="38">
        <f t="shared" si="15"/>
        <v>3932</v>
      </c>
      <c r="H73" s="47">
        <f t="shared" si="16"/>
        <v>-94.867751780264499</v>
      </c>
    </row>
    <row r="74" spans="1:8" x14ac:dyDescent="0.25">
      <c r="A74" s="8">
        <f t="shared" ref="A74:A137" si="17">+A73+7</f>
        <v>41914</v>
      </c>
      <c r="B74">
        <v>61.2</v>
      </c>
      <c r="C74">
        <v>962.1</v>
      </c>
      <c r="D74">
        <v>140.6</v>
      </c>
      <c r="E74">
        <v>3018.1</v>
      </c>
      <c r="F74" s="38">
        <f t="shared" si="14"/>
        <v>201.8</v>
      </c>
      <c r="G74" s="38">
        <f t="shared" si="15"/>
        <v>3980.2</v>
      </c>
      <c r="H74" s="47">
        <f t="shared" si="16"/>
        <v>-94.929903019948753</v>
      </c>
    </row>
    <row r="75" spans="1:8" x14ac:dyDescent="0.25">
      <c r="A75" s="8">
        <f t="shared" si="17"/>
        <v>41921</v>
      </c>
      <c r="B75">
        <v>61.2</v>
      </c>
      <c r="C75">
        <v>962.1</v>
      </c>
      <c r="D75">
        <v>140.6</v>
      </c>
      <c r="E75">
        <v>3018.1</v>
      </c>
      <c r="F75" s="38">
        <f t="shared" si="14"/>
        <v>201.8</v>
      </c>
      <c r="G75" s="38">
        <f t="shared" si="15"/>
        <v>3980.2</v>
      </c>
      <c r="H75" s="47">
        <f t="shared" si="16"/>
        <v>-94.929903019948753</v>
      </c>
    </row>
    <row r="76" spans="1:8" x14ac:dyDescent="0.25">
      <c r="A76" s="8">
        <f t="shared" si="17"/>
        <v>41928</v>
      </c>
      <c r="B76">
        <v>60.4</v>
      </c>
      <c r="C76">
        <v>962.1</v>
      </c>
      <c r="D76">
        <v>141.30000000000001</v>
      </c>
      <c r="E76">
        <v>3018.1</v>
      </c>
      <c r="F76" s="38">
        <f t="shared" si="14"/>
        <v>201.70000000000002</v>
      </c>
      <c r="G76" s="38">
        <f t="shared" si="15"/>
        <v>3980.2</v>
      </c>
      <c r="H76" s="47">
        <f t="shared" si="16"/>
        <v>-94.932415456509716</v>
      </c>
    </row>
    <row r="77" spans="1:8" x14ac:dyDescent="0.25">
      <c r="A77" s="8">
        <f t="shared" si="17"/>
        <v>41935</v>
      </c>
      <c r="B77">
        <v>63.3</v>
      </c>
      <c r="C77">
        <v>596.70000000000005</v>
      </c>
      <c r="D77">
        <v>141.30000000000001</v>
      </c>
      <c r="E77">
        <v>3427.9</v>
      </c>
      <c r="F77" s="38">
        <f t="shared" si="14"/>
        <v>204.60000000000002</v>
      </c>
      <c r="G77" s="38">
        <f t="shared" si="15"/>
        <v>4024.6000000000004</v>
      </c>
      <c r="H77" s="47">
        <f t="shared" si="16"/>
        <v>-94.91626497043184</v>
      </c>
    </row>
    <row r="78" spans="1:8" x14ac:dyDescent="0.25">
      <c r="A78" s="8">
        <f t="shared" si="17"/>
        <v>41942</v>
      </c>
      <c r="B78">
        <v>60.4</v>
      </c>
      <c r="C78">
        <v>599.29999999999995</v>
      </c>
      <c r="D78">
        <v>144.30000000000001</v>
      </c>
      <c r="E78">
        <v>3428.3</v>
      </c>
      <c r="F78" s="38">
        <f t="shared" si="14"/>
        <v>204.70000000000002</v>
      </c>
      <c r="G78" s="38">
        <f t="shared" si="15"/>
        <v>4027.6000000000004</v>
      </c>
      <c r="H78" s="47">
        <f t="shared" si="16"/>
        <v>-94.917568775449396</v>
      </c>
    </row>
    <row r="79" spans="1:8" x14ac:dyDescent="0.25">
      <c r="A79" s="8">
        <f t="shared" si="17"/>
        <v>41949</v>
      </c>
      <c r="B79">
        <v>60.3</v>
      </c>
      <c r="C79">
        <v>539.29999999999995</v>
      </c>
      <c r="D79">
        <v>144.30000000000001</v>
      </c>
      <c r="E79">
        <v>3487.1</v>
      </c>
      <c r="F79" s="38">
        <f t="shared" si="14"/>
        <v>204.60000000000002</v>
      </c>
      <c r="G79" s="38">
        <f t="shared" si="15"/>
        <v>4026.3999999999996</v>
      </c>
      <c r="H79" s="47">
        <f t="shared" si="16"/>
        <v>-94.918537651500102</v>
      </c>
    </row>
    <row r="80" spans="1:8" x14ac:dyDescent="0.25">
      <c r="A80" s="8">
        <f t="shared" si="17"/>
        <v>41956</v>
      </c>
      <c r="B80">
        <v>60.1</v>
      </c>
      <c r="C80">
        <v>479.3</v>
      </c>
      <c r="D80">
        <v>144.5</v>
      </c>
      <c r="E80">
        <v>3546.2</v>
      </c>
      <c r="F80" s="38">
        <f t="shared" si="14"/>
        <v>204.6</v>
      </c>
      <c r="G80" s="38">
        <f t="shared" si="15"/>
        <v>4025.5</v>
      </c>
      <c r="H80" s="47">
        <f t="shared" si="16"/>
        <v>-94.917401565022971</v>
      </c>
    </row>
    <row r="81" spans="1:8" x14ac:dyDescent="0.25">
      <c r="A81" s="8">
        <f t="shared" si="17"/>
        <v>41963</v>
      </c>
      <c r="B81">
        <v>60.1</v>
      </c>
      <c r="C81">
        <v>478.4</v>
      </c>
      <c r="D81">
        <v>144.5</v>
      </c>
      <c r="E81">
        <v>3606.8</v>
      </c>
      <c r="F81" s="38">
        <f t="shared" si="14"/>
        <v>204.6</v>
      </c>
      <c r="G81" s="38">
        <f t="shared" si="15"/>
        <v>4085.2000000000003</v>
      </c>
      <c r="H81" s="47">
        <f t="shared" si="16"/>
        <v>-94.991677274062468</v>
      </c>
    </row>
    <row r="82" spans="1:8" x14ac:dyDescent="0.25">
      <c r="A82" s="8">
        <f t="shared" si="17"/>
        <v>41970</v>
      </c>
      <c r="B82">
        <v>60.1</v>
      </c>
      <c r="C82">
        <v>418.4</v>
      </c>
      <c r="D82">
        <v>144.5</v>
      </c>
      <c r="E82">
        <v>3669.3</v>
      </c>
      <c r="F82" s="38">
        <f t="shared" si="14"/>
        <v>204.6</v>
      </c>
      <c r="G82" s="38">
        <f t="shared" si="15"/>
        <v>4087.7000000000003</v>
      </c>
      <c r="H82" s="47">
        <f t="shared" si="16"/>
        <v>-94.99474031851652</v>
      </c>
    </row>
    <row r="83" spans="1:8" x14ac:dyDescent="0.25">
      <c r="A83" s="8">
        <f t="shared" si="17"/>
        <v>41977</v>
      </c>
      <c r="B83">
        <v>70.099999999999994</v>
      </c>
      <c r="C83">
        <v>298.39999999999998</v>
      </c>
      <c r="D83">
        <v>144.5</v>
      </c>
      <c r="E83">
        <v>3785.9</v>
      </c>
      <c r="F83" s="38">
        <f t="shared" si="14"/>
        <v>214.6</v>
      </c>
      <c r="G83" s="38">
        <f t="shared" si="15"/>
        <v>4084.3</v>
      </c>
      <c r="H83" s="47">
        <f t="shared" si="16"/>
        <v>-94.745733663051197</v>
      </c>
    </row>
    <row r="84" spans="1:8" x14ac:dyDescent="0.25">
      <c r="A84" s="8">
        <f t="shared" si="17"/>
        <v>41984</v>
      </c>
      <c r="B84">
        <v>70.099999999999994</v>
      </c>
      <c r="C84">
        <v>243.4</v>
      </c>
      <c r="D84">
        <v>144.5</v>
      </c>
      <c r="E84">
        <v>3838.2</v>
      </c>
      <c r="F84" s="38">
        <f t="shared" si="14"/>
        <v>214.6</v>
      </c>
      <c r="G84" s="38">
        <f t="shared" si="15"/>
        <v>4081.6</v>
      </c>
      <c r="H84" s="47">
        <f t="shared" si="16"/>
        <v>-94.742257938063503</v>
      </c>
    </row>
    <row r="85" spans="1:8" x14ac:dyDescent="0.25">
      <c r="A85" s="8">
        <f t="shared" si="17"/>
        <v>41991</v>
      </c>
      <c r="B85">
        <v>70.099999999999994</v>
      </c>
      <c r="C85">
        <v>298.39999999999998</v>
      </c>
      <c r="D85">
        <v>144.5</v>
      </c>
      <c r="E85">
        <v>3838.2</v>
      </c>
      <c r="F85" s="38">
        <f t="shared" ref="F85:F112" si="18">+B85+D85</f>
        <v>214.6</v>
      </c>
      <c r="G85" s="38">
        <f t="shared" ref="G85:G112" si="19">+C85+E85</f>
        <v>4136.5999999999995</v>
      </c>
      <c r="H85" s="47">
        <f t="shared" si="16"/>
        <v>-94.812164579606446</v>
      </c>
    </row>
    <row r="86" spans="1:8" x14ac:dyDescent="0.25">
      <c r="A86" s="8">
        <f t="shared" si="17"/>
        <v>41998</v>
      </c>
      <c r="B86">
        <v>70.099999999999994</v>
      </c>
      <c r="C86">
        <v>298.39999999999998</v>
      </c>
      <c r="D86">
        <v>144.5</v>
      </c>
      <c r="E86">
        <v>3838.2</v>
      </c>
      <c r="F86" s="38">
        <f t="shared" si="18"/>
        <v>214.6</v>
      </c>
      <c r="G86" s="38">
        <f t="shared" si="19"/>
        <v>4136.5999999999995</v>
      </c>
      <c r="H86" s="47">
        <f t="shared" si="16"/>
        <v>-94.812164579606446</v>
      </c>
    </row>
    <row r="87" spans="1:8" x14ac:dyDescent="0.25">
      <c r="A87" s="8">
        <f t="shared" si="17"/>
        <v>42005</v>
      </c>
      <c r="B87">
        <v>70.099999999999994</v>
      </c>
      <c r="C87">
        <v>298.39999999999998</v>
      </c>
      <c r="D87">
        <v>144.5</v>
      </c>
      <c r="E87">
        <v>3838.2</v>
      </c>
      <c r="F87" s="38">
        <f t="shared" si="18"/>
        <v>214.6</v>
      </c>
      <c r="G87" s="38">
        <f t="shared" si="19"/>
        <v>4136.5999999999995</v>
      </c>
      <c r="H87" s="47">
        <f t="shared" si="16"/>
        <v>-94.812164579606446</v>
      </c>
    </row>
    <row r="88" spans="1:8" x14ac:dyDescent="0.25">
      <c r="A88" s="8">
        <f t="shared" si="17"/>
        <v>42012</v>
      </c>
      <c r="B88">
        <v>125</v>
      </c>
      <c r="C88">
        <v>178.4</v>
      </c>
      <c r="D88">
        <v>144.5</v>
      </c>
      <c r="E88">
        <v>4017</v>
      </c>
      <c r="F88" s="38">
        <f t="shared" si="18"/>
        <v>269.5</v>
      </c>
      <c r="G88" s="38">
        <f t="shared" si="19"/>
        <v>4195.3999999999996</v>
      </c>
      <c r="H88" s="47">
        <f t="shared" si="16"/>
        <v>-93.576297850026208</v>
      </c>
    </row>
    <row r="89" spans="1:8" x14ac:dyDescent="0.25">
      <c r="A89" s="8">
        <f t="shared" si="17"/>
        <v>42019</v>
      </c>
      <c r="B89">
        <v>127</v>
      </c>
      <c r="C89">
        <v>118.4</v>
      </c>
      <c r="D89">
        <v>144.5</v>
      </c>
      <c r="E89">
        <v>4078.9</v>
      </c>
      <c r="F89" s="38">
        <f t="shared" si="18"/>
        <v>271.5</v>
      </c>
      <c r="G89" s="38">
        <f t="shared" si="19"/>
        <v>4197.3</v>
      </c>
      <c r="H89" s="47">
        <f t="shared" si="16"/>
        <v>-93.531556000285903</v>
      </c>
    </row>
    <row r="90" spans="1:8" x14ac:dyDescent="0.25">
      <c r="A90" s="8">
        <f t="shared" si="17"/>
        <v>42026</v>
      </c>
      <c r="B90">
        <v>127</v>
      </c>
      <c r="C90">
        <v>118.2</v>
      </c>
      <c r="D90">
        <v>144.5</v>
      </c>
      <c r="E90">
        <v>4078.9</v>
      </c>
      <c r="F90" s="38">
        <f t="shared" si="18"/>
        <v>271.5</v>
      </c>
      <c r="G90" s="38">
        <f t="shared" si="19"/>
        <v>4197.1000000000004</v>
      </c>
      <c r="H90" s="47">
        <f t="shared" si="16"/>
        <v>-93.531247766314834</v>
      </c>
    </row>
    <row r="91" spans="1:8" x14ac:dyDescent="0.25">
      <c r="A91" s="8">
        <f t="shared" si="17"/>
        <v>42033</v>
      </c>
      <c r="B91">
        <v>127</v>
      </c>
      <c r="C91">
        <v>118.2</v>
      </c>
      <c r="D91">
        <v>144.5</v>
      </c>
      <c r="E91">
        <v>4078.9</v>
      </c>
      <c r="F91" s="38">
        <f t="shared" si="18"/>
        <v>271.5</v>
      </c>
      <c r="G91" s="38">
        <f t="shared" si="19"/>
        <v>4197.1000000000004</v>
      </c>
      <c r="H91" s="47">
        <f t="shared" si="16"/>
        <v>-93.531247766314834</v>
      </c>
    </row>
    <row r="92" spans="1:8" x14ac:dyDescent="0.25">
      <c r="A92" s="8">
        <f t="shared" si="17"/>
        <v>42040</v>
      </c>
      <c r="B92">
        <v>67</v>
      </c>
      <c r="C92">
        <v>118.2</v>
      </c>
      <c r="D92">
        <v>206.1</v>
      </c>
      <c r="E92">
        <v>4078.9</v>
      </c>
      <c r="F92" s="38">
        <f t="shared" si="18"/>
        <v>273.10000000000002</v>
      </c>
      <c r="G92" s="38">
        <f t="shared" si="19"/>
        <v>4197.1000000000004</v>
      </c>
      <c r="H92" s="47">
        <f t="shared" si="16"/>
        <v>-93.493126206189999</v>
      </c>
    </row>
    <row r="93" spans="1:8" x14ac:dyDescent="0.25">
      <c r="A93" s="8">
        <f t="shared" si="17"/>
        <v>42047</v>
      </c>
      <c r="B93">
        <v>67</v>
      </c>
      <c r="C93">
        <v>117.2</v>
      </c>
      <c r="D93">
        <v>206.1</v>
      </c>
      <c r="E93">
        <v>4081.9</v>
      </c>
      <c r="F93" s="38">
        <f t="shared" si="18"/>
        <v>273.10000000000002</v>
      </c>
      <c r="G93" s="38">
        <f t="shared" si="19"/>
        <v>4199.1000000000004</v>
      </c>
      <c r="H93" s="47">
        <f t="shared" si="16"/>
        <v>-93.496225381629401</v>
      </c>
    </row>
    <row r="94" spans="1:8" x14ac:dyDescent="0.25">
      <c r="A94" s="8">
        <f t="shared" si="17"/>
        <v>42054</v>
      </c>
      <c r="B94">
        <v>67</v>
      </c>
      <c r="C94">
        <v>117.2</v>
      </c>
      <c r="D94">
        <v>206.1</v>
      </c>
      <c r="E94">
        <v>4081.9</v>
      </c>
      <c r="F94" s="38">
        <f t="shared" si="18"/>
        <v>273.10000000000002</v>
      </c>
      <c r="G94" s="38">
        <f t="shared" si="19"/>
        <v>4199.1000000000004</v>
      </c>
      <c r="H94" s="47">
        <f t="shared" si="16"/>
        <v>-93.496225381629401</v>
      </c>
    </row>
    <row r="95" spans="1:8" x14ac:dyDescent="0.25">
      <c r="A95" s="8">
        <f t="shared" si="17"/>
        <v>42061</v>
      </c>
      <c r="B95">
        <v>56</v>
      </c>
      <c r="C95">
        <v>177.2</v>
      </c>
      <c r="D95">
        <v>207.2</v>
      </c>
      <c r="E95">
        <v>4081.9</v>
      </c>
      <c r="F95" s="38">
        <f t="shared" si="18"/>
        <v>263.2</v>
      </c>
      <c r="G95" s="38">
        <f t="shared" si="19"/>
        <v>4259.1000000000004</v>
      </c>
      <c r="H95" s="47">
        <f t="shared" si="16"/>
        <v>-93.820290671738164</v>
      </c>
    </row>
    <row r="96" spans="1:8" x14ac:dyDescent="0.25">
      <c r="A96" s="8">
        <f t="shared" si="17"/>
        <v>42068</v>
      </c>
      <c r="B96">
        <v>171</v>
      </c>
      <c r="C96">
        <v>177.2</v>
      </c>
      <c r="D96">
        <v>207.2</v>
      </c>
      <c r="E96">
        <v>4081.9</v>
      </c>
      <c r="F96" s="38">
        <f t="shared" si="18"/>
        <v>378.2</v>
      </c>
      <c r="G96" s="38">
        <f t="shared" si="19"/>
        <v>4259.1000000000004</v>
      </c>
      <c r="H96" s="47">
        <f t="shared" si="16"/>
        <v>-91.120189711441384</v>
      </c>
    </row>
    <row r="97" spans="1:9" x14ac:dyDescent="0.25">
      <c r="A97" s="8">
        <f t="shared" si="17"/>
        <v>42075</v>
      </c>
      <c r="B97">
        <v>171</v>
      </c>
      <c r="C97">
        <v>177</v>
      </c>
      <c r="D97">
        <v>207.2</v>
      </c>
      <c r="E97">
        <v>4081.9</v>
      </c>
      <c r="F97" s="38">
        <f t="shared" si="18"/>
        <v>378.2</v>
      </c>
      <c r="G97" s="38">
        <f t="shared" si="19"/>
        <v>4258.8999999999996</v>
      </c>
      <c r="H97" s="47">
        <f t="shared" si="16"/>
        <v>-91.119772711263465</v>
      </c>
    </row>
    <row r="98" spans="1:9" x14ac:dyDescent="0.25">
      <c r="A98" s="8">
        <f t="shared" si="17"/>
        <v>42082</v>
      </c>
      <c r="B98">
        <v>205</v>
      </c>
      <c r="C98">
        <v>177</v>
      </c>
      <c r="D98">
        <v>208.2</v>
      </c>
      <c r="E98">
        <v>4081.9</v>
      </c>
      <c r="F98" s="38">
        <f t="shared" si="18"/>
        <v>413.2</v>
      </c>
      <c r="G98" s="38">
        <f t="shared" si="19"/>
        <v>4258.8999999999996</v>
      </c>
      <c r="H98" s="47">
        <f t="shared" si="16"/>
        <v>-90.297964263072629</v>
      </c>
    </row>
    <row r="99" spans="1:9" x14ac:dyDescent="0.25">
      <c r="A99" s="8">
        <f t="shared" si="17"/>
        <v>42089</v>
      </c>
      <c r="B99">
        <v>170.5</v>
      </c>
      <c r="C99">
        <v>177</v>
      </c>
      <c r="D99">
        <v>208.2</v>
      </c>
      <c r="E99">
        <v>4081.9</v>
      </c>
      <c r="F99" s="38">
        <f t="shared" si="18"/>
        <v>378.7</v>
      </c>
      <c r="G99" s="38">
        <f t="shared" si="19"/>
        <v>4258.8999999999996</v>
      </c>
      <c r="H99" s="47">
        <f t="shared" si="16"/>
        <v>-91.108032590575021</v>
      </c>
    </row>
    <row r="100" spans="1:9" x14ac:dyDescent="0.25">
      <c r="A100" s="8">
        <f t="shared" si="17"/>
        <v>42096</v>
      </c>
      <c r="B100">
        <v>228</v>
      </c>
      <c r="C100">
        <v>177</v>
      </c>
      <c r="D100">
        <v>208.2</v>
      </c>
      <c r="E100">
        <v>4081.9</v>
      </c>
      <c r="F100" s="38">
        <f t="shared" si="18"/>
        <v>436.2</v>
      </c>
      <c r="G100" s="38">
        <f t="shared" si="19"/>
        <v>4258.8999999999996</v>
      </c>
      <c r="H100" s="47">
        <f t="shared" si="16"/>
        <v>-89.757918711404344</v>
      </c>
    </row>
    <row r="101" spans="1:9" x14ac:dyDescent="0.25">
      <c r="A101" s="8">
        <f t="shared" si="17"/>
        <v>42103</v>
      </c>
      <c r="B101">
        <v>228</v>
      </c>
      <c r="C101">
        <v>177</v>
      </c>
      <c r="D101">
        <v>208.2</v>
      </c>
      <c r="E101">
        <v>4081.9</v>
      </c>
      <c r="F101" s="38">
        <f t="shared" si="18"/>
        <v>436.2</v>
      </c>
      <c r="G101" s="38">
        <f t="shared" si="19"/>
        <v>4258.8999999999996</v>
      </c>
      <c r="H101" s="47">
        <f t="shared" si="16"/>
        <v>-89.757918711404344</v>
      </c>
      <c r="I101" s="38">
        <v>8.5</v>
      </c>
    </row>
    <row r="102" spans="1:9" x14ac:dyDescent="0.25">
      <c r="A102" s="8">
        <f t="shared" si="17"/>
        <v>42110</v>
      </c>
      <c r="B102">
        <v>228</v>
      </c>
      <c r="C102">
        <v>177</v>
      </c>
      <c r="D102">
        <v>208.2</v>
      </c>
      <c r="E102">
        <v>4081.9</v>
      </c>
      <c r="F102" s="38">
        <f t="shared" si="18"/>
        <v>436.2</v>
      </c>
      <c r="G102" s="38">
        <f t="shared" si="19"/>
        <v>4258.8999999999996</v>
      </c>
      <c r="H102" s="47">
        <f t="shared" si="16"/>
        <v>-89.757918711404344</v>
      </c>
      <c r="I102" s="38">
        <v>8.5</v>
      </c>
    </row>
    <row r="103" spans="1:9" x14ac:dyDescent="0.25">
      <c r="A103" s="8">
        <f t="shared" si="17"/>
        <v>42117</v>
      </c>
      <c r="B103">
        <v>171.5</v>
      </c>
      <c r="C103">
        <v>127</v>
      </c>
      <c r="D103">
        <v>268.60000000000002</v>
      </c>
      <c r="E103">
        <v>4144.8999999999996</v>
      </c>
      <c r="F103" s="38">
        <f t="shared" si="18"/>
        <v>440.1</v>
      </c>
      <c r="G103" s="38">
        <f t="shared" si="19"/>
        <v>4271.8999999999996</v>
      </c>
      <c r="H103" s="47">
        <f t="shared" si="16"/>
        <v>-89.697792551323758</v>
      </c>
      <c r="I103" s="38">
        <v>8.5</v>
      </c>
    </row>
    <row r="104" spans="1:9" x14ac:dyDescent="0.25">
      <c r="A104" s="8">
        <f t="shared" si="17"/>
        <v>42124</v>
      </c>
      <c r="B104">
        <v>114</v>
      </c>
      <c r="C104">
        <v>127</v>
      </c>
      <c r="D104">
        <v>268.60000000000002</v>
      </c>
      <c r="E104">
        <v>4144.8999999999996</v>
      </c>
      <c r="F104" s="38">
        <f t="shared" si="18"/>
        <v>382.6</v>
      </c>
      <c r="G104" s="38">
        <f t="shared" si="19"/>
        <v>4271.8999999999996</v>
      </c>
      <c r="H104" s="47">
        <f t="shared" si="16"/>
        <v>-91.043797841709775</v>
      </c>
      <c r="I104">
        <v>118.3</v>
      </c>
    </row>
    <row r="105" spans="1:9" x14ac:dyDescent="0.25">
      <c r="A105" s="8">
        <f t="shared" si="17"/>
        <v>42131</v>
      </c>
      <c r="B105">
        <v>114</v>
      </c>
      <c r="C105">
        <v>126</v>
      </c>
      <c r="D105">
        <v>268.60000000000002</v>
      </c>
      <c r="E105">
        <v>4145.8999999999996</v>
      </c>
      <c r="F105" s="38">
        <f t="shared" si="18"/>
        <v>382.6</v>
      </c>
      <c r="G105" s="38">
        <f t="shared" si="19"/>
        <v>4271.8999999999996</v>
      </c>
      <c r="H105" s="47">
        <f t="shared" si="16"/>
        <v>-91.043797841709775</v>
      </c>
      <c r="I105">
        <v>118.3</v>
      </c>
    </row>
    <row r="106" spans="1:9" x14ac:dyDescent="0.25">
      <c r="A106" s="8">
        <f t="shared" si="17"/>
        <v>42138</v>
      </c>
      <c r="B106">
        <v>116.2</v>
      </c>
      <c r="C106">
        <v>126</v>
      </c>
      <c r="D106">
        <v>269.10000000000002</v>
      </c>
      <c r="E106">
        <v>4145.8999999999996</v>
      </c>
      <c r="F106" s="38">
        <f t="shared" si="18"/>
        <v>385.3</v>
      </c>
      <c r="G106" s="38">
        <f t="shared" si="19"/>
        <v>4271.8999999999996</v>
      </c>
      <c r="H106" s="47">
        <f t="shared" si="16"/>
        <v>-90.980594115030783</v>
      </c>
      <c r="I106">
        <v>119.3</v>
      </c>
    </row>
    <row r="107" spans="1:9" x14ac:dyDescent="0.25">
      <c r="A107" s="8">
        <f t="shared" si="17"/>
        <v>42145</v>
      </c>
      <c r="B107">
        <v>58.9</v>
      </c>
      <c r="C107">
        <v>61</v>
      </c>
      <c r="D107">
        <v>331.8</v>
      </c>
      <c r="E107">
        <v>4212.3999999999996</v>
      </c>
      <c r="F107" s="38">
        <f t="shared" si="18"/>
        <v>390.7</v>
      </c>
      <c r="G107" s="38">
        <f t="shared" si="19"/>
        <v>4273.3999999999996</v>
      </c>
      <c r="H107" s="47">
        <f t="shared" si="16"/>
        <v>-90.857396920484859</v>
      </c>
      <c r="I107">
        <v>120.3</v>
      </c>
    </row>
    <row r="108" spans="1:9" x14ac:dyDescent="0.25">
      <c r="A108" s="8">
        <f t="shared" si="17"/>
        <v>42152</v>
      </c>
      <c r="B108">
        <v>58.9</v>
      </c>
      <c r="C108">
        <v>60</v>
      </c>
      <c r="D108">
        <v>331.8</v>
      </c>
      <c r="E108">
        <v>4213.3999999999996</v>
      </c>
      <c r="F108" s="38">
        <f t="shared" si="18"/>
        <v>390.7</v>
      </c>
      <c r="G108" s="38">
        <f t="shared" si="19"/>
        <v>4273.3999999999996</v>
      </c>
      <c r="H108" s="47">
        <f t="shared" si="16"/>
        <v>-90.857396920484859</v>
      </c>
      <c r="I108">
        <v>119.3</v>
      </c>
    </row>
    <row r="109" spans="1:9" s="84" customFormat="1" x14ac:dyDescent="0.25">
      <c r="A109" s="83">
        <f t="shared" si="17"/>
        <v>42159</v>
      </c>
      <c r="B109" s="84">
        <v>84</v>
      </c>
      <c r="C109" s="84">
        <v>98.9</v>
      </c>
      <c r="D109" s="84">
        <v>0</v>
      </c>
      <c r="E109" s="84">
        <v>0</v>
      </c>
      <c r="F109" s="85">
        <f t="shared" si="18"/>
        <v>84</v>
      </c>
      <c r="G109" s="85">
        <f t="shared" si="19"/>
        <v>98.9</v>
      </c>
      <c r="H109" s="47">
        <f t="shared" si="16"/>
        <v>-15.065722952477255</v>
      </c>
    </row>
    <row r="110" spans="1:9" x14ac:dyDescent="0.25">
      <c r="A110" s="182">
        <f t="shared" si="17"/>
        <v>42166</v>
      </c>
      <c r="B110">
        <v>83.8</v>
      </c>
      <c r="C110">
        <v>98.9</v>
      </c>
      <c r="D110">
        <v>0.2</v>
      </c>
      <c r="E110">
        <v>0</v>
      </c>
      <c r="F110" s="38">
        <f t="shared" si="18"/>
        <v>84</v>
      </c>
      <c r="G110" s="38">
        <f t="shared" si="19"/>
        <v>98.9</v>
      </c>
      <c r="H110" s="47">
        <f t="shared" si="16"/>
        <v>-15.065722952477255</v>
      </c>
    </row>
    <row r="111" spans="1:9" x14ac:dyDescent="0.25">
      <c r="A111" s="182">
        <f t="shared" si="17"/>
        <v>42173</v>
      </c>
      <c r="B111">
        <v>83.8</v>
      </c>
      <c r="C111">
        <v>98.3</v>
      </c>
      <c r="D111">
        <v>0.02</v>
      </c>
      <c r="E111">
        <v>0</v>
      </c>
      <c r="F111" s="38">
        <f t="shared" si="18"/>
        <v>83.82</v>
      </c>
      <c r="G111" s="38">
        <f t="shared" si="19"/>
        <v>98.3</v>
      </c>
      <c r="H111" s="47">
        <f t="shared" si="16"/>
        <v>-14.730417090539172</v>
      </c>
    </row>
    <row r="112" spans="1:9" x14ac:dyDescent="0.25">
      <c r="A112" s="182">
        <f t="shared" si="17"/>
        <v>42180</v>
      </c>
      <c r="B112">
        <v>81.7</v>
      </c>
      <c r="C112">
        <v>97.8</v>
      </c>
      <c r="D112">
        <v>2.4</v>
      </c>
      <c r="E112">
        <v>1.2</v>
      </c>
      <c r="F112" s="38">
        <f t="shared" si="18"/>
        <v>84.100000000000009</v>
      </c>
      <c r="G112" s="61">
        <f t="shared" si="19"/>
        <v>99</v>
      </c>
      <c r="H112" s="47">
        <f t="shared" si="16"/>
        <v>-15.050505050505036</v>
      </c>
    </row>
    <row r="113" spans="1:8" x14ac:dyDescent="0.25">
      <c r="A113" s="182">
        <f t="shared" si="17"/>
        <v>42187</v>
      </c>
      <c r="B113">
        <v>132.9</v>
      </c>
      <c r="C113">
        <v>97.1</v>
      </c>
      <c r="D113">
        <v>3.2</v>
      </c>
      <c r="E113">
        <v>1.7</v>
      </c>
      <c r="F113" s="38">
        <f t="shared" ref="F113:G115" si="20">+B113+D113</f>
        <v>136.1</v>
      </c>
      <c r="G113" s="61">
        <f t="shared" si="20"/>
        <v>98.8</v>
      </c>
      <c r="H113" s="47">
        <f t="shared" si="16"/>
        <v>37.753036437246969</v>
      </c>
    </row>
    <row r="114" spans="1:8" x14ac:dyDescent="0.25">
      <c r="A114" s="182">
        <f t="shared" si="17"/>
        <v>42194</v>
      </c>
      <c r="B114">
        <v>132.9</v>
      </c>
      <c r="C114" s="26">
        <v>99</v>
      </c>
      <c r="D114">
        <v>3.2</v>
      </c>
      <c r="E114">
        <v>55.8</v>
      </c>
      <c r="F114" s="38">
        <f t="shared" si="20"/>
        <v>136.1</v>
      </c>
      <c r="G114" s="61">
        <f t="shared" si="20"/>
        <v>154.80000000000001</v>
      </c>
      <c r="H114" s="47">
        <f t="shared" si="16"/>
        <v>-12.080103359173133</v>
      </c>
    </row>
    <row r="115" spans="1:8" x14ac:dyDescent="0.25">
      <c r="A115" s="182">
        <f t="shared" si="17"/>
        <v>42201</v>
      </c>
      <c r="B115">
        <v>132.5</v>
      </c>
      <c r="C115">
        <v>105</v>
      </c>
      <c r="D115">
        <v>3.7</v>
      </c>
      <c r="E115">
        <v>55.8</v>
      </c>
      <c r="F115" s="38">
        <f t="shared" si="20"/>
        <v>136.19999999999999</v>
      </c>
      <c r="G115" s="61">
        <f t="shared" si="20"/>
        <v>160.80000000000001</v>
      </c>
      <c r="H115" s="47">
        <f t="shared" si="16"/>
        <v>-15.298507462686583</v>
      </c>
    </row>
    <row r="116" spans="1:8" x14ac:dyDescent="0.25">
      <c r="A116" s="182">
        <f t="shared" si="17"/>
        <v>42208</v>
      </c>
      <c r="B116">
        <v>132.4</v>
      </c>
      <c r="C116">
        <v>105</v>
      </c>
      <c r="D116">
        <v>4.0999999999999996</v>
      </c>
      <c r="E116">
        <v>55.8</v>
      </c>
      <c r="F116" s="38">
        <f t="shared" ref="F116:G121" si="21">+B116+D116</f>
        <v>136.5</v>
      </c>
      <c r="G116" s="61">
        <f t="shared" si="21"/>
        <v>160.80000000000001</v>
      </c>
      <c r="H116" s="47">
        <f t="shared" si="16"/>
        <v>-15.111940298507465</v>
      </c>
    </row>
    <row r="117" spans="1:8" x14ac:dyDescent="0.25">
      <c r="A117" s="182">
        <f t="shared" si="17"/>
        <v>42215</v>
      </c>
      <c r="B117">
        <v>132.19999999999999</v>
      </c>
      <c r="C117">
        <v>105.4</v>
      </c>
      <c r="D117">
        <v>4.2</v>
      </c>
      <c r="E117">
        <v>55.8</v>
      </c>
      <c r="F117" s="38">
        <f t="shared" si="21"/>
        <v>136.39999999999998</v>
      </c>
      <c r="G117" s="61">
        <f t="shared" si="21"/>
        <v>161.19999999999999</v>
      </c>
      <c r="H117" s="47">
        <f t="shared" si="16"/>
        <v>-15.384615384615397</v>
      </c>
    </row>
    <row r="118" spans="1:8" x14ac:dyDescent="0.25">
      <c r="A118" s="182">
        <f t="shared" si="17"/>
        <v>42222</v>
      </c>
      <c r="B118" s="26">
        <v>137</v>
      </c>
      <c r="C118">
        <v>102</v>
      </c>
      <c r="D118">
        <v>4.5</v>
      </c>
      <c r="E118">
        <v>56.2</v>
      </c>
      <c r="F118" s="38">
        <f t="shared" si="21"/>
        <v>141.5</v>
      </c>
      <c r="G118" s="61">
        <f t="shared" si="21"/>
        <v>158.19999999999999</v>
      </c>
      <c r="H118" s="47">
        <f t="shared" si="16"/>
        <v>-10.556257901390643</v>
      </c>
    </row>
    <row r="119" spans="1:8" x14ac:dyDescent="0.25">
      <c r="A119" s="182">
        <f t="shared" si="17"/>
        <v>42229</v>
      </c>
      <c r="B119" s="26">
        <v>137</v>
      </c>
      <c r="C119">
        <v>101.7</v>
      </c>
      <c r="D119">
        <v>4.5</v>
      </c>
      <c r="E119">
        <v>57.1</v>
      </c>
      <c r="F119" s="38">
        <f t="shared" si="21"/>
        <v>141.5</v>
      </c>
      <c r="G119" s="61">
        <f t="shared" si="21"/>
        <v>158.80000000000001</v>
      </c>
      <c r="H119" s="47">
        <f t="shared" si="16"/>
        <v>-10.89420654911839</v>
      </c>
    </row>
    <row r="120" spans="1:8" x14ac:dyDescent="0.25">
      <c r="A120" s="182">
        <f t="shared" si="17"/>
        <v>42236</v>
      </c>
      <c r="B120" s="26">
        <v>137</v>
      </c>
      <c r="C120">
        <v>100.4</v>
      </c>
      <c r="D120">
        <v>4.5</v>
      </c>
      <c r="E120">
        <v>58.4</v>
      </c>
      <c r="F120" s="38">
        <f t="shared" si="21"/>
        <v>141.5</v>
      </c>
      <c r="G120" s="61">
        <f t="shared" si="21"/>
        <v>158.80000000000001</v>
      </c>
      <c r="H120" s="47">
        <f t="shared" si="16"/>
        <v>-10.89420654911839</v>
      </c>
    </row>
    <row r="121" spans="1:8" x14ac:dyDescent="0.25">
      <c r="A121" s="182">
        <f t="shared" si="17"/>
        <v>42243</v>
      </c>
      <c r="B121" s="26">
        <v>137</v>
      </c>
      <c r="C121">
        <v>98</v>
      </c>
      <c r="D121">
        <v>4.5</v>
      </c>
      <c r="E121">
        <v>60.7</v>
      </c>
      <c r="F121" s="38">
        <f t="shared" si="21"/>
        <v>141.5</v>
      </c>
      <c r="G121" s="61">
        <f t="shared" si="21"/>
        <v>158.69999999999999</v>
      </c>
      <c r="H121" s="47">
        <f t="shared" si="16"/>
        <v>-10.838059231253927</v>
      </c>
    </row>
    <row r="122" spans="1:8" x14ac:dyDescent="0.25">
      <c r="A122" s="182">
        <f t="shared" si="17"/>
        <v>42250</v>
      </c>
      <c r="B122">
        <v>139.4</v>
      </c>
      <c r="C122">
        <v>51.7</v>
      </c>
      <c r="D122">
        <v>4.5</v>
      </c>
      <c r="E122">
        <v>112.3</v>
      </c>
      <c r="F122" s="38">
        <f t="shared" ref="F122:G124" si="22">+B122+D122</f>
        <v>143.9</v>
      </c>
      <c r="G122" s="61">
        <f t="shared" si="22"/>
        <v>164</v>
      </c>
      <c r="H122" s="47">
        <f t="shared" si="16"/>
        <v>-12.25609756097561</v>
      </c>
    </row>
    <row r="123" spans="1:8" x14ac:dyDescent="0.25">
      <c r="A123" s="182">
        <f t="shared" si="17"/>
        <v>42257</v>
      </c>
      <c r="B123">
        <v>139.4</v>
      </c>
      <c r="C123">
        <v>51.2</v>
      </c>
      <c r="D123">
        <v>4.5</v>
      </c>
      <c r="E123">
        <v>112.8</v>
      </c>
      <c r="F123" s="38">
        <f t="shared" si="22"/>
        <v>143.9</v>
      </c>
      <c r="G123" s="61">
        <f t="shared" si="22"/>
        <v>164</v>
      </c>
      <c r="H123" s="47">
        <f t="shared" si="16"/>
        <v>-12.25609756097561</v>
      </c>
    </row>
    <row r="124" spans="1:8" x14ac:dyDescent="0.25">
      <c r="A124" s="182">
        <f t="shared" si="17"/>
        <v>42264</v>
      </c>
      <c r="B124">
        <v>87.4</v>
      </c>
      <c r="C124">
        <v>1.5</v>
      </c>
      <c r="D124">
        <v>53.2</v>
      </c>
      <c r="E124">
        <v>162.9</v>
      </c>
      <c r="F124" s="38">
        <f t="shared" si="22"/>
        <v>140.60000000000002</v>
      </c>
      <c r="G124" s="61">
        <f t="shared" si="22"/>
        <v>164.4</v>
      </c>
      <c r="H124" s="47">
        <f t="shared" si="16"/>
        <v>-14.476885644768844</v>
      </c>
    </row>
    <row r="125" spans="1:8" x14ac:dyDescent="0.25">
      <c r="A125" s="182">
        <f t="shared" si="17"/>
        <v>42271</v>
      </c>
      <c r="B125">
        <v>48.4</v>
      </c>
      <c r="C125" s="26">
        <v>1</v>
      </c>
      <c r="D125">
        <v>88.2</v>
      </c>
      <c r="E125">
        <v>163.4</v>
      </c>
      <c r="F125" s="38">
        <f t="shared" ref="F125:G130" si="23">+B125+D125</f>
        <v>136.6</v>
      </c>
      <c r="G125" s="61">
        <f t="shared" si="23"/>
        <v>164.4</v>
      </c>
      <c r="H125" s="47">
        <f t="shared" si="16"/>
        <v>-16.909975669099765</v>
      </c>
    </row>
    <row r="126" spans="1:8" x14ac:dyDescent="0.25">
      <c r="A126" s="182">
        <f t="shared" si="17"/>
        <v>42278</v>
      </c>
      <c r="B126">
        <v>1.7</v>
      </c>
      <c r="C126">
        <v>0.9</v>
      </c>
      <c r="D126">
        <v>192.4</v>
      </c>
      <c r="E126">
        <v>163.5</v>
      </c>
      <c r="F126" s="38">
        <f t="shared" si="23"/>
        <v>194.1</v>
      </c>
      <c r="G126" s="61">
        <f t="shared" si="23"/>
        <v>164.4</v>
      </c>
      <c r="H126" s="47">
        <f t="shared" si="16"/>
        <v>18.065693430656935</v>
      </c>
    </row>
    <row r="127" spans="1:8" x14ac:dyDescent="0.25">
      <c r="A127" s="182">
        <f t="shared" si="17"/>
        <v>42285</v>
      </c>
      <c r="B127">
        <v>1.7</v>
      </c>
      <c r="C127">
        <v>0.8</v>
      </c>
      <c r="D127">
        <v>192.4</v>
      </c>
      <c r="E127">
        <v>164.5</v>
      </c>
      <c r="F127" s="38">
        <f t="shared" si="23"/>
        <v>194.1</v>
      </c>
      <c r="G127" s="61">
        <f t="shared" si="23"/>
        <v>165.3</v>
      </c>
      <c r="H127" s="47">
        <f t="shared" si="16"/>
        <v>17.422867513611596</v>
      </c>
    </row>
    <row r="128" spans="1:8" x14ac:dyDescent="0.25">
      <c r="A128" s="182">
        <f t="shared" si="17"/>
        <v>42292</v>
      </c>
      <c r="B128">
        <v>1.7</v>
      </c>
      <c r="C128">
        <v>1.3</v>
      </c>
      <c r="D128">
        <v>192.4</v>
      </c>
      <c r="E128">
        <v>163.5</v>
      </c>
      <c r="F128" s="38">
        <f t="shared" si="23"/>
        <v>194.1</v>
      </c>
      <c r="G128" s="61">
        <f t="shared" si="23"/>
        <v>164.8</v>
      </c>
      <c r="H128" s="47">
        <f t="shared" si="16"/>
        <v>17.77912621359221</v>
      </c>
    </row>
    <row r="129" spans="1:9" x14ac:dyDescent="0.25">
      <c r="A129" s="182">
        <f t="shared" si="17"/>
        <v>42299</v>
      </c>
      <c r="B129" s="26">
        <v>77</v>
      </c>
      <c r="C129">
        <v>1.3</v>
      </c>
      <c r="D129">
        <v>192.9</v>
      </c>
      <c r="E129">
        <v>163.5</v>
      </c>
      <c r="F129" s="38">
        <f t="shared" si="23"/>
        <v>269.89999999999998</v>
      </c>
      <c r="G129" s="61">
        <f t="shared" si="23"/>
        <v>164.8</v>
      </c>
      <c r="H129" s="47">
        <f t="shared" si="16"/>
        <v>63.774271844660177</v>
      </c>
    </row>
    <row r="130" spans="1:9" x14ac:dyDescent="0.25">
      <c r="A130" s="182">
        <f t="shared" si="17"/>
        <v>42306</v>
      </c>
      <c r="B130">
        <v>77.5</v>
      </c>
      <c r="C130">
        <v>1.3</v>
      </c>
      <c r="D130">
        <v>192.9</v>
      </c>
      <c r="E130">
        <v>163.5</v>
      </c>
      <c r="F130" s="38">
        <f t="shared" si="23"/>
        <v>270.39999999999998</v>
      </c>
      <c r="G130" s="61">
        <f t="shared" si="23"/>
        <v>164.8</v>
      </c>
      <c r="H130" s="47">
        <f t="shared" si="16"/>
        <v>64.077669902912589</v>
      </c>
    </row>
    <row r="131" spans="1:9" x14ac:dyDescent="0.25">
      <c r="A131" s="182">
        <f t="shared" si="17"/>
        <v>42313</v>
      </c>
      <c r="B131">
        <v>77.5</v>
      </c>
      <c r="C131">
        <v>1.3</v>
      </c>
      <c r="D131">
        <v>192.9</v>
      </c>
      <c r="E131">
        <v>163.6</v>
      </c>
      <c r="F131" s="38">
        <f t="shared" ref="F131:G134" si="24">+B131+D131</f>
        <v>270.39999999999998</v>
      </c>
      <c r="G131" s="61">
        <f t="shared" si="24"/>
        <v>164.9</v>
      </c>
      <c r="H131" s="47">
        <f t="shared" ref="H131:H156" si="25">+(F131/G131-1)*100</f>
        <v>63.978168587022409</v>
      </c>
    </row>
    <row r="132" spans="1:9" x14ac:dyDescent="0.25">
      <c r="A132" s="182">
        <f t="shared" si="17"/>
        <v>42320</v>
      </c>
      <c r="B132">
        <v>184.6</v>
      </c>
      <c r="C132">
        <v>0.8</v>
      </c>
      <c r="D132">
        <v>193.8</v>
      </c>
      <c r="E132">
        <v>164.1</v>
      </c>
      <c r="F132" s="38">
        <f t="shared" si="24"/>
        <v>378.4</v>
      </c>
      <c r="G132" s="61">
        <f t="shared" si="24"/>
        <v>164.9</v>
      </c>
      <c r="H132" s="47">
        <f t="shared" si="25"/>
        <v>129.4724075197089</v>
      </c>
    </row>
    <row r="133" spans="1:9" x14ac:dyDescent="0.25">
      <c r="A133" s="182">
        <f t="shared" si="17"/>
        <v>42327</v>
      </c>
      <c r="B133">
        <v>184.4</v>
      </c>
      <c r="C133">
        <v>47.3</v>
      </c>
      <c r="D133">
        <v>194.1</v>
      </c>
      <c r="E133">
        <v>164.4</v>
      </c>
      <c r="F133" s="38">
        <f t="shared" si="24"/>
        <v>378.5</v>
      </c>
      <c r="G133" s="61">
        <f t="shared" si="24"/>
        <v>211.7</v>
      </c>
      <c r="H133" s="47">
        <f t="shared" si="25"/>
        <v>78.790741615493644</v>
      </c>
    </row>
    <row r="134" spans="1:9" x14ac:dyDescent="0.25">
      <c r="A134" s="182">
        <f t="shared" si="17"/>
        <v>42334</v>
      </c>
      <c r="B134">
        <v>184.1</v>
      </c>
      <c r="C134">
        <v>47.3</v>
      </c>
      <c r="D134">
        <v>194.4</v>
      </c>
      <c r="E134">
        <v>164.4</v>
      </c>
      <c r="F134" s="38">
        <f t="shared" si="24"/>
        <v>378.5</v>
      </c>
      <c r="G134" s="61">
        <f t="shared" si="24"/>
        <v>211.7</v>
      </c>
      <c r="H134" s="47">
        <f t="shared" si="25"/>
        <v>78.790741615493644</v>
      </c>
    </row>
    <row r="135" spans="1:9" x14ac:dyDescent="0.25">
      <c r="A135" s="182">
        <f t="shared" si="17"/>
        <v>42341</v>
      </c>
      <c r="B135">
        <v>184.1</v>
      </c>
      <c r="C135">
        <v>47.3</v>
      </c>
      <c r="D135">
        <v>194.4</v>
      </c>
      <c r="E135">
        <v>164.4</v>
      </c>
      <c r="F135" s="38">
        <f t="shared" ref="F135:G140" si="26">+B135+D135</f>
        <v>378.5</v>
      </c>
      <c r="G135" s="61">
        <f t="shared" si="26"/>
        <v>211.7</v>
      </c>
      <c r="H135" s="47">
        <f t="shared" si="25"/>
        <v>78.790741615493644</v>
      </c>
    </row>
    <row r="136" spans="1:9" x14ac:dyDescent="0.25">
      <c r="A136" s="182">
        <f t="shared" si="17"/>
        <v>42348</v>
      </c>
      <c r="B136" s="26">
        <v>184</v>
      </c>
      <c r="C136">
        <v>47.3</v>
      </c>
      <c r="D136">
        <v>194.5</v>
      </c>
      <c r="E136">
        <v>164.4</v>
      </c>
      <c r="F136" s="38">
        <f t="shared" si="26"/>
        <v>378.5</v>
      </c>
      <c r="G136" s="61">
        <f t="shared" si="26"/>
        <v>211.7</v>
      </c>
      <c r="H136" s="47">
        <f t="shared" si="25"/>
        <v>78.790741615493644</v>
      </c>
      <c r="I136" s="38">
        <v>0</v>
      </c>
    </row>
    <row r="137" spans="1:9" x14ac:dyDescent="0.25">
      <c r="A137" s="182">
        <f t="shared" si="17"/>
        <v>42355</v>
      </c>
      <c r="B137">
        <v>134.6</v>
      </c>
      <c r="C137">
        <v>87.9</v>
      </c>
      <c r="D137">
        <v>247.4</v>
      </c>
      <c r="E137">
        <v>214.4</v>
      </c>
      <c r="F137" s="61">
        <f t="shared" si="26"/>
        <v>382</v>
      </c>
      <c r="G137" s="61">
        <f t="shared" si="26"/>
        <v>302.3</v>
      </c>
      <c r="H137" s="47">
        <f t="shared" si="25"/>
        <v>26.364538537876282</v>
      </c>
    </row>
    <row r="138" spans="1:9" x14ac:dyDescent="0.25">
      <c r="A138" s="182">
        <f t="shared" ref="A138:A201" si="27">+A137+7</f>
        <v>42362</v>
      </c>
      <c r="B138">
        <v>134.6</v>
      </c>
      <c r="C138">
        <v>87.9</v>
      </c>
      <c r="D138">
        <v>247.4</v>
      </c>
      <c r="E138">
        <v>214.4</v>
      </c>
      <c r="F138" s="61">
        <f t="shared" si="26"/>
        <v>382</v>
      </c>
      <c r="G138" s="61">
        <f t="shared" si="26"/>
        <v>302.3</v>
      </c>
      <c r="H138" s="47">
        <f t="shared" si="25"/>
        <v>26.364538537876282</v>
      </c>
    </row>
    <row r="139" spans="1:9" x14ac:dyDescent="0.25">
      <c r="A139" s="182">
        <f t="shared" si="27"/>
        <v>42369</v>
      </c>
      <c r="B139">
        <v>134.6</v>
      </c>
      <c r="C139">
        <v>86.1</v>
      </c>
      <c r="D139">
        <v>247.4</v>
      </c>
      <c r="E139">
        <v>214.4</v>
      </c>
      <c r="F139" s="61">
        <f t="shared" si="26"/>
        <v>382</v>
      </c>
      <c r="G139" s="61">
        <f t="shared" si="26"/>
        <v>300.5</v>
      </c>
      <c r="H139" s="47">
        <f t="shared" si="25"/>
        <v>27.121464226289515</v>
      </c>
      <c r="I139" s="38">
        <v>0</v>
      </c>
    </row>
    <row r="140" spans="1:9" x14ac:dyDescent="0.25">
      <c r="A140" s="182">
        <f t="shared" si="27"/>
        <v>42376</v>
      </c>
      <c r="B140">
        <v>81.599999999999994</v>
      </c>
      <c r="C140">
        <v>86.2</v>
      </c>
      <c r="D140">
        <v>305.39999999999998</v>
      </c>
      <c r="E140">
        <v>264.8</v>
      </c>
      <c r="F140" s="61">
        <f t="shared" si="26"/>
        <v>387</v>
      </c>
      <c r="G140" s="61">
        <f t="shared" si="26"/>
        <v>351</v>
      </c>
      <c r="H140" s="47">
        <f t="shared" si="25"/>
        <v>10.256410256410264</v>
      </c>
    </row>
    <row r="141" spans="1:9" x14ac:dyDescent="0.25">
      <c r="A141" s="182">
        <f t="shared" si="27"/>
        <v>42383</v>
      </c>
      <c r="B141">
        <v>82.3</v>
      </c>
      <c r="C141">
        <v>106.8</v>
      </c>
      <c r="D141">
        <v>305.39999999999998</v>
      </c>
      <c r="E141">
        <v>264.8</v>
      </c>
      <c r="F141" s="61">
        <f t="shared" ref="F141:G144" si="28">+B141+D141</f>
        <v>387.7</v>
      </c>
      <c r="G141" s="61">
        <f t="shared" si="28"/>
        <v>371.6</v>
      </c>
      <c r="H141" s="47">
        <f t="shared" si="25"/>
        <v>4.3326157158234624</v>
      </c>
    </row>
    <row r="142" spans="1:9" x14ac:dyDescent="0.25">
      <c r="A142" s="182">
        <f t="shared" si="27"/>
        <v>42390</v>
      </c>
      <c r="B142">
        <v>82.1</v>
      </c>
      <c r="C142">
        <v>166.8</v>
      </c>
      <c r="D142">
        <v>305.60000000000002</v>
      </c>
      <c r="E142">
        <v>264.8</v>
      </c>
      <c r="F142" s="61">
        <f t="shared" si="28"/>
        <v>387.70000000000005</v>
      </c>
      <c r="G142" s="61">
        <f t="shared" si="28"/>
        <v>431.6</v>
      </c>
      <c r="H142" s="47">
        <f t="shared" si="25"/>
        <v>-10.171455050973123</v>
      </c>
    </row>
    <row r="143" spans="1:9" x14ac:dyDescent="0.25">
      <c r="A143" s="182">
        <f t="shared" si="27"/>
        <v>42397</v>
      </c>
      <c r="B143">
        <v>82.3</v>
      </c>
      <c r="C143">
        <v>221.8</v>
      </c>
      <c r="D143">
        <v>306.39999999999998</v>
      </c>
      <c r="E143">
        <v>264.89999999999998</v>
      </c>
      <c r="F143" s="61">
        <f t="shared" si="28"/>
        <v>388.7</v>
      </c>
      <c r="G143" s="61">
        <f t="shared" si="28"/>
        <v>486.7</v>
      </c>
      <c r="H143" s="47">
        <f t="shared" si="25"/>
        <v>-20.135607150195188</v>
      </c>
    </row>
    <row r="144" spans="1:9" x14ac:dyDescent="0.25">
      <c r="A144" s="182">
        <f t="shared" si="27"/>
        <v>42404</v>
      </c>
      <c r="B144" s="26">
        <v>111</v>
      </c>
      <c r="C144">
        <v>276.3</v>
      </c>
      <c r="D144">
        <v>306.8</v>
      </c>
      <c r="E144">
        <v>265.39999999999998</v>
      </c>
      <c r="F144" s="61">
        <f t="shared" si="28"/>
        <v>417.8</v>
      </c>
      <c r="G144" s="61">
        <f t="shared" si="28"/>
        <v>541.70000000000005</v>
      </c>
      <c r="H144" s="47">
        <f t="shared" si="25"/>
        <v>-22.872438619161905</v>
      </c>
    </row>
    <row r="145" spans="1:9" x14ac:dyDescent="0.25">
      <c r="A145" s="182">
        <f t="shared" si="27"/>
        <v>42411</v>
      </c>
      <c r="B145">
        <v>134.30000000000001</v>
      </c>
      <c r="C145">
        <v>246.2</v>
      </c>
      <c r="D145">
        <v>307.8</v>
      </c>
      <c r="E145" s="26">
        <v>358</v>
      </c>
      <c r="F145" s="61">
        <f t="shared" ref="F145:G147" si="29">+B145+D145</f>
        <v>442.1</v>
      </c>
      <c r="G145" s="61">
        <f t="shared" si="29"/>
        <v>604.20000000000005</v>
      </c>
      <c r="H145" s="47">
        <f t="shared" si="25"/>
        <v>-26.828864614366111</v>
      </c>
      <c r="I145" s="61">
        <v>55</v>
      </c>
    </row>
    <row r="146" spans="1:9" x14ac:dyDescent="0.25">
      <c r="A146" s="182">
        <f t="shared" si="27"/>
        <v>42418</v>
      </c>
      <c r="B146">
        <v>135.9</v>
      </c>
      <c r="C146">
        <v>246.2</v>
      </c>
      <c r="D146">
        <v>307.8</v>
      </c>
      <c r="E146" s="26">
        <v>358</v>
      </c>
      <c r="F146" s="61">
        <f t="shared" si="29"/>
        <v>443.70000000000005</v>
      </c>
      <c r="G146" s="61">
        <f t="shared" si="29"/>
        <v>604.20000000000005</v>
      </c>
      <c r="H146" s="47">
        <f t="shared" si="25"/>
        <v>-26.564051638530284</v>
      </c>
      <c r="I146" s="61">
        <v>55</v>
      </c>
    </row>
    <row r="147" spans="1:9" x14ac:dyDescent="0.25">
      <c r="A147" s="182">
        <f t="shared" si="27"/>
        <v>42425</v>
      </c>
      <c r="B147">
        <v>111.5</v>
      </c>
      <c r="C147">
        <v>246.1</v>
      </c>
      <c r="D147">
        <v>335.3</v>
      </c>
      <c r="E147">
        <v>358.2</v>
      </c>
      <c r="F147" s="61">
        <f t="shared" si="29"/>
        <v>446.8</v>
      </c>
      <c r="G147" s="61">
        <f t="shared" si="29"/>
        <v>604.29999999999995</v>
      </c>
      <c r="H147" s="47">
        <f t="shared" si="25"/>
        <v>-26.063213635611447</v>
      </c>
      <c r="I147" s="61">
        <v>55</v>
      </c>
    </row>
    <row r="148" spans="1:9" x14ac:dyDescent="0.25">
      <c r="A148" s="182">
        <f t="shared" si="27"/>
        <v>42432</v>
      </c>
      <c r="B148">
        <v>111.3</v>
      </c>
      <c r="C148">
        <v>226.1</v>
      </c>
      <c r="D148">
        <v>335.5</v>
      </c>
      <c r="E148">
        <v>379.5</v>
      </c>
      <c r="F148" s="61">
        <f t="shared" ref="F148:G150" si="30">+B148+D148</f>
        <v>446.8</v>
      </c>
      <c r="G148" s="61">
        <f t="shared" si="30"/>
        <v>605.6</v>
      </c>
      <c r="H148" s="47">
        <f t="shared" si="25"/>
        <v>-26.221928665785999</v>
      </c>
      <c r="I148" s="61">
        <v>56</v>
      </c>
    </row>
    <row r="149" spans="1:9" x14ac:dyDescent="0.25">
      <c r="A149" s="182">
        <f t="shared" si="27"/>
        <v>42439</v>
      </c>
      <c r="B149">
        <v>56.1</v>
      </c>
      <c r="C149">
        <v>226.1</v>
      </c>
      <c r="D149">
        <v>393.2</v>
      </c>
      <c r="E149">
        <v>379.5</v>
      </c>
      <c r="F149" s="61">
        <f t="shared" si="30"/>
        <v>449.3</v>
      </c>
      <c r="G149" s="61">
        <f t="shared" si="30"/>
        <v>605.6</v>
      </c>
      <c r="H149" s="47">
        <f t="shared" si="25"/>
        <v>-25.80911492734478</v>
      </c>
      <c r="I149" s="61">
        <v>55</v>
      </c>
    </row>
    <row r="150" spans="1:9" x14ac:dyDescent="0.25">
      <c r="A150" s="182">
        <f t="shared" si="27"/>
        <v>42446</v>
      </c>
      <c r="B150">
        <v>55.1</v>
      </c>
      <c r="C150">
        <v>172.6</v>
      </c>
      <c r="D150" s="26">
        <v>452</v>
      </c>
      <c r="E150">
        <v>436.6</v>
      </c>
      <c r="F150" s="61">
        <f t="shared" si="30"/>
        <v>507.1</v>
      </c>
      <c r="G150" s="61">
        <f t="shared" si="30"/>
        <v>609.20000000000005</v>
      </c>
      <c r="H150" s="47">
        <f t="shared" si="25"/>
        <v>-16.759684832567302</v>
      </c>
      <c r="I150" s="61">
        <v>56</v>
      </c>
    </row>
    <row r="151" spans="1:9" x14ac:dyDescent="0.25">
      <c r="A151" s="182">
        <f t="shared" si="27"/>
        <v>42453</v>
      </c>
      <c r="B151">
        <v>101.5</v>
      </c>
      <c r="C151" s="26">
        <v>224</v>
      </c>
      <c r="D151">
        <v>452.7</v>
      </c>
      <c r="E151">
        <v>437.3</v>
      </c>
      <c r="F151" s="61">
        <f t="shared" ref="F151:G153" si="31">+B151+D151</f>
        <v>554.20000000000005</v>
      </c>
      <c r="G151" s="61">
        <f t="shared" si="31"/>
        <v>661.3</v>
      </c>
      <c r="H151" s="47">
        <f t="shared" si="25"/>
        <v>-16.195372750642655</v>
      </c>
      <c r="I151" s="61">
        <v>55</v>
      </c>
    </row>
    <row r="152" spans="1:9" x14ac:dyDescent="0.25">
      <c r="A152" s="182">
        <f t="shared" si="27"/>
        <v>42460</v>
      </c>
      <c r="B152">
        <v>102.1</v>
      </c>
      <c r="C152">
        <v>165.5</v>
      </c>
      <c r="D152">
        <v>452.9</v>
      </c>
      <c r="E152">
        <v>501.1</v>
      </c>
      <c r="F152" s="61">
        <f t="shared" si="31"/>
        <v>555</v>
      </c>
      <c r="G152" s="61">
        <f t="shared" si="31"/>
        <v>666.6</v>
      </c>
      <c r="H152" s="47">
        <f t="shared" si="25"/>
        <v>-16.741674167416743</v>
      </c>
      <c r="I152" s="61">
        <v>56</v>
      </c>
    </row>
    <row r="153" spans="1:9" x14ac:dyDescent="0.25">
      <c r="A153" s="182">
        <f t="shared" si="27"/>
        <v>42467</v>
      </c>
      <c r="B153">
        <v>102.1</v>
      </c>
      <c r="C153" s="26">
        <v>165</v>
      </c>
      <c r="D153">
        <v>453.3</v>
      </c>
      <c r="E153">
        <v>501.6</v>
      </c>
      <c r="F153" s="61">
        <f t="shared" si="31"/>
        <v>555.4</v>
      </c>
      <c r="G153" s="61">
        <f t="shared" si="31"/>
        <v>666.6</v>
      </c>
      <c r="H153" s="47">
        <f t="shared" si="25"/>
        <v>-16.681668166816689</v>
      </c>
      <c r="I153" s="61">
        <v>110</v>
      </c>
    </row>
    <row r="154" spans="1:9" x14ac:dyDescent="0.25">
      <c r="A154" s="182">
        <f t="shared" si="27"/>
        <v>42474</v>
      </c>
      <c r="B154">
        <v>101.8</v>
      </c>
      <c r="C154">
        <v>113.6</v>
      </c>
      <c r="D154">
        <v>453.6</v>
      </c>
      <c r="E154">
        <v>558.1</v>
      </c>
      <c r="F154" s="61">
        <f t="shared" ref="F154:G156" si="32">+B154+D154</f>
        <v>555.4</v>
      </c>
      <c r="G154" s="61">
        <f t="shared" si="32"/>
        <v>671.7</v>
      </c>
      <c r="H154" s="47">
        <f t="shared" si="25"/>
        <v>-17.314277207086505</v>
      </c>
      <c r="I154" s="61">
        <v>111</v>
      </c>
    </row>
    <row r="155" spans="1:9" x14ac:dyDescent="0.25">
      <c r="A155" s="182">
        <f t="shared" si="27"/>
        <v>42481</v>
      </c>
      <c r="B155">
        <v>101.9</v>
      </c>
      <c r="C155">
        <v>113.1</v>
      </c>
      <c r="D155">
        <v>453.6</v>
      </c>
      <c r="E155">
        <v>558.6</v>
      </c>
      <c r="F155" s="61">
        <f t="shared" si="32"/>
        <v>555.5</v>
      </c>
      <c r="G155" s="61">
        <f t="shared" si="32"/>
        <v>671.7</v>
      </c>
      <c r="H155" s="47">
        <f t="shared" si="25"/>
        <v>-17.29938960845616</v>
      </c>
      <c r="I155" s="61">
        <v>110</v>
      </c>
    </row>
    <row r="156" spans="1:9" x14ac:dyDescent="0.25">
      <c r="A156" s="182">
        <f t="shared" si="27"/>
        <v>42488</v>
      </c>
      <c r="B156">
        <v>101.5</v>
      </c>
      <c r="C156">
        <v>112.6</v>
      </c>
      <c r="D156" s="26">
        <v>454</v>
      </c>
      <c r="E156">
        <v>559.29999999999995</v>
      </c>
      <c r="F156" s="61">
        <f t="shared" si="32"/>
        <v>555.5</v>
      </c>
      <c r="G156" s="61">
        <f t="shared" si="32"/>
        <v>671.9</v>
      </c>
      <c r="H156" s="47">
        <f t="shared" si="25"/>
        <v>-17.324006548593541</v>
      </c>
      <c r="I156" s="61">
        <v>110</v>
      </c>
    </row>
    <row r="157" spans="1:9" x14ac:dyDescent="0.25">
      <c r="A157" s="182">
        <f t="shared" si="27"/>
        <v>42495</v>
      </c>
      <c r="B157" s="26">
        <v>101</v>
      </c>
      <c r="C157">
        <v>112.8</v>
      </c>
      <c r="D157">
        <v>454.5</v>
      </c>
      <c r="E157">
        <v>560.1</v>
      </c>
      <c r="F157" s="61">
        <f t="shared" ref="F157:G159" si="33">+B157+D157</f>
        <v>555.5</v>
      </c>
      <c r="G157" s="61">
        <f t="shared" si="33"/>
        <v>672.9</v>
      </c>
      <c r="H157" s="47">
        <f t="shared" ref="H157:H162" si="34">+(F157/G157-1)*100</f>
        <v>-17.446871749145487</v>
      </c>
      <c r="I157" s="61">
        <v>110</v>
      </c>
    </row>
    <row r="158" spans="1:9" x14ac:dyDescent="0.25">
      <c r="A158" s="182">
        <f t="shared" si="27"/>
        <v>42502</v>
      </c>
      <c r="B158">
        <v>53.9</v>
      </c>
      <c r="C158">
        <v>112.5</v>
      </c>
      <c r="D158">
        <v>506.3</v>
      </c>
      <c r="E158">
        <v>560.5</v>
      </c>
      <c r="F158" s="61">
        <f t="shared" si="33"/>
        <v>560.20000000000005</v>
      </c>
      <c r="G158" s="61">
        <f t="shared" si="33"/>
        <v>673</v>
      </c>
      <c r="H158" s="47">
        <f t="shared" si="34"/>
        <v>-16.760772659732538</v>
      </c>
      <c r="I158" s="61">
        <v>111</v>
      </c>
    </row>
    <row r="159" spans="1:9" x14ac:dyDescent="0.25">
      <c r="A159" s="182">
        <f t="shared" si="27"/>
        <v>42509</v>
      </c>
      <c r="B159">
        <v>53.9</v>
      </c>
      <c r="C159">
        <v>26.8</v>
      </c>
      <c r="D159">
        <v>506.3</v>
      </c>
      <c r="E159">
        <v>649.70000000000005</v>
      </c>
      <c r="F159" s="61">
        <f t="shared" si="33"/>
        <v>560.20000000000005</v>
      </c>
      <c r="G159" s="61">
        <f t="shared" si="33"/>
        <v>676.5</v>
      </c>
      <c r="H159" s="47">
        <f t="shared" si="34"/>
        <v>-17.191426459719139</v>
      </c>
      <c r="I159" s="61">
        <v>110</v>
      </c>
    </row>
    <row r="160" spans="1:9" x14ac:dyDescent="0.25">
      <c r="A160" s="182">
        <f t="shared" si="27"/>
        <v>42516</v>
      </c>
      <c r="B160">
        <v>0.1</v>
      </c>
      <c r="C160">
        <v>1.6</v>
      </c>
      <c r="D160">
        <v>564.4</v>
      </c>
      <c r="E160">
        <v>677.2</v>
      </c>
      <c r="F160" s="61">
        <f t="shared" ref="F160:G162" si="35">+B160+D160</f>
        <v>564.5</v>
      </c>
      <c r="G160" s="61">
        <f t="shared" si="35"/>
        <v>678.80000000000007</v>
      </c>
      <c r="H160" s="47">
        <f t="shared" si="34"/>
        <v>-16.838538597525055</v>
      </c>
      <c r="I160" s="61">
        <v>110.4</v>
      </c>
    </row>
    <row r="161" spans="1:8" x14ac:dyDescent="0.25">
      <c r="A161" s="182">
        <f t="shared" si="27"/>
        <v>42523</v>
      </c>
      <c r="B161">
        <v>112.1</v>
      </c>
      <c r="C161">
        <v>84</v>
      </c>
      <c r="D161">
        <v>0</v>
      </c>
      <c r="E161">
        <v>0</v>
      </c>
      <c r="F161" s="61">
        <f t="shared" si="35"/>
        <v>112.1</v>
      </c>
      <c r="G161" s="61">
        <f t="shared" si="35"/>
        <v>84</v>
      </c>
      <c r="H161" s="47">
        <f t="shared" si="34"/>
        <v>33.452380952380942</v>
      </c>
    </row>
    <row r="162" spans="1:8" x14ac:dyDescent="0.25">
      <c r="A162" s="182">
        <f t="shared" si="27"/>
        <v>42530</v>
      </c>
      <c r="B162">
        <v>166.7</v>
      </c>
      <c r="C162">
        <v>83.8</v>
      </c>
      <c r="D162">
        <v>0.4</v>
      </c>
      <c r="E162">
        <v>0.2</v>
      </c>
      <c r="F162" s="61">
        <f t="shared" si="35"/>
        <v>167.1</v>
      </c>
      <c r="G162" s="61">
        <f t="shared" si="35"/>
        <v>84</v>
      </c>
      <c r="H162" s="47">
        <f t="shared" si="34"/>
        <v>98.928571428571431</v>
      </c>
    </row>
    <row r="163" spans="1:8" x14ac:dyDescent="0.25">
      <c r="A163" s="182">
        <f t="shared" si="27"/>
        <v>42537</v>
      </c>
      <c r="B163">
        <v>166.3</v>
      </c>
      <c r="C163">
        <v>83.8</v>
      </c>
      <c r="D163">
        <v>0.9</v>
      </c>
      <c r="E163">
        <v>0.2</v>
      </c>
      <c r="F163" s="61">
        <f t="shared" ref="F163:G165" si="36">+B163+D163</f>
        <v>167.20000000000002</v>
      </c>
      <c r="G163" s="61">
        <f t="shared" si="36"/>
        <v>84</v>
      </c>
      <c r="H163" s="47">
        <f t="shared" ref="H163:H168" si="37">+(F163/G163-1)*100</f>
        <v>99.047619047619079</v>
      </c>
    </row>
    <row r="164" spans="1:8" x14ac:dyDescent="0.25">
      <c r="A164" s="182">
        <f t="shared" si="27"/>
        <v>42544</v>
      </c>
      <c r="B164">
        <v>166.8</v>
      </c>
      <c r="C164">
        <v>81.7</v>
      </c>
      <c r="D164">
        <v>1.2</v>
      </c>
      <c r="E164">
        <v>2.4</v>
      </c>
      <c r="F164" s="61">
        <f t="shared" si="36"/>
        <v>168</v>
      </c>
      <c r="G164" s="61">
        <f t="shared" si="36"/>
        <v>84.100000000000009</v>
      </c>
      <c r="H164" s="47">
        <f t="shared" si="37"/>
        <v>99.762187871581418</v>
      </c>
    </row>
    <row r="165" spans="1:8" x14ac:dyDescent="0.25">
      <c r="A165" s="182">
        <f t="shared" si="27"/>
        <v>42551</v>
      </c>
      <c r="B165">
        <v>160.4</v>
      </c>
      <c r="C165">
        <v>132.9</v>
      </c>
      <c r="D165">
        <v>59.7</v>
      </c>
      <c r="E165">
        <v>3.2</v>
      </c>
      <c r="F165" s="61">
        <f t="shared" si="36"/>
        <v>220.10000000000002</v>
      </c>
      <c r="G165" s="61">
        <f t="shared" si="36"/>
        <v>136.1</v>
      </c>
      <c r="H165" s="47">
        <f t="shared" si="37"/>
        <v>61.719324026451176</v>
      </c>
    </row>
    <row r="166" spans="1:8" x14ac:dyDescent="0.25">
      <c r="A166" s="182">
        <f t="shared" si="27"/>
        <v>42558</v>
      </c>
      <c r="B166">
        <v>159.80000000000001</v>
      </c>
      <c r="C166">
        <v>132.9</v>
      </c>
      <c r="D166">
        <v>60.3</v>
      </c>
      <c r="E166">
        <v>3.2</v>
      </c>
      <c r="F166" s="61">
        <f t="shared" ref="F166:G168" si="38">+B166+D166</f>
        <v>220.10000000000002</v>
      </c>
      <c r="G166" s="61">
        <f t="shared" si="38"/>
        <v>136.1</v>
      </c>
      <c r="H166" s="47">
        <f t="shared" si="37"/>
        <v>61.719324026451176</v>
      </c>
    </row>
    <row r="167" spans="1:8" x14ac:dyDescent="0.25">
      <c r="A167" s="182">
        <f t="shared" si="27"/>
        <v>42565</v>
      </c>
      <c r="B167">
        <v>162.4</v>
      </c>
      <c r="C167">
        <v>132.5</v>
      </c>
      <c r="D167">
        <v>60.8</v>
      </c>
      <c r="E167">
        <v>3.7</v>
      </c>
      <c r="F167" s="61">
        <f t="shared" si="38"/>
        <v>223.2</v>
      </c>
      <c r="G167" s="61">
        <f t="shared" si="38"/>
        <v>136.19999999999999</v>
      </c>
      <c r="H167" s="47">
        <f t="shared" si="37"/>
        <v>63.87665198237886</v>
      </c>
    </row>
    <row r="168" spans="1:8" x14ac:dyDescent="0.25">
      <c r="A168" s="182">
        <f t="shared" si="27"/>
        <v>42572</v>
      </c>
      <c r="B168">
        <v>162.4</v>
      </c>
      <c r="C168">
        <v>132.4</v>
      </c>
      <c r="D168">
        <v>87.8</v>
      </c>
      <c r="E168">
        <v>4.0999999999999996</v>
      </c>
      <c r="F168" s="61">
        <f t="shared" si="38"/>
        <v>250.2</v>
      </c>
      <c r="G168" s="61">
        <f t="shared" si="38"/>
        <v>136.5</v>
      </c>
      <c r="H168" s="47">
        <f t="shared" si="37"/>
        <v>83.296703296703285</v>
      </c>
    </row>
    <row r="169" spans="1:8" x14ac:dyDescent="0.25">
      <c r="A169" s="182">
        <f t="shared" si="27"/>
        <v>42579</v>
      </c>
      <c r="B169">
        <v>162.30000000000001</v>
      </c>
      <c r="C169">
        <v>132.30000000000001</v>
      </c>
      <c r="D169">
        <v>87.8</v>
      </c>
      <c r="E169">
        <v>4.2</v>
      </c>
      <c r="F169" s="61">
        <f t="shared" ref="F169:G171" si="39">+B169+D169</f>
        <v>250.10000000000002</v>
      </c>
      <c r="G169" s="61">
        <f t="shared" si="39"/>
        <v>136.5</v>
      </c>
      <c r="H169" s="240">
        <f t="shared" ref="H169:H174" si="40">+(F169/G169-1)*100</f>
        <v>83.22344322344324</v>
      </c>
    </row>
    <row r="170" spans="1:8" x14ac:dyDescent="0.25">
      <c r="A170" s="182">
        <f t="shared" si="27"/>
        <v>42586</v>
      </c>
      <c r="B170">
        <v>162.30000000000001</v>
      </c>
      <c r="C170">
        <v>137</v>
      </c>
      <c r="D170">
        <v>87.8</v>
      </c>
      <c r="E170">
        <v>4.5</v>
      </c>
      <c r="F170" s="61">
        <f t="shared" si="39"/>
        <v>250.10000000000002</v>
      </c>
      <c r="G170" s="61">
        <f t="shared" si="39"/>
        <v>141.5</v>
      </c>
      <c r="H170" s="240">
        <f t="shared" si="40"/>
        <v>76.749116607773857</v>
      </c>
    </row>
    <row r="171" spans="1:8" x14ac:dyDescent="0.25">
      <c r="A171" s="182">
        <f t="shared" si="27"/>
        <v>42593</v>
      </c>
      <c r="B171">
        <v>164.9</v>
      </c>
      <c r="C171">
        <v>137</v>
      </c>
      <c r="D171">
        <v>88.7</v>
      </c>
      <c r="E171">
        <v>4.5</v>
      </c>
      <c r="F171" s="61">
        <f t="shared" si="39"/>
        <v>253.60000000000002</v>
      </c>
      <c r="G171" s="61">
        <f t="shared" si="39"/>
        <v>141.5</v>
      </c>
      <c r="H171" s="240">
        <f t="shared" si="40"/>
        <v>79.222614840989422</v>
      </c>
    </row>
    <row r="172" spans="1:8" x14ac:dyDescent="0.25">
      <c r="A172" s="182">
        <f t="shared" si="27"/>
        <v>42600</v>
      </c>
      <c r="B172">
        <v>164.8</v>
      </c>
      <c r="C172">
        <v>137</v>
      </c>
      <c r="D172">
        <v>88.9</v>
      </c>
      <c r="E172">
        <v>4.5</v>
      </c>
      <c r="F172" s="61">
        <f t="shared" ref="F172:G174" si="41">+B172+D172</f>
        <v>253.70000000000002</v>
      </c>
      <c r="G172" s="61">
        <f t="shared" si="41"/>
        <v>141.5</v>
      </c>
      <c r="H172" s="240">
        <f t="shared" si="40"/>
        <v>79.293286219081295</v>
      </c>
    </row>
    <row r="173" spans="1:8" x14ac:dyDescent="0.25">
      <c r="A173" s="182">
        <f t="shared" si="27"/>
        <v>42607</v>
      </c>
      <c r="B173">
        <v>164.5</v>
      </c>
      <c r="C173">
        <v>137</v>
      </c>
      <c r="D173">
        <v>89.1</v>
      </c>
      <c r="E173">
        <v>4.5</v>
      </c>
      <c r="F173" s="61">
        <f t="shared" si="41"/>
        <v>253.6</v>
      </c>
      <c r="G173" s="61">
        <f t="shared" si="41"/>
        <v>141.5</v>
      </c>
      <c r="H173" s="240">
        <f t="shared" si="40"/>
        <v>79.222614840989408</v>
      </c>
    </row>
    <row r="174" spans="1:8" x14ac:dyDescent="0.25">
      <c r="A174" s="182">
        <f t="shared" si="27"/>
        <v>42614</v>
      </c>
      <c r="B174">
        <v>111.4</v>
      </c>
      <c r="C174">
        <v>139.4</v>
      </c>
      <c r="D174">
        <v>147.19999999999999</v>
      </c>
      <c r="E174">
        <v>4.5</v>
      </c>
      <c r="F174" s="61">
        <f t="shared" si="41"/>
        <v>258.60000000000002</v>
      </c>
      <c r="G174" s="61">
        <f t="shared" si="41"/>
        <v>143.9</v>
      </c>
      <c r="H174" s="240">
        <f t="shared" si="40"/>
        <v>79.708130646282143</v>
      </c>
    </row>
    <row r="175" spans="1:8" x14ac:dyDescent="0.25">
      <c r="A175" s="182">
        <f t="shared" si="27"/>
        <v>42621</v>
      </c>
      <c r="B175">
        <v>111.4</v>
      </c>
      <c r="C175">
        <v>139.4</v>
      </c>
      <c r="D175">
        <v>147.19999999999999</v>
      </c>
      <c r="E175">
        <v>4.5</v>
      </c>
      <c r="F175" s="61">
        <f t="shared" ref="F175:G177" si="42">+B175+D175</f>
        <v>258.60000000000002</v>
      </c>
      <c r="G175" s="61">
        <f t="shared" si="42"/>
        <v>143.9</v>
      </c>
      <c r="H175" s="240">
        <f t="shared" ref="H175:H180" si="43">+(F175/G175-1)*100</f>
        <v>79.708130646282143</v>
      </c>
    </row>
    <row r="176" spans="1:8" x14ac:dyDescent="0.25">
      <c r="A176" s="182">
        <f t="shared" si="27"/>
        <v>42628</v>
      </c>
      <c r="B176">
        <v>56.4</v>
      </c>
      <c r="C176">
        <v>87.4</v>
      </c>
      <c r="D176">
        <v>203.7</v>
      </c>
      <c r="E176">
        <v>53.2</v>
      </c>
      <c r="F176" s="61">
        <f t="shared" si="42"/>
        <v>260.09999999999997</v>
      </c>
      <c r="G176" s="61">
        <f t="shared" si="42"/>
        <v>140.60000000000002</v>
      </c>
      <c r="H176" s="240">
        <f t="shared" si="43"/>
        <v>84.992887624466505</v>
      </c>
    </row>
    <row r="177" spans="1:8" x14ac:dyDescent="0.25">
      <c r="A177" s="182">
        <f t="shared" si="27"/>
        <v>42635</v>
      </c>
      <c r="B177">
        <v>47.4</v>
      </c>
      <c r="C177">
        <v>48.4</v>
      </c>
      <c r="D177">
        <v>261.5</v>
      </c>
      <c r="E177">
        <v>88.2</v>
      </c>
      <c r="F177" s="61">
        <f t="shared" si="42"/>
        <v>308.89999999999998</v>
      </c>
      <c r="G177" s="61">
        <f t="shared" si="42"/>
        <v>136.6</v>
      </c>
      <c r="H177" s="240">
        <f t="shared" si="43"/>
        <v>126.13469985358709</v>
      </c>
    </row>
    <row r="178" spans="1:8" x14ac:dyDescent="0.25">
      <c r="A178" s="182">
        <f t="shared" si="27"/>
        <v>42642</v>
      </c>
      <c r="B178">
        <v>122.9</v>
      </c>
      <c r="C178">
        <v>1.7</v>
      </c>
      <c r="D178">
        <v>261.5</v>
      </c>
      <c r="E178">
        <v>192.4</v>
      </c>
      <c r="F178" s="61">
        <f t="shared" ref="F178:G180" si="44">+B178+D178</f>
        <v>384.4</v>
      </c>
      <c r="G178" s="61">
        <f t="shared" si="44"/>
        <v>194.1</v>
      </c>
      <c r="H178" s="240">
        <f t="shared" si="43"/>
        <v>98.042246264811951</v>
      </c>
    </row>
    <row r="179" spans="1:8" x14ac:dyDescent="0.25">
      <c r="A179" s="182">
        <f t="shared" si="27"/>
        <v>42649</v>
      </c>
      <c r="B179" s="26">
        <v>178</v>
      </c>
      <c r="C179">
        <v>1.7</v>
      </c>
      <c r="D179">
        <v>262.39999999999998</v>
      </c>
      <c r="E179">
        <v>192.4</v>
      </c>
      <c r="F179" s="61">
        <f t="shared" si="44"/>
        <v>440.4</v>
      </c>
      <c r="G179" s="61">
        <f t="shared" si="44"/>
        <v>194.1</v>
      </c>
      <c r="H179" s="240">
        <f t="shared" si="43"/>
        <v>126.89335394126738</v>
      </c>
    </row>
    <row r="180" spans="1:8" x14ac:dyDescent="0.25">
      <c r="A180" s="182">
        <f t="shared" si="27"/>
        <v>42656</v>
      </c>
      <c r="B180" s="26">
        <v>178</v>
      </c>
      <c r="C180">
        <v>1.7</v>
      </c>
      <c r="D180">
        <v>262.39999999999998</v>
      </c>
      <c r="E180">
        <v>192.4</v>
      </c>
      <c r="F180" s="61">
        <f t="shared" si="44"/>
        <v>440.4</v>
      </c>
      <c r="G180" s="61">
        <f t="shared" si="44"/>
        <v>194.1</v>
      </c>
      <c r="H180" s="240">
        <f t="shared" si="43"/>
        <v>126.89335394126738</v>
      </c>
    </row>
    <row r="181" spans="1:8" x14ac:dyDescent="0.25">
      <c r="A181" s="182">
        <f t="shared" si="27"/>
        <v>42663</v>
      </c>
      <c r="B181" s="26">
        <v>234</v>
      </c>
      <c r="C181" s="26">
        <v>77</v>
      </c>
      <c r="D181">
        <v>262.39999999999998</v>
      </c>
      <c r="E181">
        <v>192.9</v>
      </c>
      <c r="F181" s="61">
        <f t="shared" ref="F181:G183" si="45">+B181+D181</f>
        <v>496.4</v>
      </c>
      <c r="G181" s="61">
        <f t="shared" si="45"/>
        <v>269.89999999999998</v>
      </c>
      <c r="H181" s="240">
        <f t="shared" ref="H181:H186" si="46">+(F181/G181-1)*100</f>
        <v>83.91997035939238</v>
      </c>
    </row>
    <row r="182" spans="1:8" x14ac:dyDescent="0.25">
      <c r="A182" s="182">
        <f t="shared" si="27"/>
        <v>42670</v>
      </c>
      <c r="B182">
        <v>233.6</v>
      </c>
      <c r="C182">
        <v>77.5</v>
      </c>
      <c r="D182">
        <v>262.8</v>
      </c>
      <c r="E182">
        <v>192.9</v>
      </c>
      <c r="F182" s="61">
        <f t="shared" si="45"/>
        <v>496.4</v>
      </c>
      <c r="G182" s="61">
        <f t="shared" si="45"/>
        <v>270.39999999999998</v>
      </c>
      <c r="H182" s="240">
        <f t="shared" si="46"/>
        <v>83.579881656804744</v>
      </c>
    </row>
    <row r="183" spans="1:8" x14ac:dyDescent="0.25">
      <c r="A183" s="182">
        <f t="shared" si="27"/>
        <v>42677</v>
      </c>
      <c r="B183">
        <v>288.39999999999998</v>
      </c>
      <c r="C183">
        <v>77.5</v>
      </c>
      <c r="D183">
        <v>262.89999999999998</v>
      </c>
      <c r="E183">
        <v>192.9</v>
      </c>
      <c r="F183" s="61">
        <f t="shared" si="45"/>
        <v>551.29999999999995</v>
      </c>
      <c r="G183" s="61">
        <f t="shared" si="45"/>
        <v>270.39999999999998</v>
      </c>
      <c r="H183" s="240">
        <f t="shared" si="46"/>
        <v>103.88313609467454</v>
      </c>
    </row>
    <row r="184" spans="1:8" x14ac:dyDescent="0.25">
      <c r="A184" s="182">
        <f t="shared" si="27"/>
        <v>42684</v>
      </c>
      <c r="B184">
        <v>288.39999999999998</v>
      </c>
      <c r="C184">
        <v>184.6</v>
      </c>
      <c r="D184">
        <v>262.89999999999998</v>
      </c>
      <c r="E184">
        <v>193.8</v>
      </c>
      <c r="F184" s="61">
        <f t="shared" ref="F184:G186" si="47">+B184+D184</f>
        <v>551.29999999999995</v>
      </c>
      <c r="G184" s="61">
        <f t="shared" si="47"/>
        <v>378.4</v>
      </c>
      <c r="H184" s="240">
        <f t="shared" si="46"/>
        <v>45.692389006342495</v>
      </c>
    </row>
    <row r="185" spans="1:8" x14ac:dyDescent="0.25">
      <c r="A185" s="182">
        <f t="shared" si="27"/>
        <v>42691</v>
      </c>
      <c r="B185">
        <v>288.89999999999998</v>
      </c>
      <c r="C185">
        <v>184.4</v>
      </c>
      <c r="D185">
        <v>262.89999999999998</v>
      </c>
      <c r="E185">
        <v>194.1</v>
      </c>
      <c r="F185" s="61">
        <f t="shared" si="47"/>
        <v>551.79999999999995</v>
      </c>
      <c r="G185" s="61">
        <f t="shared" si="47"/>
        <v>378.5</v>
      </c>
      <c r="H185" s="240">
        <f t="shared" si="46"/>
        <v>45.785997357992073</v>
      </c>
    </row>
    <row r="186" spans="1:8" x14ac:dyDescent="0.25">
      <c r="A186" s="182">
        <f t="shared" si="27"/>
        <v>42698</v>
      </c>
      <c r="B186">
        <v>288.89999999999998</v>
      </c>
      <c r="C186">
        <v>184.1</v>
      </c>
      <c r="D186">
        <v>262.89999999999998</v>
      </c>
      <c r="E186">
        <v>194.4</v>
      </c>
      <c r="F186" s="61">
        <f t="shared" si="47"/>
        <v>551.79999999999995</v>
      </c>
      <c r="G186" s="61">
        <f t="shared" si="47"/>
        <v>378.5</v>
      </c>
      <c r="H186" s="240">
        <f t="shared" si="46"/>
        <v>45.785997357992073</v>
      </c>
    </row>
    <row r="187" spans="1:8" x14ac:dyDescent="0.25">
      <c r="A187" s="182">
        <f t="shared" si="27"/>
        <v>42705</v>
      </c>
      <c r="B187">
        <v>288.89999999999998</v>
      </c>
      <c r="C187">
        <v>184.1</v>
      </c>
      <c r="D187" s="26">
        <v>263</v>
      </c>
      <c r="E187">
        <v>194.4</v>
      </c>
      <c r="F187" s="61">
        <f t="shared" ref="F187:G189" si="48">+B187+D187</f>
        <v>551.9</v>
      </c>
      <c r="G187" s="61">
        <f t="shared" si="48"/>
        <v>378.5</v>
      </c>
      <c r="H187" s="240">
        <f t="shared" ref="H187:H192" si="49">+(F187/G187-1)*100</f>
        <v>45.812417437252307</v>
      </c>
    </row>
    <row r="188" spans="1:8" x14ac:dyDescent="0.25">
      <c r="A188" s="182">
        <f t="shared" si="27"/>
        <v>42712</v>
      </c>
      <c r="B188" s="26">
        <v>286</v>
      </c>
      <c r="C188" s="26">
        <v>184</v>
      </c>
      <c r="D188">
        <v>320.8</v>
      </c>
      <c r="E188">
        <v>194.5</v>
      </c>
      <c r="F188" s="61">
        <f t="shared" si="48"/>
        <v>606.79999999999995</v>
      </c>
      <c r="G188" s="61">
        <f t="shared" si="48"/>
        <v>378.5</v>
      </c>
      <c r="H188" s="240">
        <f t="shared" si="49"/>
        <v>60.317040951122848</v>
      </c>
    </row>
    <row r="189" spans="1:8" x14ac:dyDescent="0.25">
      <c r="A189" s="182">
        <f t="shared" si="27"/>
        <v>42719</v>
      </c>
      <c r="B189">
        <v>285.89999999999998</v>
      </c>
      <c r="C189">
        <v>134.6</v>
      </c>
      <c r="D189">
        <v>320.8</v>
      </c>
      <c r="E189">
        <v>247.4</v>
      </c>
      <c r="F189" s="61">
        <f t="shared" si="48"/>
        <v>606.70000000000005</v>
      </c>
      <c r="G189" s="61">
        <f t="shared" si="48"/>
        <v>382</v>
      </c>
      <c r="H189" s="240">
        <f t="shared" si="49"/>
        <v>58.821989528795825</v>
      </c>
    </row>
    <row r="190" spans="1:8" x14ac:dyDescent="0.25">
      <c r="A190" s="182">
        <f t="shared" si="27"/>
        <v>42726</v>
      </c>
      <c r="B190">
        <v>222.1</v>
      </c>
      <c r="C190">
        <v>134.6</v>
      </c>
      <c r="D190">
        <v>386.8</v>
      </c>
      <c r="E190">
        <v>247.4</v>
      </c>
      <c r="F190" s="61">
        <f t="shared" ref="F190:G192" si="50">+B190+D190</f>
        <v>608.9</v>
      </c>
      <c r="G190" s="61">
        <f t="shared" si="50"/>
        <v>382</v>
      </c>
      <c r="H190" s="240">
        <f t="shared" si="49"/>
        <v>59.397905759162306</v>
      </c>
    </row>
    <row r="191" spans="1:8" x14ac:dyDescent="0.25">
      <c r="A191" s="182">
        <f t="shared" si="27"/>
        <v>42733</v>
      </c>
      <c r="B191">
        <v>222.7</v>
      </c>
      <c r="C191">
        <v>134.6</v>
      </c>
      <c r="D191">
        <v>386.8</v>
      </c>
      <c r="E191">
        <v>247.4</v>
      </c>
      <c r="F191" s="61">
        <f t="shared" si="50"/>
        <v>609.5</v>
      </c>
      <c r="G191" s="61">
        <f t="shared" si="50"/>
        <v>382</v>
      </c>
      <c r="H191" s="240">
        <f t="shared" si="49"/>
        <v>59.554973821989535</v>
      </c>
    </row>
    <row r="192" spans="1:8" x14ac:dyDescent="0.25">
      <c r="A192" s="182">
        <f t="shared" si="27"/>
        <v>42740</v>
      </c>
      <c r="B192">
        <v>222.3</v>
      </c>
      <c r="C192">
        <v>134.6</v>
      </c>
      <c r="D192">
        <v>387.3</v>
      </c>
      <c r="E192">
        <v>247.4</v>
      </c>
      <c r="F192" s="61">
        <f t="shared" si="50"/>
        <v>609.6</v>
      </c>
      <c r="G192" s="61">
        <f t="shared" si="50"/>
        <v>382</v>
      </c>
      <c r="H192" s="240">
        <f t="shared" si="49"/>
        <v>59.581151832460733</v>
      </c>
    </row>
    <row r="193" spans="1:9" x14ac:dyDescent="0.25">
      <c r="A193" s="182">
        <f t="shared" si="27"/>
        <v>42747</v>
      </c>
      <c r="B193">
        <v>222.3</v>
      </c>
      <c r="C193">
        <v>82.3</v>
      </c>
      <c r="D193">
        <v>387.3</v>
      </c>
      <c r="E193">
        <v>305.39999999999998</v>
      </c>
      <c r="F193" s="61">
        <f t="shared" ref="F193:G195" si="51">+B193+D193</f>
        <v>609.6</v>
      </c>
      <c r="G193" s="61">
        <f t="shared" si="51"/>
        <v>387.7</v>
      </c>
      <c r="H193" s="240">
        <f>+(F193/G193-1)*100</f>
        <v>57.234975496517926</v>
      </c>
    </row>
    <row r="194" spans="1:9" x14ac:dyDescent="0.25">
      <c r="A194" s="182">
        <f t="shared" si="27"/>
        <v>42754</v>
      </c>
      <c r="B194">
        <v>223.3</v>
      </c>
      <c r="C194">
        <v>82.1</v>
      </c>
      <c r="D194">
        <v>387.3</v>
      </c>
      <c r="E194">
        <v>305.60000000000002</v>
      </c>
      <c r="F194" s="61">
        <f t="shared" si="51"/>
        <v>610.6</v>
      </c>
      <c r="G194" s="61">
        <f t="shared" si="51"/>
        <v>387.70000000000005</v>
      </c>
      <c r="H194" s="240">
        <f>+(F194/G194-1)*100</f>
        <v>57.492906886768111</v>
      </c>
    </row>
    <row r="195" spans="1:9" x14ac:dyDescent="0.25">
      <c r="A195" s="182">
        <f t="shared" si="27"/>
        <v>42761</v>
      </c>
      <c r="B195" s="26">
        <v>223</v>
      </c>
      <c r="C195">
        <v>82.3</v>
      </c>
      <c r="D195">
        <v>387.6</v>
      </c>
      <c r="E195">
        <v>306.39999999999998</v>
      </c>
      <c r="F195" s="61">
        <f t="shared" si="51"/>
        <v>610.6</v>
      </c>
      <c r="G195" s="61">
        <f t="shared" si="51"/>
        <v>388.7</v>
      </c>
      <c r="H195" s="240">
        <f>+(F195/G195-1)*100</f>
        <v>57.087728325186539</v>
      </c>
    </row>
    <row r="196" spans="1:9" x14ac:dyDescent="0.25">
      <c r="A196" s="182">
        <f t="shared" si="27"/>
        <v>42768</v>
      </c>
      <c r="B196" s="26">
        <v>223</v>
      </c>
      <c r="C196">
        <v>111</v>
      </c>
      <c r="D196">
        <v>387.6</v>
      </c>
      <c r="E196">
        <v>306.8</v>
      </c>
      <c r="F196" s="61">
        <f>+B196+D196</f>
        <v>610.6</v>
      </c>
      <c r="G196" s="61">
        <f>+C196+E196</f>
        <v>417.8</v>
      </c>
      <c r="H196" s="240">
        <f>+(F196/G196-1)*100</f>
        <v>46.146481570129261</v>
      </c>
    </row>
    <row r="197" spans="1:9" x14ac:dyDescent="0.25">
      <c r="A197" s="182">
        <f t="shared" si="27"/>
        <v>42775</v>
      </c>
      <c r="B197">
        <v>248.2</v>
      </c>
      <c r="C197">
        <v>134.30000000000001</v>
      </c>
      <c r="D197">
        <v>387.9</v>
      </c>
      <c r="E197">
        <v>307.8</v>
      </c>
      <c r="F197" s="61">
        <f t="shared" ref="F197:F244" si="52">+B197+D197</f>
        <v>636.09999999999991</v>
      </c>
      <c r="G197" s="61">
        <f t="shared" ref="G197:G244" si="53">+C197+E197</f>
        <v>442.1</v>
      </c>
      <c r="H197" s="240">
        <f t="shared" ref="H197:H244" si="54">+(F197/G197-1)*100</f>
        <v>43.881474779461627</v>
      </c>
    </row>
    <row r="198" spans="1:9" x14ac:dyDescent="0.25">
      <c r="A198" s="182">
        <f t="shared" si="27"/>
        <v>42782</v>
      </c>
      <c r="B198">
        <v>247.5</v>
      </c>
      <c r="C198">
        <v>135.9</v>
      </c>
      <c r="D198">
        <v>388.6</v>
      </c>
      <c r="E198">
        <v>307.8</v>
      </c>
      <c r="F198" s="61">
        <f t="shared" si="52"/>
        <v>636.1</v>
      </c>
      <c r="G198" s="61">
        <f t="shared" si="53"/>
        <v>443.70000000000005</v>
      </c>
      <c r="H198" s="240">
        <f t="shared" si="54"/>
        <v>43.362632409285553</v>
      </c>
    </row>
    <row r="199" spans="1:9" x14ac:dyDescent="0.25">
      <c r="A199" s="182">
        <f t="shared" si="27"/>
        <v>42789</v>
      </c>
      <c r="B199" s="26">
        <v>247</v>
      </c>
      <c r="C199">
        <v>111.5</v>
      </c>
      <c r="D199">
        <v>389.1</v>
      </c>
      <c r="E199">
        <v>335.3</v>
      </c>
      <c r="F199" s="61">
        <f t="shared" si="52"/>
        <v>636.1</v>
      </c>
      <c r="G199" s="61">
        <f t="shared" si="53"/>
        <v>446.8</v>
      </c>
      <c r="H199" s="240">
        <f t="shared" si="54"/>
        <v>42.367949865711729</v>
      </c>
    </row>
    <row r="200" spans="1:9" x14ac:dyDescent="0.25">
      <c r="A200" s="182">
        <f t="shared" si="27"/>
        <v>42796</v>
      </c>
      <c r="B200" s="26">
        <v>272</v>
      </c>
      <c r="C200">
        <v>111.3</v>
      </c>
      <c r="D200">
        <v>389.1</v>
      </c>
      <c r="E200">
        <v>335.5</v>
      </c>
      <c r="F200" s="61">
        <f t="shared" si="52"/>
        <v>661.1</v>
      </c>
      <c r="G200" s="61">
        <f t="shared" si="53"/>
        <v>446.8</v>
      </c>
      <c r="H200" s="240">
        <f t="shared" si="54"/>
        <v>47.963294538943593</v>
      </c>
    </row>
    <row r="201" spans="1:9" x14ac:dyDescent="0.25">
      <c r="A201" s="182">
        <f t="shared" si="27"/>
        <v>42803</v>
      </c>
      <c r="B201">
        <v>217.7</v>
      </c>
      <c r="C201">
        <v>56.1</v>
      </c>
      <c r="D201" s="26">
        <v>447</v>
      </c>
      <c r="E201" s="26">
        <v>393.2</v>
      </c>
      <c r="F201" s="61">
        <f t="shared" si="52"/>
        <v>664.7</v>
      </c>
      <c r="G201" s="61">
        <f t="shared" si="53"/>
        <v>449.3</v>
      </c>
      <c r="H201" s="240">
        <f t="shared" si="54"/>
        <v>47.941241931894062</v>
      </c>
    </row>
    <row r="202" spans="1:9" x14ac:dyDescent="0.25">
      <c r="A202" s="182">
        <f t="shared" ref="A202:A265" si="55">+A201+7</f>
        <v>42810</v>
      </c>
      <c r="B202">
        <v>218.7</v>
      </c>
      <c r="C202">
        <v>55.1</v>
      </c>
      <c r="D202">
        <v>447.3</v>
      </c>
      <c r="E202" s="26">
        <v>452</v>
      </c>
      <c r="F202" s="61">
        <f t="shared" si="52"/>
        <v>666</v>
      </c>
      <c r="G202" s="61">
        <f t="shared" si="53"/>
        <v>507.1</v>
      </c>
      <c r="H202" s="240">
        <f t="shared" si="54"/>
        <v>31.33504239794911</v>
      </c>
    </row>
    <row r="203" spans="1:9" x14ac:dyDescent="0.25">
      <c r="A203" s="182">
        <f t="shared" si="55"/>
        <v>42817</v>
      </c>
      <c r="B203">
        <v>218.8</v>
      </c>
      <c r="C203">
        <v>101.5</v>
      </c>
      <c r="D203">
        <v>448.2</v>
      </c>
      <c r="E203" s="26">
        <v>452.7</v>
      </c>
      <c r="F203" s="61">
        <f t="shared" si="52"/>
        <v>667</v>
      </c>
      <c r="G203" s="61">
        <f t="shared" si="53"/>
        <v>554.20000000000005</v>
      </c>
      <c r="H203" s="240">
        <f t="shared" si="54"/>
        <v>20.353662937567663</v>
      </c>
    </row>
    <row r="204" spans="1:9" x14ac:dyDescent="0.25">
      <c r="A204" s="182">
        <f t="shared" si="55"/>
        <v>42824</v>
      </c>
      <c r="B204">
        <v>162.1</v>
      </c>
      <c r="C204">
        <v>102.1</v>
      </c>
      <c r="D204">
        <v>506.4</v>
      </c>
      <c r="E204" s="26">
        <v>452.9</v>
      </c>
      <c r="F204" s="61">
        <f t="shared" si="52"/>
        <v>668.5</v>
      </c>
      <c r="G204" s="61">
        <f t="shared" si="53"/>
        <v>555</v>
      </c>
      <c r="H204" s="240">
        <f t="shared" si="54"/>
        <v>20.45045045045044</v>
      </c>
    </row>
    <row r="205" spans="1:9" x14ac:dyDescent="0.25">
      <c r="A205" s="182">
        <f t="shared" si="55"/>
        <v>42831</v>
      </c>
      <c r="B205">
        <v>133.6</v>
      </c>
      <c r="C205">
        <v>102.1</v>
      </c>
      <c r="D205">
        <v>536.70000000000005</v>
      </c>
      <c r="E205" s="26">
        <v>453.3</v>
      </c>
      <c r="F205" s="61">
        <f t="shared" si="52"/>
        <v>670.30000000000007</v>
      </c>
      <c r="G205" s="61">
        <f t="shared" si="53"/>
        <v>555.4</v>
      </c>
      <c r="H205" s="240">
        <f t="shared" si="54"/>
        <v>20.687792581922949</v>
      </c>
    </row>
    <row r="206" spans="1:9" x14ac:dyDescent="0.25">
      <c r="A206" s="182">
        <f t="shared" si="55"/>
        <v>42838</v>
      </c>
      <c r="B206">
        <v>108.1</v>
      </c>
      <c r="C206">
        <v>101.8</v>
      </c>
      <c r="D206">
        <v>563.9</v>
      </c>
      <c r="E206" s="26">
        <v>453.6</v>
      </c>
      <c r="F206" s="61">
        <f t="shared" si="52"/>
        <v>672</v>
      </c>
      <c r="G206" s="61">
        <f t="shared" si="53"/>
        <v>555.4</v>
      </c>
      <c r="H206" s="240">
        <f t="shared" si="54"/>
        <v>20.993878285920054</v>
      </c>
    </row>
    <row r="207" spans="1:9" x14ac:dyDescent="0.25">
      <c r="A207" s="182">
        <f t="shared" si="55"/>
        <v>42845</v>
      </c>
      <c r="B207" s="26">
        <v>108</v>
      </c>
      <c r="C207">
        <v>101.9</v>
      </c>
      <c r="D207">
        <v>563.9</v>
      </c>
      <c r="E207" s="26">
        <v>453.6</v>
      </c>
      <c r="F207" s="61">
        <f t="shared" si="52"/>
        <v>671.9</v>
      </c>
      <c r="G207" s="61">
        <f t="shared" si="53"/>
        <v>555.5</v>
      </c>
      <c r="H207" s="240">
        <f t="shared" si="54"/>
        <v>20.95409540954094</v>
      </c>
    </row>
    <row r="208" spans="1:9" x14ac:dyDescent="0.25">
      <c r="A208" s="182">
        <f t="shared" si="55"/>
        <v>42852</v>
      </c>
      <c r="B208">
        <v>159.1</v>
      </c>
      <c r="C208">
        <v>101.5</v>
      </c>
      <c r="D208">
        <v>564.9</v>
      </c>
      <c r="E208" s="26">
        <v>454</v>
      </c>
      <c r="F208" s="61">
        <f t="shared" si="52"/>
        <v>724</v>
      </c>
      <c r="G208" s="61">
        <f t="shared" si="53"/>
        <v>555.5</v>
      </c>
      <c r="H208" s="240">
        <f t="shared" si="54"/>
        <v>30.333033303330325</v>
      </c>
      <c r="I208">
        <v>96</v>
      </c>
    </row>
    <row r="209" spans="1:9" x14ac:dyDescent="0.25">
      <c r="A209" s="182">
        <f t="shared" si="55"/>
        <v>42859</v>
      </c>
      <c r="B209">
        <v>185.1</v>
      </c>
      <c r="C209">
        <v>101</v>
      </c>
      <c r="D209">
        <v>564.9</v>
      </c>
      <c r="E209">
        <v>454.5</v>
      </c>
      <c r="F209" s="61">
        <f t="shared" si="52"/>
        <v>750</v>
      </c>
      <c r="G209" s="61">
        <f t="shared" si="53"/>
        <v>555.5</v>
      </c>
      <c r="H209" s="240">
        <f t="shared" si="54"/>
        <v>35.013501350135016</v>
      </c>
      <c r="I209">
        <v>96</v>
      </c>
    </row>
    <row r="210" spans="1:9" x14ac:dyDescent="0.25">
      <c r="A210" s="182">
        <f t="shared" si="55"/>
        <v>42866</v>
      </c>
      <c r="B210">
        <v>185.1</v>
      </c>
      <c r="C210">
        <v>101</v>
      </c>
      <c r="D210">
        <v>564.9</v>
      </c>
      <c r="E210">
        <v>454.5</v>
      </c>
      <c r="F210" s="61">
        <f t="shared" si="52"/>
        <v>750</v>
      </c>
      <c r="G210" s="61">
        <f t="shared" si="53"/>
        <v>555.5</v>
      </c>
      <c r="H210" s="240">
        <f t="shared" si="54"/>
        <v>35.013501350135016</v>
      </c>
      <c r="I210">
        <v>96</v>
      </c>
    </row>
    <row r="211" spans="1:9" x14ac:dyDescent="0.25">
      <c r="A211" s="182">
        <f t="shared" si="55"/>
        <v>42873</v>
      </c>
      <c r="B211">
        <v>109.3</v>
      </c>
      <c r="C211">
        <v>53.9</v>
      </c>
      <c r="D211">
        <v>649.4</v>
      </c>
      <c r="E211">
        <v>506.3</v>
      </c>
      <c r="F211" s="61">
        <f t="shared" si="52"/>
        <v>758.69999999999993</v>
      </c>
      <c r="G211" s="61">
        <f t="shared" si="53"/>
        <v>560.20000000000005</v>
      </c>
      <c r="H211" s="240">
        <f t="shared" si="54"/>
        <v>35.433773652267028</v>
      </c>
      <c r="I211">
        <v>96</v>
      </c>
    </row>
    <row r="212" spans="1:9" x14ac:dyDescent="0.25">
      <c r="A212" s="182">
        <f t="shared" si="55"/>
        <v>42880</v>
      </c>
      <c r="B212">
        <v>103.3</v>
      </c>
      <c r="C212">
        <v>0.1</v>
      </c>
      <c r="D212">
        <v>649.4</v>
      </c>
      <c r="E212">
        <v>564.4</v>
      </c>
      <c r="F212" s="61">
        <f t="shared" si="52"/>
        <v>752.69999999999993</v>
      </c>
      <c r="G212" s="61">
        <f t="shared" si="53"/>
        <v>564.5</v>
      </c>
      <c r="H212" s="240">
        <f t="shared" si="54"/>
        <v>33.339238263950378</v>
      </c>
      <c r="I212">
        <v>127</v>
      </c>
    </row>
    <row r="213" spans="1:9" x14ac:dyDescent="0.25">
      <c r="A213" s="182">
        <f t="shared" si="55"/>
        <v>42887</v>
      </c>
      <c r="B213" s="26">
        <v>179</v>
      </c>
      <c r="C213">
        <v>112.1</v>
      </c>
      <c r="D213">
        <v>29</v>
      </c>
      <c r="E213">
        <v>0</v>
      </c>
      <c r="F213" s="61">
        <f t="shared" si="52"/>
        <v>208</v>
      </c>
      <c r="G213" s="61">
        <f t="shared" si="53"/>
        <v>112.1</v>
      </c>
      <c r="H213" s="240">
        <f t="shared" si="54"/>
        <v>85.548617305976819</v>
      </c>
      <c r="I213">
        <v>0</v>
      </c>
    </row>
    <row r="214" spans="1:9" x14ac:dyDescent="0.25">
      <c r="A214" s="182">
        <f t="shared" si="55"/>
        <v>42894</v>
      </c>
      <c r="B214">
        <v>181.1</v>
      </c>
      <c r="C214">
        <v>166.7</v>
      </c>
      <c r="D214">
        <v>29</v>
      </c>
      <c r="E214">
        <v>0.4</v>
      </c>
      <c r="F214" s="61">
        <f t="shared" si="52"/>
        <v>210.1</v>
      </c>
      <c r="G214" s="61">
        <f t="shared" si="53"/>
        <v>167.1</v>
      </c>
      <c r="H214" s="240">
        <f t="shared" si="54"/>
        <v>25.733093955715148</v>
      </c>
    </row>
    <row r="215" spans="1:9" x14ac:dyDescent="0.25">
      <c r="A215" s="182">
        <f t="shared" si="55"/>
        <v>42901</v>
      </c>
      <c r="B215">
        <v>226.6</v>
      </c>
      <c r="C215">
        <v>166.3</v>
      </c>
      <c r="D215">
        <v>29</v>
      </c>
      <c r="E215">
        <v>0.9</v>
      </c>
      <c r="F215" s="61">
        <f t="shared" si="52"/>
        <v>255.6</v>
      </c>
      <c r="G215" s="61">
        <f t="shared" si="53"/>
        <v>167.20000000000002</v>
      </c>
      <c r="H215" s="240">
        <f t="shared" si="54"/>
        <v>52.870813397129155</v>
      </c>
    </row>
    <row r="216" spans="1:9" x14ac:dyDescent="0.25">
      <c r="A216" s="182">
        <f t="shared" si="55"/>
        <v>42908</v>
      </c>
      <c r="B216">
        <v>181.6</v>
      </c>
      <c r="C216">
        <v>160.4</v>
      </c>
      <c r="D216">
        <v>77.8</v>
      </c>
      <c r="E216">
        <v>59.7</v>
      </c>
      <c r="F216" s="61">
        <f t="shared" si="52"/>
        <v>259.39999999999998</v>
      </c>
      <c r="G216" s="61">
        <f t="shared" si="53"/>
        <v>220.10000000000002</v>
      </c>
      <c r="H216" s="240">
        <f t="shared" si="54"/>
        <v>17.855520218082678</v>
      </c>
    </row>
    <row r="217" spans="1:9" x14ac:dyDescent="0.25">
      <c r="A217" s="182">
        <f t="shared" si="55"/>
        <v>42915</v>
      </c>
      <c r="B217">
        <v>182.1</v>
      </c>
      <c r="C217">
        <v>160.4</v>
      </c>
      <c r="D217">
        <v>77.8</v>
      </c>
      <c r="E217">
        <v>59.7</v>
      </c>
      <c r="F217" s="61">
        <f t="shared" si="52"/>
        <v>259.89999999999998</v>
      </c>
      <c r="G217" s="61">
        <f t="shared" si="53"/>
        <v>220.10000000000002</v>
      </c>
      <c r="H217" s="240">
        <f t="shared" si="54"/>
        <v>18.082689686506104</v>
      </c>
    </row>
    <row r="218" spans="1:9" x14ac:dyDescent="0.25">
      <c r="A218" s="182">
        <f t="shared" si="55"/>
        <v>42922</v>
      </c>
      <c r="B218">
        <v>182.1</v>
      </c>
      <c r="C218">
        <v>159.80000000000001</v>
      </c>
      <c r="D218">
        <v>77.8</v>
      </c>
      <c r="E218">
        <v>60.3</v>
      </c>
      <c r="F218" s="61">
        <f t="shared" si="52"/>
        <v>259.89999999999998</v>
      </c>
      <c r="G218" s="61">
        <f t="shared" si="53"/>
        <v>220.10000000000002</v>
      </c>
      <c r="H218" s="240">
        <f t="shared" si="54"/>
        <v>18.082689686506104</v>
      </c>
    </row>
    <row r="219" spans="1:9" x14ac:dyDescent="0.25">
      <c r="A219" s="182">
        <f t="shared" si="55"/>
        <v>42929</v>
      </c>
      <c r="B219">
        <v>186.8</v>
      </c>
      <c r="C219">
        <v>162.4</v>
      </c>
      <c r="D219">
        <v>78.599999999999994</v>
      </c>
      <c r="E219">
        <v>60.8</v>
      </c>
      <c r="F219" s="61">
        <f t="shared" si="52"/>
        <v>265.39999999999998</v>
      </c>
      <c r="G219" s="61">
        <f t="shared" si="53"/>
        <v>223.2</v>
      </c>
      <c r="H219" s="240">
        <f t="shared" si="54"/>
        <v>18.906810035842291</v>
      </c>
    </row>
    <row r="220" spans="1:9" x14ac:dyDescent="0.25">
      <c r="A220" s="182">
        <f t="shared" si="55"/>
        <v>42936</v>
      </c>
      <c r="B220">
        <v>185.7</v>
      </c>
      <c r="C220">
        <v>162.4</v>
      </c>
      <c r="D220">
        <v>79.599999999999994</v>
      </c>
      <c r="E220">
        <v>87.8</v>
      </c>
      <c r="F220" s="61">
        <f t="shared" si="52"/>
        <v>265.29999999999995</v>
      </c>
      <c r="G220" s="61">
        <f t="shared" si="53"/>
        <v>250.2</v>
      </c>
      <c r="H220" s="240">
        <f t="shared" si="54"/>
        <v>6.0351718625099693</v>
      </c>
    </row>
    <row r="221" spans="1:9" x14ac:dyDescent="0.25">
      <c r="A221" s="182">
        <f t="shared" si="55"/>
        <v>42943</v>
      </c>
      <c r="B221">
        <v>185.5</v>
      </c>
      <c r="C221">
        <v>162.30000000000001</v>
      </c>
      <c r="D221">
        <v>79.8</v>
      </c>
      <c r="E221">
        <v>87.8</v>
      </c>
      <c r="F221" s="61">
        <f t="shared" si="52"/>
        <v>265.3</v>
      </c>
      <c r="G221" s="61">
        <f t="shared" si="53"/>
        <v>250.10000000000002</v>
      </c>
      <c r="H221" s="240">
        <f t="shared" si="54"/>
        <v>6.0775689724110293</v>
      </c>
    </row>
    <row r="222" spans="1:9" x14ac:dyDescent="0.25">
      <c r="A222" s="182">
        <f t="shared" si="55"/>
        <v>42950</v>
      </c>
      <c r="B222">
        <v>185.5</v>
      </c>
      <c r="C222">
        <v>162.30000000000001</v>
      </c>
      <c r="D222">
        <v>79.8</v>
      </c>
      <c r="E222">
        <v>87.8</v>
      </c>
      <c r="F222" s="61">
        <f t="shared" si="52"/>
        <v>265.3</v>
      </c>
      <c r="G222" s="61">
        <f t="shared" si="53"/>
        <v>250.10000000000002</v>
      </c>
      <c r="H222" s="240">
        <f t="shared" si="54"/>
        <v>6.0775689724110293</v>
      </c>
    </row>
    <row r="223" spans="1:9" x14ac:dyDescent="0.25">
      <c r="A223" s="182">
        <f t="shared" si="55"/>
        <v>42957</v>
      </c>
      <c r="B223">
        <v>295.60000000000002</v>
      </c>
      <c r="C223">
        <v>164.9</v>
      </c>
      <c r="D223">
        <v>79.8</v>
      </c>
      <c r="E223">
        <v>88.7</v>
      </c>
      <c r="F223" s="61">
        <f t="shared" si="52"/>
        <v>375.40000000000003</v>
      </c>
      <c r="G223" s="61">
        <f t="shared" si="53"/>
        <v>253.60000000000002</v>
      </c>
      <c r="H223" s="240">
        <f t="shared" si="54"/>
        <v>48.028391167192417</v>
      </c>
    </row>
    <row r="224" spans="1:9" x14ac:dyDescent="0.25">
      <c r="A224" s="182">
        <f t="shared" si="55"/>
        <v>42964</v>
      </c>
      <c r="B224">
        <v>335.6</v>
      </c>
      <c r="C224">
        <v>164.8</v>
      </c>
      <c r="D224">
        <v>97.6</v>
      </c>
      <c r="E224">
        <v>88.9</v>
      </c>
      <c r="F224" s="61">
        <f t="shared" si="52"/>
        <v>433.20000000000005</v>
      </c>
      <c r="G224" s="61">
        <f t="shared" si="53"/>
        <v>253.70000000000002</v>
      </c>
      <c r="H224" s="240">
        <f t="shared" si="54"/>
        <v>70.752857705951925</v>
      </c>
    </row>
    <row r="225" spans="1:8" x14ac:dyDescent="0.25">
      <c r="A225" s="182">
        <f t="shared" si="55"/>
        <v>42971</v>
      </c>
      <c r="B225" s="26">
        <v>257</v>
      </c>
      <c r="C225">
        <v>164.5</v>
      </c>
      <c r="D225">
        <v>187.9</v>
      </c>
      <c r="E225">
        <v>89.1</v>
      </c>
      <c r="F225" s="61">
        <f t="shared" si="52"/>
        <v>444.9</v>
      </c>
      <c r="G225" s="61">
        <f t="shared" si="53"/>
        <v>253.6</v>
      </c>
      <c r="H225" s="240">
        <f t="shared" si="54"/>
        <v>75.433753943217653</v>
      </c>
    </row>
    <row r="226" spans="1:8" x14ac:dyDescent="0.25">
      <c r="A226" s="182">
        <f t="shared" si="55"/>
        <v>42978</v>
      </c>
      <c r="B226">
        <v>242.4</v>
      </c>
      <c r="C226">
        <v>111.4</v>
      </c>
      <c r="D226">
        <v>191.8</v>
      </c>
      <c r="E226">
        <v>147.19999999999999</v>
      </c>
      <c r="F226" s="61">
        <f t="shared" si="52"/>
        <v>434.20000000000005</v>
      </c>
      <c r="G226" s="61">
        <f t="shared" si="53"/>
        <v>258.60000000000002</v>
      </c>
      <c r="H226" s="240">
        <f t="shared" si="54"/>
        <v>67.904098994586221</v>
      </c>
    </row>
    <row r="227" spans="1:8" x14ac:dyDescent="0.25">
      <c r="A227" s="182">
        <f t="shared" si="55"/>
        <v>42985</v>
      </c>
      <c r="B227">
        <v>196.9</v>
      </c>
      <c r="C227">
        <v>111.4</v>
      </c>
      <c r="D227">
        <v>241.5</v>
      </c>
      <c r="E227">
        <v>147.19999999999999</v>
      </c>
      <c r="F227" s="61">
        <f t="shared" si="52"/>
        <v>438.4</v>
      </c>
      <c r="G227" s="61">
        <f t="shared" si="53"/>
        <v>258.60000000000002</v>
      </c>
      <c r="H227" s="240">
        <f t="shared" si="54"/>
        <v>69.528228924980652</v>
      </c>
    </row>
    <row r="228" spans="1:8" x14ac:dyDescent="0.25">
      <c r="A228" s="182">
        <f t="shared" si="55"/>
        <v>42992</v>
      </c>
      <c r="B228">
        <v>197.7</v>
      </c>
      <c r="C228">
        <v>56.4</v>
      </c>
      <c r="D228">
        <v>241.9</v>
      </c>
      <c r="E228">
        <v>203.7</v>
      </c>
      <c r="F228" s="61">
        <f t="shared" si="52"/>
        <v>439.6</v>
      </c>
      <c r="G228" s="61">
        <f t="shared" si="53"/>
        <v>260.09999999999997</v>
      </c>
      <c r="H228" s="240">
        <f t="shared" si="54"/>
        <v>69.011918492887389</v>
      </c>
    </row>
    <row r="229" spans="1:8" x14ac:dyDescent="0.25">
      <c r="A229" s="182">
        <f t="shared" si="55"/>
        <v>42999</v>
      </c>
      <c r="B229">
        <v>197.4</v>
      </c>
      <c r="C229">
        <v>47.4</v>
      </c>
      <c r="D229">
        <v>242.2</v>
      </c>
      <c r="E229">
        <v>261.5</v>
      </c>
      <c r="F229" s="61">
        <f t="shared" si="52"/>
        <v>439.6</v>
      </c>
      <c r="G229" s="61">
        <f t="shared" si="53"/>
        <v>308.89999999999998</v>
      </c>
      <c r="H229" s="240">
        <f t="shared" si="54"/>
        <v>42.311427646487566</v>
      </c>
    </row>
    <row r="230" spans="1:8" x14ac:dyDescent="0.25">
      <c r="A230" s="182">
        <f t="shared" si="55"/>
        <v>43006</v>
      </c>
      <c r="B230">
        <v>197.1</v>
      </c>
      <c r="C230">
        <v>122.9</v>
      </c>
      <c r="D230">
        <v>242.5</v>
      </c>
      <c r="E230">
        <v>261.5</v>
      </c>
      <c r="F230" s="61">
        <f t="shared" si="52"/>
        <v>439.6</v>
      </c>
      <c r="G230" s="61">
        <f t="shared" si="53"/>
        <v>384.4</v>
      </c>
      <c r="H230" s="240">
        <f t="shared" si="54"/>
        <v>14.360041623309062</v>
      </c>
    </row>
    <row r="231" spans="1:8" x14ac:dyDescent="0.25">
      <c r="A231" s="182">
        <f t="shared" si="55"/>
        <v>43013</v>
      </c>
      <c r="B231">
        <v>196.6</v>
      </c>
      <c r="C231">
        <v>178</v>
      </c>
      <c r="D231">
        <v>243</v>
      </c>
      <c r="E231">
        <v>262.39999999999998</v>
      </c>
      <c r="F231" s="61">
        <f t="shared" si="52"/>
        <v>439.6</v>
      </c>
      <c r="G231" s="61">
        <f t="shared" si="53"/>
        <v>440.4</v>
      </c>
      <c r="H231" s="240">
        <f t="shared" si="54"/>
        <v>-0.18165304268845661</v>
      </c>
    </row>
    <row r="232" spans="1:8" x14ac:dyDescent="0.25">
      <c r="A232" s="182">
        <f t="shared" si="55"/>
        <v>43020</v>
      </c>
      <c r="B232">
        <v>196.6</v>
      </c>
      <c r="C232">
        <v>178</v>
      </c>
      <c r="D232">
        <v>243.1</v>
      </c>
      <c r="E232">
        <v>262.39999999999998</v>
      </c>
      <c r="F232" s="61">
        <f t="shared" si="52"/>
        <v>439.7</v>
      </c>
      <c r="G232" s="61">
        <f t="shared" si="53"/>
        <v>440.4</v>
      </c>
      <c r="H232" s="240">
        <f t="shared" si="54"/>
        <v>-0.15894641235240092</v>
      </c>
    </row>
    <row r="233" spans="1:8" x14ac:dyDescent="0.25">
      <c r="A233" s="182">
        <f t="shared" si="55"/>
        <v>43027</v>
      </c>
      <c r="B233">
        <v>196.6</v>
      </c>
      <c r="C233">
        <v>234</v>
      </c>
      <c r="D233">
        <v>243.1</v>
      </c>
      <c r="E233">
        <v>262.39999999999998</v>
      </c>
      <c r="F233" s="61">
        <f t="shared" si="52"/>
        <v>439.7</v>
      </c>
      <c r="G233" s="61">
        <f t="shared" si="53"/>
        <v>496.4</v>
      </c>
      <c r="H233" s="240">
        <f t="shared" si="54"/>
        <v>-11.422240128928285</v>
      </c>
    </row>
    <row r="234" spans="1:8" x14ac:dyDescent="0.25">
      <c r="A234" s="182">
        <f t="shared" si="55"/>
        <v>43034</v>
      </c>
      <c r="B234">
        <v>196.6</v>
      </c>
      <c r="C234">
        <v>233.6</v>
      </c>
      <c r="D234">
        <v>243.7</v>
      </c>
      <c r="E234">
        <v>262.8</v>
      </c>
      <c r="F234" s="61">
        <f t="shared" si="52"/>
        <v>440.29999999999995</v>
      </c>
      <c r="G234" s="61">
        <f t="shared" si="53"/>
        <v>496.4</v>
      </c>
      <c r="H234" s="240">
        <f t="shared" si="54"/>
        <v>-11.301369863013699</v>
      </c>
    </row>
    <row r="235" spans="1:8" x14ac:dyDescent="0.25">
      <c r="A235" s="182">
        <f t="shared" si="55"/>
        <v>43041</v>
      </c>
      <c r="B235" s="26">
        <v>196</v>
      </c>
      <c r="C235">
        <v>288.39999999999998</v>
      </c>
      <c r="D235">
        <v>244.2</v>
      </c>
      <c r="E235">
        <v>262.89999999999998</v>
      </c>
      <c r="F235" s="61">
        <f t="shared" si="52"/>
        <v>440.2</v>
      </c>
      <c r="G235" s="61">
        <f t="shared" si="53"/>
        <v>551.29999999999995</v>
      </c>
      <c r="H235" s="240">
        <f t="shared" si="54"/>
        <v>-20.152367132232897</v>
      </c>
    </row>
    <row r="236" spans="1:8" x14ac:dyDescent="0.25">
      <c r="A236" s="182">
        <f t="shared" si="55"/>
        <v>43048</v>
      </c>
      <c r="B236">
        <v>196</v>
      </c>
      <c r="C236">
        <v>288.39999999999998</v>
      </c>
      <c r="D236">
        <v>244.2</v>
      </c>
      <c r="E236">
        <v>262.89999999999998</v>
      </c>
      <c r="F236" s="61">
        <f t="shared" si="52"/>
        <v>440.2</v>
      </c>
      <c r="G236" s="61">
        <f t="shared" si="53"/>
        <v>551.29999999999995</v>
      </c>
      <c r="H236" s="240">
        <f t="shared" si="54"/>
        <v>-20.152367132232897</v>
      </c>
    </row>
    <row r="237" spans="1:8" x14ac:dyDescent="0.25">
      <c r="A237" s="182">
        <f t="shared" si="55"/>
        <v>43055</v>
      </c>
      <c r="B237">
        <v>195.4</v>
      </c>
      <c r="C237">
        <v>288.89999999999998</v>
      </c>
      <c r="D237">
        <v>245</v>
      </c>
      <c r="E237">
        <v>262.89999999999998</v>
      </c>
      <c r="F237" s="61">
        <f t="shared" si="52"/>
        <v>440.4</v>
      </c>
      <c r="G237" s="61">
        <f t="shared" si="53"/>
        <v>551.79999999999995</v>
      </c>
      <c r="H237" s="240">
        <f t="shared" si="54"/>
        <v>-20.188474084813336</v>
      </c>
    </row>
    <row r="238" spans="1:8" x14ac:dyDescent="0.25">
      <c r="A238" s="182">
        <f t="shared" si="55"/>
        <v>43062</v>
      </c>
      <c r="B238">
        <v>195.4</v>
      </c>
      <c r="C238">
        <v>288.89999999999998</v>
      </c>
      <c r="D238">
        <v>245</v>
      </c>
      <c r="E238">
        <v>262.89999999999998</v>
      </c>
      <c r="F238" s="61">
        <f t="shared" si="52"/>
        <v>440.4</v>
      </c>
      <c r="G238" s="61">
        <f t="shared" si="53"/>
        <v>551.79999999999995</v>
      </c>
      <c r="H238" s="240">
        <f t="shared" si="54"/>
        <v>-20.188474084813336</v>
      </c>
    </row>
    <row r="239" spans="1:8" x14ac:dyDescent="0.25">
      <c r="A239" s="182">
        <f t="shared" si="55"/>
        <v>43069</v>
      </c>
      <c r="B239">
        <v>196.2</v>
      </c>
      <c r="C239">
        <v>288.89999999999998</v>
      </c>
      <c r="D239">
        <v>245</v>
      </c>
      <c r="E239">
        <v>263</v>
      </c>
      <c r="F239" s="61">
        <f t="shared" si="52"/>
        <v>441.2</v>
      </c>
      <c r="G239" s="61">
        <f t="shared" si="53"/>
        <v>551.9</v>
      </c>
      <c r="H239" s="240">
        <f t="shared" si="54"/>
        <v>-20.05798151839101</v>
      </c>
    </row>
    <row r="240" spans="1:8" x14ac:dyDescent="0.25">
      <c r="A240" s="182">
        <f t="shared" si="55"/>
        <v>43076</v>
      </c>
      <c r="B240">
        <v>292.2</v>
      </c>
      <c r="C240">
        <v>286</v>
      </c>
      <c r="D240">
        <v>245</v>
      </c>
      <c r="E240">
        <v>320.8</v>
      </c>
      <c r="F240" s="61">
        <f t="shared" si="52"/>
        <v>537.20000000000005</v>
      </c>
      <c r="G240" s="61">
        <f t="shared" si="53"/>
        <v>606.79999999999995</v>
      </c>
      <c r="H240" s="240">
        <f t="shared" si="54"/>
        <v>-11.470006591957793</v>
      </c>
    </row>
    <row r="241" spans="1:8" x14ac:dyDescent="0.25">
      <c r="A241" s="182">
        <f t="shared" si="55"/>
        <v>43083</v>
      </c>
      <c r="B241">
        <v>264.7</v>
      </c>
      <c r="C241">
        <v>285.89999999999998</v>
      </c>
      <c r="D241">
        <v>284.10000000000002</v>
      </c>
      <c r="E241">
        <v>320.8</v>
      </c>
      <c r="F241" s="61">
        <f t="shared" si="52"/>
        <v>548.79999999999995</v>
      </c>
      <c r="G241" s="61">
        <f t="shared" si="53"/>
        <v>606.70000000000005</v>
      </c>
      <c r="H241" s="240">
        <f t="shared" si="54"/>
        <v>-9.5434316795780632</v>
      </c>
    </row>
    <row r="242" spans="1:8" x14ac:dyDescent="0.25">
      <c r="A242" s="182">
        <f t="shared" si="55"/>
        <v>43090</v>
      </c>
      <c r="B242">
        <v>250.8</v>
      </c>
      <c r="C242">
        <v>222.1</v>
      </c>
      <c r="D242">
        <v>349.4</v>
      </c>
      <c r="E242">
        <v>386.8</v>
      </c>
      <c r="F242" s="61">
        <f t="shared" si="52"/>
        <v>600.20000000000005</v>
      </c>
      <c r="G242" s="61">
        <f t="shared" si="53"/>
        <v>608.9</v>
      </c>
      <c r="H242" s="240">
        <f t="shared" si="54"/>
        <v>-1.4288060436853267</v>
      </c>
    </row>
    <row r="243" spans="1:8" x14ac:dyDescent="0.25">
      <c r="A243" s="182">
        <f t="shared" si="55"/>
        <v>43097</v>
      </c>
      <c r="B243">
        <v>200.8</v>
      </c>
      <c r="C243">
        <v>222.7</v>
      </c>
      <c r="D243">
        <v>404.4</v>
      </c>
      <c r="E243">
        <v>386.8</v>
      </c>
      <c r="F243" s="61">
        <f t="shared" si="52"/>
        <v>605.20000000000005</v>
      </c>
      <c r="G243" s="61">
        <f t="shared" si="53"/>
        <v>609.5</v>
      </c>
      <c r="H243" s="240">
        <f t="shared" si="54"/>
        <v>-0.70549630844953803</v>
      </c>
    </row>
    <row r="244" spans="1:8" x14ac:dyDescent="0.25">
      <c r="A244" s="182">
        <f t="shared" si="55"/>
        <v>43104</v>
      </c>
      <c r="B244">
        <v>200.8</v>
      </c>
      <c r="C244">
        <v>222.3</v>
      </c>
      <c r="D244">
        <v>404.4</v>
      </c>
      <c r="E244">
        <v>387.3</v>
      </c>
      <c r="F244" s="61">
        <f t="shared" si="52"/>
        <v>605.20000000000005</v>
      </c>
      <c r="G244" s="61">
        <f t="shared" si="53"/>
        <v>609.6</v>
      </c>
      <c r="H244" s="240">
        <f t="shared" si="54"/>
        <v>-0.72178477690287846</v>
      </c>
    </row>
    <row r="245" spans="1:8" x14ac:dyDescent="0.25">
      <c r="A245" s="182">
        <f t="shared" si="55"/>
        <v>43111</v>
      </c>
      <c r="B245">
        <v>206.8</v>
      </c>
      <c r="C245">
        <v>222.3</v>
      </c>
      <c r="D245">
        <v>422.8</v>
      </c>
      <c r="E245">
        <v>387.3</v>
      </c>
      <c r="F245" s="61">
        <f>+B245+D245</f>
        <v>629.6</v>
      </c>
      <c r="G245" s="61">
        <f>+C245+E245</f>
        <v>609.6</v>
      </c>
      <c r="H245" s="240">
        <f>+(F245/G245-1)*100</f>
        <v>3.2808398950131323</v>
      </c>
    </row>
    <row r="246" spans="1:8" x14ac:dyDescent="0.25">
      <c r="A246" s="182">
        <f t="shared" si="55"/>
        <v>43118</v>
      </c>
      <c r="B246">
        <v>206.4</v>
      </c>
      <c r="C246">
        <v>223.3</v>
      </c>
      <c r="D246">
        <v>423.2</v>
      </c>
      <c r="E246">
        <v>387.3</v>
      </c>
      <c r="F246" s="61">
        <f>+B246+D246</f>
        <v>629.6</v>
      </c>
      <c r="G246" s="61">
        <f>+C246+E246</f>
        <v>610.6</v>
      </c>
      <c r="H246" s="240">
        <f>+(F246/G246-1)*100</f>
        <v>3.1116934163118337</v>
      </c>
    </row>
    <row r="247" spans="1:8" x14ac:dyDescent="0.25">
      <c r="A247" s="182">
        <f t="shared" si="55"/>
        <v>43125</v>
      </c>
      <c r="B247">
        <v>206.4</v>
      </c>
      <c r="C247">
        <v>223</v>
      </c>
      <c r="D247">
        <v>423.2</v>
      </c>
      <c r="E247">
        <v>387.6</v>
      </c>
      <c r="F247" s="61">
        <f t="shared" ref="F247:F254" si="56">+B247+D247</f>
        <v>629.6</v>
      </c>
      <c r="G247" s="61">
        <f t="shared" ref="G247:G254" si="57">+C247+E247</f>
        <v>610.6</v>
      </c>
      <c r="H247" s="240">
        <f t="shared" ref="H247:H254" si="58">+(F247/G247-1)*100</f>
        <v>3.1116934163118337</v>
      </c>
    </row>
    <row r="248" spans="1:8" x14ac:dyDescent="0.25">
      <c r="A248" s="182">
        <f t="shared" si="55"/>
        <v>43132</v>
      </c>
      <c r="B248">
        <v>207.2</v>
      </c>
      <c r="C248">
        <v>223</v>
      </c>
      <c r="D248">
        <v>423.2</v>
      </c>
      <c r="E248">
        <v>387.6</v>
      </c>
      <c r="F248" s="61">
        <f t="shared" si="56"/>
        <v>630.4</v>
      </c>
      <c r="G248" s="61">
        <f t="shared" si="57"/>
        <v>610.6</v>
      </c>
      <c r="H248" s="240">
        <f t="shared" si="58"/>
        <v>3.2427120864723102</v>
      </c>
    </row>
    <row r="249" spans="1:8" x14ac:dyDescent="0.25">
      <c r="A249" s="182">
        <f t="shared" si="55"/>
        <v>43139</v>
      </c>
      <c r="B249">
        <v>207.2</v>
      </c>
      <c r="C249">
        <v>248.2</v>
      </c>
      <c r="D249">
        <v>423.2</v>
      </c>
      <c r="E249">
        <v>387.9</v>
      </c>
      <c r="F249" s="61">
        <f t="shared" si="56"/>
        <v>630.4</v>
      </c>
      <c r="G249" s="61">
        <f t="shared" si="57"/>
        <v>636.09999999999991</v>
      </c>
      <c r="H249" s="240">
        <f t="shared" si="58"/>
        <v>-0.89608552114446294</v>
      </c>
    </row>
    <row r="250" spans="1:8" x14ac:dyDescent="0.25">
      <c r="A250" s="182">
        <f t="shared" si="55"/>
        <v>43146</v>
      </c>
      <c r="B250" s="26">
        <v>207</v>
      </c>
      <c r="C250" s="26">
        <v>247.5</v>
      </c>
      <c r="D250">
        <v>423.4</v>
      </c>
      <c r="E250">
        <v>388.6</v>
      </c>
      <c r="F250" s="61">
        <f t="shared" si="56"/>
        <v>630.4</v>
      </c>
      <c r="G250" s="61">
        <f t="shared" si="57"/>
        <v>636.1</v>
      </c>
      <c r="H250" s="240">
        <f t="shared" si="58"/>
        <v>-0.89608552114448514</v>
      </c>
    </row>
    <row r="251" spans="1:8" x14ac:dyDescent="0.25">
      <c r="A251" s="182">
        <f t="shared" si="55"/>
        <v>43153</v>
      </c>
      <c r="B251" s="26">
        <v>207</v>
      </c>
      <c r="C251" s="26">
        <v>247</v>
      </c>
      <c r="D251">
        <v>423.4</v>
      </c>
      <c r="E251">
        <v>389.1</v>
      </c>
      <c r="F251" s="61">
        <f t="shared" si="56"/>
        <v>630.4</v>
      </c>
      <c r="G251" s="61">
        <f t="shared" si="57"/>
        <v>636.1</v>
      </c>
      <c r="H251" s="240">
        <f t="shared" si="58"/>
        <v>-0.89608552114448514</v>
      </c>
    </row>
    <row r="252" spans="1:8" x14ac:dyDescent="0.25">
      <c r="A252" s="182">
        <f t="shared" si="55"/>
        <v>43160</v>
      </c>
      <c r="B252" s="26">
        <v>207</v>
      </c>
      <c r="C252" s="26">
        <v>272</v>
      </c>
      <c r="D252">
        <v>423.4</v>
      </c>
      <c r="E252">
        <v>389.1</v>
      </c>
      <c r="F252" s="61">
        <f t="shared" si="56"/>
        <v>630.4</v>
      </c>
      <c r="G252" s="61">
        <f t="shared" si="57"/>
        <v>661.1</v>
      </c>
      <c r="H252" s="240">
        <f t="shared" si="58"/>
        <v>-4.6437755256390929</v>
      </c>
    </row>
    <row r="253" spans="1:8" x14ac:dyDescent="0.25">
      <c r="A253" s="182">
        <f t="shared" si="55"/>
        <v>43167</v>
      </c>
      <c r="B253">
        <v>206.9</v>
      </c>
      <c r="C253">
        <v>217.7</v>
      </c>
      <c r="D253">
        <v>423.5</v>
      </c>
      <c r="E253" s="26">
        <v>447</v>
      </c>
      <c r="F253" s="61">
        <f t="shared" si="56"/>
        <v>630.4</v>
      </c>
      <c r="G253" s="61">
        <f t="shared" si="57"/>
        <v>664.7</v>
      </c>
      <c r="H253" s="240">
        <f t="shared" si="58"/>
        <v>-5.1602226568376768</v>
      </c>
    </row>
    <row r="254" spans="1:8" x14ac:dyDescent="0.25">
      <c r="A254" s="182">
        <f t="shared" si="55"/>
        <v>43174</v>
      </c>
      <c r="B254" s="26">
        <v>161</v>
      </c>
      <c r="C254">
        <v>218.7</v>
      </c>
      <c r="D254">
        <v>472.8</v>
      </c>
      <c r="E254">
        <v>447.3</v>
      </c>
      <c r="F254" s="61">
        <f t="shared" si="56"/>
        <v>633.79999999999995</v>
      </c>
      <c r="G254" s="61">
        <f t="shared" si="57"/>
        <v>666</v>
      </c>
      <c r="H254" s="240">
        <f t="shared" si="58"/>
        <v>-4.8348348348348447</v>
      </c>
    </row>
    <row r="255" spans="1:8" x14ac:dyDescent="0.25">
      <c r="A255" s="182">
        <f t="shared" si="55"/>
        <v>43181</v>
      </c>
      <c r="B255" s="26">
        <v>136</v>
      </c>
      <c r="C255">
        <v>218.8</v>
      </c>
      <c r="D255">
        <v>500.3</v>
      </c>
      <c r="E255">
        <v>448.2</v>
      </c>
      <c r="F255" s="61">
        <f t="shared" ref="F255:F260" si="59">+B255+D255</f>
        <v>636.29999999999995</v>
      </c>
      <c r="G255" s="61">
        <f t="shared" ref="G255:G260" si="60">+C255+E255</f>
        <v>667</v>
      </c>
      <c r="H255" s="240">
        <f t="shared" ref="H255:H260" si="61">+(F255/G255-1)*100</f>
        <v>-4.6026986506746752</v>
      </c>
    </row>
    <row r="256" spans="1:8" x14ac:dyDescent="0.25">
      <c r="A256" s="182">
        <f t="shared" si="55"/>
        <v>43188</v>
      </c>
      <c r="B256">
        <v>186.3</v>
      </c>
      <c r="C256">
        <v>162.1</v>
      </c>
      <c r="D256">
        <v>500.5</v>
      </c>
      <c r="E256">
        <v>506.4</v>
      </c>
      <c r="F256" s="61">
        <f t="shared" si="59"/>
        <v>686.8</v>
      </c>
      <c r="G256" s="61">
        <f t="shared" si="60"/>
        <v>668.5</v>
      </c>
      <c r="H256" s="240">
        <f t="shared" si="61"/>
        <v>2.7374719521316315</v>
      </c>
    </row>
    <row r="257" spans="1:9" x14ac:dyDescent="0.25">
      <c r="A257" s="182">
        <f t="shared" si="55"/>
        <v>43195</v>
      </c>
      <c r="B257">
        <v>186.3</v>
      </c>
      <c r="C257">
        <v>133.6</v>
      </c>
      <c r="D257">
        <v>500.5</v>
      </c>
      <c r="E257">
        <v>536.70000000000005</v>
      </c>
      <c r="F257" s="61">
        <f t="shared" si="59"/>
        <v>686.8</v>
      </c>
      <c r="G257" s="61">
        <f t="shared" si="60"/>
        <v>670.30000000000007</v>
      </c>
      <c r="H257" s="240">
        <f t="shared" si="61"/>
        <v>2.4615843652096014</v>
      </c>
    </row>
    <row r="258" spans="1:9" x14ac:dyDescent="0.25">
      <c r="A258" s="182">
        <f t="shared" si="55"/>
        <v>43202</v>
      </c>
      <c r="B258">
        <v>159.19999999999999</v>
      </c>
      <c r="C258">
        <v>108.1</v>
      </c>
      <c r="D258">
        <v>500.6</v>
      </c>
      <c r="E258">
        <v>563.9</v>
      </c>
      <c r="F258" s="61">
        <f t="shared" si="59"/>
        <v>659.8</v>
      </c>
      <c r="G258" s="61">
        <f t="shared" si="60"/>
        <v>672</v>
      </c>
      <c r="H258" s="240">
        <f t="shared" si="61"/>
        <v>-1.8154761904761951</v>
      </c>
    </row>
    <row r="259" spans="1:9" x14ac:dyDescent="0.25">
      <c r="A259" s="182">
        <f t="shared" si="55"/>
        <v>43209</v>
      </c>
      <c r="B259">
        <v>50.5</v>
      </c>
      <c r="C259" s="26">
        <v>108</v>
      </c>
      <c r="D259">
        <v>613.29999999999995</v>
      </c>
      <c r="E259">
        <v>563.9</v>
      </c>
      <c r="F259" s="61">
        <f t="shared" si="59"/>
        <v>663.8</v>
      </c>
      <c r="G259" s="61">
        <f t="shared" si="60"/>
        <v>671.9</v>
      </c>
      <c r="H259" s="240">
        <f t="shared" si="61"/>
        <v>-1.2055365381753225</v>
      </c>
    </row>
    <row r="260" spans="1:9" x14ac:dyDescent="0.25">
      <c r="A260" s="182">
        <f t="shared" si="55"/>
        <v>43216</v>
      </c>
      <c r="B260">
        <v>50.5</v>
      </c>
      <c r="C260">
        <v>159.1</v>
      </c>
      <c r="D260">
        <v>613.29999999999995</v>
      </c>
      <c r="E260">
        <v>564.9</v>
      </c>
      <c r="F260" s="61">
        <f t="shared" si="59"/>
        <v>663.8</v>
      </c>
      <c r="G260" s="61">
        <f t="shared" si="60"/>
        <v>724</v>
      </c>
      <c r="H260" s="240">
        <f t="shared" si="61"/>
        <v>-8.3149171270718298</v>
      </c>
    </row>
    <row r="261" spans="1:9" x14ac:dyDescent="0.25">
      <c r="A261" s="182">
        <f t="shared" si="55"/>
        <v>43223</v>
      </c>
      <c r="B261">
        <v>50.5</v>
      </c>
      <c r="C261">
        <v>185.1</v>
      </c>
      <c r="D261">
        <v>613.29999999999995</v>
      </c>
      <c r="E261">
        <v>564.9</v>
      </c>
      <c r="F261" s="61">
        <f t="shared" ref="F261:F283" si="62">+B261+D261</f>
        <v>663.8</v>
      </c>
      <c r="G261" s="61">
        <f t="shared" ref="G261:G283" si="63">+C261+E261</f>
        <v>750</v>
      </c>
      <c r="H261" s="240">
        <f t="shared" ref="H261:H283" si="64">+(F261/G261-1)*100</f>
        <v>-11.493333333333345</v>
      </c>
      <c r="I261">
        <v>103.5</v>
      </c>
    </row>
    <row r="262" spans="1:9" x14ac:dyDescent="0.25">
      <c r="A262" s="182">
        <f t="shared" si="55"/>
        <v>43230</v>
      </c>
      <c r="B262">
        <v>50.5</v>
      </c>
      <c r="C262">
        <v>103.3</v>
      </c>
      <c r="D262">
        <v>613.29999999999995</v>
      </c>
      <c r="E262">
        <v>649.4</v>
      </c>
      <c r="F262" s="61">
        <f t="shared" si="62"/>
        <v>663.8</v>
      </c>
      <c r="G262" s="61">
        <f t="shared" si="63"/>
        <v>752.69999999999993</v>
      </c>
      <c r="H262" s="240">
        <f t="shared" si="64"/>
        <v>-11.810814401487979</v>
      </c>
      <c r="I262">
        <v>103.5</v>
      </c>
    </row>
    <row r="263" spans="1:9" x14ac:dyDescent="0.25">
      <c r="A263" s="182">
        <f t="shared" si="55"/>
        <v>43237</v>
      </c>
      <c r="B263">
        <v>50.5</v>
      </c>
      <c r="C263">
        <v>109.3</v>
      </c>
      <c r="D263">
        <v>613.29999999999995</v>
      </c>
      <c r="E263">
        <v>649.4</v>
      </c>
      <c r="F263" s="61">
        <f t="shared" si="62"/>
        <v>663.8</v>
      </c>
      <c r="G263" s="61">
        <f t="shared" si="63"/>
        <v>758.69999999999993</v>
      </c>
      <c r="H263" s="240">
        <f t="shared" si="64"/>
        <v>-12.508237775141684</v>
      </c>
      <c r="I263">
        <v>103.5</v>
      </c>
    </row>
    <row r="264" spans="1:9" x14ac:dyDescent="0.25">
      <c r="A264" s="182">
        <f t="shared" si="55"/>
        <v>43244</v>
      </c>
      <c r="B264">
        <v>50.5</v>
      </c>
      <c r="C264">
        <v>103.3</v>
      </c>
      <c r="D264">
        <v>613.29999999999995</v>
      </c>
      <c r="E264">
        <v>649.4</v>
      </c>
      <c r="F264" s="61">
        <f t="shared" si="62"/>
        <v>663.8</v>
      </c>
      <c r="G264" s="61">
        <f t="shared" si="63"/>
        <v>752.69999999999993</v>
      </c>
      <c r="H264" s="240">
        <f t="shared" si="64"/>
        <v>-11.810814401487979</v>
      </c>
      <c r="I264">
        <v>213.5</v>
      </c>
    </row>
    <row r="265" spans="1:9" x14ac:dyDescent="0.25">
      <c r="A265" s="182">
        <f t="shared" si="55"/>
        <v>43251</v>
      </c>
      <c r="B265">
        <v>50.5</v>
      </c>
      <c r="C265">
        <v>77</v>
      </c>
      <c r="D265" s="26">
        <v>613.29999999999995</v>
      </c>
      <c r="E265" s="26">
        <v>676.9</v>
      </c>
      <c r="F265" s="61">
        <f t="shared" si="62"/>
        <v>663.8</v>
      </c>
      <c r="G265" s="61">
        <f t="shared" si="63"/>
        <v>753.9</v>
      </c>
      <c r="H265" s="240">
        <f t="shared" si="64"/>
        <v>-11.951187160100819</v>
      </c>
      <c r="I265" s="26">
        <v>264</v>
      </c>
    </row>
    <row r="266" spans="1:9" x14ac:dyDescent="0.25">
      <c r="A266" s="182">
        <f t="shared" ref="A266:A329" si="65">+A265+7</f>
        <v>43258</v>
      </c>
      <c r="B266">
        <v>264.10000000000002</v>
      </c>
      <c r="C266">
        <v>181.1</v>
      </c>
      <c r="D266" s="26">
        <v>0</v>
      </c>
      <c r="E266" s="26">
        <v>29</v>
      </c>
      <c r="F266" s="61">
        <f t="shared" si="62"/>
        <v>264.10000000000002</v>
      </c>
      <c r="G266" s="61">
        <f t="shared" si="63"/>
        <v>210.1</v>
      </c>
      <c r="H266" s="240">
        <f t="shared" si="64"/>
        <v>25.702046644455034</v>
      </c>
    </row>
    <row r="267" spans="1:9" x14ac:dyDescent="0.25">
      <c r="A267" s="182">
        <f t="shared" si="65"/>
        <v>43265</v>
      </c>
      <c r="B267">
        <v>260.2</v>
      </c>
      <c r="C267">
        <v>226.6</v>
      </c>
      <c r="D267" s="26">
        <v>53.5</v>
      </c>
      <c r="E267" s="26">
        <v>29</v>
      </c>
      <c r="F267" s="61">
        <f t="shared" si="62"/>
        <v>313.7</v>
      </c>
      <c r="G267" s="61">
        <f t="shared" si="63"/>
        <v>255.6</v>
      </c>
      <c r="H267" s="240">
        <f t="shared" si="64"/>
        <v>22.730829420970267</v>
      </c>
    </row>
    <row r="268" spans="1:9" x14ac:dyDescent="0.25">
      <c r="A268" s="182">
        <f t="shared" si="65"/>
        <v>43272</v>
      </c>
      <c r="B268">
        <v>260.2</v>
      </c>
      <c r="C268">
        <v>181.6</v>
      </c>
      <c r="D268">
        <v>53.5</v>
      </c>
      <c r="E268">
        <v>77.8</v>
      </c>
      <c r="F268" s="61">
        <f t="shared" si="62"/>
        <v>313.7</v>
      </c>
      <c r="G268" s="61">
        <f t="shared" si="63"/>
        <v>259.39999999999998</v>
      </c>
      <c r="H268" s="240">
        <f t="shared" si="64"/>
        <v>20.932922127987673</v>
      </c>
    </row>
    <row r="269" spans="1:9" x14ac:dyDescent="0.25">
      <c r="A269" s="182">
        <f t="shared" si="65"/>
        <v>43279</v>
      </c>
      <c r="B269">
        <v>215.1</v>
      </c>
      <c r="C269">
        <v>182.1</v>
      </c>
      <c r="D269">
        <v>103.1</v>
      </c>
      <c r="E269">
        <v>77.8</v>
      </c>
      <c r="F269" s="61">
        <f t="shared" si="62"/>
        <v>318.2</v>
      </c>
      <c r="G269" s="61">
        <f t="shared" si="63"/>
        <v>259.89999999999998</v>
      </c>
      <c r="H269" s="240">
        <f t="shared" si="64"/>
        <v>22.431704501731442</v>
      </c>
    </row>
    <row r="270" spans="1:9" x14ac:dyDescent="0.25">
      <c r="A270" s="182">
        <f t="shared" si="65"/>
        <v>43286</v>
      </c>
      <c r="B270" s="26">
        <v>215</v>
      </c>
      <c r="C270">
        <v>182.1</v>
      </c>
      <c r="D270">
        <v>103.2</v>
      </c>
      <c r="E270">
        <v>77.8</v>
      </c>
      <c r="F270" s="61">
        <f t="shared" si="62"/>
        <v>318.2</v>
      </c>
      <c r="G270" s="61">
        <f t="shared" si="63"/>
        <v>259.89999999999998</v>
      </c>
      <c r="H270" s="240">
        <f t="shared" si="64"/>
        <v>22.431704501731442</v>
      </c>
    </row>
    <row r="271" spans="1:9" x14ac:dyDescent="0.25">
      <c r="A271" s="182">
        <f t="shared" si="65"/>
        <v>43293</v>
      </c>
      <c r="B271" s="26">
        <v>279</v>
      </c>
      <c r="C271">
        <v>186.8</v>
      </c>
      <c r="D271">
        <v>103.2</v>
      </c>
      <c r="E271">
        <v>78.599999999999994</v>
      </c>
      <c r="F271" s="61">
        <f t="shared" si="62"/>
        <v>382.2</v>
      </c>
      <c r="G271" s="61">
        <f t="shared" si="63"/>
        <v>265.39999999999998</v>
      </c>
      <c r="H271" s="240">
        <f t="shared" si="64"/>
        <v>44.009042954031649</v>
      </c>
    </row>
    <row r="272" spans="1:9" x14ac:dyDescent="0.25">
      <c r="A272" s="182">
        <f t="shared" si="65"/>
        <v>43300</v>
      </c>
      <c r="B272" s="26">
        <v>279</v>
      </c>
      <c r="C272">
        <v>185.7</v>
      </c>
      <c r="D272">
        <v>103.2</v>
      </c>
      <c r="E272">
        <v>79.599999999999994</v>
      </c>
      <c r="F272" s="61">
        <f t="shared" si="62"/>
        <v>382.2</v>
      </c>
      <c r="G272" s="61">
        <f t="shared" si="63"/>
        <v>265.29999999999995</v>
      </c>
      <c r="H272" s="240">
        <f t="shared" si="64"/>
        <v>44.063324538258584</v>
      </c>
    </row>
    <row r="273" spans="1:8" x14ac:dyDescent="0.25">
      <c r="A273" s="182">
        <f t="shared" si="65"/>
        <v>43307</v>
      </c>
      <c r="B273" s="26">
        <v>220</v>
      </c>
      <c r="C273">
        <v>185.5</v>
      </c>
      <c r="D273">
        <v>159.5</v>
      </c>
      <c r="E273">
        <v>79.8</v>
      </c>
      <c r="F273" s="61">
        <f t="shared" si="62"/>
        <v>379.5</v>
      </c>
      <c r="G273" s="61">
        <f t="shared" si="63"/>
        <v>265.3</v>
      </c>
      <c r="H273" s="240">
        <f t="shared" si="64"/>
        <v>43.045608744817173</v>
      </c>
    </row>
    <row r="274" spans="1:8" x14ac:dyDescent="0.25">
      <c r="A274" s="182">
        <f t="shared" si="65"/>
        <v>43314</v>
      </c>
      <c r="B274" s="26">
        <v>220</v>
      </c>
      <c r="C274">
        <v>185.5</v>
      </c>
      <c r="D274">
        <v>159.5</v>
      </c>
      <c r="E274">
        <v>79.8</v>
      </c>
      <c r="F274" s="61">
        <f t="shared" si="62"/>
        <v>379.5</v>
      </c>
      <c r="G274" s="61">
        <f t="shared" si="63"/>
        <v>265.3</v>
      </c>
      <c r="H274" s="240">
        <f t="shared" si="64"/>
        <v>43.045608744817173</v>
      </c>
    </row>
    <row r="275" spans="1:8" x14ac:dyDescent="0.25">
      <c r="A275" s="182">
        <f t="shared" si="65"/>
        <v>43321</v>
      </c>
      <c r="B275">
        <v>220.1</v>
      </c>
      <c r="C275">
        <v>295.60000000000002</v>
      </c>
      <c r="D275">
        <v>183.5</v>
      </c>
      <c r="E275">
        <v>79.8</v>
      </c>
      <c r="F275" s="61">
        <f t="shared" si="62"/>
        <v>403.6</v>
      </c>
      <c r="G275" s="61">
        <f t="shared" si="63"/>
        <v>375.40000000000003</v>
      </c>
      <c r="H275" s="240">
        <f t="shared" si="64"/>
        <v>7.5119872136387711</v>
      </c>
    </row>
    <row r="276" spans="1:8" x14ac:dyDescent="0.25">
      <c r="A276" s="182">
        <f t="shared" si="65"/>
        <v>43328</v>
      </c>
      <c r="B276">
        <v>220.1</v>
      </c>
      <c r="C276">
        <v>335.6</v>
      </c>
      <c r="D276">
        <v>183.5</v>
      </c>
      <c r="E276">
        <v>97.6</v>
      </c>
      <c r="F276" s="61">
        <f t="shared" si="62"/>
        <v>403.6</v>
      </c>
      <c r="G276" s="61">
        <f t="shared" si="63"/>
        <v>433.20000000000005</v>
      </c>
      <c r="H276" s="240">
        <f t="shared" si="64"/>
        <v>-6.8328716528162525</v>
      </c>
    </row>
    <row r="277" spans="1:8" x14ac:dyDescent="0.25">
      <c r="A277" s="182">
        <f t="shared" si="65"/>
        <v>43335</v>
      </c>
      <c r="B277" s="26">
        <v>220.1</v>
      </c>
      <c r="C277" s="26">
        <v>257</v>
      </c>
      <c r="D277">
        <v>183.5</v>
      </c>
      <c r="E277">
        <v>187.9</v>
      </c>
      <c r="F277" s="61">
        <f t="shared" si="62"/>
        <v>403.6</v>
      </c>
      <c r="G277" s="61">
        <f t="shared" si="63"/>
        <v>444.9</v>
      </c>
      <c r="H277" s="240">
        <f t="shared" si="64"/>
        <v>-9.2829849404360445</v>
      </c>
    </row>
    <row r="278" spans="1:8" x14ac:dyDescent="0.25">
      <c r="A278" s="182">
        <f t="shared" si="65"/>
        <v>43342</v>
      </c>
      <c r="B278" s="26">
        <v>270.10000000000002</v>
      </c>
      <c r="C278" s="26">
        <v>242.4</v>
      </c>
      <c r="D278">
        <v>183.5</v>
      </c>
      <c r="E278">
        <v>191.8</v>
      </c>
      <c r="F278" s="61">
        <f t="shared" si="62"/>
        <v>453.6</v>
      </c>
      <c r="G278" s="61">
        <f t="shared" si="63"/>
        <v>434.20000000000005</v>
      </c>
      <c r="H278" s="240">
        <f t="shared" si="64"/>
        <v>4.4679871027176299</v>
      </c>
    </row>
    <row r="279" spans="1:8" x14ac:dyDescent="0.25">
      <c r="A279" s="182">
        <f t="shared" si="65"/>
        <v>43349</v>
      </c>
      <c r="B279" s="26">
        <v>220</v>
      </c>
      <c r="C279" s="26">
        <v>196.9</v>
      </c>
      <c r="D279">
        <v>238.6</v>
      </c>
      <c r="E279">
        <v>241.5</v>
      </c>
      <c r="F279" s="61">
        <f t="shared" si="62"/>
        <v>458.6</v>
      </c>
      <c r="G279" s="61">
        <f t="shared" si="63"/>
        <v>438.4</v>
      </c>
      <c r="H279" s="240">
        <f t="shared" si="64"/>
        <v>4.6076642335766582</v>
      </c>
    </row>
    <row r="280" spans="1:8" x14ac:dyDescent="0.25">
      <c r="A280" s="182">
        <f t="shared" si="65"/>
        <v>43356</v>
      </c>
      <c r="B280" s="26">
        <v>275</v>
      </c>
      <c r="C280" s="26">
        <v>197.7</v>
      </c>
      <c r="D280">
        <v>238.6</v>
      </c>
      <c r="E280">
        <v>241.9</v>
      </c>
      <c r="F280" s="61">
        <f t="shared" si="62"/>
        <v>513.6</v>
      </c>
      <c r="G280" s="61">
        <f t="shared" si="63"/>
        <v>439.6</v>
      </c>
      <c r="H280" s="240">
        <f t="shared" si="64"/>
        <v>16.833484986351223</v>
      </c>
    </row>
    <row r="281" spans="1:8" x14ac:dyDescent="0.25">
      <c r="A281" s="182">
        <f t="shared" si="65"/>
        <v>43363</v>
      </c>
      <c r="B281">
        <v>245.3</v>
      </c>
      <c r="C281">
        <v>197.4</v>
      </c>
      <c r="D281">
        <v>296.8</v>
      </c>
      <c r="E281">
        <v>242.2</v>
      </c>
      <c r="F281" s="61">
        <f t="shared" si="62"/>
        <v>542.1</v>
      </c>
      <c r="G281" s="61">
        <f t="shared" si="63"/>
        <v>439.6</v>
      </c>
      <c r="H281" s="240">
        <f t="shared" si="64"/>
        <v>23.316651501364881</v>
      </c>
    </row>
    <row r="282" spans="1:8" x14ac:dyDescent="0.25">
      <c r="A282" s="182">
        <f t="shared" si="65"/>
        <v>43370</v>
      </c>
      <c r="B282">
        <v>185.1</v>
      </c>
      <c r="C282">
        <v>197.1</v>
      </c>
      <c r="D282">
        <v>351.8</v>
      </c>
      <c r="E282">
        <v>242.5</v>
      </c>
      <c r="F282" s="61">
        <f t="shared" si="62"/>
        <v>536.9</v>
      </c>
      <c r="G282" s="61">
        <f t="shared" si="63"/>
        <v>439.6</v>
      </c>
      <c r="H282" s="240">
        <f t="shared" si="64"/>
        <v>22.133757961783431</v>
      </c>
    </row>
    <row r="283" spans="1:8" x14ac:dyDescent="0.25">
      <c r="A283" s="182">
        <f t="shared" si="65"/>
        <v>43377</v>
      </c>
      <c r="B283">
        <v>185.1</v>
      </c>
      <c r="C283">
        <v>196.6</v>
      </c>
      <c r="D283">
        <v>351.8</v>
      </c>
      <c r="E283" s="26">
        <v>243</v>
      </c>
      <c r="F283" s="61">
        <f t="shared" si="62"/>
        <v>536.9</v>
      </c>
      <c r="G283" s="61">
        <f t="shared" si="63"/>
        <v>439.6</v>
      </c>
      <c r="H283" s="240">
        <f t="shared" si="64"/>
        <v>22.133757961783431</v>
      </c>
    </row>
    <row r="284" spans="1:8" x14ac:dyDescent="0.25">
      <c r="A284" s="182">
        <f t="shared" si="65"/>
        <v>43384</v>
      </c>
      <c r="B284">
        <v>185.1</v>
      </c>
      <c r="C284">
        <v>196.6</v>
      </c>
      <c r="D284">
        <v>351.8</v>
      </c>
      <c r="E284">
        <v>243.1</v>
      </c>
      <c r="F284" s="61">
        <f t="shared" ref="F284:F310" si="66">+B284+D284</f>
        <v>536.9</v>
      </c>
      <c r="G284" s="61">
        <f t="shared" ref="G284:G310" si="67">+C284+E284</f>
        <v>439.7</v>
      </c>
      <c r="H284" s="240">
        <f t="shared" ref="H284:H310" si="68">+(F284/G284-1)*100</f>
        <v>22.105981350921077</v>
      </c>
    </row>
    <row r="285" spans="1:8" x14ac:dyDescent="0.25">
      <c r="A285" s="182">
        <f t="shared" si="65"/>
        <v>43391</v>
      </c>
      <c r="B285">
        <v>185.7</v>
      </c>
      <c r="C285">
        <v>196.6</v>
      </c>
      <c r="D285">
        <v>351.8</v>
      </c>
      <c r="E285">
        <v>243.1</v>
      </c>
      <c r="F285" s="61">
        <f t="shared" si="66"/>
        <v>537.5</v>
      </c>
      <c r="G285" s="61">
        <f t="shared" si="67"/>
        <v>439.7</v>
      </c>
      <c r="H285" s="240">
        <f t="shared" si="68"/>
        <v>22.242438025926781</v>
      </c>
    </row>
    <row r="286" spans="1:8" x14ac:dyDescent="0.25">
      <c r="A286" s="182">
        <f t="shared" si="65"/>
        <v>43398</v>
      </c>
      <c r="B286">
        <v>185.7</v>
      </c>
      <c r="C286">
        <v>196.6</v>
      </c>
      <c r="D286">
        <v>351.8</v>
      </c>
      <c r="E286">
        <v>243.7</v>
      </c>
      <c r="F286" s="61">
        <f t="shared" si="66"/>
        <v>537.5</v>
      </c>
      <c r="G286" s="61">
        <f t="shared" si="67"/>
        <v>440.29999999999995</v>
      </c>
      <c r="H286" s="240">
        <f t="shared" si="68"/>
        <v>22.07585736997504</v>
      </c>
    </row>
    <row r="287" spans="1:8" x14ac:dyDescent="0.25">
      <c r="A287" s="182">
        <f t="shared" si="65"/>
        <v>43405</v>
      </c>
      <c r="B287">
        <v>185.6</v>
      </c>
      <c r="C287" s="26">
        <v>196</v>
      </c>
      <c r="D287" s="26">
        <v>351.9</v>
      </c>
      <c r="E287">
        <v>244.2</v>
      </c>
      <c r="F287" s="61">
        <f t="shared" si="66"/>
        <v>537.5</v>
      </c>
      <c r="G287" s="61">
        <f t="shared" si="67"/>
        <v>440.2</v>
      </c>
      <c r="H287" s="240">
        <f t="shared" si="68"/>
        <v>22.103589277601099</v>
      </c>
    </row>
    <row r="288" spans="1:8" x14ac:dyDescent="0.25">
      <c r="A288" s="182">
        <f t="shared" si="65"/>
        <v>43412</v>
      </c>
      <c r="B288">
        <v>185.5</v>
      </c>
      <c r="C288" s="26">
        <v>196</v>
      </c>
      <c r="D288" s="26">
        <v>352</v>
      </c>
      <c r="E288">
        <v>244.2</v>
      </c>
      <c r="F288" s="61">
        <f t="shared" si="66"/>
        <v>537.5</v>
      </c>
      <c r="G288" s="61">
        <f t="shared" si="67"/>
        <v>440.2</v>
      </c>
      <c r="H288" s="240">
        <f t="shared" si="68"/>
        <v>22.103589277601099</v>
      </c>
    </row>
    <row r="289" spans="1:8" x14ac:dyDescent="0.25">
      <c r="A289" s="182">
        <f t="shared" si="65"/>
        <v>43419</v>
      </c>
      <c r="B289">
        <v>185.4</v>
      </c>
      <c r="C289">
        <v>195.4</v>
      </c>
      <c r="D289">
        <v>352.1</v>
      </c>
      <c r="E289" s="26">
        <v>245</v>
      </c>
      <c r="F289" s="61">
        <f t="shared" si="66"/>
        <v>537.5</v>
      </c>
      <c r="G289" s="61">
        <f t="shared" si="67"/>
        <v>440.4</v>
      </c>
      <c r="H289" s="240">
        <f t="shared" si="68"/>
        <v>22.04813805631245</v>
      </c>
    </row>
    <row r="290" spans="1:8" x14ac:dyDescent="0.25">
      <c r="A290" s="182">
        <f t="shared" si="65"/>
        <v>43426</v>
      </c>
      <c r="B290">
        <v>235.5</v>
      </c>
      <c r="C290">
        <v>195.4</v>
      </c>
      <c r="D290">
        <v>352.2</v>
      </c>
      <c r="E290" s="26">
        <v>245</v>
      </c>
      <c r="F290" s="61">
        <f t="shared" si="66"/>
        <v>587.70000000000005</v>
      </c>
      <c r="G290" s="61">
        <f t="shared" si="67"/>
        <v>440.4</v>
      </c>
      <c r="H290" s="240">
        <f t="shared" si="68"/>
        <v>33.446866485013651</v>
      </c>
    </row>
    <row r="291" spans="1:8" x14ac:dyDescent="0.25">
      <c r="A291" s="182">
        <f t="shared" si="65"/>
        <v>43433</v>
      </c>
      <c r="B291">
        <v>344.4</v>
      </c>
      <c r="C291">
        <v>196.2</v>
      </c>
      <c r="D291">
        <v>352.4</v>
      </c>
      <c r="E291" s="26">
        <v>245</v>
      </c>
      <c r="F291" s="61">
        <f t="shared" si="66"/>
        <v>696.8</v>
      </c>
      <c r="G291" s="61">
        <f t="shared" si="67"/>
        <v>441.2</v>
      </c>
      <c r="H291" s="240">
        <f t="shared" si="68"/>
        <v>57.932910244786925</v>
      </c>
    </row>
    <row r="292" spans="1:8" x14ac:dyDescent="0.25">
      <c r="A292" s="182">
        <f t="shared" si="65"/>
        <v>43440</v>
      </c>
      <c r="B292">
        <v>344.3</v>
      </c>
      <c r="C292">
        <v>292.2</v>
      </c>
      <c r="D292">
        <v>409.5</v>
      </c>
      <c r="E292">
        <v>245</v>
      </c>
      <c r="F292" s="61">
        <f t="shared" si="66"/>
        <v>753.8</v>
      </c>
      <c r="G292" s="61">
        <f t="shared" si="67"/>
        <v>537.20000000000005</v>
      </c>
      <c r="H292" s="240">
        <f t="shared" si="68"/>
        <v>40.320178704393129</v>
      </c>
    </row>
    <row r="293" spans="1:8" x14ac:dyDescent="0.25">
      <c r="A293" s="182">
        <f t="shared" si="65"/>
        <v>43447</v>
      </c>
      <c r="B293">
        <v>294.3</v>
      </c>
      <c r="C293">
        <v>264.7</v>
      </c>
      <c r="D293">
        <v>463.9</v>
      </c>
      <c r="E293">
        <v>284.10000000000002</v>
      </c>
      <c r="F293" s="61">
        <f t="shared" si="66"/>
        <v>758.2</v>
      </c>
      <c r="G293" s="61">
        <f t="shared" si="67"/>
        <v>548.79999999999995</v>
      </c>
      <c r="H293" s="240">
        <f t="shared" si="68"/>
        <v>38.15597667638486</v>
      </c>
    </row>
    <row r="294" spans="1:8" x14ac:dyDescent="0.25">
      <c r="A294" s="182">
        <f t="shared" si="65"/>
        <v>43454</v>
      </c>
      <c r="B294" s="26">
        <v>267</v>
      </c>
      <c r="C294">
        <v>250.8</v>
      </c>
      <c r="D294">
        <v>520.79999999999995</v>
      </c>
      <c r="E294">
        <v>349.4</v>
      </c>
      <c r="F294" s="61">
        <f t="shared" si="66"/>
        <v>787.8</v>
      </c>
      <c r="G294" s="61">
        <f t="shared" si="67"/>
        <v>600.20000000000005</v>
      </c>
      <c r="H294" s="240">
        <f t="shared" si="68"/>
        <v>31.256247917360859</v>
      </c>
    </row>
    <row r="295" spans="1:8" x14ac:dyDescent="0.25">
      <c r="A295" s="182">
        <f t="shared" si="65"/>
        <v>43461</v>
      </c>
      <c r="B295">
        <v>261.8</v>
      </c>
      <c r="C295">
        <v>200.8</v>
      </c>
      <c r="D295">
        <v>526.4</v>
      </c>
      <c r="E295">
        <v>404.4</v>
      </c>
      <c r="F295" s="61">
        <f t="shared" si="66"/>
        <v>788.2</v>
      </c>
      <c r="G295" s="61">
        <f t="shared" si="67"/>
        <v>605.20000000000005</v>
      </c>
      <c r="H295" s="240">
        <f t="shared" si="68"/>
        <v>30.23793787177793</v>
      </c>
    </row>
    <row r="296" spans="1:8" x14ac:dyDescent="0.25">
      <c r="A296" s="182">
        <f t="shared" si="65"/>
        <v>43468</v>
      </c>
      <c r="B296">
        <v>241.8</v>
      </c>
      <c r="C296">
        <v>200.8</v>
      </c>
      <c r="D296">
        <v>548.29999999999995</v>
      </c>
      <c r="E296">
        <v>404.4</v>
      </c>
      <c r="F296" s="61">
        <f t="shared" si="66"/>
        <v>790.09999999999991</v>
      </c>
      <c r="G296" s="61">
        <f t="shared" si="67"/>
        <v>605.20000000000005</v>
      </c>
      <c r="H296" s="240">
        <f t="shared" si="68"/>
        <v>30.551883674818225</v>
      </c>
    </row>
    <row r="297" spans="1:8" x14ac:dyDescent="0.25">
      <c r="A297" s="182">
        <f t="shared" si="65"/>
        <v>43475</v>
      </c>
      <c r="B297" s="271">
        <v>0</v>
      </c>
      <c r="C297" s="271">
        <v>0</v>
      </c>
      <c r="D297" s="271">
        <v>0</v>
      </c>
      <c r="E297" s="271">
        <v>0</v>
      </c>
      <c r="F297" s="286">
        <f t="shared" si="66"/>
        <v>0</v>
      </c>
      <c r="G297" s="61">
        <f t="shared" si="67"/>
        <v>0</v>
      </c>
      <c r="H297" s="240" t="e">
        <f t="shared" si="68"/>
        <v>#DIV/0!</v>
      </c>
    </row>
    <row r="298" spans="1:8" x14ac:dyDescent="0.25">
      <c r="A298" s="182">
        <f t="shared" si="65"/>
        <v>43482</v>
      </c>
      <c r="B298" s="271">
        <v>0</v>
      </c>
      <c r="C298" s="271">
        <v>0</v>
      </c>
      <c r="D298" s="271">
        <v>0</v>
      </c>
      <c r="E298" s="271">
        <v>0</v>
      </c>
      <c r="F298" s="286">
        <f t="shared" si="66"/>
        <v>0</v>
      </c>
      <c r="G298" s="61">
        <f t="shared" si="67"/>
        <v>0</v>
      </c>
      <c r="H298" s="240" t="e">
        <f t="shared" si="68"/>
        <v>#DIV/0!</v>
      </c>
    </row>
    <row r="299" spans="1:8" x14ac:dyDescent="0.25">
      <c r="A299" s="182">
        <f t="shared" si="65"/>
        <v>43489</v>
      </c>
      <c r="B299" s="271">
        <v>0</v>
      </c>
      <c r="C299" s="271">
        <v>0</v>
      </c>
      <c r="D299" s="271">
        <v>0</v>
      </c>
      <c r="E299" s="271">
        <v>0</v>
      </c>
      <c r="F299" s="286">
        <f t="shared" si="66"/>
        <v>0</v>
      </c>
      <c r="G299" s="61">
        <f t="shared" si="67"/>
        <v>0</v>
      </c>
      <c r="H299" s="240" t="e">
        <f t="shared" si="68"/>
        <v>#DIV/0!</v>
      </c>
    </row>
    <row r="300" spans="1:8" x14ac:dyDescent="0.25">
      <c r="A300" s="182">
        <f t="shared" si="65"/>
        <v>43496</v>
      </c>
      <c r="B300" s="271">
        <v>0</v>
      </c>
      <c r="C300" s="271">
        <v>0</v>
      </c>
      <c r="D300" s="271">
        <v>0</v>
      </c>
      <c r="E300" s="271">
        <v>0</v>
      </c>
      <c r="F300" s="286">
        <f t="shared" si="66"/>
        <v>0</v>
      </c>
      <c r="G300" s="61">
        <f t="shared" si="67"/>
        <v>0</v>
      </c>
      <c r="H300" s="240" t="e">
        <f t="shared" si="68"/>
        <v>#DIV/0!</v>
      </c>
    </row>
    <row r="301" spans="1:8" x14ac:dyDescent="0.25">
      <c r="A301" s="182">
        <f t="shared" si="65"/>
        <v>43503</v>
      </c>
      <c r="B301" s="271">
        <v>0</v>
      </c>
      <c r="C301" s="271">
        <v>0</v>
      </c>
      <c r="D301" s="271">
        <v>0</v>
      </c>
      <c r="E301" s="271">
        <v>0</v>
      </c>
      <c r="F301" s="286">
        <f t="shared" si="66"/>
        <v>0</v>
      </c>
      <c r="G301" s="61">
        <f t="shared" si="67"/>
        <v>0</v>
      </c>
      <c r="H301" s="240" t="e">
        <f t="shared" si="68"/>
        <v>#DIV/0!</v>
      </c>
    </row>
    <row r="302" spans="1:8" x14ac:dyDescent="0.25">
      <c r="A302" s="182">
        <f t="shared" si="65"/>
        <v>43510</v>
      </c>
      <c r="B302">
        <v>231.8</v>
      </c>
      <c r="C302">
        <v>207</v>
      </c>
      <c r="D302">
        <v>548.29999999999995</v>
      </c>
      <c r="E302">
        <v>423.4</v>
      </c>
      <c r="F302" s="61">
        <f t="shared" si="66"/>
        <v>780.09999999999991</v>
      </c>
      <c r="G302" s="61">
        <f t="shared" si="67"/>
        <v>630.4</v>
      </c>
      <c r="H302" s="240">
        <f t="shared" si="68"/>
        <v>23.746827411167494</v>
      </c>
    </row>
    <row r="303" spans="1:8" x14ac:dyDescent="0.25">
      <c r="A303" s="182">
        <f t="shared" si="65"/>
        <v>43517</v>
      </c>
      <c r="B303">
        <v>191.8</v>
      </c>
      <c r="C303">
        <v>207</v>
      </c>
      <c r="D303">
        <v>548.29999999999995</v>
      </c>
      <c r="E303">
        <v>423.4</v>
      </c>
      <c r="F303" s="61">
        <f t="shared" si="66"/>
        <v>740.09999999999991</v>
      </c>
      <c r="G303" s="61">
        <f t="shared" si="67"/>
        <v>630.4</v>
      </c>
      <c r="H303" s="240">
        <f t="shared" si="68"/>
        <v>17.401649746192895</v>
      </c>
    </row>
    <row r="304" spans="1:8" x14ac:dyDescent="0.25">
      <c r="A304" s="182">
        <f t="shared" si="65"/>
        <v>43524</v>
      </c>
      <c r="B304">
        <v>192.4</v>
      </c>
      <c r="C304">
        <v>207</v>
      </c>
      <c r="D304">
        <v>549.20000000000005</v>
      </c>
      <c r="E304">
        <v>423.4</v>
      </c>
      <c r="F304" s="61">
        <f t="shared" si="66"/>
        <v>741.6</v>
      </c>
      <c r="G304" s="61">
        <f t="shared" si="67"/>
        <v>630.4</v>
      </c>
      <c r="H304" s="240">
        <f t="shared" si="68"/>
        <v>17.639593908629458</v>
      </c>
    </row>
    <row r="305" spans="1:9" x14ac:dyDescent="0.25">
      <c r="A305" s="182">
        <f t="shared" si="65"/>
        <v>43531</v>
      </c>
      <c r="B305">
        <v>192.5</v>
      </c>
      <c r="C305">
        <v>206.9</v>
      </c>
      <c r="D305">
        <v>549.29999999999995</v>
      </c>
      <c r="E305">
        <v>423.5</v>
      </c>
      <c r="F305" s="61">
        <f t="shared" si="66"/>
        <v>741.8</v>
      </c>
      <c r="G305" s="61">
        <f t="shared" si="67"/>
        <v>630.4</v>
      </c>
      <c r="H305" s="240">
        <f t="shared" si="68"/>
        <v>17.671319796954311</v>
      </c>
    </row>
    <row r="306" spans="1:9" x14ac:dyDescent="0.25">
      <c r="A306" s="182">
        <f t="shared" si="65"/>
        <v>43538</v>
      </c>
      <c r="B306">
        <v>192.5</v>
      </c>
      <c r="C306" s="26">
        <v>161</v>
      </c>
      <c r="D306">
        <v>549.29999999999995</v>
      </c>
      <c r="E306">
        <v>472.8</v>
      </c>
      <c r="F306" s="61">
        <f t="shared" si="66"/>
        <v>741.8</v>
      </c>
      <c r="G306" s="61">
        <f t="shared" si="67"/>
        <v>633.79999999999995</v>
      </c>
      <c r="H306" s="240">
        <f t="shared" si="68"/>
        <v>17.040075733669923</v>
      </c>
    </row>
    <row r="307" spans="1:9" x14ac:dyDescent="0.25">
      <c r="A307" s="182">
        <f t="shared" si="65"/>
        <v>43545</v>
      </c>
      <c r="B307">
        <v>192.2</v>
      </c>
      <c r="C307">
        <v>136</v>
      </c>
      <c r="D307">
        <v>549.6</v>
      </c>
      <c r="E307">
        <v>500.3</v>
      </c>
      <c r="F307" s="61">
        <f t="shared" si="66"/>
        <v>741.8</v>
      </c>
      <c r="G307" s="61">
        <f t="shared" si="67"/>
        <v>636.29999999999995</v>
      </c>
      <c r="H307" s="240">
        <f t="shared" si="68"/>
        <v>16.58022945151658</v>
      </c>
    </row>
    <row r="308" spans="1:9" x14ac:dyDescent="0.25">
      <c r="A308" s="182">
        <f t="shared" si="65"/>
        <v>43552</v>
      </c>
      <c r="B308">
        <v>192.1</v>
      </c>
      <c r="C308">
        <v>186.3</v>
      </c>
      <c r="D308">
        <v>549.70000000000005</v>
      </c>
      <c r="E308">
        <v>500.5</v>
      </c>
      <c r="F308" s="61">
        <f t="shared" si="66"/>
        <v>741.80000000000007</v>
      </c>
      <c r="G308" s="61">
        <f t="shared" si="67"/>
        <v>686.8</v>
      </c>
      <c r="H308" s="240">
        <f t="shared" si="68"/>
        <v>8.0081537565521508</v>
      </c>
    </row>
    <row r="309" spans="1:9" x14ac:dyDescent="0.25">
      <c r="A309" s="182">
        <f t="shared" si="65"/>
        <v>43559</v>
      </c>
      <c r="B309">
        <v>135.30000000000001</v>
      </c>
      <c r="C309">
        <v>186.3</v>
      </c>
      <c r="D309">
        <v>608.70000000000005</v>
      </c>
      <c r="E309">
        <v>500.5</v>
      </c>
      <c r="F309" s="61">
        <f t="shared" si="66"/>
        <v>744</v>
      </c>
      <c r="G309" s="61">
        <f t="shared" si="67"/>
        <v>686.8</v>
      </c>
      <c r="H309" s="240">
        <f t="shared" si="68"/>
        <v>8.3284799068142235</v>
      </c>
    </row>
    <row r="310" spans="1:9" x14ac:dyDescent="0.25">
      <c r="A310" s="182">
        <f t="shared" si="65"/>
        <v>43566</v>
      </c>
      <c r="B310">
        <v>135.6</v>
      </c>
      <c r="C310">
        <v>159.19999999999999</v>
      </c>
      <c r="D310">
        <v>608.79999999999995</v>
      </c>
      <c r="E310">
        <v>500.6</v>
      </c>
      <c r="F310" s="61">
        <f t="shared" si="66"/>
        <v>744.4</v>
      </c>
      <c r="G310" s="61">
        <f t="shared" si="67"/>
        <v>659.8</v>
      </c>
      <c r="H310" s="240">
        <f t="shared" si="68"/>
        <v>12.822067293119122</v>
      </c>
    </row>
    <row r="311" spans="1:9" x14ac:dyDescent="0.25">
      <c r="A311" s="182">
        <f t="shared" si="65"/>
        <v>43573</v>
      </c>
      <c r="B311">
        <v>60.7</v>
      </c>
      <c r="C311">
        <v>50.5</v>
      </c>
      <c r="D311">
        <v>687</v>
      </c>
      <c r="E311">
        <v>613.29999999999995</v>
      </c>
      <c r="F311" s="61">
        <f t="shared" ref="F311:F371" si="69">+B311+D311</f>
        <v>747.7</v>
      </c>
      <c r="G311" s="61">
        <f t="shared" ref="G311:G371" si="70">+C311+E311</f>
        <v>663.8</v>
      </c>
      <c r="H311" s="240">
        <f t="shared" ref="H311:H371" si="71">+(F311/G311-1)*100</f>
        <v>12.639349201566752</v>
      </c>
    </row>
    <row r="312" spans="1:9" x14ac:dyDescent="0.25">
      <c r="A312" s="182">
        <f t="shared" si="65"/>
        <v>43580</v>
      </c>
      <c r="B312">
        <v>0.4</v>
      </c>
      <c r="C312">
        <v>50.5</v>
      </c>
      <c r="D312">
        <v>745.6</v>
      </c>
      <c r="E312">
        <v>613.29999999999995</v>
      </c>
      <c r="F312" s="61">
        <f t="shared" si="69"/>
        <v>746</v>
      </c>
      <c r="G312" s="61">
        <f t="shared" si="70"/>
        <v>663.8</v>
      </c>
      <c r="H312" s="240">
        <f t="shared" si="71"/>
        <v>12.383247966254896</v>
      </c>
      <c r="I312">
        <v>158</v>
      </c>
    </row>
    <row r="313" spans="1:9" x14ac:dyDescent="0.25">
      <c r="A313" s="182">
        <f t="shared" si="65"/>
        <v>43587</v>
      </c>
      <c r="B313">
        <v>0.9</v>
      </c>
      <c r="C313">
        <v>50.5</v>
      </c>
      <c r="D313">
        <v>745.6</v>
      </c>
      <c r="E313">
        <v>613.29999999999995</v>
      </c>
      <c r="F313" s="61">
        <f t="shared" si="69"/>
        <v>746.5</v>
      </c>
      <c r="G313" s="61">
        <f t="shared" si="70"/>
        <v>663.8</v>
      </c>
      <c r="H313" s="240">
        <f t="shared" si="71"/>
        <v>12.458571858993682</v>
      </c>
      <c r="I313">
        <v>158</v>
      </c>
    </row>
    <row r="314" spans="1:9" x14ac:dyDescent="0.25">
      <c r="A314" s="182">
        <f t="shared" si="65"/>
        <v>43594</v>
      </c>
      <c r="B314">
        <v>10.7</v>
      </c>
      <c r="C314">
        <v>50.5</v>
      </c>
      <c r="D314" s="26">
        <v>745.8</v>
      </c>
      <c r="E314">
        <v>613.29999999999995</v>
      </c>
      <c r="F314" s="61">
        <f t="shared" si="69"/>
        <v>756.5</v>
      </c>
      <c r="G314" s="61">
        <f t="shared" si="70"/>
        <v>663.8</v>
      </c>
      <c r="H314" s="240">
        <f t="shared" si="71"/>
        <v>13.965049713769218</v>
      </c>
      <c r="I314">
        <v>158</v>
      </c>
    </row>
    <row r="315" spans="1:9" x14ac:dyDescent="0.25">
      <c r="A315" s="182">
        <f t="shared" si="65"/>
        <v>43601</v>
      </c>
      <c r="B315">
        <v>10.5</v>
      </c>
      <c r="C315">
        <v>50.5</v>
      </c>
      <c r="D315" s="26">
        <v>746</v>
      </c>
      <c r="E315">
        <v>613.29999999999995</v>
      </c>
      <c r="F315" s="61">
        <f t="shared" si="69"/>
        <v>756.5</v>
      </c>
      <c r="G315" s="61">
        <f t="shared" si="70"/>
        <v>663.8</v>
      </c>
      <c r="H315" s="240">
        <f t="shared" si="71"/>
        <v>13.965049713769218</v>
      </c>
      <c r="I315">
        <v>183</v>
      </c>
    </row>
    <row r="316" spans="1:9" x14ac:dyDescent="0.25">
      <c r="A316" s="182">
        <f t="shared" si="65"/>
        <v>43608</v>
      </c>
      <c r="B316">
        <v>10.6</v>
      </c>
      <c r="C316">
        <v>50.5</v>
      </c>
      <c r="D316" s="26">
        <v>746</v>
      </c>
      <c r="E316">
        <v>613.29999999999995</v>
      </c>
      <c r="F316" s="61">
        <f t="shared" si="69"/>
        <v>756.6</v>
      </c>
      <c r="G316" s="61">
        <f t="shared" si="70"/>
        <v>663.8</v>
      </c>
      <c r="H316" s="240">
        <f t="shared" si="71"/>
        <v>13.980114492316975</v>
      </c>
      <c r="I316">
        <v>183</v>
      </c>
    </row>
    <row r="317" spans="1:9" x14ac:dyDescent="0.25">
      <c r="A317" s="182">
        <f t="shared" si="65"/>
        <v>43615</v>
      </c>
      <c r="B317">
        <v>10</v>
      </c>
      <c r="C317">
        <v>50.5</v>
      </c>
      <c r="D317" s="26">
        <v>746.5</v>
      </c>
      <c r="E317">
        <v>613.29999999999995</v>
      </c>
      <c r="F317" s="61">
        <f t="shared" si="69"/>
        <v>756.5</v>
      </c>
      <c r="G317" s="61">
        <f t="shared" si="70"/>
        <v>663.8</v>
      </c>
      <c r="H317" s="240">
        <f t="shared" si="71"/>
        <v>13.965049713769218</v>
      </c>
      <c r="I317">
        <v>183</v>
      </c>
    </row>
    <row r="318" spans="1:9" x14ac:dyDescent="0.25">
      <c r="A318" s="182">
        <f t="shared" si="65"/>
        <v>43622</v>
      </c>
      <c r="B318">
        <v>168.1</v>
      </c>
      <c r="C318" s="26">
        <v>264.10000000000002</v>
      </c>
      <c r="D318" s="26">
        <v>27.5</v>
      </c>
      <c r="E318">
        <v>0</v>
      </c>
      <c r="F318" s="61">
        <f t="shared" si="69"/>
        <v>195.6</v>
      </c>
      <c r="G318" s="61">
        <f t="shared" si="70"/>
        <v>264.10000000000002</v>
      </c>
      <c r="H318" s="240">
        <f t="shared" si="71"/>
        <v>-25.937145020825458</v>
      </c>
    </row>
    <row r="319" spans="1:9" x14ac:dyDescent="0.25">
      <c r="A319" s="182">
        <f t="shared" si="65"/>
        <v>43629</v>
      </c>
      <c r="B319">
        <v>143.30000000000001</v>
      </c>
      <c r="C319" s="26">
        <v>260.2</v>
      </c>
      <c r="D319" s="26">
        <v>55</v>
      </c>
      <c r="E319">
        <v>53.5</v>
      </c>
      <c r="F319" s="61">
        <f t="shared" si="69"/>
        <v>198.3</v>
      </c>
      <c r="G319" s="61">
        <f t="shared" si="70"/>
        <v>313.7</v>
      </c>
      <c r="H319" s="240">
        <f t="shared" si="71"/>
        <v>-36.786738922537452</v>
      </c>
    </row>
    <row r="320" spans="1:9" x14ac:dyDescent="0.25">
      <c r="A320" s="182">
        <f t="shared" si="65"/>
        <v>43636</v>
      </c>
      <c r="B320">
        <v>143.30000000000001</v>
      </c>
      <c r="C320" s="26">
        <v>260.2</v>
      </c>
      <c r="D320" s="26">
        <v>55.1</v>
      </c>
      <c r="E320">
        <v>53.5</v>
      </c>
      <c r="F320" s="61">
        <f t="shared" si="69"/>
        <v>198.4</v>
      </c>
      <c r="G320" s="61">
        <f t="shared" si="70"/>
        <v>313.7</v>
      </c>
      <c r="H320" s="240">
        <f t="shared" si="71"/>
        <v>-36.754861332483259</v>
      </c>
    </row>
    <row r="321" spans="1:8" x14ac:dyDescent="0.25">
      <c r="A321" s="182">
        <f t="shared" si="65"/>
        <v>43643</v>
      </c>
      <c r="B321">
        <v>86.6</v>
      </c>
      <c r="C321" s="26">
        <v>215.1</v>
      </c>
      <c r="D321" s="26">
        <v>113</v>
      </c>
      <c r="E321">
        <v>103.1</v>
      </c>
      <c r="F321" s="61">
        <f t="shared" si="69"/>
        <v>199.6</v>
      </c>
      <c r="G321" s="61">
        <f t="shared" si="70"/>
        <v>318.2</v>
      </c>
      <c r="H321" s="240">
        <f t="shared" si="71"/>
        <v>-37.272155876807034</v>
      </c>
    </row>
    <row r="322" spans="1:8" x14ac:dyDescent="0.25">
      <c r="A322" s="182">
        <f t="shared" si="65"/>
        <v>43650</v>
      </c>
      <c r="B322">
        <v>141.6</v>
      </c>
      <c r="C322" s="26">
        <v>215</v>
      </c>
      <c r="D322" s="26">
        <v>113</v>
      </c>
      <c r="E322">
        <v>103.2</v>
      </c>
      <c r="F322" s="61">
        <f t="shared" si="69"/>
        <v>254.6</v>
      </c>
      <c r="G322" s="61">
        <f t="shared" si="70"/>
        <v>318.2</v>
      </c>
      <c r="H322" s="240">
        <f t="shared" si="71"/>
        <v>-19.987429289754864</v>
      </c>
    </row>
    <row r="323" spans="1:8" x14ac:dyDescent="0.25">
      <c r="A323" s="182">
        <f t="shared" si="65"/>
        <v>43657</v>
      </c>
      <c r="B323">
        <v>141.5</v>
      </c>
      <c r="C323" s="26">
        <v>279</v>
      </c>
      <c r="D323" s="26">
        <v>113</v>
      </c>
      <c r="E323">
        <v>103.2</v>
      </c>
      <c r="F323" s="61">
        <f t="shared" si="69"/>
        <v>254.5</v>
      </c>
      <c r="G323" s="61">
        <f t="shared" si="70"/>
        <v>382.2</v>
      </c>
      <c r="H323" s="240">
        <f t="shared" si="71"/>
        <v>-33.411826268969122</v>
      </c>
    </row>
    <row r="324" spans="1:8" x14ac:dyDescent="0.25">
      <c r="A324" s="182">
        <f t="shared" si="65"/>
        <v>43664</v>
      </c>
      <c r="B324">
        <v>201.5</v>
      </c>
      <c r="C324" s="26">
        <v>279</v>
      </c>
      <c r="D324" s="26">
        <v>113</v>
      </c>
      <c r="E324">
        <v>103.2</v>
      </c>
      <c r="F324" s="61">
        <f t="shared" si="69"/>
        <v>314.5</v>
      </c>
      <c r="G324" s="61">
        <f t="shared" si="70"/>
        <v>382.2</v>
      </c>
      <c r="H324" s="240">
        <f t="shared" si="71"/>
        <v>-17.713239141810565</v>
      </c>
    </row>
    <row r="325" spans="1:8" x14ac:dyDescent="0.25">
      <c r="A325" s="182">
        <f t="shared" si="65"/>
        <v>43671</v>
      </c>
      <c r="B325">
        <v>201.5</v>
      </c>
      <c r="C325" s="26">
        <v>220</v>
      </c>
      <c r="D325" s="26">
        <v>113</v>
      </c>
      <c r="E325">
        <v>159.5</v>
      </c>
      <c r="F325" s="61">
        <f t="shared" si="69"/>
        <v>314.5</v>
      </c>
      <c r="G325" s="61">
        <f t="shared" si="70"/>
        <v>379.5</v>
      </c>
      <c r="H325" s="240">
        <f t="shared" si="71"/>
        <v>-17.127799736495387</v>
      </c>
    </row>
    <row r="326" spans="1:8" x14ac:dyDescent="0.25">
      <c r="A326" s="182">
        <f t="shared" si="65"/>
        <v>43678</v>
      </c>
      <c r="B326">
        <v>201.5</v>
      </c>
      <c r="C326" s="26">
        <v>220</v>
      </c>
      <c r="D326" s="26">
        <v>113</v>
      </c>
      <c r="E326">
        <v>159.5</v>
      </c>
      <c r="F326" s="61">
        <f t="shared" si="69"/>
        <v>314.5</v>
      </c>
      <c r="G326" s="61">
        <f t="shared" si="70"/>
        <v>379.5</v>
      </c>
      <c r="H326" s="240">
        <f t="shared" si="71"/>
        <v>-17.127799736495387</v>
      </c>
    </row>
    <row r="327" spans="1:8" x14ac:dyDescent="0.25">
      <c r="A327" s="182">
        <f t="shared" si="65"/>
        <v>43685</v>
      </c>
      <c r="B327" s="26">
        <v>140</v>
      </c>
      <c r="C327" s="26">
        <v>220.1</v>
      </c>
      <c r="D327" s="26">
        <v>170.9</v>
      </c>
      <c r="E327">
        <v>183.5</v>
      </c>
      <c r="F327" s="61">
        <f t="shared" si="69"/>
        <v>310.89999999999998</v>
      </c>
      <c r="G327" s="61">
        <f t="shared" si="70"/>
        <v>403.6</v>
      </c>
      <c r="H327" s="240">
        <f t="shared" si="71"/>
        <v>-22.968285431119927</v>
      </c>
    </row>
    <row r="328" spans="1:8" x14ac:dyDescent="0.25">
      <c r="A328" s="182">
        <f t="shared" si="65"/>
        <v>43692</v>
      </c>
      <c r="B328">
        <v>200</v>
      </c>
      <c r="C328">
        <v>220.1</v>
      </c>
      <c r="D328">
        <v>170.9</v>
      </c>
      <c r="E328">
        <v>183.5</v>
      </c>
      <c r="F328" s="61">
        <f t="shared" si="69"/>
        <v>370.9</v>
      </c>
      <c r="G328" s="61">
        <f t="shared" si="70"/>
        <v>403.6</v>
      </c>
      <c r="H328" s="240">
        <f t="shared" si="71"/>
        <v>-8.1020812685827615</v>
      </c>
    </row>
    <row r="329" spans="1:8" x14ac:dyDescent="0.25">
      <c r="A329" s="182">
        <f t="shared" si="65"/>
        <v>43699</v>
      </c>
      <c r="B329">
        <v>200.4</v>
      </c>
      <c r="C329">
        <v>220.1</v>
      </c>
      <c r="D329">
        <v>170.9</v>
      </c>
      <c r="E329">
        <v>183.5</v>
      </c>
      <c r="F329" s="61">
        <f t="shared" si="69"/>
        <v>371.3</v>
      </c>
      <c r="G329" s="61">
        <f t="shared" si="70"/>
        <v>403.6</v>
      </c>
      <c r="H329" s="240">
        <f t="shared" si="71"/>
        <v>-8.002973240832512</v>
      </c>
    </row>
    <row r="330" spans="1:8" x14ac:dyDescent="0.25">
      <c r="A330" s="182">
        <f t="shared" ref="A330:A371" si="72">+A329+7</f>
        <v>43706</v>
      </c>
      <c r="B330">
        <v>200.4</v>
      </c>
      <c r="C330">
        <v>270.10000000000002</v>
      </c>
      <c r="D330">
        <v>170.9</v>
      </c>
      <c r="E330">
        <v>183.5</v>
      </c>
      <c r="F330" s="61">
        <f t="shared" si="69"/>
        <v>371.3</v>
      </c>
      <c r="G330" s="61">
        <f t="shared" si="70"/>
        <v>453.6</v>
      </c>
      <c r="H330" s="240">
        <f t="shared" si="71"/>
        <v>-18.14373897707231</v>
      </c>
    </row>
    <row r="331" spans="1:8" x14ac:dyDescent="0.25">
      <c r="A331" s="182">
        <f t="shared" si="72"/>
        <v>43713</v>
      </c>
      <c r="B331">
        <v>145.30000000000001</v>
      </c>
      <c r="C331" s="26">
        <v>220</v>
      </c>
      <c r="D331">
        <v>229.4</v>
      </c>
      <c r="E331">
        <v>238.6</v>
      </c>
      <c r="F331" s="61">
        <f t="shared" si="69"/>
        <v>374.70000000000005</v>
      </c>
      <c r="G331" s="61">
        <f t="shared" si="70"/>
        <v>458.6</v>
      </c>
      <c r="H331" s="240">
        <f t="shared" si="71"/>
        <v>-18.294810292193631</v>
      </c>
    </row>
    <row r="332" spans="1:8" x14ac:dyDescent="0.25">
      <c r="A332" s="182">
        <f t="shared" si="72"/>
        <v>43720</v>
      </c>
      <c r="B332">
        <v>146.4</v>
      </c>
      <c r="C332">
        <v>275</v>
      </c>
      <c r="D332">
        <v>229.4</v>
      </c>
      <c r="E332">
        <v>238.6</v>
      </c>
      <c r="F332" s="61">
        <f t="shared" si="69"/>
        <v>375.8</v>
      </c>
      <c r="G332" s="61">
        <f t="shared" si="70"/>
        <v>513.6</v>
      </c>
      <c r="H332" s="240">
        <f t="shared" si="71"/>
        <v>-26.830218068535828</v>
      </c>
    </row>
    <row r="333" spans="1:8" x14ac:dyDescent="0.25">
      <c r="A333" s="182">
        <f t="shared" si="72"/>
        <v>43727</v>
      </c>
      <c r="B333">
        <v>61.9</v>
      </c>
      <c r="C333">
        <v>245.3</v>
      </c>
      <c r="D333">
        <v>313.39999999999998</v>
      </c>
      <c r="E333">
        <v>296.8</v>
      </c>
      <c r="F333" s="61">
        <f t="shared" si="69"/>
        <v>375.29999999999995</v>
      </c>
      <c r="G333" s="61">
        <f t="shared" si="70"/>
        <v>542.1</v>
      </c>
      <c r="H333" s="240">
        <f t="shared" si="71"/>
        <v>-30.769230769230781</v>
      </c>
    </row>
    <row r="334" spans="1:8" x14ac:dyDescent="0.25">
      <c r="A334" s="182">
        <f t="shared" si="72"/>
        <v>43734</v>
      </c>
      <c r="B334">
        <v>103.9</v>
      </c>
      <c r="C334">
        <v>185.1</v>
      </c>
      <c r="D334">
        <v>313.39999999999998</v>
      </c>
      <c r="E334">
        <v>351.8</v>
      </c>
      <c r="F334" s="61">
        <f t="shared" si="69"/>
        <v>417.29999999999995</v>
      </c>
      <c r="G334" s="61">
        <f t="shared" si="70"/>
        <v>536.9</v>
      </c>
      <c r="H334" s="240">
        <f t="shared" si="71"/>
        <v>-22.276029055690081</v>
      </c>
    </row>
    <row r="335" spans="1:8" x14ac:dyDescent="0.25">
      <c r="A335" s="182">
        <f t="shared" si="72"/>
        <v>43741</v>
      </c>
      <c r="B335">
        <v>104.4</v>
      </c>
      <c r="C335">
        <v>185.1</v>
      </c>
      <c r="D335">
        <v>313.39999999999998</v>
      </c>
      <c r="E335">
        <v>351.8</v>
      </c>
      <c r="F335" s="61">
        <f t="shared" si="69"/>
        <v>417.79999999999995</v>
      </c>
      <c r="G335" s="61">
        <f t="shared" si="70"/>
        <v>536.9</v>
      </c>
      <c r="H335" s="240">
        <f t="shared" si="71"/>
        <v>-22.182901843918799</v>
      </c>
    </row>
    <row r="336" spans="1:8" x14ac:dyDescent="0.25">
      <c r="A336" s="182">
        <f t="shared" si="72"/>
        <v>43748</v>
      </c>
      <c r="B336">
        <v>104.4</v>
      </c>
      <c r="C336">
        <v>185.1</v>
      </c>
      <c r="D336">
        <v>313.8</v>
      </c>
      <c r="E336">
        <v>351.8</v>
      </c>
      <c r="F336" s="61">
        <f t="shared" si="69"/>
        <v>418.20000000000005</v>
      </c>
      <c r="G336" s="61">
        <f t="shared" si="70"/>
        <v>536.9</v>
      </c>
      <c r="H336" s="240">
        <f t="shared" si="71"/>
        <v>-22.108400074501755</v>
      </c>
    </row>
    <row r="337" spans="1:10" x14ac:dyDescent="0.25">
      <c r="A337" s="182">
        <f t="shared" si="72"/>
        <v>43755</v>
      </c>
      <c r="B337">
        <v>103.9</v>
      </c>
      <c r="C337">
        <v>185.7</v>
      </c>
      <c r="D337">
        <v>313.8</v>
      </c>
      <c r="E337">
        <v>351.8</v>
      </c>
      <c r="F337" s="61">
        <f t="shared" si="69"/>
        <v>417.70000000000005</v>
      </c>
      <c r="G337" s="61">
        <f t="shared" si="70"/>
        <v>537.5</v>
      </c>
      <c r="H337" s="240">
        <f t="shared" si="71"/>
        <v>-22.288372093023245</v>
      </c>
    </row>
    <row r="338" spans="1:10" x14ac:dyDescent="0.25">
      <c r="A338" s="182">
        <f t="shared" si="72"/>
        <v>43762</v>
      </c>
      <c r="B338">
        <v>103.6</v>
      </c>
      <c r="C338">
        <v>185.7</v>
      </c>
      <c r="D338">
        <v>314.10000000000002</v>
      </c>
      <c r="E338">
        <v>351.8</v>
      </c>
      <c r="F338" s="61">
        <f t="shared" si="69"/>
        <v>417.70000000000005</v>
      </c>
      <c r="G338" s="61">
        <f t="shared" si="70"/>
        <v>537.5</v>
      </c>
      <c r="H338" s="240">
        <f t="shared" si="71"/>
        <v>-22.288372093023245</v>
      </c>
    </row>
    <row r="339" spans="1:10" x14ac:dyDescent="0.25">
      <c r="A339" s="182">
        <f t="shared" si="72"/>
        <v>43769</v>
      </c>
      <c r="B339">
        <v>148.6</v>
      </c>
      <c r="C339">
        <v>185.6</v>
      </c>
      <c r="D339">
        <v>314.10000000000002</v>
      </c>
      <c r="E339">
        <v>351.9</v>
      </c>
      <c r="F339" s="61">
        <f t="shared" si="69"/>
        <v>462.70000000000005</v>
      </c>
      <c r="G339" s="61">
        <f t="shared" si="70"/>
        <v>537.5</v>
      </c>
      <c r="H339" s="240">
        <f t="shared" si="71"/>
        <v>-13.916279069767434</v>
      </c>
    </row>
    <row r="340" spans="1:10" x14ac:dyDescent="0.25">
      <c r="A340" s="182">
        <f t="shared" si="72"/>
        <v>43776</v>
      </c>
      <c r="B340">
        <v>148.6</v>
      </c>
      <c r="C340">
        <v>185.5</v>
      </c>
      <c r="D340">
        <v>314.10000000000002</v>
      </c>
      <c r="E340">
        <v>352</v>
      </c>
      <c r="F340" s="61">
        <f t="shared" si="69"/>
        <v>462.70000000000005</v>
      </c>
      <c r="G340" s="61">
        <f t="shared" si="70"/>
        <v>537.5</v>
      </c>
      <c r="H340" s="240">
        <f t="shared" si="71"/>
        <v>-13.916279069767434</v>
      </c>
    </row>
    <row r="341" spans="1:10" ht="15" x14ac:dyDescent="0.35">
      <c r="A341" s="182">
        <f t="shared" si="72"/>
        <v>43783</v>
      </c>
      <c r="B341" s="316">
        <v>88.8</v>
      </c>
      <c r="C341">
        <v>185.4</v>
      </c>
      <c r="D341">
        <v>372.8</v>
      </c>
      <c r="E341">
        <v>352.1</v>
      </c>
      <c r="F341" s="61">
        <f t="shared" si="69"/>
        <v>461.6</v>
      </c>
      <c r="G341" s="61">
        <f t="shared" si="70"/>
        <v>537.5</v>
      </c>
      <c r="H341" s="240">
        <f t="shared" si="71"/>
        <v>-14.120930232558138</v>
      </c>
    </row>
    <row r="342" spans="1:10" x14ac:dyDescent="0.25">
      <c r="A342" s="182">
        <f t="shared" si="72"/>
        <v>43790</v>
      </c>
      <c r="B342">
        <f>'1121'!B40</f>
        <v>88.9</v>
      </c>
      <c r="C342">
        <f>'1121'!C40</f>
        <v>235.5</v>
      </c>
      <c r="D342">
        <f>'1121'!D40</f>
        <v>372.8</v>
      </c>
      <c r="E342">
        <f>'1121'!E40</f>
        <v>352.2</v>
      </c>
      <c r="F342" s="61">
        <f t="shared" si="69"/>
        <v>461.70000000000005</v>
      </c>
      <c r="G342" s="61">
        <f t="shared" si="70"/>
        <v>587.70000000000005</v>
      </c>
      <c r="H342" s="240">
        <f t="shared" si="71"/>
        <v>-21.439509954058188</v>
      </c>
    </row>
    <row r="343" spans="1:10" x14ac:dyDescent="0.25">
      <c r="A343" s="182">
        <f t="shared" si="72"/>
        <v>43797</v>
      </c>
      <c r="B343">
        <f>'1128'!B40</f>
        <v>88.9</v>
      </c>
      <c r="C343">
        <f>'1128'!C40</f>
        <v>344.4</v>
      </c>
      <c r="D343">
        <f>'1128'!D40</f>
        <v>372.8</v>
      </c>
      <c r="E343">
        <f>'1128'!E40</f>
        <v>352.4</v>
      </c>
      <c r="F343" s="61">
        <f t="shared" si="69"/>
        <v>461.70000000000005</v>
      </c>
      <c r="G343" s="61">
        <f t="shared" si="70"/>
        <v>696.8</v>
      </c>
      <c r="H343" s="240">
        <f t="shared" si="71"/>
        <v>-33.739954075774961</v>
      </c>
    </row>
    <row r="344" spans="1:10" x14ac:dyDescent="0.25">
      <c r="A344" s="182">
        <f t="shared" si="72"/>
        <v>43804</v>
      </c>
      <c r="B344">
        <f>'1205'!B40</f>
        <v>107.2</v>
      </c>
      <c r="C344">
        <f>'1205'!C40</f>
        <v>344.3</v>
      </c>
      <c r="D344">
        <f>'1205'!D40</f>
        <v>428.6</v>
      </c>
      <c r="E344">
        <f>'1205'!E40</f>
        <v>409.5</v>
      </c>
      <c r="F344" s="61">
        <f t="shared" si="69"/>
        <v>535.80000000000007</v>
      </c>
      <c r="G344" s="61">
        <f t="shared" si="70"/>
        <v>753.8</v>
      </c>
      <c r="H344" s="240">
        <f t="shared" si="71"/>
        <v>-28.920137967630655</v>
      </c>
    </row>
    <row r="345" spans="1:10" x14ac:dyDescent="0.25">
      <c r="A345" s="182">
        <f t="shared" si="72"/>
        <v>43811</v>
      </c>
      <c r="B345">
        <f>'1212'!B40</f>
        <v>151</v>
      </c>
      <c r="C345">
        <f>'1212'!C40</f>
        <v>294.3</v>
      </c>
      <c r="D345">
        <f>'1212'!D40</f>
        <v>479.2</v>
      </c>
      <c r="E345">
        <f>'1212'!E40</f>
        <v>463.9</v>
      </c>
      <c r="F345" s="61">
        <f t="shared" si="69"/>
        <v>630.20000000000005</v>
      </c>
      <c r="G345" s="61">
        <f t="shared" si="70"/>
        <v>758.2</v>
      </c>
      <c r="H345" s="240">
        <f t="shared" si="71"/>
        <v>-16.882089158533365</v>
      </c>
    </row>
    <row r="346" spans="1:10" x14ac:dyDescent="0.25">
      <c r="A346" s="182">
        <f t="shared" si="72"/>
        <v>43818</v>
      </c>
      <c r="B346">
        <f>'1219'!B40</f>
        <v>150.69999999999999</v>
      </c>
      <c r="C346">
        <f>'1219'!C40</f>
        <v>267</v>
      </c>
      <c r="D346">
        <f>'1219'!D40</f>
        <v>479.6</v>
      </c>
      <c r="E346">
        <f>'1219'!E40</f>
        <v>520.79999999999995</v>
      </c>
      <c r="F346" s="61">
        <f t="shared" si="69"/>
        <v>630.29999999999995</v>
      </c>
      <c r="G346" s="61">
        <f t="shared" si="70"/>
        <v>787.8</v>
      </c>
      <c r="H346" s="240">
        <f t="shared" si="71"/>
        <v>-19.99238385376999</v>
      </c>
    </row>
    <row r="347" spans="1:10" x14ac:dyDescent="0.25">
      <c r="A347" s="182">
        <f t="shared" si="72"/>
        <v>43825</v>
      </c>
      <c r="B347">
        <f>'1226'!B40</f>
        <v>150.69999999999999</v>
      </c>
      <c r="C347">
        <f>'1226'!C40</f>
        <v>261.8</v>
      </c>
      <c r="D347">
        <f>'1226'!D40</f>
        <v>479.6</v>
      </c>
      <c r="E347">
        <f>'1226'!E40</f>
        <v>526.4</v>
      </c>
      <c r="F347" s="61">
        <f t="shared" si="69"/>
        <v>630.29999999999995</v>
      </c>
      <c r="G347" s="61">
        <f t="shared" si="70"/>
        <v>788.2</v>
      </c>
      <c r="H347" s="240">
        <f t="shared" si="71"/>
        <v>-20.032986551636654</v>
      </c>
    </row>
    <row r="348" spans="1:10" x14ac:dyDescent="0.25">
      <c r="A348" s="182">
        <f t="shared" si="72"/>
        <v>43832</v>
      </c>
      <c r="B348">
        <f>'0102'!B40</f>
        <v>150.69999999999999</v>
      </c>
      <c r="C348">
        <f>'0102'!C40</f>
        <v>241.8</v>
      </c>
      <c r="D348">
        <f>'0102'!D40</f>
        <v>479.6</v>
      </c>
      <c r="E348">
        <f>'0102'!E40</f>
        <v>548.29999999999995</v>
      </c>
      <c r="F348" s="61">
        <f t="shared" si="69"/>
        <v>630.29999999999995</v>
      </c>
      <c r="G348" s="61">
        <f t="shared" si="70"/>
        <v>790.09999999999991</v>
      </c>
      <c r="H348" s="240">
        <f t="shared" si="71"/>
        <v>-20.22528793823566</v>
      </c>
    </row>
    <row r="349" spans="1:10" x14ac:dyDescent="0.25">
      <c r="A349" s="182">
        <f t="shared" si="72"/>
        <v>43839</v>
      </c>
      <c r="B349">
        <f>'0109'!B40</f>
        <v>211.1</v>
      </c>
      <c r="C349">
        <f>'0109'!C40</f>
        <v>241.8</v>
      </c>
      <c r="D349">
        <f>'0109'!D40</f>
        <v>479.6</v>
      </c>
      <c r="E349">
        <f>'0109'!E40</f>
        <v>548.29999999999995</v>
      </c>
      <c r="F349" s="61">
        <f t="shared" si="69"/>
        <v>690.7</v>
      </c>
      <c r="G349" s="61">
        <f t="shared" si="70"/>
        <v>790.09999999999991</v>
      </c>
      <c r="H349" s="240">
        <f t="shared" si="71"/>
        <v>-12.580685989115281</v>
      </c>
    </row>
    <row r="350" spans="1:10" x14ac:dyDescent="0.25">
      <c r="A350" s="182">
        <f t="shared" si="72"/>
        <v>43846</v>
      </c>
      <c r="B350">
        <f>'0116'!B40</f>
        <v>271.10000000000002</v>
      </c>
      <c r="C350">
        <f>'0116'!C40</f>
        <v>241.8</v>
      </c>
      <c r="D350">
        <f>'0116'!D40</f>
        <v>479.6</v>
      </c>
      <c r="E350">
        <f>'0116'!E40</f>
        <v>548.29999999999995</v>
      </c>
      <c r="F350" s="61">
        <f t="shared" si="69"/>
        <v>750.7</v>
      </c>
      <c r="G350" s="61">
        <f t="shared" si="70"/>
        <v>790.09999999999991</v>
      </c>
      <c r="H350" s="240">
        <f t="shared" si="71"/>
        <v>-4.9867105429692309</v>
      </c>
    </row>
    <row r="351" spans="1:10" x14ac:dyDescent="0.25">
      <c r="A351" s="182">
        <f t="shared" si="72"/>
        <v>43853</v>
      </c>
      <c r="B351">
        <f>'0123'!B40</f>
        <v>251.4</v>
      </c>
      <c r="C351">
        <f>'0123'!C40</f>
        <v>241.8</v>
      </c>
      <c r="D351">
        <f>'0123'!D40</f>
        <v>505.8</v>
      </c>
      <c r="E351">
        <f>'0123'!E40</f>
        <v>548.29999999999995</v>
      </c>
      <c r="F351" s="61">
        <f t="shared" si="69"/>
        <v>757.2</v>
      </c>
      <c r="G351" s="61">
        <f t="shared" si="70"/>
        <v>790.09999999999991</v>
      </c>
      <c r="H351" s="240">
        <f t="shared" si="71"/>
        <v>-4.1640298696367424</v>
      </c>
    </row>
    <row r="352" spans="1:10" ht="15" x14ac:dyDescent="0.35">
      <c r="A352" s="182">
        <f t="shared" si="72"/>
        <v>43860</v>
      </c>
      <c r="B352">
        <f>'0130'!B40</f>
        <v>251.2</v>
      </c>
      <c r="C352">
        <f>'0130'!C40</f>
        <v>241.8</v>
      </c>
      <c r="D352">
        <f>'0130'!D40</f>
        <v>506</v>
      </c>
      <c r="E352">
        <f>'0130'!E40</f>
        <v>548.29999999999995</v>
      </c>
      <c r="F352" s="61">
        <f t="shared" si="69"/>
        <v>757.2</v>
      </c>
      <c r="G352" s="61">
        <f t="shared" si="70"/>
        <v>790.09999999999991</v>
      </c>
      <c r="H352" s="240">
        <f t="shared" si="71"/>
        <v>-4.1640298696367424</v>
      </c>
      <c r="J352" s="316"/>
    </row>
    <row r="353" spans="1:8" x14ac:dyDescent="0.25">
      <c r="A353" s="182">
        <f t="shared" si="72"/>
        <v>43867</v>
      </c>
      <c r="B353">
        <f>'0206'!B40</f>
        <v>251.2</v>
      </c>
      <c r="C353">
        <f>'0206'!C40</f>
        <v>241.8</v>
      </c>
      <c r="D353">
        <f>'0206'!D40</f>
        <v>506</v>
      </c>
      <c r="E353">
        <f>'0206'!E40</f>
        <v>548.29999999999995</v>
      </c>
      <c r="F353" s="61">
        <f t="shared" si="69"/>
        <v>757.2</v>
      </c>
      <c r="G353" s="61">
        <f t="shared" si="70"/>
        <v>790.09999999999991</v>
      </c>
      <c r="H353" s="240">
        <f t="shared" si="71"/>
        <v>-4.1640298696367424</v>
      </c>
    </row>
    <row r="354" spans="1:8" x14ac:dyDescent="0.25">
      <c r="A354" s="182">
        <f t="shared" si="72"/>
        <v>43874</v>
      </c>
      <c r="B354">
        <f>'0213'!B41</f>
        <v>240.6</v>
      </c>
      <c r="C354">
        <f>'0213'!C41</f>
        <v>231.8</v>
      </c>
      <c r="D354">
        <f>'0213'!D41</f>
        <v>563.9</v>
      </c>
      <c r="E354">
        <f>'0213'!E41</f>
        <v>548.29999999999995</v>
      </c>
      <c r="F354" s="61">
        <f t="shared" si="69"/>
        <v>804.5</v>
      </c>
      <c r="G354" s="61">
        <f t="shared" si="70"/>
        <v>780.09999999999991</v>
      </c>
      <c r="H354" s="240">
        <f t="shared" si="71"/>
        <v>3.1278041276759483</v>
      </c>
    </row>
    <row r="355" spans="1:8" x14ac:dyDescent="0.25">
      <c r="A355" s="182">
        <f t="shared" si="72"/>
        <v>43881</v>
      </c>
      <c r="B355">
        <f>'0220'!B41</f>
        <v>285.60000000000002</v>
      </c>
      <c r="C355">
        <f>'0220'!C41</f>
        <v>191.8</v>
      </c>
      <c r="D355">
        <f>'0220'!D41</f>
        <v>564.1</v>
      </c>
      <c r="E355">
        <f>'0220'!E41</f>
        <v>548.29999999999995</v>
      </c>
      <c r="F355" s="61">
        <f t="shared" si="69"/>
        <v>849.7</v>
      </c>
      <c r="G355" s="61">
        <f t="shared" si="70"/>
        <v>740.09999999999991</v>
      </c>
      <c r="H355" s="240">
        <f t="shared" si="71"/>
        <v>14.808809620321606</v>
      </c>
    </row>
    <row r="356" spans="1:8" x14ac:dyDescent="0.25">
      <c r="A356" s="182">
        <f t="shared" si="72"/>
        <v>43888</v>
      </c>
      <c r="B356">
        <f>'0227'!B41</f>
        <v>174</v>
      </c>
      <c r="C356">
        <f>'0227'!C41</f>
        <v>192.4</v>
      </c>
      <c r="D356">
        <f>'0227'!D41</f>
        <v>679.4</v>
      </c>
      <c r="E356">
        <f>'0227'!E41</f>
        <v>549.20000000000005</v>
      </c>
      <c r="F356" s="61">
        <f t="shared" si="69"/>
        <v>853.4</v>
      </c>
      <c r="G356" s="61">
        <f t="shared" si="70"/>
        <v>741.6</v>
      </c>
      <c r="H356" s="240">
        <f t="shared" si="71"/>
        <v>15.075512405609492</v>
      </c>
    </row>
    <row r="357" spans="1:8" x14ac:dyDescent="0.25">
      <c r="A357" s="182">
        <f t="shared" si="72"/>
        <v>43895</v>
      </c>
      <c r="B357">
        <f>'0305'!B42</f>
        <v>174</v>
      </c>
      <c r="C357">
        <f>'0305'!C42</f>
        <v>192.5</v>
      </c>
      <c r="D357">
        <f>'0305'!D42</f>
        <v>679.4</v>
      </c>
      <c r="E357">
        <f>'0305'!E42</f>
        <v>549.29999999999995</v>
      </c>
      <c r="F357" s="61">
        <f t="shared" si="69"/>
        <v>853.4</v>
      </c>
      <c r="G357" s="61">
        <f t="shared" si="70"/>
        <v>741.8</v>
      </c>
      <c r="H357" s="240">
        <f t="shared" si="71"/>
        <v>15.044486384470201</v>
      </c>
    </row>
    <row r="358" spans="1:8" x14ac:dyDescent="0.25">
      <c r="A358" s="182">
        <f t="shared" si="72"/>
        <v>43902</v>
      </c>
      <c r="B358">
        <f>'0312'!B42</f>
        <v>173.2</v>
      </c>
      <c r="C358">
        <f>'0312'!C42</f>
        <v>192.5</v>
      </c>
      <c r="D358">
        <f>'0312'!D42</f>
        <v>680.2</v>
      </c>
      <c r="E358">
        <f>'0312'!E42</f>
        <v>549.29999999999995</v>
      </c>
      <c r="F358" s="61">
        <f t="shared" si="69"/>
        <v>853.40000000000009</v>
      </c>
      <c r="G358" s="61">
        <f t="shared" si="70"/>
        <v>741.8</v>
      </c>
      <c r="H358" s="240">
        <f t="shared" si="71"/>
        <v>15.044486384470224</v>
      </c>
    </row>
    <row r="359" spans="1:8" x14ac:dyDescent="0.25">
      <c r="A359" s="182">
        <f t="shared" si="72"/>
        <v>43909</v>
      </c>
      <c r="B359">
        <f>'0319'!B42</f>
        <v>173.9</v>
      </c>
      <c r="C359">
        <f>'0319'!C42</f>
        <v>192.2</v>
      </c>
      <c r="D359">
        <f>'0319'!D42</f>
        <v>680.2</v>
      </c>
      <c r="E359">
        <f>'0319'!E42</f>
        <v>549.6</v>
      </c>
      <c r="F359" s="61">
        <f t="shared" si="69"/>
        <v>854.1</v>
      </c>
      <c r="G359" s="61">
        <f t="shared" si="70"/>
        <v>741.8</v>
      </c>
      <c r="H359" s="240">
        <f t="shared" si="71"/>
        <v>15.138851442437318</v>
      </c>
    </row>
    <row r="360" spans="1:8" x14ac:dyDescent="0.25">
      <c r="A360" s="182">
        <f t="shared" si="72"/>
        <v>43916</v>
      </c>
      <c r="B360">
        <f>'0326'!B42</f>
        <v>173.8</v>
      </c>
      <c r="C360">
        <f>'0326'!C42</f>
        <v>192.1</v>
      </c>
      <c r="D360">
        <f>'0326'!D42</f>
        <v>680.6</v>
      </c>
      <c r="E360">
        <f>'0326'!E42</f>
        <v>549.70000000000005</v>
      </c>
      <c r="F360" s="61">
        <f t="shared" si="69"/>
        <v>854.40000000000009</v>
      </c>
      <c r="G360" s="61">
        <f t="shared" si="70"/>
        <v>741.80000000000007</v>
      </c>
      <c r="H360" s="240">
        <f t="shared" si="71"/>
        <v>15.179293610137501</v>
      </c>
    </row>
    <row r="361" spans="1:8" x14ac:dyDescent="0.25">
      <c r="A361" s="182">
        <f t="shared" si="72"/>
        <v>43923</v>
      </c>
      <c r="B361">
        <f>'0402'!B42</f>
        <v>173.8</v>
      </c>
      <c r="C361">
        <f>'0402'!C42</f>
        <v>135.30000000000001</v>
      </c>
      <c r="D361">
        <f>'0402'!D42</f>
        <v>680.6</v>
      </c>
      <c r="E361">
        <f>'0402'!E42</f>
        <v>608.70000000000005</v>
      </c>
      <c r="F361" s="61">
        <f t="shared" si="69"/>
        <v>854.40000000000009</v>
      </c>
      <c r="G361" s="61">
        <f t="shared" si="70"/>
        <v>744</v>
      </c>
      <c r="H361" s="240">
        <f t="shared" si="71"/>
        <v>14.838709677419359</v>
      </c>
    </row>
    <row r="362" spans="1:8" x14ac:dyDescent="0.25">
      <c r="A362" s="182">
        <f t="shared" si="72"/>
        <v>43930</v>
      </c>
      <c r="B362">
        <f>'0409'!B42</f>
        <v>173.6</v>
      </c>
      <c r="C362">
        <f>'0409'!C42</f>
        <v>135.6</v>
      </c>
      <c r="D362">
        <f>'0409'!D42</f>
        <v>680.8</v>
      </c>
      <c r="E362">
        <f>'0409'!E42</f>
        <v>608.79999999999995</v>
      </c>
      <c r="F362" s="61">
        <f t="shared" si="69"/>
        <v>854.4</v>
      </c>
      <c r="G362" s="61">
        <f t="shared" si="70"/>
        <v>744.4</v>
      </c>
      <c r="H362" s="240">
        <f t="shared" si="71"/>
        <v>14.777001612036544</v>
      </c>
    </row>
    <row r="363" spans="1:8" x14ac:dyDescent="0.25">
      <c r="A363" s="182">
        <f t="shared" si="72"/>
        <v>43937</v>
      </c>
      <c r="B363">
        <f>'0416'!B42</f>
        <v>198.6</v>
      </c>
      <c r="C363">
        <f>'0416'!C42</f>
        <v>60.7</v>
      </c>
      <c r="D363">
        <f>'0416'!D42</f>
        <v>680.8</v>
      </c>
      <c r="E363">
        <f>'0416'!E42</f>
        <v>687</v>
      </c>
      <c r="F363" s="61">
        <f t="shared" si="69"/>
        <v>879.4</v>
      </c>
      <c r="G363" s="61">
        <f t="shared" si="70"/>
        <v>747.7</v>
      </c>
      <c r="H363" s="240">
        <f t="shared" si="71"/>
        <v>17.614016316704539</v>
      </c>
    </row>
    <row r="364" spans="1:8" x14ac:dyDescent="0.25">
      <c r="A364" s="182">
        <f t="shared" si="72"/>
        <v>43944</v>
      </c>
      <c r="B364">
        <f>'0423'!B42</f>
        <v>138.69999999999999</v>
      </c>
      <c r="C364">
        <f>'0423'!C42</f>
        <v>0.4</v>
      </c>
      <c r="D364">
        <f>'0423'!D42</f>
        <v>739.6</v>
      </c>
      <c r="E364">
        <f>'0423'!E42</f>
        <v>745.6</v>
      </c>
      <c r="F364" s="61">
        <f t="shared" si="69"/>
        <v>878.3</v>
      </c>
      <c r="G364" s="61">
        <f t="shared" si="70"/>
        <v>746</v>
      </c>
      <c r="H364" s="240">
        <f t="shared" si="71"/>
        <v>17.734584450402146</v>
      </c>
    </row>
    <row r="365" spans="1:8" x14ac:dyDescent="0.25">
      <c r="A365" s="182">
        <f t="shared" si="72"/>
        <v>43951</v>
      </c>
      <c r="F365" s="61">
        <f t="shared" si="69"/>
        <v>0</v>
      </c>
      <c r="G365" s="61">
        <f t="shared" si="70"/>
        <v>0</v>
      </c>
      <c r="H365" s="240" t="e">
        <f t="shared" si="71"/>
        <v>#DIV/0!</v>
      </c>
    </row>
    <row r="366" spans="1:8" x14ac:dyDescent="0.25">
      <c r="A366" s="182">
        <f t="shared" si="72"/>
        <v>43958</v>
      </c>
      <c r="F366" s="61">
        <f t="shared" si="69"/>
        <v>0</v>
      </c>
      <c r="G366" s="61">
        <f t="shared" si="70"/>
        <v>0</v>
      </c>
      <c r="H366" s="240" t="e">
        <f t="shared" si="71"/>
        <v>#DIV/0!</v>
      </c>
    </row>
    <row r="367" spans="1:8" x14ac:dyDescent="0.25">
      <c r="A367" s="182">
        <f t="shared" si="72"/>
        <v>43965</v>
      </c>
      <c r="F367" s="61">
        <f t="shared" si="69"/>
        <v>0</v>
      </c>
      <c r="G367" s="61">
        <f t="shared" si="70"/>
        <v>0</v>
      </c>
      <c r="H367" s="240" t="e">
        <f t="shared" si="71"/>
        <v>#DIV/0!</v>
      </c>
    </row>
    <row r="368" spans="1:8" x14ac:dyDescent="0.25">
      <c r="A368" s="182">
        <f t="shared" si="72"/>
        <v>43972</v>
      </c>
      <c r="F368" s="61">
        <f t="shared" si="69"/>
        <v>0</v>
      </c>
      <c r="G368" s="61">
        <f t="shared" si="70"/>
        <v>0</v>
      </c>
      <c r="H368" s="240" t="e">
        <f t="shared" si="71"/>
        <v>#DIV/0!</v>
      </c>
    </row>
    <row r="369" spans="1:8" x14ac:dyDescent="0.25">
      <c r="A369" s="182">
        <f t="shared" si="72"/>
        <v>43979</v>
      </c>
      <c r="F369" s="61">
        <f t="shared" si="69"/>
        <v>0</v>
      </c>
      <c r="G369" s="61">
        <f t="shared" si="70"/>
        <v>0</v>
      </c>
      <c r="H369" s="240" t="e">
        <f t="shared" si="71"/>
        <v>#DIV/0!</v>
      </c>
    </row>
    <row r="370" spans="1:8" x14ac:dyDescent="0.25">
      <c r="A370" s="182">
        <f t="shared" si="72"/>
        <v>43986</v>
      </c>
      <c r="F370" s="61">
        <f t="shared" si="69"/>
        <v>0</v>
      </c>
      <c r="G370" s="61">
        <f t="shared" si="70"/>
        <v>0</v>
      </c>
      <c r="H370" s="240" t="e">
        <f t="shared" si="71"/>
        <v>#DIV/0!</v>
      </c>
    </row>
    <row r="371" spans="1:8" x14ac:dyDescent="0.25">
      <c r="A371" s="182">
        <f t="shared" si="72"/>
        <v>43993</v>
      </c>
      <c r="F371" s="61">
        <f t="shared" si="69"/>
        <v>0</v>
      </c>
      <c r="G371" s="61">
        <f t="shared" si="70"/>
        <v>0</v>
      </c>
      <c r="H371" s="240" t="e">
        <f t="shared" si="71"/>
        <v>#DIV/0!</v>
      </c>
    </row>
  </sheetData>
  <mergeCells count="2">
    <mergeCell ref="D1:E1"/>
    <mergeCell ref="F1:G1"/>
  </mergeCells>
  <pageMargins left="0.7" right="0.7" top="0.75" bottom="0.75" header="0.3" footer="0.3"/>
  <pageSetup orientation="portrait" r:id="rId1"/>
  <ignoredErrors>
    <ignoredError sqref="H250:H260 H278:H298 H299:H316 H335:H359" evalError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4"/>
  <dimension ref="A1:K227"/>
  <sheetViews>
    <sheetView zoomScale="130" zoomScaleNormal="130" workbookViewId="0">
      <pane xSplit="1" ySplit="2" topLeftCell="B155" activePane="bottomRight" state="frozen"/>
      <selection pane="topRight" activeCell="B1" sqref="B1"/>
      <selection pane="bottomLeft" activeCell="A3" sqref="A3"/>
      <selection pane="bottomRight" activeCell="B174" sqref="B174:E174"/>
    </sheetView>
  </sheetViews>
  <sheetFormatPr defaultRowHeight="13.2" x14ac:dyDescent="0.25"/>
  <cols>
    <col min="1" max="1" width="16.109375" customWidth="1"/>
    <col min="2" max="2" width="12.33203125" customWidth="1"/>
    <col min="3" max="3" width="11.6640625" customWidth="1"/>
    <col min="5" max="5" width="13" customWidth="1"/>
    <col min="6" max="6" width="11.44140625" customWidth="1"/>
  </cols>
  <sheetData>
    <row r="1" spans="1:9" ht="15.6" x14ac:dyDescent="0.3">
      <c r="A1" s="200" t="s">
        <v>47</v>
      </c>
      <c r="B1" s="200" t="s">
        <v>2</v>
      </c>
      <c r="C1" s="200"/>
      <c r="D1" s="337" t="s">
        <v>3</v>
      </c>
      <c r="E1" s="338"/>
      <c r="F1" s="337" t="s">
        <v>4</v>
      </c>
      <c r="G1" s="338"/>
      <c r="H1" s="201"/>
      <c r="I1" s="75" t="s">
        <v>333</v>
      </c>
    </row>
    <row r="2" spans="1:9" ht="15.6" x14ac:dyDescent="0.3">
      <c r="A2" s="202" t="s">
        <v>508</v>
      </c>
      <c r="B2" s="195" t="s">
        <v>26</v>
      </c>
      <c r="C2" s="195" t="s">
        <v>27</v>
      </c>
      <c r="D2" s="198" t="s">
        <v>26</v>
      </c>
      <c r="E2" s="199" t="s">
        <v>27</v>
      </c>
      <c r="F2" s="198" t="s">
        <v>187</v>
      </c>
      <c r="G2" s="199" t="s">
        <v>27</v>
      </c>
      <c r="H2" s="196" t="s">
        <v>5</v>
      </c>
      <c r="I2" s="207" t="s">
        <v>334</v>
      </c>
    </row>
    <row r="3" spans="1:9" x14ac:dyDescent="0.25">
      <c r="A3" s="255">
        <v>42747</v>
      </c>
      <c r="B3">
        <v>347.5</v>
      </c>
      <c r="C3">
        <v>58.8</v>
      </c>
      <c r="D3">
        <v>615.79999999999995</v>
      </c>
      <c r="E3">
        <v>454.8</v>
      </c>
      <c r="F3" s="61">
        <f t="shared" ref="F3:G5" si="0">+B3+D3</f>
        <v>963.3</v>
      </c>
      <c r="G3" s="61">
        <f t="shared" si="0"/>
        <v>513.6</v>
      </c>
      <c r="H3" s="47">
        <f>+(F3/G3-1)*100</f>
        <v>87.558411214953253</v>
      </c>
    </row>
    <row r="4" spans="1:9" x14ac:dyDescent="0.25">
      <c r="A4" s="8">
        <f>A3+7</f>
        <v>42754</v>
      </c>
      <c r="B4">
        <v>407.5</v>
      </c>
      <c r="C4">
        <v>58.8</v>
      </c>
      <c r="D4">
        <v>615.79999999999995</v>
      </c>
      <c r="E4">
        <v>454.8</v>
      </c>
      <c r="F4" s="61">
        <f t="shared" si="0"/>
        <v>1023.3</v>
      </c>
      <c r="G4" s="61">
        <f t="shared" si="0"/>
        <v>513.6</v>
      </c>
      <c r="H4" s="47">
        <f>+(F4/G4-1)*100</f>
        <v>99.240654205607456</v>
      </c>
    </row>
    <row r="5" spans="1:9" x14ac:dyDescent="0.25">
      <c r="A5" s="8">
        <f t="shared" ref="A5:A68" si="1">A4+7</f>
        <v>42761</v>
      </c>
      <c r="B5">
        <v>378.3</v>
      </c>
      <c r="C5">
        <v>58.8</v>
      </c>
      <c r="D5">
        <v>645</v>
      </c>
      <c r="E5">
        <v>454.8</v>
      </c>
      <c r="F5" s="61">
        <f t="shared" si="0"/>
        <v>1023.3</v>
      </c>
      <c r="G5" s="61">
        <f t="shared" si="0"/>
        <v>513.6</v>
      </c>
      <c r="H5" s="47">
        <f>+(F5/G5-1)*100</f>
        <v>99.240654205607456</v>
      </c>
    </row>
    <row r="6" spans="1:9" x14ac:dyDescent="0.25">
      <c r="A6" s="8">
        <f t="shared" si="1"/>
        <v>42768</v>
      </c>
      <c r="B6">
        <v>268.3</v>
      </c>
      <c r="C6">
        <v>58.8</v>
      </c>
      <c r="D6">
        <v>792.3</v>
      </c>
      <c r="E6">
        <v>454.8</v>
      </c>
      <c r="F6" s="61">
        <f>+B6+D6</f>
        <v>1060.5999999999999</v>
      </c>
      <c r="G6" s="61">
        <f>+C6+E6</f>
        <v>513.6</v>
      </c>
      <c r="H6" s="47">
        <f>+(F6/G6-1)*100</f>
        <v>106.5031152647975</v>
      </c>
    </row>
    <row r="7" spans="1:9" x14ac:dyDescent="0.25">
      <c r="A7" s="8">
        <f t="shared" si="1"/>
        <v>42775</v>
      </c>
      <c r="B7">
        <v>237.5</v>
      </c>
      <c r="C7">
        <v>55</v>
      </c>
      <c r="D7">
        <v>823.7</v>
      </c>
      <c r="E7">
        <v>454.8</v>
      </c>
      <c r="F7" s="61">
        <f t="shared" ref="F7:F70" si="2">+B7+D7</f>
        <v>1061.2</v>
      </c>
      <c r="G7" s="61">
        <f t="shared" ref="G7:G70" si="3">+C7+E7</f>
        <v>509.8</v>
      </c>
      <c r="H7" s="47">
        <f t="shared" ref="H7:H70" si="4">+(F7/G7-1)*100</f>
        <v>108.16006276971363</v>
      </c>
    </row>
    <row r="8" spans="1:9" x14ac:dyDescent="0.25">
      <c r="A8" s="8">
        <f t="shared" si="1"/>
        <v>42782</v>
      </c>
      <c r="B8">
        <v>237.5</v>
      </c>
      <c r="C8">
        <v>112.5</v>
      </c>
      <c r="D8">
        <v>823.7</v>
      </c>
      <c r="E8">
        <v>454.8</v>
      </c>
      <c r="F8" s="61">
        <f t="shared" si="2"/>
        <v>1061.2</v>
      </c>
      <c r="G8" s="61">
        <f t="shared" si="3"/>
        <v>567.29999999999995</v>
      </c>
      <c r="H8" s="47">
        <f t="shared" si="4"/>
        <v>87.061519478230238</v>
      </c>
    </row>
    <row r="9" spans="1:9" x14ac:dyDescent="0.25">
      <c r="A9" s="8">
        <f t="shared" si="1"/>
        <v>42789</v>
      </c>
      <c r="B9">
        <v>237.5</v>
      </c>
      <c r="C9">
        <v>112.5</v>
      </c>
      <c r="D9">
        <v>823.7</v>
      </c>
      <c r="E9">
        <v>454.8</v>
      </c>
      <c r="F9" s="61">
        <f t="shared" si="2"/>
        <v>1061.2</v>
      </c>
      <c r="G9" s="61">
        <f t="shared" si="3"/>
        <v>567.29999999999995</v>
      </c>
      <c r="H9" s="47">
        <f t="shared" si="4"/>
        <v>87.061519478230238</v>
      </c>
    </row>
    <row r="10" spans="1:9" x14ac:dyDescent="0.25">
      <c r="A10" s="8">
        <f t="shared" si="1"/>
        <v>42796</v>
      </c>
      <c r="B10">
        <v>177.5</v>
      </c>
      <c r="C10">
        <v>114.5</v>
      </c>
      <c r="D10">
        <v>886.7</v>
      </c>
      <c r="E10">
        <v>454.8</v>
      </c>
      <c r="F10" s="61">
        <f t="shared" si="2"/>
        <v>1064.2</v>
      </c>
      <c r="G10" s="61">
        <f t="shared" si="3"/>
        <v>569.29999999999995</v>
      </c>
      <c r="H10" s="47">
        <f t="shared" si="4"/>
        <v>86.931319163885505</v>
      </c>
    </row>
    <row r="11" spans="1:9" x14ac:dyDescent="0.25">
      <c r="A11" s="8">
        <f t="shared" si="1"/>
        <v>42803</v>
      </c>
      <c r="B11">
        <v>217.5</v>
      </c>
      <c r="C11">
        <v>214.5</v>
      </c>
      <c r="D11">
        <v>949.7</v>
      </c>
      <c r="E11">
        <v>454.8</v>
      </c>
      <c r="F11" s="61">
        <f t="shared" si="2"/>
        <v>1167.2</v>
      </c>
      <c r="G11" s="61">
        <f t="shared" si="3"/>
        <v>669.3</v>
      </c>
      <c r="H11" s="47">
        <f t="shared" si="4"/>
        <v>74.391154937994926</v>
      </c>
    </row>
    <row r="12" spans="1:9" x14ac:dyDescent="0.25">
      <c r="A12" s="8">
        <f t="shared" si="1"/>
        <v>42810</v>
      </c>
      <c r="B12">
        <v>157.5</v>
      </c>
      <c r="C12">
        <v>214.5</v>
      </c>
      <c r="D12">
        <v>1075.7</v>
      </c>
      <c r="E12">
        <v>454.8</v>
      </c>
      <c r="F12" s="61">
        <f t="shared" si="2"/>
        <v>1233.2</v>
      </c>
      <c r="G12" s="61">
        <f t="shared" si="3"/>
        <v>669.3</v>
      </c>
      <c r="H12" s="47">
        <f t="shared" si="4"/>
        <v>84.252203795009734</v>
      </c>
    </row>
    <row r="13" spans="1:9" x14ac:dyDescent="0.25">
      <c r="A13" s="8">
        <f t="shared" si="1"/>
        <v>42817</v>
      </c>
      <c r="B13">
        <v>157.5</v>
      </c>
      <c r="C13">
        <v>233.5</v>
      </c>
      <c r="D13">
        <v>1075.7</v>
      </c>
      <c r="E13">
        <v>466.3</v>
      </c>
      <c r="F13" s="61">
        <f t="shared" si="2"/>
        <v>1233.2</v>
      </c>
      <c r="G13" s="61">
        <f t="shared" si="3"/>
        <v>699.8</v>
      </c>
      <c r="H13" s="47">
        <f t="shared" si="4"/>
        <v>76.221777650757375</v>
      </c>
    </row>
    <row r="14" spans="1:9" x14ac:dyDescent="0.25">
      <c r="A14" s="8">
        <f t="shared" si="1"/>
        <v>42824</v>
      </c>
      <c r="B14">
        <v>157.5</v>
      </c>
      <c r="C14">
        <v>199.5</v>
      </c>
      <c r="D14">
        <v>1075.7</v>
      </c>
      <c r="E14">
        <v>513.6</v>
      </c>
      <c r="F14" s="61">
        <f t="shared" si="2"/>
        <v>1233.2</v>
      </c>
      <c r="G14" s="61">
        <f t="shared" si="3"/>
        <v>713.1</v>
      </c>
      <c r="H14" s="47">
        <f t="shared" si="4"/>
        <v>72.935072219885001</v>
      </c>
    </row>
    <row r="15" spans="1:9" x14ac:dyDescent="0.25">
      <c r="A15" s="8">
        <f t="shared" si="1"/>
        <v>42831</v>
      </c>
      <c r="B15" s="26">
        <v>210</v>
      </c>
      <c r="C15">
        <v>188.5</v>
      </c>
      <c r="D15">
        <v>1136.0999999999999</v>
      </c>
      <c r="E15">
        <v>525</v>
      </c>
      <c r="F15" s="61">
        <f t="shared" si="2"/>
        <v>1346.1</v>
      </c>
      <c r="G15" s="61">
        <f t="shared" si="3"/>
        <v>713.5</v>
      </c>
      <c r="H15" s="47">
        <f t="shared" si="4"/>
        <v>88.661527680448486</v>
      </c>
    </row>
    <row r="16" spans="1:9" x14ac:dyDescent="0.25">
      <c r="A16" s="8">
        <f t="shared" si="1"/>
        <v>42838</v>
      </c>
      <c r="B16" s="26">
        <v>160</v>
      </c>
      <c r="C16">
        <v>142.5</v>
      </c>
      <c r="D16">
        <v>1196.5</v>
      </c>
      <c r="E16">
        <v>585.9</v>
      </c>
      <c r="F16" s="61">
        <f t="shared" si="2"/>
        <v>1356.5</v>
      </c>
      <c r="G16" s="61">
        <f t="shared" si="3"/>
        <v>728.4</v>
      </c>
      <c r="H16" s="47">
        <f t="shared" si="4"/>
        <v>86.230093355299303</v>
      </c>
    </row>
    <row r="17" spans="1:9" x14ac:dyDescent="0.25">
      <c r="A17" s="8">
        <f t="shared" si="1"/>
        <v>42845</v>
      </c>
      <c r="B17" s="26">
        <v>160</v>
      </c>
      <c r="C17">
        <v>142.5</v>
      </c>
      <c r="D17">
        <v>1259.2</v>
      </c>
      <c r="E17">
        <v>585.9</v>
      </c>
      <c r="F17" s="61">
        <f t="shared" si="2"/>
        <v>1419.2</v>
      </c>
      <c r="G17" s="61">
        <f t="shared" si="3"/>
        <v>728.4</v>
      </c>
      <c r="H17" s="47">
        <f t="shared" si="4"/>
        <v>94.838001098297653</v>
      </c>
    </row>
    <row r="18" spans="1:9" x14ac:dyDescent="0.25">
      <c r="A18" s="8">
        <f t="shared" si="1"/>
        <v>42852</v>
      </c>
      <c r="B18" s="26">
        <v>160</v>
      </c>
      <c r="C18">
        <v>172.5</v>
      </c>
      <c r="D18">
        <v>1259.2</v>
      </c>
      <c r="E18">
        <v>617.4</v>
      </c>
      <c r="F18" s="61">
        <f t="shared" si="2"/>
        <v>1419.2</v>
      </c>
      <c r="G18" s="61">
        <f t="shared" si="3"/>
        <v>789.9</v>
      </c>
      <c r="H18" s="47">
        <f t="shared" si="4"/>
        <v>79.66831244461325</v>
      </c>
      <c r="I18">
        <v>163</v>
      </c>
    </row>
    <row r="19" spans="1:9" x14ac:dyDescent="0.25">
      <c r="A19" s="8">
        <f t="shared" si="1"/>
        <v>42859</v>
      </c>
      <c r="B19" s="26">
        <v>160</v>
      </c>
      <c r="C19">
        <v>172.5</v>
      </c>
      <c r="D19">
        <v>1322.2</v>
      </c>
      <c r="E19">
        <v>617.4</v>
      </c>
      <c r="F19" s="61">
        <f t="shared" si="2"/>
        <v>1482.2</v>
      </c>
      <c r="G19" s="61">
        <f t="shared" si="3"/>
        <v>789.9</v>
      </c>
      <c r="H19" s="47">
        <f t="shared" si="4"/>
        <v>87.644005570325362</v>
      </c>
      <c r="I19">
        <v>223</v>
      </c>
    </row>
    <row r="20" spans="1:9" x14ac:dyDescent="0.25">
      <c r="A20" s="8">
        <f t="shared" si="1"/>
        <v>42866</v>
      </c>
      <c r="B20" s="26">
        <v>100</v>
      </c>
      <c r="C20">
        <v>172.5</v>
      </c>
      <c r="D20">
        <v>1451.2</v>
      </c>
      <c r="E20">
        <v>705.7</v>
      </c>
      <c r="F20" s="61">
        <f t="shared" si="2"/>
        <v>1551.2</v>
      </c>
      <c r="G20" s="61">
        <f t="shared" si="3"/>
        <v>878.2</v>
      </c>
      <c r="H20" s="47">
        <f t="shared" si="4"/>
        <v>76.634024140286954</v>
      </c>
      <c r="I20">
        <v>223</v>
      </c>
    </row>
    <row r="21" spans="1:9" x14ac:dyDescent="0.25">
      <c r="A21" s="8">
        <f t="shared" si="1"/>
        <v>42873</v>
      </c>
      <c r="B21" s="26">
        <v>100</v>
      </c>
      <c r="C21">
        <v>172.5</v>
      </c>
      <c r="D21">
        <v>1482.7</v>
      </c>
      <c r="E21">
        <v>705.7</v>
      </c>
      <c r="F21" s="61">
        <f t="shared" si="2"/>
        <v>1582.7</v>
      </c>
      <c r="G21" s="61">
        <f t="shared" si="3"/>
        <v>878.2</v>
      </c>
      <c r="H21" s="47">
        <f t="shared" si="4"/>
        <v>80.220906399453426</v>
      </c>
      <c r="I21">
        <v>223</v>
      </c>
    </row>
    <row r="22" spans="1:9" x14ac:dyDescent="0.25">
      <c r="A22" s="8">
        <f t="shared" si="1"/>
        <v>42880</v>
      </c>
      <c r="B22" s="26">
        <v>100</v>
      </c>
      <c r="C22">
        <v>172.5</v>
      </c>
      <c r="D22">
        <v>1562.7</v>
      </c>
      <c r="E22">
        <v>705.7</v>
      </c>
      <c r="F22" s="61">
        <f t="shared" si="2"/>
        <v>1662.7</v>
      </c>
      <c r="G22" s="61">
        <f t="shared" si="3"/>
        <v>878.2</v>
      </c>
      <c r="H22" s="47">
        <f t="shared" si="4"/>
        <v>89.330448644955581</v>
      </c>
      <c r="I22">
        <v>223</v>
      </c>
    </row>
    <row r="23" spans="1:9" x14ac:dyDescent="0.25">
      <c r="A23" s="8">
        <f t="shared" si="1"/>
        <v>42887</v>
      </c>
      <c r="B23" s="26">
        <v>323</v>
      </c>
      <c r="C23">
        <v>196.1</v>
      </c>
      <c r="D23">
        <v>0</v>
      </c>
      <c r="E23">
        <v>0</v>
      </c>
      <c r="F23" s="61">
        <f t="shared" si="2"/>
        <v>323</v>
      </c>
      <c r="G23" s="61">
        <f t="shared" si="3"/>
        <v>196.1</v>
      </c>
      <c r="H23" s="47">
        <f t="shared" si="4"/>
        <v>64.71188169301378</v>
      </c>
      <c r="I23">
        <v>0</v>
      </c>
    </row>
    <row r="24" spans="1:9" x14ac:dyDescent="0.25">
      <c r="A24" s="8">
        <f t="shared" si="1"/>
        <v>42894</v>
      </c>
      <c r="B24" s="26">
        <v>323</v>
      </c>
      <c r="C24" s="26">
        <v>195</v>
      </c>
      <c r="D24">
        <v>0</v>
      </c>
      <c r="E24">
        <v>1.1000000000000001</v>
      </c>
      <c r="F24" s="61">
        <f t="shared" si="2"/>
        <v>323</v>
      </c>
      <c r="G24" s="61">
        <f t="shared" si="3"/>
        <v>196.1</v>
      </c>
      <c r="H24" s="47">
        <f t="shared" si="4"/>
        <v>64.71188169301378</v>
      </c>
    </row>
    <row r="25" spans="1:9" x14ac:dyDescent="0.25">
      <c r="A25" s="8">
        <f t="shared" si="1"/>
        <v>42901</v>
      </c>
      <c r="B25" s="26">
        <v>263</v>
      </c>
      <c r="C25" s="26">
        <v>195</v>
      </c>
      <c r="D25">
        <v>62.6</v>
      </c>
      <c r="E25">
        <v>1.1000000000000001</v>
      </c>
      <c r="F25" s="61">
        <f t="shared" si="2"/>
        <v>325.60000000000002</v>
      </c>
      <c r="G25" s="61">
        <f t="shared" si="3"/>
        <v>196.1</v>
      </c>
      <c r="H25" s="47">
        <f t="shared" si="4"/>
        <v>66.037735849056617</v>
      </c>
    </row>
    <row r="26" spans="1:9" x14ac:dyDescent="0.25">
      <c r="A26" s="8">
        <f t="shared" si="1"/>
        <v>42908</v>
      </c>
      <c r="B26" s="26">
        <v>263</v>
      </c>
      <c r="C26">
        <v>192.6</v>
      </c>
      <c r="D26">
        <v>128.6</v>
      </c>
      <c r="E26">
        <v>3.5</v>
      </c>
      <c r="F26" s="61">
        <f t="shared" si="2"/>
        <v>391.6</v>
      </c>
      <c r="G26" s="61">
        <f t="shared" si="3"/>
        <v>196.1</v>
      </c>
      <c r="H26" s="47">
        <f t="shared" si="4"/>
        <v>99.694033656297833</v>
      </c>
    </row>
    <row r="27" spans="1:9" x14ac:dyDescent="0.25">
      <c r="A27" s="8">
        <f t="shared" si="1"/>
        <v>42915</v>
      </c>
      <c r="B27" s="26">
        <v>223</v>
      </c>
      <c r="C27">
        <v>192.6</v>
      </c>
      <c r="D27">
        <v>167.9</v>
      </c>
      <c r="E27">
        <v>3.5</v>
      </c>
      <c r="F27" s="61">
        <f t="shared" si="2"/>
        <v>390.9</v>
      </c>
      <c r="G27" s="61">
        <f t="shared" si="3"/>
        <v>196.1</v>
      </c>
      <c r="H27" s="47">
        <f t="shared" si="4"/>
        <v>99.337072921978574</v>
      </c>
    </row>
    <row r="28" spans="1:9" x14ac:dyDescent="0.25">
      <c r="A28" s="8">
        <f t="shared" si="1"/>
        <v>42922</v>
      </c>
      <c r="B28" s="26">
        <v>223</v>
      </c>
      <c r="C28">
        <v>132.6</v>
      </c>
      <c r="D28">
        <v>167.9</v>
      </c>
      <c r="E28">
        <v>66.5</v>
      </c>
      <c r="F28" s="61">
        <f t="shared" si="2"/>
        <v>390.9</v>
      </c>
      <c r="G28" s="61">
        <f t="shared" si="3"/>
        <v>199.1</v>
      </c>
      <c r="H28" s="47">
        <f t="shared" si="4"/>
        <v>96.33350075339024</v>
      </c>
    </row>
    <row r="29" spans="1:9" x14ac:dyDescent="0.25">
      <c r="A29" s="8">
        <f t="shared" si="1"/>
        <v>42929</v>
      </c>
      <c r="B29" s="26">
        <v>223</v>
      </c>
      <c r="C29">
        <v>132.6</v>
      </c>
      <c r="D29">
        <v>167.9</v>
      </c>
      <c r="E29">
        <v>126.9</v>
      </c>
      <c r="F29" s="61">
        <f t="shared" si="2"/>
        <v>390.9</v>
      </c>
      <c r="G29" s="61">
        <f t="shared" si="3"/>
        <v>259.5</v>
      </c>
      <c r="H29" s="47">
        <f t="shared" si="4"/>
        <v>50.635838150289004</v>
      </c>
    </row>
    <row r="30" spans="1:9" x14ac:dyDescent="0.25">
      <c r="A30" s="8">
        <f t="shared" si="1"/>
        <v>42936</v>
      </c>
      <c r="B30" s="26">
        <v>223</v>
      </c>
      <c r="C30">
        <v>131.9</v>
      </c>
      <c r="D30">
        <v>167.9</v>
      </c>
      <c r="E30">
        <v>127.6</v>
      </c>
      <c r="F30" s="61">
        <f t="shared" si="2"/>
        <v>390.9</v>
      </c>
      <c r="G30" s="61">
        <f t="shared" si="3"/>
        <v>259.5</v>
      </c>
      <c r="H30" s="47">
        <f t="shared" si="4"/>
        <v>50.635838150289004</v>
      </c>
    </row>
    <row r="31" spans="1:9" x14ac:dyDescent="0.25">
      <c r="A31" s="8">
        <f t="shared" si="1"/>
        <v>42943</v>
      </c>
      <c r="B31" s="26">
        <v>223</v>
      </c>
      <c r="C31">
        <v>70.099999999999994</v>
      </c>
      <c r="D31">
        <v>167.9</v>
      </c>
      <c r="E31">
        <v>192.2</v>
      </c>
      <c r="F31" s="61">
        <f t="shared" si="2"/>
        <v>390.9</v>
      </c>
      <c r="G31" s="61">
        <f t="shared" si="3"/>
        <v>262.29999999999995</v>
      </c>
      <c r="H31" s="47">
        <f t="shared" si="4"/>
        <v>49.027830728173868</v>
      </c>
    </row>
    <row r="32" spans="1:9" x14ac:dyDescent="0.25">
      <c r="A32" s="8">
        <f t="shared" si="1"/>
        <v>42950</v>
      </c>
      <c r="B32" s="26">
        <v>113</v>
      </c>
      <c r="C32">
        <v>69.099999999999994</v>
      </c>
      <c r="D32">
        <v>276.2</v>
      </c>
      <c r="E32">
        <v>193.3</v>
      </c>
      <c r="F32" s="61">
        <f t="shared" si="2"/>
        <v>389.2</v>
      </c>
      <c r="G32" s="61">
        <f t="shared" si="3"/>
        <v>262.39999999999998</v>
      </c>
      <c r="H32" s="47">
        <f t="shared" si="4"/>
        <v>48.323170731707336</v>
      </c>
    </row>
    <row r="33" spans="1:8" x14ac:dyDescent="0.25">
      <c r="A33" s="8">
        <f t="shared" si="1"/>
        <v>42957</v>
      </c>
      <c r="B33">
        <v>141</v>
      </c>
      <c r="C33">
        <v>65.900000000000006</v>
      </c>
      <c r="D33">
        <v>276.2</v>
      </c>
      <c r="E33">
        <v>196.4</v>
      </c>
      <c r="F33" s="61">
        <f t="shared" si="2"/>
        <v>417.2</v>
      </c>
      <c r="G33" s="61">
        <f t="shared" si="3"/>
        <v>262.3</v>
      </c>
      <c r="H33" s="47">
        <f t="shared" si="4"/>
        <v>59.0545177277926</v>
      </c>
    </row>
    <row r="34" spans="1:8" x14ac:dyDescent="0.25">
      <c r="A34" s="8">
        <f t="shared" si="1"/>
        <v>42964</v>
      </c>
      <c r="B34">
        <v>76.5</v>
      </c>
      <c r="C34">
        <v>62.5</v>
      </c>
      <c r="D34">
        <v>395.5</v>
      </c>
      <c r="E34">
        <v>199.9</v>
      </c>
      <c r="F34" s="61">
        <f t="shared" si="2"/>
        <v>472</v>
      </c>
      <c r="G34" s="61">
        <f t="shared" si="3"/>
        <v>262.39999999999998</v>
      </c>
      <c r="H34" s="47">
        <f t="shared" si="4"/>
        <v>79.878048780487831</v>
      </c>
    </row>
    <row r="35" spans="1:8" x14ac:dyDescent="0.25">
      <c r="A35" s="8">
        <f t="shared" si="1"/>
        <v>42971</v>
      </c>
      <c r="B35">
        <v>51.5</v>
      </c>
      <c r="C35">
        <v>24.6</v>
      </c>
      <c r="D35">
        <v>420.6</v>
      </c>
      <c r="E35">
        <v>291.39999999999998</v>
      </c>
      <c r="F35" s="61">
        <f t="shared" si="2"/>
        <v>472.1</v>
      </c>
      <c r="G35" s="61">
        <f t="shared" si="3"/>
        <v>316</v>
      </c>
      <c r="H35" s="47">
        <f t="shared" si="4"/>
        <v>49.398734177215189</v>
      </c>
    </row>
    <row r="36" spans="1:8" x14ac:dyDescent="0.25">
      <c r="A36" s="8">
        <f t="shared" si="1"/>
        <v>42978</v>
      </c>
      <c r="B36">
        <v>110</v>
      </c>
      <c r="C36">
        <v>24.7</v>
      </c>
      <c r="D36">
        <v>422</v>
      </c>
      <c r="E36">
        <v>412.2</v>
      </c>
      <c r="F36" s="61">
        <f t="shared" si="2"/>
        <v>532</v>
      </c>
      <c r="G36" s="61">
        <f t="shared" si="3"/>
        <v>436.9</v>
      </c>
      <c r="H36" s="47">
        <f t="shared" si="4"/>
        <v>21.766994735637457</v>
      </c>
    </row>
    <row r="37" spans="1:8" x14ac:dyDescent="0.25">
      <c r="A37" s="8">
        <f t="shared" si="1"/>
        <v>42985</v>
      </c>
      <c r="B37">
        <v>110</v>
      </c>
      <c r="C37">
        <v>23.9</v>
      </c>
      <c r="D37">
        <v>422</v>
      </c>
      <c r="E37">
        <v>413</v>
      </c>
      <c r="F37" s="61">
        <f t="shared" si="2"/>
        <v>532</v>
      </c>
      <c r="G37" s="61">
        <f t="shared" si="3"/>
        <v>436.9</v>
      </c>
      <c r="H37" s="47">
        <f t="shared" si="4"/>
        <v>21.766994735637457</v>
      </c>
    </row>
    <row r="38" spans="1:8" x14ac:dyDescent="0.25">
      <c r="A38" s="8">
        <f t="shared" si="1"/>
        <v>42992</v>
      </c>
      <c r="B38">
        <v>110</v>
      </c>
      <c r="C38">
        <v>23.3</v>
      </c>
      <c r="D38">
        <v>422</v>
      </c>
      <c r="E38">
        <v>471.3</v>
      </c>
      <c r="F38" s="61">
        <f t="shared" si="2"/>
        <v>532</v>
      </c>
      <c r="G38" s="61">
        <f t="shared" si="3"/>
        <v>494.6</v>
      </c>
      <c r="H38" s="47">
        <f t="shared" si="4"/>
        <v>7.5616659927213892</v>
      </c>
    </row>
    <row r="39" spans="1:8" x14ac:dyDescent="0.25">
      <c r="A39" s="8">
        <f t="shared" si="1"/>
        <v>42999</v>
      </c>
      <c r="B39">
        <v>110</v>
      </c>
      <c r="C39">
        <v>21.5</v>
      </c>
      <c r="D39">
        <v>422</v>
      </c>
      <c r="E39">
        <v>473.2</v>
      </c>
      <c r="F39" s="61">
        <f t="shared" si="2"/>
        <v>532</v>
      </c>
      <c r="G39" s="61">
        <f t="shared" si="3"/>
        <v>494.7</v>
      </c>
      <c r="H39" s="47">
        <f t="shared" si="4"/>
        <v>7.5399231857691484</v>
      </c>
    </row>
    <row r="40" spans="1:8" x14ac:dyDescent="0.25">
      <c r="A40" s="8">
        <f t="shared" si="1"/>
        <v>43006</v>
      </c>
      <c r="B40">
        <v>62.6</v>
      </c>
      <c r="C40">
        <v>0.3</v>
      </c>
      <c r="D40">
        <v>537.5</v>
      </c>
      <c r="E40">
        <v>495.1</v>
      </c>
      <c r="F40" s="61">
        <f t="shared" si="2"/>
        <v>600.1</v>
      </c>
      <c r="G40" s="61">
        <f t="shared" si="3"/>
        <v>495.40000000000003</v>
      </c>
      <c r="H40" s="47">
        <f t="shared" si="4"/>
        <v>21.134436818732325</v>
      </c>
    </row>
    <row r="41" spans="1:8" x14ac:dyDescent="0.25">
      <c r="A41" s="8">
        <f t="shared" si="1"/>
        <v>43013</v>
      </c>
      <c r="B41">
        <v>63.1</v>
      </c>
      <c r="C41">
        <v>0.3</v>
      </c>
      <c r="D41">
        <v>537.5</v>
      </c>
      <c r="E41">
        <v>495.1</v>
      </c>
      <c r="F41" s="61">
        <f t="shared" si="2"/>
        <v>600.6</v>
      </c>
      <c r="G41" s="61">
        <f t="shared" si="3"/>
        <v>495.40000000000003</v>
      </c>
      <c r="H41" s="47">
        <f t="shared" si="4"/>
        <v>21.235365361324178</v>
      </c>
    </row>
    <row r="42" spans="1:8" x14ac:dyDescent="0.25">
      <c r="A42" s="8">
        <f t="shared" si="1"/>
        <v>43020</v>
      </c>
      <c r="B42">
        <v>183.1</v>
      </c>
      <c r="C42">
        <v>0.3</v>
      </c>
      <c r="D42">
        <v>537.5</v>
      </c>
      <c r="E42">
        <v>495.1</v>
      </c>
      <c r="F42" s="61">
        <f t="shared" si="2"/>
        <v>720.6</v>
      </c>
      <c r="G42" s="61">
        <f t="shared" si="3"/>
        <v>495.40000000000003</v>
      </c>
      <c r="H42" s="47">
        <f t="shared" si="4"/>
        <v>45.458215583366979</v>
      </c>
    </row>
    <row r="43" spans="1:8" x14ac:dyDescent="0.25">
      <c r="A43" s="8">
        <f t="shared" si="1"/>
        <v>43027</v>
      </c>
      <c r="B43">
        <v>183.1</v>
      </c>
      <c r="C43">
        <v>0.3</v>
      </c>
      <c r="D43">
        <v>537.5</v>
      </c>
      <c r="E43">
        <v>495.1</v>
      </c>
      <c r="F43" s="61">
        <f t="shared" si="2"/>
        <v>720.6</v>
      </c>
      <c r="G43" s="61">
        <f t="shared" si="3"/>
        <v>495.40000000000003</v>
      </c>
      <c r="H43" s="47">
        <f t="shared" si="4"/>
        <v>45.458215583366979</v>
      </c>
    </row>
    <row r="44" spans="1:8" x14ac:dyDescent="0.25">
      <c r="A44" s="8">
        <f t="shared" si="1"/>
        <v>43034</v>
      </c>
      <c r="B44">
        <v>183.6</v>
      </c>
      <c r="C44">
        <v>0.3</v>
      </c>
      <c r="D44">
        <v>538</v>
      </c>
      <c r="E44">
        <v>495.1</v>
      </c>
      <c r="F44" s="61">
        <f t="shared" si="2"/>
        <v>721.6</v>
      </c>
      <c r="G44" s="61">
        <f t="shared" si="3"/>
        <v>495.40000000000003</v>
      </c>
      <c r="H44" s="47">
        <f t="shared" si="4"/>
        <v>45.660072668550654</v>
      </c>
    </row>
    <row r="45" spans="1:8" x14ac:dyDescent="0.25">
      <c r="A45" s="8">
        <f t="shared" si="1"/>
        <v>43041</v>
      </c>
      <c r="B45">
        <v>243.6</v>
      </c>
      <c r="C45">
        <v>60.3</v>
      </c>
      <c r="D45">
        <v>538</v>
      </c>
      <c r="E45">
        <v>495.1</v>
      </c>
      <c r="F45" s="61">
        <f t="shared" si="2"/>
        <v>781.6</v>
      </c>
      <c r="G45" s="61">
        <f t="shared" si="3"/>
        <v>555.4</v>
      </c>
      <c r="H45" s="47">
        <f t="shared" si="4"/>
        <v>40.727403673028448</v>
      </c>
    </row>
    <row r="46" spans="1:8" x14ac:dyDescent="0.25">
      <c r="A46" s="8">
        <f t="shared" si="1"/>
        <v>43048</v>
      </c>
      <c r="B46" s="26">
        <v>243</v>
      </c>
      <c r="C46">
        <v>60.3</v>
      </c>
      <c r="D46">
        <v>538.6</v>
      </c>
      <c r="E46">
        <v>495.1</v>
      </c>
      <c r="F46" s="61">
        <f t="shared" si="2"/>
        <v>781.6</v>
      </c>
      <c r="G46" s="61">
        <f t="shared" si="3"/>
        <v>555.4</v>
      </c>
      <c r="H46" s="47">
        <f t="shared" si="4"/>
        <v>40.727403673028448</v>
      </c>
    </row>
    <row r="47" spans="1:8" x14ac:dyDescent="0.25">
      <c r="A47" s="8">
        <f t="shared" si="1"/>
        <v>43055</v>
      </c>
      <c r="B47" s="26">
        <v>243</v>
      </c>
      <c r="C47">
        <v>120.3</v>
      </c>
      <c r="D47">
        <v>538.6</v>
      </c>
      <c r="E47">
        <v>495.1</v>
      </c>
      <c r="F47" s="61">
        <f t="shared" si="2"/>
        <v>781.6</v>
      </c>
      <c r="G47" s="61">
        <f t="shared" si="3"/>
        <v>615.4</v>
      </c>
      <c r="H47" s="47">
        <f t="shared" si="4"/>
        <v>27.006824829379283</v>
      </c>
    </row>
    <row r="48" spans="1:8" x14ac:dyDescent="0.25">
      <c r="A48" s="8">
        <f t="shared" si="1"/>
        <v>43062</v>
      </c>
      <c r="B48" s="26">
        <v>242</v>
      </c>
      <c r="C48">
        <v>180.3</v>
      </c>
      <c r="D48">
        <v>539.6</v>
      </c>
      <c r="E48">
        <v>495.1</v>
      </c>
      <c r="F48" s="61">
        <f t="shared" si="2"/>
        <v>781.6</v>
      </c>
      <c r="G48" s="61">
        <f t="shared" si="3"/>
        <v>675.40000000000009</v>
      </c>
      <c r="H48" s="47">
        <f t="shared" si="4"/>
        <v>15.724015398282475</v>
      </c>
    </row>
    <row r="49" spans="1:8" x14ac:dyDescent="0.25">
      <c r="A49" s="8">
        <f t="shared" si="1"/>
        <v>43069</v>
      </c>
      <c r="B49">
        <v>241.3</v>
      </c>
      <c r="C49">
        <v>180.3</v>
      </c>
      <c r="D49">
        <v>540.29999999999995</v>
      </c>
      <c r="E49">
        <v>552.79999999999995</v>
      </c>
      <c r="F49" s="61">
        <f t="shared" si="2"/>
        <v>781.59999999999991</v>
      </c>
      <c r="G49" s="61">
        <f t="shared" si="3"/>
        <v>733.09999999999991</v>
      </c>
      <c r="H49" s="47">
        <f t="shared" si="4"/>
        <v>6.615741372254802</v>
      </c>
    </row>
    <row r="50" spans="1:8" x14ac:dyDescent="0.25">
      <c r="A50" s="8">
        <f t="shared" si="1"/>
        <v>43076</v>
      </c>
      <c r="B50">
        <v>240.7</v>
      </c>
      <c r="C50">
        <v>240.3</v>
      </c>
      <c r="D50">
        <v>540.9</v>
      </c>
      <c r="E50">
        <v>552.79999999999995</v>
      </c>
      <c r="F50" s="61">
        <f t="shared" si="2"/>
        <v>781.59999999999991</v>
      </c>
      <c r="G50" s="61">
        <f t="shared" si="3"/>
        <v>793.09999999999991</v>
      </c>
      <c r="H50" s="47">
        <f t="shared" si="4"/>
        <v>-1.4500063043752398</v>
      </c>
    </row>
    <row r="51" spans="1:8" x14ac:dyDescent="0.25">
      <c r="A51" s="8">
        <f t="shared" si="1"/>
        <v>43083</v>
      </c>
      <c r="B51">
        <v>275.7</v>
      </c>
      <c r="C51">
        <v>240.2</v>
      </c>
      <c r="D51">
        <v>540.9</v>
      </c>
      <c r="E51">
        <v>552.79999999999995</v>
      </c>
      <c r="F51" s="61">
        <f t="shared" si="2"/>
        <v>816.59999999999991</v>
      </c>
      <c r="G51" s="61">
        <f t="shared" si="3"/>
        <v>793</v>
      </c>
      <c r="H51" s="47">
        <f t="shared" si="4"/>
        <v>2.9760403530895152</v>
      </c>
    </row>
    <row r="52" spans="1:8" x14ac:dyDescent="0.25">
      <c r="A52" s="8">
        <f t="shared" si="1"/>
        <v>43090</v>
      </c>
      <c r="B52" s="26">
        <v>275</v>
      </c>
      <c r="C52">
        <v>347.5</v>
      </c>
      <c r="D52">
        <v>541.70000000000005</v>
      </c>
      <c r="E52">
        <v>615.79999999999995</v>
      </c>
      <c r="F52" s="61">
        <f t="shared" si="2"/>
        <v>816.7</v>
      </c>
      <c r="G52" s="61">
        <f t="shared" si="3"/>
        <v>963.3</v>
      </c>
      <c r="H52" s="47">
        <f t="shared" si="4"/>
        <v>-15.218519671960962</v>
      </c>
    </row>
    <row r="53" spans="1:8" x14ac:dyDescent="0.25">
      <c r="A53" s="8">
        <f t="shared" si="1"/>
        <v>43097</v>
      </c>
      <c r="B53" s="26">
        <v>275</v>
      </c>
      <c r="C53">
        <v>347.5</v>
      </c>
      <c r="D53">
        <v>541.70000000000005</v>
      </c>
      <c r="E53">
        <v>615.79999999999995</v>
      </c>
      <c r="F53" s="61">
        <f t="shared" si="2"/>
        <v>816.7</v>
      </c>
      <c r="G53" s="61">
        <f t="shared" si="3"/>
        <v>963.3</v>
      </c>
      <c r="H53" s="47">
        <f t="shared" si="4"/>
        <v>-15.218519671960962</v>
      </c>
    </row>
    <row r="54" spans="1:8" x14ac:dyDescent="0.25">
      <c r="A54" s="8">
        <f t="shared" si="1"/>
        <v>43104</v>
      </c>
      <c r="B54" s="26">
        <v>275</v>
      </c>
      <c r="C54">
        <v>347.5</v>
      </c>
      <c r="D54">
        <v>541.70000000000005</v>
      </c>
      <c r="E54">
        <v>615.79999999999995</v>
      </c>
      <c r="F54" s="61">
        <f t="shared" si="2"/>
        <v>816.7</v>
      </c>
      <c r="G54" s="61">
        <f t="shared" si="3"/>
        <v>963.3</v>
      </c>
      <c r="H54" s="47">
        <f t="shared" si="4"/>
        <v>-15.218519671960962</v>
      </c>
    </row>
    <row r="55" spans="1:8" x14ac:dyDescent="0.25">
      <c r="A55" s="8">
        <f t="shared" si="1"/>
        <v>43111</v>
      </c>
      <c r="B55" s="26">
        <v>275</v>
      </c>
      <c r="C55">
        <v>347.5</v>
      </c>
      <c r="D55">
        <v>541.70000000000005</v>
      </c>
      <c r="E55">
        <v>615.79999999999995</v>
      </c>
      <c r="F55" s="61">
        <f t="shared" si="2"/>
        <v>816.7</v>
      </c>
      <c r="G55" s="61">
        <f t="shared" si="3"/>
        <v>963.3</v>
      </c>
      <c r="H55" s="47">
        <f t="shared" si="4"/>
        <v>-15.218519671960962</v>
      </c>
    </row>
    <row r="56" spans="1:8" x14ac:dyDescent="0.25">
      <c r="A56" s="8">
        <f t="shared" si="1"/>
        <v>43118</v>
      </c>
      <c r="B56" s="26">
        <v>275</v>
      </c>
      <c r="C56">
        <v>407.5</v>
      </c>
      <c r="D56">
        <v>541.70000000000005</v>
      </c>
      <c r="E56">
        <v>615.79999999999995</v>
      </c>
      <c r="F56" s="61">
        <f t="shared" si="2"/>
        <v>816.7</v>
      </c>
      <c r="G56" s="61">
        <f t="shared" si="3"/>
        <v>1023.3</v>
      </c>
      <c r="H56" s="47">
        <f t="shared" si="4"/>
        <v>-20.189582722564246</v>
      </c>
    </row>
    <row r="57" spans="1:8" x14ac:dyDescent="0.25">
      <c r="A57" s="8">
        <f t="shared" si="1"/>
        <v>43125</v>
      </c>
      <c r="B57" s="26">
        <v>305</v>
      </c>
      <c r="C57">
        <v>378.3</v>
      </c>
      <c r="D57">
        <v>541.70000000000005</v>
      </c>
      <c r="E57">
        <v>645</v>
      </c>
      <c r="F57" s="61">
        <f t="shared" si="2"/>
        <v>846.7</v>
      </c>
      <c r="G57" s="61">
        <f t="shared" si="3"/>
        <v>1023.3</v>
      </c>
      <c r="H57" s="47">
        <f t="shared" si="4"/>
        <v>-17.257891136519099</v>
      </c>
    </row>
    <row r="58" spans="1:8" x14ac:dyDescent="0.25">
      <c r="A58" s="8">
        <f t="shared" si="1"/>
        <v>43132</v>
      </c>
      <c r="B58">
        <v>315.5</v>
      </c>
      <c r="C58">
        <v>268.3</v>
      </c>
      <c r="D58">
        <v>541.70000000000005</v>
      </c>
      <c r="E58">
        <v>792.3</v>
      </c>
      <c r="F58" s="61">
        <f t="shared" si="2"/>
        <v>857.2</v>
      </c>
      <c r="G58" s="61">
        <f t="shared" si="3"/>
        <v>1060.5999999999999</v>
      </c>
      <c r="H58" s="47">
        <f t="shared" si="4"/>
        <v>-19.177823873279266</v>
      </c>
    </row>
    <row r="59" spans="1:8" x14ac:dyDescent="0.25">
      <c r="A59" s="8">
        <f t="shared" si="1"/>
        <v>43139</v>
      </c>
      <c r="B59">
        <v>285.5</v>
      </c>
      <c r="C59">
        <v>237.5</v>
      </c>
      <c r="D59">
        <v>604.70000000000005</v>
      </c>
      <c r="E59">
        <v>823.7</v>
      </c>
      <c r="F59" s="61">
        <f t="shared" si="2"/>
        <v>890.2</v>
      </c>
      <c r="G59" s="61">
        <f t="shared" si="3"/>
        <v>1061.2</v>
      </c>
      <c r="H59" s="47">
        <f t="shared" si="4"/>
        <v>-16.113833396155297</v>
      </c>
    </row>
    <row r="60" spans="1:8" x14ac:dyDescent="0.25">
      <c r="A60" s="8">
        <f t="shared" si="1"/>
        <v>43146</v>
      </c>
      <c r="B60">
        <v>285.5</v>
      </c>
      <c r="C60">
        <v>237.5</v>
      </c>
      <c r="D60">
        <v>604.70000000000005</v>
      </c>
      <c r="E60">
        <v>823.7</v>
      </c>
      <c r="F60" s="61">
        <f t="shared" si="2"/>
        <v>890.2</v>
      </c>
      <c r="G60" s="61">
        <f t="shared" si="3"/>
        <v>1061.2</v>
      </c>
      <c r="H60" s="47">
        <f t="shared" si="4"/>
        <v>-16.113833396155297</v>
      </c>
    </row>
    <row r="61" spans="1:8" x14ac:dyDescent="0.25">
      <c r="A61" s="8">
        <f t="shared" si="1"/>
        <v>43153</v>
      </c>
      <c r="B61" s="26">
        <v>275</v>
      </c>
      <c r="C61">
        <v>237.5</v>
      </c>
      <c r="D61">
        <v>615.1</v>
      </c>
      <c r="E61">
        <v>823.7</v>
      </c>
      <c r="F61" s="61">
        <f t="shared" si="2"/>
        <v>890.1</v>
      </c>
      <c r="G61" s="61">
        <f t="shared" si="3"/>
        <v>1061.2</v>
      </c>
      <c r="H61" s="47">
        <f t="shared" si="4"/>
        <v>-16.123256690539012</v>
      </c>
    </row>
    <row r="62" spans="1:8" x14ac:dyDescent="0.25">
      <c r="A62" s="8">
        <f t="shared" si="1"/>
        <v>43160</v>
      </c>
      <c r="B62" s="26">
        <v>275</v>
      </c>
      <c r="C62">
        <v>177.5</v>
      </c>
      <c r="D62">
        <v>615.1</v>
      </c>
      <c r="E62">
        <v>886.7</v>
      </c>
      <c r="F62" s="61">
        <f t="shared" si="2"/>
        <v>890.1</v>
      </c>
      <c r="G62" s="61">
        <f t="shared" si="3"/>
        <v>1064.2</v>
      </c>
      <c r="H62" s="47">
        <f t="shared" si="4"/>
        <v>-16.359706822025931</v>
      </c>
    </row>
    <row r="63" spans="1:8" x14ac:dyDescent="0.25">
      <c r="A63" s="8">
        <f t="shared" si="1"/>
        <v>43167</v>
      </c>
      <c r="B63" s="26">
        <v>275</v>
      </c>
      <c r="C63">
        <v>217.5</v>
      </c>
      <c r="D63">
        <v>650.79999999999995</v>
      </c>
      <c r="E63">
        <v>949.7</v>
      </c>
      <c r="F63" s="61">
        <f t="shared" si="2"/>
        <v>925.8</v>
      </c>
      <c r="G63" s="61">
        <f t="shared" si="3"/>
        <v>1167.2</v>
      </c>
      <c r="H63" s="47">
        <f t="shared" si="4"/>
        <v>-20.681973954763542</v>
      </c>
    </row>
    <row r="64" spans="1:8" x14ac:dyDescent="0.25">
      <c r="A64" s="8">
        <f t="shared" si="1"/>
        <v>43174</v>
      </c>
      <c r="B64" s="26">
        <v>275</v>
      </c>
      <c r="C64">
        <v>157.5</v>
      </c>
      <c r="D64">
        <v>650.79999999999995</v>
      </c>
      <c r="E64">
        <v>1075.7</v>
      </c>
      <c r="F64" s="61">
        <f t="shared" si="2"/>
        <v>925.8</v>
      </c>
      <c r="G64" s="61">
        <f t="shared" si="3"/>
        <v>1233.2</v>
      </c>
      <c r="H64" s="47">
        <f t="shared" si="4"/>
        <v>-24.927019137204031</v>
      </c>
    </row>
    <row r="65" spans="1:8" x14ac:dyDescent="0.25">
      <c r="A65" s="8">
        <f t="shared" si="1"/>
        <v>43181</v>
      </c>
      <c r="B65" s="26">
        <v>275</v>
      </c>
      <c r="C65">
        <v>157.5</v>
      </c>
      <c r="D65">
        <v>650.79999999999995</v>
      </c>
      <c r="E65">
        <v>1075.7</v>
      </c>
      <c r="F65" s="61">
        <f t="shared" si="2"/>
        <v>925.8</v>
      </c>
      <c r="G65" s="61">
        <f t="shared" si="3"/>
        <v>1233.2</v>
      </c>
      <c r="H65" s="47">
        <f t="shared" si="4"/>
        <v>-24.927019137204031</v>
      </c>
    </row>
    <row r="66" spans="1:8" x14ac:dyDescent="0.25">
      <c r="A66" s="8">
        <f t="shared" si="1"/>
        <v>43188</v>
      </c>
      <c r="B66" s="26">
        <v>240</v>
      </c>
      <c r="C66">
        <v>157.5</v>
      </c>
      <c r="D66">
        <v>650.79999999999995</v>
      </c>
      <c r="E66">
        <v>1075.7</v>
      </c>
      <c r="F66" s="61">
        <f t="shared" si="2"/>
        <v>890.8</v>
      </c>
      <c r="G66" s="61">
        <f t="shared" si="3"/>
        <v>1233.2</v>
      </c>
      <c r="H66" s="47">
        <f t="shared" si="4"/>
        <v>-27.765163801492054</v>
      </c>
    </row>
    <row r="67" spans="1:8" x14ac:dyDescent="0.25">
      <c r="A67" s="8">
        <f t="shared" si="1"/>
        <v>43195</v>
      </c>
      <c r="B67" s="26">
        <v>180</v>
      </c>
      <c r="C67" s="26">
        <v>210</v>
      </c>
      <c r="D67">
        <v>713.8</v>
      </c>
      <c r="E67">
        <v>1136.0999999999999</v>
      </c>
      <c r="F67" s="61">
        <f t="shared" si="2"/>
        <v>893.8</v>
      </c>
      <c r="G67" s="61">
        <f t="shared" si="3"/>
        <v>1346.1</v>
      </c>
      <c r="H67" s="47">
        <f t="shared" si="4"/>
        <v>-33.600772602332661</v>
      </c>
    </row>
    <row r="68" spans="1:8" x14ac:dyDescent="0.25">
      <c r="A68" s="8">
        <f t="shared" si="1"/>
        <v>43202</v>
      </c>
      <c r="B68" s="26">
        <v>180</v>
      </c>
      <c r="C68" s="26">
        <v>160</v>
      </c>
      <c r="D68">
        <v>713.8</v>
      </c>
      <c r="E68">
        <v>1196.5</v>
      </c>
      <c r="F68" s="61">
        <f t="shared" si="2"/>
        <v>893.8</v>
      </c>
      <c r="G68" s="61">
        <f t="shared" si="3"/>
        <v>1356.5</v>
      </c>
      <c r="H68" s="47">
        <f t="shared" si="4"/>
        <v>-34.10984150387025</v>
      </c>
    </row>
    <row r="69" spans="1:8" x14ac:dyDescent="0.25">
      <c r="A69" s="8">
        <f t="shared" ref="A69:A132" si="5">A68+7</f>
        <v>43209</v>
      </c>
      <c r="B69" s="26">
        <v>180</v>
      </c>
      <c r="C69" s="26">
        <v>160</v>
      </c>
      <c r="D69">
        <v>713.8</v>
      </c>
      <c r="E69">
        <v>1259.2</v>
      </c>
      <c r="F69" s="61">
        <f t="shared" si="2"/>
        <v>893.8</v>
      </c>
      <c r="G69" s="61">
        <f t="shared" si="3"/>
        <v>1419.2</v>
      </c>
      <c r="H69" s="47">
        <f t="shared" si="4"/>
        <v>-37.020856820744086</v>
      </c>
    </row>
    <row r="70" spans="1:8" x14ac:dyDescent="0.25">
      <c r="A70" s="8">
        <f t="shared" si="5"/>
        <v>43216</v>
      </c>
      <c r="B70" s="26">
        <v>60</v>
      </c>
      <c r="C70" s="26">
        <v>160</v>
      </c>
      <c r="D70">
        <v>840.1</v>
      </c>
      <c r="E70">
        <v>1259.2</v>
      </c>
      <c r="F70" s="61">
        <f t="shared" si="2"/>
        <v>900.1</v>
      </c>
      <c r="G70" s="61">
        <f t="shared" si="3"/>
        <v>1419.2</v>
      </c>
      <c r="H70" s="47">
        <f t="shared" si="4"/>
        <v>-36.576944757609922</v>
      </c>
    </row>
    <row r="71" spans="1:8" x14ac:dyDescent="0.25">
      <c r="A71" s="8">
        <f t="shared" si="5"/>
        <v>43223</v>
      </c>
      <c r="B71" s="26">
        <v>60</v>
      </c>
      <c r="C71" s="26">
        <v>160</v>
      </c>
      <c r="D71">
        <v>840.1</v>
      </c>
      <c r="E71">
        <v>1322.2</v>
      </c>
      <c r="F71" s="61">
        <f t="shared" ref="F71:F87" si="6">+B71+D71</f>
        <v>900.1</v>
      </c>
      <c r="G71" s="61">
        <f t="shared" ref="G71:G87" si="7">+C71+E71</f>
        <v>1482.2</v>
      </c>
      <c r="H71" s="47">
        <f t="shared" ref="H71:H87" si="8">+(F71/G71-1)*100</f>
        <v>-39.272702739171507</v>
      </c>
    </row>
    <row r="72" spans="1:8" x14ac:dyDescent="0.25">
      <c r="A72" s="8">
        <f t="shared" si="5"/>
        <v>43230</v>
      </c>
      <c r="B72" s="26">
        <v>60</v>
      </c>
      <c r="C72" s="26">
        <v>100</v>
      </c>
      <c r="D72">
        <v>840.1</v>
      </c>
      <c r="E72">
        <v>1451.2</v>
      </c>
      <c r="F72" s="61">
        <f t="shared" si="6"/>
        <v>900.1</v>
      </c>
      <c r="G72" s="61">
        <f t="shared" si="7"/>
        <v>1551.2</v>
      </c>
      <c r="H72" s="47">
        <f t="shared" si="8"/>
        <v>-41.973955647240842</v>
      </c>
    </row>
    <row r="73" spans="1:8" x14ac:dyDescent="0.25">
      <c r="A73" s="8">
        <f t="shared" si="5"/>
        <v>43237</v>
      </c>
      <c r="B73" s="26">
        <v>60</v>
      </c>
      <c r="C73" s="26">
        <v>100</v>
      </c>
      <c r="D73">
        <v>840.1</v>
      </c>
      <c r="E73">
        <v>1482.7</v>
      </c>
      <c r="F73" s="61">
        <f t="shared" si="6"/>
        <v>900.1</v>
      </c>
      <c r="G73" s="61">
        <f t="shared" si="7"/>
        <v>1582.7</v>
      </c>
      <c r="H73" s="47">
        <f t="shared" si="8"/>
        <v>-43.128830479560243</v>
      </c>
    </row>
    <row r="74" spans="1:8" x14ac:dyDescent="0.25">
      <c r="A74" s="8">
        <f t="shared" si="5"/>
        <v>43244</v>
      </c>
      <c r="B74">
        <v>0</v>
      </c>
      <c r="C74">
        <v>100</v>
      </c>
      <c r="D74">
        <v>902.4</v>
      </c>
      <c r="E74">
        <v>1562.7</v>
      </c>
      <c r="F74" s="61">
        <f t="shared" si="6"/>
        <v>902.4</v>
      </c>
      <c r="G74" s="61">
        <f t="shared" si="7"/>
        <v>1662.7</v>
      </c>
      <c r="H74" s="47">
        <f t="shared" si="8"/>
        <v>-45.72682985505503</v>
      </c>
    </row>
    <row r="75" spans="1:8" x14ac:dyDescent="0.25">
      <c r="A75" s="8">
        <f t="shared" si="5"/>
        <v>43251</v>
      </c>
      <c r="B75">
        <v>0</v>
      </c>
      <c r="C75">
        <v>100</v>
      </c>
      <c r="D75">
        <v>902.4</v>
      </c>
      <c r="E75">
        <v>1562.7</v>
      </c>
      <c r="F75" s="61">
        <f t="shared" si="6"/>
        <v>902.4</v>
      </c>
      <c r="G75" s="61">
        <f t="shared" si="7"/>
        <v>1662.7</v>
      </c>
      <c r="H75" s="47">
        <f t="shared" si="8"/>
        <v>-45.72682985505503</v>
      </c>
    </row>
    <row r="76" spans="1:8" x14ac:dyDescent="0.25">
      <c r="A76" s="8">
        <f t="shared" si="5"/>
        <v>43258</v>
      </c>
      <c r="B76">
        <v>0</v>
      </c>
      <c r="C76">
        <v>323</v>
      </c>
      <c r="D76">
        <v>0</v>
      </c>
      <c r="E76">
        <v>0</v>
      </c>
      <c r="F76" s="61">
        <f t="shared" si="6"/>
        <v>0</v>
      </c>
      <c r="G76" s="61">
        <f t="shared" si="7"/>
        <v>323</v>
      </c>
      <c r="H76" s="47">
        <f t="shared" si="8"/>
        <v>-100</v>
      </c>
    </row>
    <row r="77" spans="1:8" x14ac:dyDescent="0.25">
      <c r="A77" s="8">
        <f t="shared" si="5"/>
        <v>43265</v>
      </c>
      <c r="B77">
        <v>0</v>
      </c>
      <c r="C77">
        <v>263</v>
      </c>
      <c r="D77">
        <v>0</v>
      </c>
      <c r="E77">
        <v>62.6</v>
      </c>
      <c r="F77" s="61">
        <f t="shared" si="6"/>
        <v>0</v>
      </c>
      <c r="G77" s="61">
        <f t="shared" si="7"/>
        <v>325.60000000000002</v>
      </c>
      <c r="H77" s="47">
        <f t="shared" si="8"/>
        <v>-100</v>
      </c>
    </row>
    <row r="78" spans="1:8" x14ac:dyDescent="0.25">
      <c r="A78" s="8">
        <f t="shared" si="5"/>
        <v>43272</v>
      </c>
      <c r="B78">
        <v>0</v>
      </c>
      <c r="C78">
        <v>263</v>
      </c>
      <c r="D78">
        <v>0</v>
      </c>
      <c r="E78">
        <v>128.6</v>
      </c>
      <c r="F78" s="61">
        <f t="shared" si="6"/>
        <v>0</v>
      </c>
      <c r="G78" s="61">
        <f t="shared" si="7"/>
        <v>391.6</v>
      </c>
      <c r="H78" s="47">
        <f t="shared" si="8"/>
        <v>-100</v>
      </c>
    </row>
    <row r="79" spans="1:8" x14ac:dyDescent="0.25">
      <c r="A79" s="8">
        <f t="shared" si="5"/>
        <v>43279</v>
      </c>
      <c r="B79">
        <v>0</v>
      </c>
      <c r="C79">
        <v>223</v>
      </c>
      <c r="D79">
        <v>0</v>
      </c>
      <c r="E79">
        <v>167.9</v>
      </c>
      <c r="F79" s="61">
        <f t="shared" si="6"/>
        <v>0</v>
      </c>
      <c r="G79" s="61">
        <f t="shared" si="7"/>
        <v>390.9</v>
      </c>
      <c r="H79" s="47">
        <f t="shared" si="8"/>
        <v>-100</v>
      </c>
    </row>
    <row r="80" spans="1:8" x14ac:dyDescent="0.25">
      <c r="A80" s="8">
        <f t="shared" si="5"/>
        <v>43286</v>
      </c>
      <c r="B80">
        <v>0</v>
      </c>
      <c r="C80">
        <v>223</v>
      </c>
      <c r="D80">
        <v>0</v>
      </c>
      <c r="E80">
        <v>167.9</v>
      </c>
      <c r="F80" s="61">
        <f t="shared" si="6"/>
        <v>0</v>
      </c>
      <c r="G80" s="61">
        <f t="shared" si="7"/>
        <v>390.9</v>
      </c>
      <c r="H80" s="47">
        <f t="shared" si="8"/>
        <v>-100</v>
      </c>
    </row>
    <row r="81" spans="1:8" x14ac:dyDescent="0.25">
      <c r="A81" s="8">
        <f t="shared" si="5"/>
        <v>43293</v>
      </c>
      <c r="B81">
        <v>0</v>
      </c>
      <c r="C81">
        <v>223</v>
      </c>
      <c r="D81">
        <v>0</v>
      </c>
      <c r="E81">
        <v>167.9</v>
      </c>
      <c r="F81" s="61">
        <f t="shared" si="6"/>
        <v>0</v>
      </c>
      <c r="G81" s="61">
        <f t="shared" si="7"/>
        <v>390.9</v>
      </c>
      <c r="H81" s="47">
        <f t="shared" si="8"/>
        <v>-100</v>
      </c>
    </row>
    <row r="82" spans="1:8" x14ac:dyDescent="0.25">
      <c r="A82" s="8">
        <f t="shared" si="5"/>
        <v>43300</v>
      </c>
      <c r="B82">
        <v>0</v>
      </c>
      <c r="C82">
        <v>223</v>
      </c>
      <c r="D82">
        <v>0</v>
      </c>
      <c r="E82">
        <v>167.9</v>
      </c>
      <c r="F82" s="61">
        <f t="shared" si="6"/>
        <v>0</v>
      </c>
      <c r="G82" s="61">
        <f t="shared" si="7"/>
        <v>390.9</v>
      </c>
      <c r="H82" s="47">
        <f t="shared" si="8"/>
        <v>-100</v>
      </c>
    </row>
    <row r="83" spans="1:8" x14ac:dyDescent="0.25">
      <c r="A83" s="8">
        <f t="shared" si="5"/>
        <v>43307</v>
      </c>
      <c r="B83">
        <v>0</v>
      </c>
      <c r="C83">
        <v>223</v>
      </c>
      <c r="D83">
        <v>0</v>
      </c>
      <c r="E83">
        <v>167.9</v>
      </c>
      <c r="F83" s="61">
        <f t="shared" si="6"/>
        <v>0</v>
      </c>
      <c r="G83" s="61">
        <f t="shared" si="7"/>
        <v>390.9</v>
      </c>
      <c r="H83" s="47">
        <f t="shared" si="8"/>
        <v>-100</v>
      </c>
    </row>
    <row r="84" spans="1:8" x14ac:dyDescent="0.25">
      <c r="A84" s="8">
        <f t="shared" si="5"/>
        <v>43314</v>
      </c>
      <c r="B84">
        <v>0</v>
      </c>
      <c r="C84">
        <v>113</v>
      </c>
      <c r="D84">
        <v>0</v>
      </c>
      <c r="E84">
        <v>276.2</v>
      </c>
      <c r="F84" s="61">
        <f t="shared" si="6"/>
        <v>0</v>
      </c>
      <c r="G84" s="61">
        <f t="shared" si="7"/>
        <v>389.2</v>
      </c>
      <c r="H84" s="47">
        <f t="shared" si="8"/>
        <v>-100</v>
      </c>
    </row>
    <row r="85" spans="1:8" x14ac:dyDescent="0.25">
      <c r="A85" s="8">
        <f t="shared" si="5"/>
        <v>43321</v>
      </c>
      <c r="B85">
        <v>0</v>
      </c>
      <c r="C85">
        <v>141</v>
      </c>
      <c r="D85">
        <v>0</v>
      </c>
      <c r="E85">
        <v>276.2</v>
      </c>
      <c r="F85" s="61">
        <f t="shared" si="6"/>
        <v>0</v>
      </c>
      <c r="G85" s="61">
        <f t="shared" si="7"/>
        <v>417.2</v>
      </c>
      <c r="H85" s="47">
        <f t="shared" si="8"/>
        <v>-100</v>
      </c>
    </row>
    <row r="86" spans="1:8" x14ac:dyDescent="0.25">
      <c r="A86" s="8">
        <f t="shared" si="5"/>
        <v>43328</v>
      </c>
      <c r="B86">
        <v>0</v>
      </c>
      <c r="C86">
        <v>76.5</v>
      </c>
      <c r="D86">
        <v>0</v>
      </c>
      <c r="E86">
        <v>395.5</v>
      </c>
      <c r="F86" s="61">
        <f t="shared" si="6"/>
        <v>0</v>
      </c>
      <c r="G86" s="61">
        <f t="shared" si="7"/>
        <v>472</v>
      </c>
      <c r="H86" s="47">
        <f t="shared" si="8"/>
        <v>-100</v>
      </c>
    </row>
    <row r="87" spans="1:8" x14ac:dyDescent="0.25">
      <c r="A87" s="8">
        <f t="shared" si="5"/>
        <v>43335</v>
      </c>
      <c r="B87">
        <v>0</v>
      </c>
      <c r="C87">
        <v>51.5</v>
      </c>
      <c r="D87">
        <v>0</v>
      </c>
      <c r="E87">
        <v>420.6</v>
      </c>
      <c r="F87" s="61">
        <f t="shared" si="6"/>
        <v>0</v>
      </c>
      <c r="G87" s="61">
        <f t="shared" si="7"/>
        <v>472.1</v>
      </c>
      <c r="H87" s="47">
        <f t="shared" si="8"/>
        <v>-100</v>
      </c>
    </row>
    <row r="88" spans="1:8" x14ac:dyDescent="0.25">
      <c r="A88" s="8">
        <f t="shared" si="5"/>
        <v>43342</v>
      </c>
      <c r="B88">
        <v>0</v>
      </c>
      <c r="C88">
        <v>110</v>
      </c>
      <c r="D88">
        <v>0</v>
      </c>
      <c r="E88">
        <v>422</v>
      </c>
      <c r="F88" s="61">
        <f t="shared" ref="F88:F97" si="9">+B88+D88</f>
        <v>0</v>
      </c>
      <c r="G88" s="61">
        <f t="shared" ref="G88:G97" si="10">+C88+E88</f>
        <v>532</v>
      </c>
      <c r="H88" s="47">
        <f t="shared" ref="H88:H97" si="11">+(F88/G88-1)*100</f>
        <v>-100</v>
      </c>
    </row>
    <row r="89" spans="1:8" x14ac:dyDescent="0.25">
      <c r="A89" s="8">
        <f t="shared" si="5"/>
        <v>43349</v>
      </c>
      <c r="B89">
        <v>0</v>
      </c>
      <c r="C89">
        <v>110</v>
      </c>
      <c r="D89">
        <v>0</v>
      </c>
      <c r="E89">
        <v>422</v>
      </c>
      <c r="F89" s="61">
        <f t="shared" si="9"/>
        <v>0</v>
      </c>
      <c r="G89" s="61">
        <f t="shared" si="10"/>
        <v>532</v>
      </c>
      <c r="H89" s="47">
        <f t="shared" si="11"/>
        <v>-100</v>
      </c>
    </row>
    <row r="90" spans="1:8" x14ac:dyDescent="0.25">
      <c r="A90" s="8">
        <f t="shared" si="5"/>
        <v>43356</v>
      </c>
      <c r="B90">
        <v>0</v>
      </c>
      <c r="C90">
        <v>110</v>
      </c>
      <c r="D90">
        <v>0</v>
      </c>
      <c r="E90">
        <v>422</v>
      </c>
      <c r="F90" s="61">
        <f t="shared" si="9"/>
        <v>0</v>
      </c>
      <c r="G90" s="61">
        <f t="shared" si="10"/>
        <v>532</v>
      </c>
      <c r="H90" s="47">
        <f t="shared" si="11"/>
        <v>-100</v>
      </c>
    </row>
    <row r="91" spans="1:8" x14ac:dyDescent="0.25">
      <c r="A91" s="8">
        <f t="shared" si="5"/>
        <v>43363</v>
      </c>
      <c r="B91">
        <v>0</v>
      </c>
      <c r="C91">
        <v>110</v>
      </c>
      <c r="D91">
        <v>0</v>
      </c>
      <c r="E91">
        <v>422</v>
      </c>
      <c r="F91" s="61">
        <f t="shared" si="9"/>
        <v>0</v>
      </c>
      <c r="G91" s="61">
        <f t="shared" si="10"/>
        <v>532</v>
      </c>
      <c r="H91" s="47">
        <f t="shared" si="11"/>
        <v>-100</v>
      </c>
    </row>
    <row r="92" spans="1:8" x14ac:dyDescent="0.25">
      <c r="A92" s="8">
        <f t="shared" si="5"/>
        <v>43370</v>
      </c>
      <c r="B92">
        <v>0</v>
      </c>
      <c r="C92">
        <v>62.6</v>
      </c>
      <c r="D92">
        <v>0</v>
      </c>
      <c r="E92">
        <v>537.5</v>
      </c>
      <c r="F92" s="61">
        <f t="shared" si="9"/>
        <v>0</v>
      </c>
      <c r="G92" s="61">
        <f t="shared" si="10"/>
        <v>600.1</v>
      </c>
      <c r="H92" s="47">
        <f t="shared" si="11"/>
        <v>-100</v>
      </c>
    </row>
    <row r="93" spans="1:8" x14ac:dyDescent="0.25">
      <c r="A93" s="8">
        <f t="shared" si="5"/>
        <v>43377</v>
      </c>
      <c r="B93">
        <v>0</v>
      </c>
      <c r="C93">
        <v>63.1</v>
      </c>
      <c r="D93">
        <v>0</v>
      </c>
      <c r="E93">
        <v>537.5</v>
      </c>
      <c r="F93" s="61">
        <f t="shared" si="9"/>
        <v>0</v>
      </c>
      <c r="G93" s="61">
        <f t="shared" si="10"/>
        <v>600.6</v>
      </c>
      <c r="H93" s="47">
        <f t="shared" si="11"/>
        <v>-100</v>
      </c>
    </row>
    <row r="94" spans="1:8" x14ac:dyDescent="0.25">
      <c r="A94" s="8">
        <f t="shared" si="5"/>
        <v>43384</v>
      </c>
      <c r="B94">
        <v>0</v>
      </c>
      <c r="C94">
        <v>183.1</v>
      </c>
      <c r="D94">
        <v>0</v>
      </c>
      <c r="E94">
        <v>537.5</v>
      </c>
      <c r="F94" s="61">
        <f t="shared" si="9"/>
        <v>0</v>
      </c>
      <c r="G94" s="61">
        <f t="shared" si="10"/>
        <v>720.6</v>
      </c>
      <c r="H94" s="47">
        <f t="shared" si="11"/>
        <v>-100</v>
      </c>
    </row>
    <row r="95" spans="1:8" x14ac:dyDescent="0.25">
      <c r="A95" s="8">
        <f t="shared" si="5"/>
        <v>43391</v>
      </c>
      <c r="B95">
        <v>0</v>
      </c>
      <c r="C95">
        <v>184.1</v>
      </c>
      <c r="D95">
        <v>0</v>
      </c>
      <c r="E95">
        <v>537.5</v>
      </c>
      <c r="F95" s="61">
        <f t="shared" si="9"/>
        <v>0</v>
      </c>
      <c r="G95" s="61">
        <f t="shared" si="10"/>
        <v>721.6</v>
      </c>
      <c r="H95" s="47">
        <f t="shared" si="11"/>
        <v>-100</v>
      </c>
    </row>
    <row r="96" spans="1:8" x14ac:dyDescent="0.25">
      <c r="A96" s="8">
        <f t="shared" si="5"/>
        <v>43398</v>
      </c>
      <c r="B96">
        <v>0</v>
      </c>
      <c r="C96">
        <v>183.6</v>
      </c>
      <c r="D96">
        <v>0</v>
      </c>
      <c r="E96">
        <v>538</v>
      </c>
      <c r="F96" s="61">
        <f t="shared" si="9"/>
        <v>0</v>
      </c>
      <c r="G96" s="61">
        <f t="shared" si="10"/>
        <v>721.6</v>
      </c>
      <c r="H96" s="47">
        <f t="shared" si="11"/>
        <v>-100</v>
      </c>
    </row>
    <row r="97" spans="1:8" x14ac:dyDescent="0.25">
      <c r="A97" s="8">
        <f t="shared" si="5"/>
        <v>43405</v>
      </c>
      <c r="B97">
        <v>0</v>
      </c>
      <c r="C97">
        <v>243.6</v>
      </c>
      <c r="D97">
        <v>0</v>
      </c>
      <c r="E97">
        <v>538</v>
      </c>
      <c r="F97" s="61">
        <f t="shared" si="9"/>
        <v>0</v>
      </c>
      <c r="G97" s="61">
        <f t="shared" si="10"/>
        <v>781.6</v>
      </c>
      <c r="H97" s="47">
        <f t="shared" si="11"/>
        <v>-100</v>
      </c>
    </row>
    <row r="98" spans="1:8" x14ac:dyDescent="0.25">
      <c r="A98" s="8">
        <f t="shared" si="5"/>
        <v>43412</v>
      </c>
      <c r="B98">
        <v>0</v>
      </c>
      <c r="C98">
        <v>243</v>
      </c>
      <c r="D98">
        <v>0</v>
      </c>
      <c r="E98">
        <v>538.6</v>
      </c>
      <c r="F98" s="61">
        <f t="shared" ref="F98:F117" si="12">+B98+D98</f>
        <v>0</v>
      </c>
      <c r="G98" s="61">
        <f t="shared" ref="G98:G117" si="13">+C98+E98</f>
        <v>781.6</v>
      </c>
      <c r="H98" s="47">
        <f t="shared" ref="H98:H117" si="14">+(F98/G98-1)*100</f>
        <v>-100</v>
      </c>
    </row>
    <row r="99" spans="1:8" x14ac:dyDescent="0.25">
      <c r="A99" s="8">
        <f t="shared" si="5"/>
        <v>43419</v>
      </c>
      <c r="B99">
        <v>0</v>
      </c>
      <c r="C99">
        <v>243</v>
      </c>
      <c r="D99">
        <v>0</v>
      </c>
      <c r="E99">
        <v>538.6</v>
      </c>
      <c r="F99" s="61">
        <f t="shared" si="12"/>
        <v>0</v>
      </c>
      <c r="G99" s="61">
        <f t="shared" si="13"/>
        <v>781.6</v>
      </c>
      <c r="H99" s="47">
        <f t="shared" si="14"/>
        <v>-100</v>
      </c>
    </row>
    <row r="100" spans="1:8" x14ac:dyDescent="0.25">
      <c r="A100" s="8">
        <f t="shared" si="5"/>
        <v>43426</v>
      </c>
      <c r="B100">
        <v>0</v>
      </c>
      <c r="C100">
        <v>241.3</v>
      </c>
      <c r="D100">
        <v>0</v>
      </c>
      <c r="E100">
        <v>540.29999999999995</v>
      </c>
      <c r="F100" s="61">
        <f t="shared" si="12"/>
        <v>0</v>
      </c>
      <c r="G100" s="61">
        <f t="shared" si="13"/>
        <v>781.59999999999991</v>
      </c>
      <c r="H100" s="47">
        <f t="shared" si="14"/>
        <v>-100</v>
      </c>
    </row>
    <row r="101" spans="1:8" x14ac:dyDescent="0.25">
      <c r="A101" s="8">
        <f t="shared" si="5"/>
        <v>43433</v>
      </c>
      <c r="B101">
        <v>0</v>
      </c>
      <c r="C101">
        <v>241.3</v>
      </c>
      <c r="D101">
        <v>0</v>
      </c>
      <c r="E101">
        <v>540.29999999999995</v>
      </c>
      <c r="F101" s="61">
        <f t="shared" si="12"/>
        <v>0</v>
      </c>
      <c r="G101" s="61">
        <f t="shared" si="13"/>
        <v>781.59999999999991</v>
      </c>
      <c r="H101" s="47">
        <f t="shared" si="14"/>
        <v>-100</v>
      </c>
    </row>
    <row r="102" spans="1:8" x14ac:dyDescent="0.25">
      <c r="A102" s="8">
        <f t="shared" si="5"/>
        <v>43440</v>
      </c>
      <c r="B102">
        <v>0</v>
      </c>
      <c r="C102">
        <v>240.7</v>
      </c>
      <c r="D102">
        <v>0</v>
      </c>
      <c r="E102">
        <v>540.9</v>
      </c>
      <c r="F102" s="61">
        <f t="shared" si="12"/>
        <v>0</v>
      </c>
      <c r="G102" s="61">
        <f t="shared" si="13"/>
        <v>781.59999999999991</v>
      </c>
      <c r="H102" s="47">
        <f t="shared" si="14"/>
        <v>-100</v>
      </c>
    </row>
    <row r="103" spans="1:8" x14ac:dyDescent="0.25">
      <c r="A103" s="8">
        <f t="shared" si="5"/>
        <v>43447</v>
      </c>
      <c r="B103">
        <v>0</v>
      </c>
      <c r="C103">
        <v>275.7</v>
      </c>
      <c r="D103">
        <v>0</v>
      </c>
      <c r="E103">
        <v>540.9</v>
      </c>
      <c r="F103" s="61">
        <f t="shared" si="12"/>
        <v>0</v>
      </c>
      <c r="G103" s="61">
        <f t="shared" si="13"/>
        <v>816.59999999999991</v>
      </c>
      <c r="H103" s="47">
        <f t="shared" si="14"/>
        <v>-100</v>
      </c>
    </row>
    <row r="104" spans="1:8" x14ac:dyDescent="0.25">
      <c r="A104" s="8">
        <f t="shared" si="5"/>
        <v>43454</v>
      </c>
      <c r="B104">
        <v>0</v>
      </c>
      <c r="C104">
        <v>275</v>
      </c>
      <c r="D104">
        <v>0</v>
      </c>
      <c r="E104">
        <v>541.70000000000005</v>
      </c>
      <c r="F104" s="61">
        <f t="shared" si="12"/>
        <v>0</v>
      </c>
      <c r="G104" s="61">
        <f t="shared" si="13"/>
        <v>816.7</v>
      </c>
      <c r="H104" s="47">
        <f t="shared" si="14"/>
        <v>-100</v>
      </c>
    </row>
    <row r="105" spans="1:8" x14ac:dyDescent="0.25">
      <c r="A105" s="8">
        <f t="shared" si="5"/>
        <v>43461</v>
      </c>
      <c r="B105">
        <v>0</v>
      </c>
      <c r="C105">
        <v>275</v>
      </c>
      <c r="D105">
        <v>0</v>
      </c>
      <c r="E105">
        <v>541.70000000000005</v>
      </c>
      <c r="F105" s="61">
        <f t="shared" si="12"/>
        <v>0</v>
      </c>
      <c r="G105" s="61">
        <f t="shared" si="13"/>
        <v>816.7</v>
      </c>
      <c r="H105" s="47">
        <f t="shared" si="14"/>
        <v>-100</v>
      </c>
    </row>
    <row r="106" spans="1:8" x14ac:dyDescent="0.25">
      <c r="A106" s="8">
        <f t="shared" si="5"/>
        <v>43468</v>
      </c>
      <c r="B106">
        <v>0</v>
      </c>
      <c r="C106">
        <v>275</v>
      </c>
      <c r="D106">
        <v>0</v>
      </c>
      <c r="E106">
        <v>541.70000000000005</v>
      </c>
      <c r="F106" s="61">
        <f t="shared" si="12"/>
        <v>0</v>
      </c>
      <c r="G106" s="61">
        <f t="shared" si="13"/>
        <v>816.7</v>
      </c>
      <c r="H106" s="47">
        <f t="shared" si="14"/>
        <v>-100</v>
      </c>
    </row>
    <row r="107" spans="1:8" x14ac:dyDescent="0.25">
      <c r="A107" s="8">
        <f t="shared" si="5"/>
        <v>43475</v>
      </c>
      <c r="B107" s="271">
        <v>0</v>
      </c>
      <c r="C107" s="271"/>
      <c r="D107" s="271">
        <v>0</v>
      </c>
      <c r="E107" s="271"/>
      <c r="F107" s="286">
        <f t="shared" si="12"/>
        <v>0</v>
      </c>
      <c r="G107" s="61">
        <f t="shared" si="13"/>
        <v>0</v>
      </c>
      <c r="H107" s="47" t="e">
        <f t="shared" si="14"/>
        <v>#DIV/0!</v>
      </c>
    </row>
    <row r="108" spans="1:8" x14ac:dyDescent="0.25">
      <c r="A108" s="8">
        <f t="shared" si="5"/>
        <v>43482</v>
      </c>
      <c r="B108" s="271">
        <v>0</v>
      </c>
      <c r="C108" s="271"/>
      <c r="D108" s="271">
        <v>0</v>
      </c>
      <c r="E108" s="271"/>
      <c r="F108" s="286">
        <f t="shared" si="12"/>
        <v>0</v>
      </c>
      <c r="G108" s="61">
        <f t="shared" si="13"/>
        <v>0</v>
      </c>
      <c r="H108" s="47" t="e">
        <f t="shared" si="14"/>
        <v>#DIV/0!</v>
      </c>
    </row>
    <row r="109" spans="1:8" x14ac:dyDescent="0.25">
      <c r="A109" s="8">
        <f t="shared" si="5"/>
        <v>43489</v>
      </c>
      <c r="B109" s="271">
        <v>0</v>
      </c>
      <c r="C109" s="271"/>
      <c r="D109" s="271">
        <v>0</v>
      </c>
      <c r="E109" s="271"/>
      <c r="F109" s="286">
        <f t="shared" si="12"/>
        <v>0</v>
      </c>
      <c r="G109" s="61">
        <f t="shared" si="13"/>
        <v>0</v>
      </c>
      <c r="H109" s="47" t="e">
        <f t="shared" si="14"/>
        <v>#DIV/0!</v>
      </c>
    </row>
    <row r="110" spans="1:8" x14ac:dyDescent="0.25">
      <c r="A110" s="8">
        <f t="shared" si="5"/>
        <v>43496</v>
      </c>
      <c r="B110" s="271">
        <v>0</v>
      </c>
      <c r="C110" s="271"/>
      <c r="D110" s="271">
        <v>0</v>
      </c>
      <c r="E110" s="271"/>
      <c r="F110" s="286">
        <f t="shared" si="12"/>
        <v>0</v>
      </c>
      <c r="G110" s="61">
        <f t="shared" si="13"/>
        <v>0</v>
      </c>
      <c r="H110" s="47" t="e">
        <f t="shared" si="14"/>
        <v>#DIV/0!</v>
      </c>
    </row>
    <row r="111" spans="1:8" x14ac:dyDescent="0.25">
      <c r="A111" s="8">
        <f t="shared" si="5"/>
        <v>43503</v>
      </c>
      <c r="B111" s="271">
        <v>0</v>
      </c>
      <c r="C111" s="271"/>
      <c r="D111" s="271">
        <v>0</v>
      </c>
      <c r="E111" s="271"/>
      <c r="F111" s="286">
        <f t="shared" si="12"/>
        <v>0</v>
      </c>
      <c r="G111" s="61">
        <f t="shared" si="13"/>
        <v>0</v>
      </c>
      <c r="H111" s="47" t="e">
        <f t="shared" si="14"/>
        <v>#DIV/0!</v>
      </c>
    </row>
    <row r="112" spans="1:8" x14ac:dyDescent="0.25">
      <c r="A112" s="8">
        <f t="shared" si="5"/>
        <v>43510</v>
      </c>
      <c r="B112">
        <v>40</v>
      </c>
      <c r="C112">
        <v>285.5</v>
      </c>
      <c r="D112">
        <v>0</v>
      </c>
      <c r="E112">
        <v>604.70000000000005</v>
      </c>
      <c r="F112" s="61">
        <f t="shared" si="12"/>
        <v>40</v>
      </c>
      <c r="G112" s="61">
        <f t="shared" si="13"/>
        <v>890.2</v>
      </c>
      <c r="H112" s="47">
        <f t="shared" si="14"/>
        <v>-95.506627724106934</v>
      </c>
    </row>
    <row r="113" spans="1:9" x14ac:dyDescent="0.25">
      <c r="A113" s="8">
        <f t="shared" si="5"/>
        <v>43517</v>
      </c>
      <c r="B113">
        <v>40</v>
      </c>
      <c r="C113" s="26">
        <v>275</v>
      </c>
      <c r="D113">
        <v>0</v>
      </c>
      <c r="E113">
        <v>615.1</v>
      </c>
      <c r="F113" s="61">
        <f t="shared" si="12"/>
        <v>40</v>
      </c>
      <c r="G113" s="61">
        <f t="shared" si="13"/>
        <v>890.1</v>
      </c>
      <c r="H113" s="47">
        <f t="shared" si="14"/>
        <v>-95.506122907538483</v>
      </c>
    </row>
    <row r="114" spans="1:9" x14ac:dyDescent="0.25">
      <c r="A114" s="8">
        <f t="shared" si="5"/>
        <v>43524</v>
      </c>
      <c r="B114">
        <v>40</v>
      </c>
      <c r="C114">
        <v>275</v>
      </c>
      <c r="D114">
        <v>0</v>
      </c>
      <c r="E114">
        <v>615.1</v>
      </c>
      <c r="F114" s="61">
        <f t="shared" si="12"/>
        <v>40</v>
      </c>
      <c r="G114" s="61">
        <f t="shared" si="13"/>
        <v>890.1</v>
      </c>
      <c r="H114" s="47">
        <f t="shared" si="14"/>
        <v>-95.506122907538483</v>
      </c>
    </row>
    <row r="115" spans="1:9" x14ac:dyDescent="0.25">
      <c r="A115" s="8">
        <f t="shared" si="5"/>
        <v>43531</v>
      </c>
      <c r="B115">
        <v>0</v>
      </c>
      <c r="C115">
        <v>275</v>
      </c>
      <c r="D115">
        <v>42</v>
      </c>
      <c r="E115">
        <v>650.79999999999995</v>
      </c>
      <c r="F115" s="61">
        <f t="shared" si="12"/>
        <v>42</v>
      </c>
      <c r="G115" s="61">
        <f t="shared" si="13"/>
        <v>925.8</v>
      </c>
      <c r="H115" s="47">
        <f t="shared" si="14"/>
        <v>-95.463383020090731</v>
      </c>
    </row>
    <row r="116" spans="1:9" x14ac:dyDescent="0.25">
      <c r="A116" s="8">
        <f t="shared" si="5"/>
        <v>43538</v>
      </c>
      <c r="B116">
        <v>0</v>
      </c>
      <c r="C116">
        <v>275</v>
      </c>
      <c r="D116">
        <v>42</v>
      </c>
      <c r="E116">
        <v>650.79999999999995</v>
      </c>
      <c r="F116" s="61">
        <f t="shared" si="12"/>
        <v>42</v>
      </c>
      <c r="G116" s="61">
        <f t="shared" si="13"/>
        <v>925.8</v>
      </c>
      <c r="H116" s="47">
        <f t="shared" si="14"/>
        <v>-95.463383020090731</v>
      </c>
    </row>
    <row r="117" spans="1:9" x14ac:dyDescent="0.25">
      <c r="A117" s="8">
        <f t="shared" si="5"/>
        <v>43545</v>
      </c>
      <c r="B117">
        <v>0</v>
      </c>
      <c r="C117">
        <v>275</v>
      </c>
      <c r="D117">
        <v>42</v>
      </c>
      <c r="E117">
        <v>650.79999999999995</v>
      </c>
      <c r="F117" s="61">
        <f t="shared" si="12"/>
        <v>42</v>
      </c>
      <c r="G117" s="61">
        <f t="shared" si="13"/>
        <v>925.8</v>
      </c>
      <c r="H117" s="47">
        <f t="shared" si="14"/>
        <v>-95.463383020090731</v>
      </c>
    </row>
    <row r="118" spans="1:9" x14ac:dyDescent="0.25">
      <c r="A118" s="8">
        <f t="shared" si="5"/>
        <v>43552</v>
      </c>
      <c r="B118">
        <v>0</v>
      </c>
      <c r="C118">
        <v>240</v>
      </c>
      <c r="D118">
        <v>42</v>
      </c>
      <c r="E118">
        <v>650.79999999999995</v>
      </c>
      <c r="F118" s="61">
        <f t="shared" ref="F118:F162" si="15">+B118+D118</f>
        <v>42</v>
      </c>
      <c r="G118" s="61">
        <f t="shared" ref="G118:G162" si="16">+C118+E118</f>
        <v>890.8</v>
      </c>
      <c r="H118" s="47">
        <f t="shared" ref="H118:H162" si="17">+(F118/G118-1)*100</f>
        <v>-95.285136955545582</v>
      </c>
    </row>
    <row r="119" spans="1:9" x14ac:dyDescent="0.25">
      <c r="A119" s="8">
        <f t="shared" si="5"/>
        <v>43559</v>
      </c>
      <c r="B119">
        <v>0</v>
      </c>
      <c r="C119">
        <v>180</v>
      </c>
      <c r="D119">
        <v>42</v>
      </c>
      <c r="E119">
        <v>713.8</v>
      </c>
      <c r="F119" s="61">
        <f t="shared" si="15"/>
        <v>42</v>
      </c>
      <c r="G119" s="61">
        <f t="shared" si="16"/>
        <v>893.8</v>
      </c>
      <c r="H119" s="47">
        <f t="shared" si="17"/>
        <v>-95.300962183933763</v>
      </c>
    </row>
    <row r="120" spans="1:9" x14ac:dyDescent="0.25">
      <c r="A120" s="8">
        <f t="shared" si="5"/>
        <v>43566</v>
      </c>
      <c r="B120">
        <v>0</v>
      </c>
      <c r="C120">
        <v>180</v>
      </c>
      <c r="D120">
        <v>42</v>
      </c>
      <c r="E120">
        <v>713.8</v>
      </c>
      <c r="F120" s="61">
        <f t="shared" si="15"/>
        <v>42</v>
      </c>
      <c r="G120" s="61">
        <f t="shared" si="16"/>
        <v>893.8</v>
      </c>
      <c r="H120" s="47">
        <f t="shared" si="17"/>
        <v>-95.300962183933763</v>
      </c>
    </row>
    <row r="121" spans="1:9" x14ac:dyDescent="0.25">
      <c r="A121" s="8">
        <f t="shared" si="5"/>
        <v>43573</v>
      </c>
      <c r="B121">
        <v>0</v>
      </c>
      <c r="C121">
        <v>180</v>
      </c>
      <c r="D121">
        <v>42</v>
      </c>
      <c r="E121">
        <v>713.8</v>
      </c>
      <c r="F121" s="61">
        <f t="shared" si="15"/>
        <v>42</v>
      </c>
      <c r="G121" s="61">
        <f t="shared" si="16"/>
        <v>893.8</v>
      </c>
      <c r="H121" s="47">
        <f t="shared" si="17"/>
        <v>-95.300962183933763</v>
      </c>
    </row>
    <row r="122" spans="1:9" x14ac:dyDescent="0.25">
      <c r="A122" s="8">
        <f t="shared" si="5"/>
        <v>43580</v>
      </c>
      <c r="B122">
        <v>0</v>
      </c>
      <c r="C122">
        <v>60</v>
      </c>
      <c r="D122">
        <v>42</v>
      </c>
      <c r="E122">
        <v>840.1</v>
      </c>
      <c r="F122" s="61">
        <f t="shared" si="15"/>
        <v>42</v>
      </c>
      <c r="G122" s="61">
        <f t="shared" si="16"/>
        <v>900.1</v>
      </c>
      <c r="H122" s="47">
        <f t="shared" si="17"/>
        <v>-95.333851794245078</v>
      </c>
      <c r="I122">
        <v>0</v>
      </c>
    </row>
    <row r="123" spans="1:9" x14ac:dyDescent="0.25">
      <c r="A123" s="8">
        <f t="shared" si="5"/>
        <v>43587</v>
      </c>
      <c r="B123">
        <v>0</v>
      </c>
      <c r="C123">
        <v>60</v>
      </c>
      <c r="D123">
        <v>42</v>
      </c>
      <c r="E123">
        <v>840.1</v>
      </c>
      <c r="F123" s="61">
        <f t="shared" si="15"/>
        <v>42</v>
      </c>
      <c r="G123" s="61">
        <f t="shared" si="16"/>
        <v>900.1</v>
      </c>
      <c r="H123" s="47">
        <f t="shared" si="17"/>
        <v>-95.333851794245078</v>
      </c>
      <c r="I123">
        <v>0</v>
      </c>
    </row>
    <row r="124" spans="1:9" x14ac:dyDescent="0.25">
      <c r="A124" s="8">
        <f t="shared" si="5"/>
        <v>43594</v>
      </c>
      <c r="B124">
        <v>0</v>
      </c>
      <c r="C124">
        <v>60</v>
      </c>
      <c r="D124">
        <v>42</v>
      </c>
      <c r="E124">
        <v>840.1</v>
      </c>
      <c r="F124" s="61">
        <f t="shared" si="15"/>
        <v>42</v>
      </c>
      <c r="G124" s="61">
        <f t="shared" si="16"/>
        <v>900.1</v>
      </c>
      <c r="H124" s="47">
        <f t="shared" si="17"/>
        <v>-95.333851794245078</v>
      </c>
      <c r="I124">
        <v>0</v>
      </c>
    </row>
    <row r="125" spans="1:9" x14ac:dyDescent="0.25">
      <c r="A125" s="8">
        <f t="shared" si="5"/>
        <v>43601</v>
      </c>
      <c r="B125">
        <v>0</v>
      </c>
      <c r="C125">
        <v>60</v>
      </c>
      <c r="D125">
        <v>42</v>
      </c>
      <c r="E125">
        <v>840.1</v>
      </c>
      <c r="F125" s="61">
        <f t="shared" si="15"/>
        <v>42</v>
      </c>
      <c r="G125" s="61">
        <f t="shared" si="16"/>
        <v>900.1</v>
      </c>
      <c r="H125" s="47">
        <f t="shared" si="17"/>
        <v>-95.333851794245078</v>
      </c>
      <c r="I125">
        <v>0</v>
      </c>
    </row>
    <row r="126" spans="1:9" x14ac:dyDescent="0.25">
      <c r="A126" s="8">
        <f t="shared" si="5"/>
        <v>43608</v>
      </c>
      <c r="B126">
        <v>0</v>
      </c>
      <c r="C126">
        <v>0</v>
      </c>
      <c r="D126">
        <v>42</v>
      </c>
      <c r="E126">
        <v>902.4</v>
      </c>
      <c r="F126" s="61">
        <f t="shared" si="15"/>
        <v>42</v>
      </c>
      <c r="G126" s="61">
        <f t="shared" si="16"/>
        <v>902.4</v>
      </c>
      <c r="H126" s="47">
        <f t="shared" si="17"/>
        <v>-95.34574468085107</v>
      </c>
      <c r="I126">
        <v>0</v>
      </c>
    </row>
    <row r="127" spans="1:9" x14ac:dyDescent="0.25">
      <c r="A127" s="8">
        <f t="shared" si="5"/>
        <v>43615</v>
      </c>
      <c r="B127">
        <v>0</v>
      </c>
      <c r="C127">
        <v>0</v>
      </c>
      <c r="D127">
        <v>42</v>
      </c>
      <c r="E127">
        <v>902.4</v>
      </c>
      <c r="F127" s="61">
        <f t="shared" si="15"/>
        <v>42</v>
      </c>
      <c r="G127" s="61">
        <f t="shared" si="16"/>
        <v>902.4</v>
      </c>
      <c r="H127" s="47">
        <f t="shared" si="17"/>
        <v>-95.34574468085107</v>
      </c>
      <c r="I127">
        <v>0</v>
      </c>
    </row>
    <row r="128" spans="1:9" x14ac:dyDescent="0.25">
      <c r="A128" s="8">
        <f t="shared" si="5"/>
        <v>43622</v>
      </c>
      <c r="B128">
        <v>0</v>
      </c>
      <c r="C128">
        <v>0</v>
      </c>
      <c r="D128">
        <v>0</v>
      </c>
      <c r="E128">
        <v>0</v>
      </c>
      <c r="F128" s="61">
        <f t="shared" si="15"/>
        <v>0</v>
      </c>
      <c r="G128" s="61">
        <f t="shared" si="16"/>
        <v>0</v>
      </c>
      <c r="H128" s="47" t="e">
        <f t="shared" si="17"/>
        <v>#DIV/0!</v>
      </c>
    </row>
    <row r="129" spans="1:8" x14ac:dyDescent="0.25">
      <c r="A129" s="8">
        <f t="shared" si="5"/>
        <v>43629</v>
      </c>
      <c r="B129">
        <v>0</v>
      </c>
      <c r="C129">
        <v>0</v>
      </c>
      <c r="D129">
        <v>0</v>
      </c>
      <c r="E129">
        <v>0</v>
      </c>
      <c r="F129" s="61">
        <f t="shared" si="15"/>
        <v>0</v>
      </c>
      <c r="G129" s="61">
        <f t="shared" si="16"/>
        <v>0</v>
      </c>
      <c r="H129" s="47" t="e">
        <f t="shared" si="17"/>
        <v>#DIV/0!</v>
      </c>
    </row>
    <row r="130" spans="1:8" x14ac:dyDescent="0.25">
      <c r="A130" s="8">
        <f t="shared" si="5"/>
        <v>43636</v>
      </c>
      <c r="B130">
        <v>0</v>
      </c>
      <c r="C130">
        <v>0</v>
      </c>
      <c r="D130">
        <v>0</v>
      </c>
      <c r="E130">
        <v>0</v>
      </c>
      <c r="F130" s="61">
        <f t="shared" si="15"/>
        <v>0</v>
      </c>
      <c r="G130" s="61">
        <f t="shared" si="16"/>
        <v>0</v>
      </c>
      <c r="H130" s="47" t="e">
        <f t="shared" si="17"/>
        <v>#DIV/0!</v>
      </c>
    </row>
    <row r="131" spans="1:8" x14ac:dyDescent="0.25">
      <c r="A131" s="8">
        <f t="shared" si="5"/>
        <v>43643</v>
      </c>
      <c r="B131">
        <v>0</v>
      </c>
      <c r="C131">
        <v>0</v>
      </c>
      <c r="D131">
        <v>0</v>
      </c>
      <c r="E131">
        <v>0</v>
      </c>
      <c r="F131" s="61">
        <f t="shared" si="15"/>
        <v>0</v>
      </c>
      <c r="G131" s="61">
        <f t="shared" si="16"/>
        <v>0</v>
      </c>
      <c r="H131" s="47" t="e">
        <f t="shared" si="17"/>
        <v>#DIV/0!</v>
      </c>
    </row>
    <row r="132" spans="1:8" x14ac:dyDescent="0.25">
      <c r="A132" s="8">
        <f t="shared" si="5"/>
        <v>43650</v>
      </c>
      <c r="B132">
        <v>0</v>
      </c>
      <c r="C132">
        <v>0</v>
      </c>
      <c r="D132">
        <v>0</v>
      </c>
      <c r="E132">
        <v>0</v>
      </c>
      <c r="F132" s="61">
        <f t="shared" si="15"/>
        <v>0</v>
      </c>
      <c r="G132" s="61">
        <f t="shared" si="16"/>
        <v>0</v>
      </c>
      <c r="H132" s="47" t="e">
        <f t="shared" si="17"/>
        <v>#DIV/0!</v>
      </c>
    </row>
    <row r="133" spans="1:8" x14ac:dyDescent="0.25">
      <c r="A133" s="8">
        <f t="shared" ref="A133:A196" si="18">A132+7</f>
        <v>43657</v>
      </c>
      <c r="B133">
        <v>0</v>
      </c>
      <c r="C133">
        <v>0</v>
      </c>
      <c r="D133">
        <v>0</v>
      </c>
      <c r="E133">
        <v>0</v>
      </c>
      <c r="F133" s="61">
        <f t="shared" si="15"/>
        <v>0</v>
      </c>
      <c r="G133" s="61">
        <f t="shared" si="16"/>
        <v>0</v>
      </c>
      <c r="H133" s="47" t="e">
        <f t="shared" si="17"/>
        <v>#DIV/0!</v>
      </c>
    </row>
    <row r="134" spans="1:8" x14ac:dyDescent="0.25">
      <c r="A134" s="8">
        <f t="shared" si="18"/>
        <v>43664</v>
      </c>
      <c r="B134">
        <v>0</v>
      </c>
      <c r="C134">
        <v>0</v>
      </c>
      <c r="D134">
        <v>0</v>
      </c>
      <c r="E134">
        <v>0</v>
      </c>
      <c r="F134" s="61">
        <f t="shared" si="15"/>
        <v>0</v>
      </c>
      <c r="G134" s="61">
        <f t="shared" si="16"/>
        <v>0</v>
      </c>
      <c r="H134" s="47" t="e">
        <f t="shared" si="17"/>
        <v>#DIV/0!</v>
      </c>
    </row>
    <row r="135" spans="1:8" x14ac:dyDescent="0.25">
      <c r="A135" s="8">
        <f t="shared" si="18"/>
        <v>43671</v>
      </c>
      <c r="B135">
        <v>0</v>
      </c>
      <c r="C135">
        <v>0</v>
      </c>
      <c r="D135">
        <v>0</v>
      </c>
      <c r="E135">
        <v>0</v>
      </c>
      <c r="F135" s="61">
        <f t="shared" si="15"/>
        <v>0</v>
      </c>
      <c r="G135" s="61">
        <f t="shared" si="16"/>
        <v>0</v>
      </c>
      <c r="H135" s="47" t="e">
        <f t="shared" si="17"/>
        <v>#DIV/0!</v>
      </c>
    </row>
    <row r="136" spans="1:8" x14ac:dyDescent="0.25">
      <c r="A136" s="8">
        <f t="shared" si="18"/>
        <v>43678</v>
      </c>
      <c r="B136">
        <v>60</v>
      </c>
      <c r="C136">
        <v>0</v>
      </c>
      <c r="D136">
        <v>0</v>
      </c>
      <c r="E136">
        <v>0</v>
      </c>
      <c r="F136" s="61">
        <f t="shared" si="15"/>
        <v>60</v>
      </c>
      <c r="G136" s="61">
        <f t="shared" si="16"/>
        <v>0</v>
      </c>
      <c r="H136" s="47" t="e">
        <f t="shared" si="17"/>
        <v>#DIV/0!</v>
      </c>
    </row>
    <row r="137" spans="1:8" x14ac:dyDescent="0.25">
      <c r="A137" s="8">
        <f t="shared" si="18"/>
        <v>43685</v>
      </c>
      <c r="B137">
        <v>60</v>
      </c>
      <c r="C137">
        <v>0</v>
      </c>
      <c r="D137">
        <v>0</v>
      </c>
      <c r="E137">
        <v>0</v>
      </c>
      <c r="F137" s="61">
        <f t="shared" si="15"/>
        <v>60</v>
      </c>
      <c r="G137" s="61">
        <f t="shared" si="16"/>
        <v>0</v>
      </c>
      <c r="H137" s="47" t="e">
        <f t="shared" si="17"/>
        <v>#DIV/0!</v>
      </c>
    </row>
    <row r="138" spans="1:8" x14ac:dyDescent="0.25">
      <c r="A138" s="8">
        <f t="shared" si="18"/>
        <v>43692</v>
      </c>
      <c r="B138">
        <v>60</v>
      </c>
      <c r="C138">
        <v>0</v>
      </c>
      <c r="D138">
        <v>0</v>
      </c>
      <c r="E138">
        <v>0</v>
      </c>
      <c r="F138" s="61">
        <f t="shared" si="15"/>
        <v>60</v>
      </c>
      <c r="G138" s="61">
        <f t="shared" si="16"/>
        <v>0</v>
      </c>
      <c r="H138" s="47" t="e">
        <f t="shared" si="17"/>
        <v>#DIV/0!</v>
      </c>
    </row>
    <row r="139" spans="1:8" x14ac:dyDescent="0.25">
      <c r="A139" s="8">
        <f t="shared" si="18"/>
        <v>43699</v>
      </c>
      <c r="B139">
        <v>60.5</v>
      </c>
      <c r="C139">
        <v>0</v>
      </c>
      <c r="D139">
        <v>0</v>
      </c>
      <c r="E139">
        <v>0</v>
      </c>
      <c r="F139" s="61">
        <f t="shared" si="15"/>
        <v>60.5</v>
      </c>
      <c r="G139" s="61">
        <f t="shared" si="16"/>
        <v>0</v>
      </c>
      <c r="H139" s="47" t="e">
        <f t="shared" si="17"/>
        <v>#DIV/0!</v>
      </c>
    </row>
    <row r="140" spans="1:8" x14ac:dyDescent="0.25">
      <c r="A140" s="8">
        <f t="shared" si="18"/>
        <v>43706</v>
      </c>
      <c r="B140">
        <v>60.5</v>
      </c>
      <c r="C140">
        <v>0</v>
      </c>
      <c r="D140">
        <v>0</v>
      </c>
      <c r="E140">
        <v>0</v>
      </c>
      <c r="F140" s="61">
        <f t="shared" si="15"/>
        <v>60.5</v>
      </c>
      <c r="G140" s="61">
        <f t="shared" si="16"/>
        <v>0</v>
      </c>
      <c r="H140" s="47" t="e">
        <f t="shared" si="17"/>
        <v>#DIV/0!</v>
      </c>
    </row>
    <row r="141" spans="1:8" x14ac:dyDescent="0.25">
      <c r="A141" s="8">
        <f t="shared" si="18"/>
        <v>43713</v>
      </c>
      <c r="B141">
        <v>60.5</v>
      </c>
      <c r="C141">
        <v>0</v>
      </c>
      <c r="D141">
        <v>0</v>
      </c>
      <c r="E141">
        <v>0</v>
      </c>
      <c r="F141" s="61">
        <f t="shared" si="15"/>
        <v>60.5</v>
      </c>
      <c r="G141" s="61">
        <f t="shared" si="16"/>
        <v>0</v>
      </c>
      <c r="H141" s="47" t="e">
        <f t="shared" si="17"/>
        <v>#DIV/0!</v>
      </c>
    </row>
    <row r="142" spans="1:8" x14ac:dyDescent="0.25">
      <c r="A142" s="8">
        <f t="shared" si="18"/>
        <v>43720</v>
      </c>
      <c r="B142" s="26">
        <v>60</v>
      </c>
      <c r="C142">
        <v>0</v>
      </c>
      <c r="D142">
        <v>0</v>
      </c>
      <c r="E142">
        <v>0</v>
      </c>
      <c r="F142" s="61">
        <f t="shared" si="15"/>
        <v>60</v>
      </c>
      <c r="G142" s="61">
        <f t="shared" si="16"/>
        <v>0</v>
      </c>
      <c r="H142" s="47" t="e">
        <f t="shared" si="17"/>
        <v>#DIV/0!</v>
      </c>
    </row>
    <row r="143" spans="1:8" x14ac:dyDescent="0.25">
      <c r="A143" s="8">
        <f t="shared" si="18"/>
        <v>43727</v>
      </c>
      <c r="B143" s="26">
        <v>60</v>
      </c>
      <c r="C143">
        <v>0</v>
      </c>
      <c r="D143">
        <v>0</v>
      </c>
      <c r="E143">
        <v>0</v>
      </c>
      <c r="F143" s="61">
        <f t="shared" si="15"/>
        <v>60</v>
      </c>
      <c r="G143" s="61">
        <f t="shared" si="16"/>
        <v>0</v>
      </c>
      <c r="H143" s="47" t="e">
        <f t="shared" si="17"/>
        <v>#DIV/0!</v>
      </c>
    </row>
    <row r="144" spans="1:8" x14ac:dyDescent="0.25">
      <c r="A144" s="8">
        <f t="shared" si="18"/>
        <v>43734</v>
      </c>
      <c r="B144" s="26">
        <v>60</v>
      </c>
      <c r="C144">
        <v>0</v>
      </c>
      <c r="D144">
        <v>0</v>
      </c>
      <c r="E144">
        <v>0</v>
      </c>
      <c r="F144" s="61">
        <f t="shared" si="15"/>
        <v>60</v>
      </c>
      <c r="G144" s="61">
        <f t="shared" si="16"/>
        <v>0</v>
      </c>
      <c r="H144" s="47" t="e">
        <f t="shared" si="17"/>
        <v>#DIV/0!</v>
      </c>
    </row>
    <row r="145" spans="1:11" x14ac:dyDescent="0.25">
      <c r="A145" s="8">
        <f t="shared" si="18"/>
        <v>43741</v>
      </c>
      <c r="B145" s="26">
        <v>190</v>
      </c>
      <c r="C145">
        <v>0</v>
      </c>
      <c r="D145">
        <v>0</v>
      </c>
      <c r="E145">
        <v>0</v>
      </c>
      <c r="F145" s="61">
        <f t="shared" si="15"/>
        <v>190</v>
      </c>
      <c r="G145" s="61">
        <f t="shared" si="16"/>
        <v>0</v>
      </c>
      <c r="H145" s="47" t="e">
        <f t="shared" si="17"/>
        <v>#DIV/0!</v>
      </c>
    </row>
    <row r="146" spans="1:11" x14ac:dyDescent="0.25">
      <c r="A146" s="8">
        <f t="shared" si="18"/>
        <v>43748</v>
      </c>
      <c r="B146" s="26">
        <v>130</v>
      </c>
      <c r="C146">
        <v>0</v>
      </c>
      <c r="D146">
        <v>63</v>
      </c>
      <c r="E146">
        <v>0</v>
      </c>
      <c r="F146" s="61">
        <f t="shared" si="15"/>
        <v>193</v>
      </c>
      <c r="G146" s="61">
        <f t="shared" si="16"/>
        <v>0</v>
      </c>
      <c r="H146" s="47" t="e">
        <f t="shared" si="17"/>
        <v>#DIV/0!</v>
      </c>
    </row>
    <row r="147" spans="1:11" x14ac:dyDescent="0.25">
      <c r="A147" s="8">
        <f t="shared" si="18"/>
        <v>43755</v>
      </c>
      <c r="B147" s="26">
        <v>130</v>
      </c>
      <c r="C147">
        <v>0</v>
      </c>
      <c r="D147">
        <v>63</v>
      </c>
      <c r="E147">
        <v>0</v>
      </c>
      <c r="F147" s="61">
        <f t="shared" si="15"/>
        <v>193</v>
      </c>
      <c r="G147" s="61">
        <f t="shared" si="16"/>
        <v>0</v>
      </c>
      <c r="H147" s="47" t="e">
        <f t="shared" si="17"/>
        <v>#DIV/0!</v>
      </c>
    </row>
    <row r="148" spans="1:11" x14ac:dyDescent="0.25">
      <c r="A148" s="8">
        <f t="shared" si="18"/>
        <v>43762</v>
      </c>
      <c r="B148" s="26">
        <v>130</v>
      </c>
      <c r="C148">
        <v>0</v>
      </c>
      <c r="D148">
        <v>63</v>
      </c>
      <c r="E148">
        <v>0</v>
      </c>
      <c r="F148" s="61">
        <f t="shared" si="15"/>
        <v>193</v>
      </c>
      <c r="G148" s="61">
        <f t="shared" si="16"/>
        <v>0</v>
      </c>
      <c r="H148" s="47" t="e">
        <f t="shared" si="17"/>
        <v>#DIV/0!</v>
      </c>
    </row>
    <row r="149" spans="1:11" x14ac:dyDescent="0.25">
      <c r="A149" s="8">
        <f t="shared" si="18"/>
        <v>43769</v>
      </c>
      <c r="B149" s="26">
        <v>130</v>
      </c>
      <c r="C149">
        <v>0</v>
      </c>
      <c r="D149">
        <v>63</v>
      </c>
      <c r="E149">
        <v>0</v>
      </c>
      <c r="F149" s="61">
        <f t="shared" si="15"/>
        <v>193</v>
      </c>
      <c r="G149" s="61">
        <f t="shared" si="16"/>
        <v>0</v>
      </c>
      <c r="H149" s="47" t="e">
        <f t="shared" si="17"/>
        <v>#DIV/0!</v>
      </c>
    </row>
    <row r="150" spans="1:11" x14ac:dyDescent="0.25">
      <c r="A150" s="8">
        <f t="shared" si="18"/>
        <v>43776</v>
      </c>
      <c r="B150" s="26">
        <v>65</v>
      </c>
      <c r="C150">
        <v>0</v>
      </c>
      <c r="D150">
        <v>129</v>
      </c>
      <c r="E150">
        <v>0</v>
      </c>
      <c r="F150" s="61">
        <f t="shared" si="15"/>
        <v>194</v>
      </c>
      <c r="G150" s="61">
        <f t="shared" si="16"/>
        <v>0</v>
      </c>
      <c r="H150" s="47" t="e">
        <f t="shared" si="17"/>
        <v>#DIV/0!</v>
      </c>
    </row>
    <row r="151" spans="1:11" ht="15" x14ac:dyDescent="0.35">
      <c r="A151" s="8">
        <f t="shared" si="18"/>
        <v>43783</v>
      </c>
      <c r="B151" s="316">
        <v>0</v>
      </c>
      <c r="C151">
        <v>0</v>
      </c>
      <c r="D151">
        <v>194.1</v>
      </c>
      <c r="E151">
        <v>0</v>
      </c>
      <c r="F151" s="61">
        <f t="shared" si="15"/>
        <v>194.1</v>
      </c>
      <c r="G151" s="61">
        <f t="shared" si="16"/>
        <v>0</v>
      </c>
      <c r="H151" s="47" t="e">
        <f t="shared" si="17"/>
        <v>#DIV/0!</v>
      </c>
    </row>
    <row r="152" spans="1:11" x14ac:dyDescent="0.25">
      <c r="A152" s="8">
        <f t="shared" si="18"/>
        <v>43790</v>
      </c>
      <c r="B152">
        <f>'1121'!B24</f>
        <v>0</v>
      </c>
      <c r="C152">
        <f>'1121'!C24</f>
        <v>0</v>
      </c>
      <c r="D152">
        <f>'1121'!D24</f>
        <v>194.1</v>
      </c>
      <c r="E152">
        <f>'1121'!E24</f>
        <v>0</v>
      </c>
      <c r="F152" s="61">
        <f t="shared" si="15"/>
        <v>194.1</v>
      </c>
      <c r="G152" s="61">
        <f t="shared" si="16"/>
        <v>0</v>
      </c>
      <c r="H152" s="47" t="e">
        <f t="shared" si="17"/>
        <v>#DIV/0!</v>
      </c>
    </row>
    <row r="153" spans="1:11" x14ac:dyDescent="0.25">
      <c r="A153" s="8">
        <f t="shared" si="18"/>
        <v>43797</v>
      </c>
      <c r="B153">
        <f>'1128'!B24</f>
        <v>0</v>
      </c>
      <c r="C153">
        <f>'1128'!C24</f>
        <v>0</v>
      </c>
      <c r="D153">
        <f>'1128'!D24</f>
        <v>194.1</v>
      </c>
      <c r="E153">
        <f>'1128'!E24</f>
        <v>0</v>
      </c>
      <c r="F153" s="61">
        <f t="shared" si="15"/>
        <v>194.1</v>
      </c>
      <c r="G153" s="61">
        <f t="shared" si="16"/>
        <v>0</v>
      </c>
      <c r="H153" s="47" t="e">
        <f t="shared" si="17"/>
        <v>#DIV/0!</v>
      </c>
    </row>
    <row r="154" spans="1:11" x14ac:dyDescent="0.25">
      <c r="A154" s="8">
        <f t="shared" si="18"/>
        <v>43804</v>
      </c>
      <c r="B154">
        <f>'1205'!B24</f>
        <v>0</v>
      </c>
      <c r="C154">
        <f>'1205'!C24</f>
        <v>0</v>
      </c>
      <c r="D154">
        <f>'1205'!D24</f>
        <v>194.1</v>
      </c>
      <c r="E154">
        <f>'1205'!E24</f>
        <v>0</v>
      </c>
      <c r="F154" s="61">
        <f t="shared" si="15"/>
        <v>194.1</v>
      </c>
      <c r="G154" s="61">
        <f t="shared" si="16"/>
        <v>0</v>
      </c>
      <c r="H154" s="47" t="e">
        <f t="shared" si="17"/>
        <v>#DIV/0!</v>
      </c>
    </row>
    <row r="155" spans="1:11" ht="15" x14ac:dyDescent="0.35">
      <c r="A155" s="8">
        <f t="shared" si="18"/>
        <v>43811</v>
      </c>
      <c r="B155">
        <f>'1212'!B24</f>
        <v>0</v>
      </c>
      <c r="C155">
        <f>'1212'!C24</f>
        <v>0</v>
      </c>
      <c r="D155">
        <f>'1212'!D24</f>
        <v>194.1</v>
      </c>
      <c r="E155">
        <f>'1212'!E24</f>
        <v>0</v>
      </c>
      <c r="F155" s="61">
        <f t="shared" si="15"/>
        <v>194.1</v>
      </c>
      <c r="G155" s="61">
        <f t="shared" si="16"/>
        <v>0</v>
      </c>
      <c r="H155" s="47" t="e">
        <f t="shared" si="17"/>
        <v>#DIV/0!</v>
      </c>
      <c r="K155" s="316"/>
    </row>
    <row r="156" spans="1:11" x14ac:dyDescent="0.25">
      <c r="A156" s="8">
        <f t="shared" si="18"/>
        <v>43818</v>
      </c>
      <c r="B156">
        <f>'1219'!B24</f>
        <v>0</v>
      </c>
      <c r="C156">
        <f>'1219'!C24</f>
        <v>0</v>
      </c>
      <c r="D156">
        <f>'1219'!D24</f>
        <v>194.1</v>
      </c>
      <c r="E156">
        <f>'1219'!E24</f>
        <v>0</v>
      </c>
      <c r="F156" s="61">
        <f t="shared" si="15"/>
        <v>194.1</v>
      </c>
      <c r="G156" s="61">
        <f t="shared" si="16"/>
        <v>0</v>
      </c>
      <c r="H156" s="47" t="e">
        <f t="shared" si="17"/>
        <v>#DIV/0!</v>
      </c>
    </row>
    <row r="157" spans="1:11" x14ac:dyDescent="0.25">
      <c r="A157" s="8">
        <f t="shared" si="18"/>
        <v>43825</v>
      </c>
      <c r="B157">
        <f>'1226'!B24</f>
        <v>0</v>
      </c>
      <c r="C157">
        <f>'1226'!C24</f>
        <v>0</v>
      </c>
      <c r="D157">
        <f>'1226'!D24</f>
        <v>194.1</v>
      </c>
      <c r="E157">
        <f>'1226'!E24</f>
        <v>0</v>
      </c>
      <c r="F157" s="61">
        <f t="shared" si="15"/>
        <v>194.1</v>
      </c>
      <c r="G157" s="61">
        <f t="shared" si="16"/>
        <v>0</v>
      </c>
      <c r="H157" s="47" t="e">
        <f t="shared" si="17"/>
        <v>#DIV/0!</v>
      </c>
    </row>
    <row r="158" spans="1:11" x14ac:dyDescent="0.25">
      <c r="A158" s="8">
        <f t="shared" si="18"/>
        <v>43832</v>
      </c>
      <c r="B158">
        <f>'0102'!B24</f>
        <v>0</v>
      </c>
      <c r="C158">
        <f>'0102'!C24</f>
        <v>0</v>
      </c>
      <c r="D158">
        <f>'0102'!D24</f>
        <v>194.1</v>
      </c>
      <c r="E158">
        <f>'0102'!E24</f>
        <v>0</v>
      </c>
      <c r="F158" s="61">
        <f t="shared" si="15"/>
        <v>194.1</v>
      </c>
      <c r="G158" s="61">
        <f t="shared" si="16"/>
        <v>0</v>
      </c>
      <c r="H158" s="47" t="e">
        <f t="shared" si="17"/>
        <v>#DIV/0!</v>
      </c>
    </row>
    <row r="159" spans="1:11" x14ac:dyDescent="0.25">
      <c r="A159" s="8">
        <f t="shared" si="18"/>
        <v>43839</v>
      </c>
      <c r="B159">
        <f>'0109'!B24</f>
        <v>0</v>
      </c>
      <c r="C159">
        <f>'0109'!C24</f>
        <v>0</v>
      </c>
      <c r="D159">
        <f>'0109'!D24</f>
        <v>194.1</v>
      </c>
      <c r="E159">
        <f>'0109'!E24</f>
        <v>0</v>
      </c>
      <c r="F159" s="61">
        <f t="shared" si="15"/>
        <v>194.1</v>
      </c>
      <c r="G159" s="61">
        <f t="shared" si="16"/>
        <v>0</v>
      </c>
      <c r="H159" s="47" t="e">
        <f t="shared" si="17"/>
        <v>#DIV/0!</v>
      </c>
    </row>
    <row r="160" spans="1:11" x14ac:dyDescent="0.25">
      <c r="A160" s="8">
        <f t="shared" si="18"/>
        <v>43846</v>
      </c>
      <c r="B160">
        <f>'0116'!B24</f>
        <v>0</v>
      </c>
      <c r="C160">
        <f>'0116'!C24</f>
        <v>0</v>
      </c>
      <c r="D160">
        <f>'0116'!D24</f>
        <v>194.1</v>
      </c>
      <c r="E160">
        <f>'0116'!E24</f>
        <v>0</v>
      </c>
      <c r="F160" s="61">
        <f t="shared" si="15"/>
        <v>194.1</v>
      </c>
      <c r="G160" s="61">
        <f t="shared" si="16"/>
        <v>0</v>
      </c>
      <c r="H160" s="47" t="e">
        <f t="shared" si="17"/>
        <v>#DIV/0!</v>
      </c>
    </row>
    <row r="161" spans="1:8" x14ac:dyDescent="0.25">
      <c r="A161" s="8">
        <f t="shared" si="18"/>
        <v>43853</v>
      </c>
      <c r="B161">
        <f>'0123'!B24</f>
        <v>0</v>
      </c>
      <c r="C161">
        <f>'0123'!C24</f>
        <v>0</v>
      </c>
      <c r="D161">
        <f>'0123'!D24</f>
        <v>194.1</v>
      </c>
      <c r="E161">
        <f>'0123'!E24</f>
        <v>0</v>
      </c>
      <c r="F161" s="61">
        <f t="shared" si="15"/>
        <v>194.1</v>
      </c>
      <c r="G161" s="61">
        <f t="shared" si="16"/>
        <v>0</v>
      </c>
      <c r="H161" s="47" t="e">
        <f t="shared" si="17"/>
        <v>#DIV/0!</v>
      </c>
    </row>
    <row r="162" spans="1:8" x14ac:dyDescent="0.25">
      <c r="A162" s="8">
        <f t="shared" si="18"/>
        <v>43860</v>
      </c>
      <c r="B162">
        <f>'0130'!B24</f>
        <v>0</v>
      </c>
      <c r="C162">
        <f>'0130'!C24</f>
        <v>0</v>
      </c>
      <c r="D162">
        <f>'0130'!D24</f>
        <v>194.1</v>
      </c>
      <c r="E162">
        <f>'0130'!E24</f>
        <v>0</v>
      </c>
      <c r="F162" s="61">
        <f t="shared" si="15"/>
        <v>194.1</v>
      </c>
      <c r="G162" s="61">
        <f t="shared" si="16"/>
        <v>0</v>
      </c>
      <c r="H162" s="47" t="e">
        <f t="shared" si="17"/>
        <v>#DIV/0!</v>
      </c>
    </row>
    <row r="163" spans="1:8" x14ac:dyDescent="0.25">
      <c r="A163" s="8">
        <f t="shared" si="18"/>
        <v>43867</v>
      </c>
      <c r="B163">
        <f>'0206'!B24</f>
        <v>0</v>
      </c>
      <c r="C163">
        <f>'0206'!C24</f>
        <v>0</v>
      </c>
      <c r="D163">
        <f>'0206'!D24</f>
        <v>194.1</v>
      </c>
      <c r="E163">
        <f>'0206'!E24</f>
        <v>0</v>
      </c>
      <c r="F163" s="61">
        <f t="shared" ref="F163:F226" si="19">+B163+D163</f>
        <v>194.1</v>
      </c>
      <c r="G163" s="61">
        <f t="shared" ref="G163:G226" si="20">+C163+E163</f>
        <v>0</v>
      </c>
      <c r="H163" s="47" t="e">
        <f t="shared" ref="H163:H226" si="21">+(F163/G163-1)*100</f>
        <v>#DIV/0!</v>
      </c>
    </row>
    <row r="164" spans="1:8" x14ac:dyDescent="0.25">
      <c r="A164" s="8">
        <f t="shared" si="18"/>
        <v>43874</v>
      </c>
      <c r="B164">
        <f>'0213'!B24</f>
        <v>0</v>
      </c>
      <c r="C164">
        <f>'0213'!C24</f>
        <v>40</v>
      </c>
      <c r="D164">
        <f>'0213'!D24</f>
        <v>194.1</v>
      </c>
      <c r="E164">
        <f>'0213'!E24</f>
        <v>0</v>
      </c>
      <c r="F164" s="61">
        <f t="shared" si="19"/>
        <v>194.1</v>
      </c>
      <c r="G164" s="61">
        <f t="shared" si="20"/>
        <v>40</v>
      </c>
      <c r="H164" s="47">
        <f t="shared" si="21"/>
        <v>385.25</v>
      </c>
    </row>
    <row r="165" spans="1:8" x14ac:dyDescent="0.25">
      <c r="A165" s="8">
        <f t="shared" si="18"/>
        <v>43881</v>
      </c>
      <c r="B165">
        <f>'0220'!B24</f>
        <v>0</v>
      </c>
      <c r="C165">
        <f>'0220'!C24</f>
        <v>40</v>
      </c>
      <c r="D165">
        <f>'0220'!D24</f>
        <v>194.1</v>
      </c>
      <c r="E165">
        <f>'0220'!E24</f>
        <v>0</v>
      </c>
      <c r="F165" s="61">
        <f t="shared" si="19"/>
        <v>194.1</v>
      </c>
      <c r="G165" s="61">
        <f t="shared" si="20"/>
        <v>40</v>
      </c>
      <c r="H165" s="47">
        <f t="shared" si="21"/>
        <v>385.25</v>
      </c>
    </row>
    <row r="166" spans="1:8" x14ac:dyDescent="0.25">
      <c r="A166" s="8">
        <f t="shared" si="18"/>
        <v>43888</v>
      </c>
      <c r="B166">
        <f>'0227'!B24</f>
        <v>0</v>
      </c>
      <c r="C166">
        <f>'0227'!C24</f>
        <v>40</v>
      </c>
      <c r="D166">
        <f>'0227'!D24</f>
        <v>194.1</v>
      </c>
      <c r="E166">
        <f>'0227'!E24</f>
        <v>0</v>
      </c>
      <c r="F166" s="61">
        <f t="shared" si="19"/>
        <v>194.1</v>
      </c>
      <c r="G166" s="61">
        <f t="shared" si="20"/>
        <v>40</v>
      </c>
      <c r="H166" s="47">
        <f t="shared" si="21"/>
        <v>385.25</v>
      </c>
    </row>
    <row r="167" spans="1:8" x14ac:dyDescent="0.25">
      <c r="A167" s="8">
        <f t="shared" si="18"/>
        <v>43895</v>
      </c>
      <c r="B167">
        <f>'0305'!B24</f>
        <v>0</v>
      </c>
      <c r="C167">
        <f>'0305'!C24</f>
        <v>0</v>
      </c>
      <c r="D167">
        <f>'0305'!D24</f>
        <v>194.1</v>
      </c>
      <c r="E167">
        <f>'0305'!E24</f>
        <v>42</v>
      </c>
      <c r="F167" s="61">
        <f t="shared" si="19"/>
        <v>194.1</v>
      </c>
      <c r="G167" s="61">
        <f t="shared" si="20"/>
        <v>42</v>
      </c>
      <c r="H167" s="47">
        <f t="shared" si="21"/>
        <v>362.14285714285711</v>
      </c>
    </row>
    <row r="168" spans="1:8" x14ac:dyDescent="0.25">
      <c r="A168" s="8">
        <f t="shared" si="18"/>
        <v>43902</v>
      </c>
      <c r="B168">
        <f>'0312'!B24</f>
        <v>0</v>
      </c>
      <c r="C168">
        <f>'0312'!C24</f>
        <v>0</v>
      </c>
      <c r="D168">
        <f>'0312'!D24</f>
        <v>194.1</v>
      </c>
      <c r="E168">
        <f>'0312'!E24</f>
        <v>42</v>
      </c>
      <c r="F168" s="61">
        <f t="shared" si="19"/>
        <v>194.1</v>
      </c>
      <c r="G168" s="61">
        <f t="shared" si="20"/>
        <v>42</v>
      </c>
      <c r="H168" s="47">
        <f t="shared" si="21"/>
        <v>362.14285714285711</v>
      </c>
    </row>
    <row r="169" spans="1:8" x14ac:dyDescent="0.25">
      <c r="A169" s="8">
        <f t="shared" si="18"/>
        <v>43909</v>
      </c>
      <c r="B169">
        <f>'0319'!B24</f>
        <v>200</v>
      </c>
      <c r="C169">
        <f>'0319'!C24</f>
        <v>0</v>
      </c>
      <c r="D169">
        <f>'0319'!D24</f>
        <v>194.1</v>
      </c>
      <c r="E169">
        <f>'0319'!E24</f>
        <v>42</v>
      </c>
      <c r="F169" s="61">
        <f t="shared" si="19"/>
        <v>394.1</v>
      </c>
      <c r="G169" s="61">
        <f t="shared" si="20"/>
        <v>42</v>
      </c>
      <c r="H169" s="47">
        <f t="shared" si="21"/>
        <v>838.33333333333348</v>
      </c>
    </row>
    <row r="170" spans="1:8" x14ac:dyDescent="0.25">
      <c r="A170" s="8">
        <f t="shared" si="18"/>
        <v>43916</v>
      </c>
      <c r="B170">
        <f>'0326'!B24</f>
        <v>200</v>
      </c>
      <c r="C170">
        <f>'0326'!C24</f>
        <v>0</v>
      </c>
      <c r="D170">
        <f>'0326'!D24</f>
        <v>194.1</v>
      </c>
      <c r="E170">
        <f>'0326'!E24</f>
        <v>42</v>
      </c>
      <c r="F170" s="61">
        <f t="shared" si="19"/>
        <v>394.1</v>
      </c>
      <c r="G170" s="61">
        <f t="shared" si="20"/>
        <v>42</v>
      </c>
      <c r="H170" s="47">
        <f t="shared" si="21"/>
        <v>838.33333333333348</v>
      </c>
    </row>
    <row r="171" spans="1:8" x14ac:dyDescent="0.25">
      <c r="A171" s="8">
        <f t="shared" si="18"/>
        <v>43923</v>
      </c>
      <c r="B171">
        <f>'0402'!B24</f>
        <v>200</v>
      </c>
      <c r="C171">
        <f>'0402'!C24</f>
        <v>0</v>
      </c>
      <c r="D171">
        <f>'0402'!D24</f>
        <v>194.1</v>
      </c>
      <c r="E171">
        <f>'0402'!E24</f>
        <v>42</v>
      </c>
      <c r="F171" s="61">
        <f t="shared" si="19"/>
        <v>394.1</v>
      </c>
      <c r="G171" s="61">
        <f t="shared" si="20"/>
        <v>42</v>
      </c>
      <c r="H171" s="47">
        <f t="shared" si="21"/>
        <v>838.33333333333348</v>
      </c>
    </row>
    <row r="172" spans="1:8" x14ac:dyDescent="0.25">
      <c r="A172" s="8">
        <f t="shared" si="18"/>
        <v>43930</v>
      </c>
      <c r="B172">
        <f>'0409'!B24</f>
        <v>255</v>
      </c>
      <c r="C172">
        <f>'0409'!C24</f>
        <v>0</v>
      </c>
      <c r="D172">
        <f>'0409'!D24</f>
        <v>194.1</v>
      </c>
      <c r="E172">
        <f>'0409'!E24</f>
        <v>42</v>
      </c>
      <c r="F172" s="61">
        <f t="shared" si="19"/>
        <v>449.1</v>
      </c>
      <c r="G172" s="61">
        <f t="shared" si="20"/>
        <v>42</v>
      </c>
      <c r="H172" s="47">
        <f t="shared" si="21"/>
        <v>969.28571428571433</v>
      </c>
    </row>
    <row r="173" spans="1:8" x14ac:dyDescent="0.25">
      <c r="A173" s="8">
        <f t="shared" si="18"/>
        <v>43937</v>
      </c>
      <c r="B173">
        <f>'0416'!B24</f>
        <v>255</v>
      </c>
      <c r="C173">
        <f>'0416'!C24</f>
        <v>0</v>
      </c>
      <c r="D173">
        <f>'0416'!D24</f>
        <v>194.1</v>
      </c>
      <c r="E173">
        <f>'0416'!E24</f>
        <v>42</v>
      </c>
      <c r="F173" s="61">
        <f t="shared" si="19"/>
        <v>449.1</v>
      </c>
      <c r="G173" s="61">
        <f t="shared" si="20"/>
        <v>42</v>
      </c>
      <c r="H173" s="47">
        <f t="shared" si="21"/>
        <v>969.28571428571433</v>
      </c>
    </row>
    <row r="174" spans="1:8" x14ac:dyDescent="0.25">
      <c r="A174" s="8">
        <f t="shared" si="18"/>
        <v>43944</v>
      </c>
      <c r="B174">
        <f>'0423'!B24</f>
        <v>255</v>
      </c>
      <c r="C174">
        <f>'0423'!C24</f>
        <v>0</v>
      </c>
      <c r="D174">
        <f>'0423'!D24</f>
        <v>194.1</v>
      </c>
      <c r="E174">
        <f>'0423'!E24</f>
        <v>42</v>
      </c>
      <c r="F174" s="61">
        <f t="shared" si="19"/>
        <v>449.1</v>
      </c>
      <c r="G174" s="61">
        <f t="shared" si="20"/>
        <v>42</v>
      </c>
      <c r="H174" s="47">
        <f t="shared" si="21"/>
        <v>969.28571428571433</v>
      </c>
    </row>
    <row r="175" spans="1:8" x14ac:dyDescent="0.25">
      <c r="A175" s="8">
        <f t="shared" si="18"/>
        <v>43951</v>
      </c>
      <c r="F175" s="61">
        <f t="shared" si="19"/>
        <v>0</v>
      </c>
      <c r="G175" s="61">
        <f t="shared" si="20"/>
        <v>0</v>
      </c>
      <c r="H175" s="47" t="e">
        <f t="shared" si="21"/>
        <v>#DIV/0!</v>
      </c>
    </row>
    <row r="176" spans="1:8" x14ac:dyDescent="0.25">
      <c r="A176" s="8">
        <f t="shared" si="18"/>
        <v>43958</v>
      </c>
      <c r="F176" s="61">
        <f t="shared" si="19"/>
        <v>0</v>
      </c>
      <c r="G176" s="61">
        <f t="shared" si="20"/>
        <v>0</v>
      </c>
      <c r="H176" s="47" t="e">
        <f t="shared" si="21"/>
        <v>#DIV/0!</v>
      </c>
    </row>
    <row r="177" spans="1:8" x14ac:dyDescent="0.25">
      <c r="A177" s="8">
        <f t="shared" si="18"/>
        <v>43965</v>
      </c>
      <c r="F177" s="61">
        <f t="shared" si="19"/>
        <v>0</v>
      </c>
      <c r="G177" s="61">
        <f t="shared" si="20"/>
        <v>0</v>
      </c>
      <c r="H177" s="47" t="e">
        <f t="shared" si="21"/>
        <v>#DIV/0!</v>
      </c>
    </row>
    <row r="178" spans="1:8" x14ac:dyDescent="0.25">
      <c r="A178" s="8">
        <f t="shared" si="18"/>
        <v>43972</v>
      </c>
      <c r="F178" s="61">
        <f t="shared" si="19"/>
        <v>0</v>
      </c>
      <c r="G178" s="61">
        <f t="shared" si="20"/>
        <v>0</v>
      </c>
      <c r="H178" s="47" t="e">
        <f t="shared" si="21"/>
        <v>#DIV/0!</v>
      </c>
    </row>
    <row r="179" spans="1:8" x14ac:dyDescent="0.25">
      <c r="A179" s="8">
        <f t="shared" si="18"/>
        <v>43979</v>
      </c>
      <c r="F179" s="61">
        <f t="shared" si="19"/>
        <v>0</v>
      </c>
      <c r="G179" s="61">
        <f t="shared" si="20"/>
        <v>0</v>
      </c>
      <c r="H179" s="47" t="e">
        <f t="shared" si="21"/>
        <v>#DIV/0!</v>
      </c>
    </row>
    <row r="180" spans="1:8" x14ac:dyDescent="0.25">
      <c r="A180" s="8">
        <f t="shared" si="18"/>
        <v>43986</v>
      </c>
      <c r="F180" s="61">
        <f t="shared" si="19"/>
        <v>0</v>
      </c>
      <c r="G180" s="61">
        <f t="shared" si="20"/>
        <v>0</v>
      </c>
      <c r="H180" s="47" t="e">
        <f t="shared" si="21"/>
        <v>#DIV/0!</v>
      </c>
    </row>
    <row r="181" spans="1:8" x14ac:dyDescent="0.25">
      <c r="A181" s="8">
        <f t="shared" si="18"/>
        <v>43993</v>
      </c>
      <c r="F181" s="61">
        <f t="shared" si="19"/>
        <v>0</v>
      </c>
      <c r="G181" s="61">
        <f t="shared" si="20"/>
        <v>0</v>
      </c>
      <c r="H181" s="47" t="e">
        <f t="shared" si="21"/>
        <v>#DIV/0!</v>
      </c>
    </row>
    <row r="182" spans="1:8" x14ac:dyDescent="0.25">
      <c r="A182" s="8">
        <f t="shared" si="18"/>
        <v>44000</v>
      </c>
      <c r="F182" s="61">
        <f t="shared" si="19"/>
        <v>0</v>
      </c>
      <c r="G182" s="61">
        <f t="shared" si="20"/>
        <v>0</v>
      </c>
      <c r="H182" s="47" t="e">
        <f t="shared" si="21"/>
        <v>#DIV/0!</v>
      </c>
    </row>
    <row r="183" spans="1:8" x14ac:dyDescent="0.25">
      <c r="A183" s="8">
        <f t="shared" si="18"/>
        <v>44007</v>
      </c>
      <c r="F183" s="61">
        <f t="shared" si="19"/>
        <v>0</v>
      </c>
      <c r="G183" s="61">
        <f t="shared" si="20"/>
        <v>0</v>
      </c>
      <c r="H183" s="47" t="e">
        <f t="shared" si="21"/>
        <v>#DIV/0!</v>
      </c>
    </row>
    <row r="184" spans="1:8" x14ac:dyDescent="0.25">
      <c r="A184" s="8">
        <f t="shared" si="18"/>
        <v>44014</v>
      </c>
      <c r="F184" s="61">
        <f t="shared" si="19"/>
        <v>0</v>
      </c>
      <c r="G184" s="61">
        <f t="shared" si="20"/>
        <v>0</v>
      </c>
      <c r="H184" s="47" t="e">
        <f t="shared" si="21"/>
        <v>#DIV/0!</v>
      </c>
    </row>
    <row r="185" spans="1:8" x14ac:dyDescent="0.25">
      <c r="A185" s="8">
        <f t="shared" si="18"/>
        <v>44021</v>
      </c>
      <c r="F185" s="61">
        <f t="shared" si="19"/>
        <v>0</v>
      </c>
      <c r="G185" s="61">
        <f t="shared" si="20"/>
        <v>0</v>
      </c>
      <c r="H185" s="47" t="e">
        <f t="shared" si="21"/>
        <v>#DIV/0!</v>
      </c>
    </row>
    <row r="186" spans="1:8" x14ac:dyDescent="0.25">
      <c r="A186" s="8">
        <f t="shared" si="18"/>
        <v>44028</v>
      </c>
      <c r="F186" s="61">
        <f t="shared" si="19"/>
        <v>0</v>
      </c>
      <c r="G186" s="61">
        <f t="shared" si="20"/>
        <v>0</v>
      </c>
      <c r="H186" s="47" t="e">
        <f t="shared" si="21"/>
        <v>#DIV/0!</v>
      </c>
    </row>
    <row r="187" spans="1:8" x14ac:dyDescent="0.25">
      <c r="A187" s="8">
        <f t="shared" si="18"/>
        <v>44035</v>
      </c>
      <c r="F187" s="61">
        <f t="shared" si="19"/>
        <v>0</v>
      </c>
      <c r="G187" s="61">
        <f t="shared" si="20"/>
        <v>0</v>
      </c>
      <c r="H187" s="47" t="e">
        <f t="shared" si="21"/>
        <v>#DIV/0!</v>
      </c>
    </row>
    <row r="188" spans="1:8" x14ac:dyDescent="0.25">
      <c r="A188" s="8">
        <f t="shared" si="18"/>
        <v>44042</v>
      </c>
      <c r="F188" s="61">
        <f t="shared" si="19"/>
        <v>0</v>
      </c>
      <c r="G188" s="61">
        <f t="shared" si="20"/>
        <v>0</v>
      </c>
      <c r="H188" s="47" t="e">
        <f t="shared" si="21"/>
        <v>#DIV/0!</v>
      </c>
    </row>
    <row r="189" spans="1:8" x14ac:dyDescent="0.25">
      <c r="A189" s="8">
        <f t="shared" si="18"/>
        <v>44049</v>
      </c>
      <c r="F189" s="61">
        <f t="shared" si="19"/>
        <v>0</v>
      </c>
      <c r="G189" s="61">
        <f t="shared" si="20"/>
        <v>0</v>
      </c>
      <c r="H189" s="47" t="e">
        <f t="shared" si="21"/>
        <v>#DIV/0!</v>
      </c>
    </row>
    <row r="190" spans="1:8" x14ac:dyDescent="0.25">
      <c r="A190" s="8">
        <f t="shared" si="18"/>
        <v>44056</v>
      </c>
      <c r="F190" s="61">
        <f t="shared" si="19"/>
        <v>0</v>
      </c>
      <c r="G190" s="61">
        <f t="shared" si="20"/>
        <v>0</v>
      </c>
      <c r="H190" s="47" t="e">
        <f t="shared" si="21"/>
        <v>#DIV/0!</v>
      </c>
    </row>
    <row r="191" spans="1:8" x14ac:dyDescent="0.25">
      <c r="A191" s="8">
        <f t="shared" si="18"/>
        <v>44063</v>
      </c>
      <c r="F191" s="61">
        <f t="shared" si="19"/>
        <v>0</v>
      </c>
      <c r="G191" s="61">
        <f t="shared" si="20"/>
        <v>0</v>
      </c>
      <c r="H191" s="47" t="e">
        <f t="shared" si="21"/>
        <v>#DIV/0!</v>
      </c>
    </row>
    <row r="192" spans="1:8" x14ac:dyDescent="0.25">
      <c r="A192" s="8">
        <f t="shared" si="18"/>
        <v>44070</v>
      </c>
      <c r="F192" s="61">
        <f t="shared" si="19"/>
        <v>0</v>
      </c>
      <c r="G192" s="61">
        <f t="shared" si="20"/>
        <v>0</v>
      </c>
      <c r="H192" s="47" t="e">
        <f t="shared" si="21"/>
        <v>#DIV/0!</v>
      </c>
    </row>
    <row r="193" spans="1:8" x14ac:dyDescent="0.25">
      <c r="A193" s="8">
        <f t="shared" si="18"/>
        <v>44077</v>
      </c>
      <c r="F193" s="61">
        <f t="shared" si="19"/>
        <v>0</v>
      </c>
      <c r="G193" s="61">
        <f t="shared" si="20"/>
        <v>0</v>
      </c>
      <c r="H193" s="47" t="e">
        <f t="shared" si="21"/>
        <v>#DIV/0!</v>
      </c>
    </row>
    <row r="194" spans="1:8" x14ac:dyDescent="0.25">
      <c r="A194" s="8">
        <f t="shared" si="18"/>
        <v>44084</v>
      </c>
      <c r="F194" s="61">
        <f t="shared" si="19"/>
        <v>0</v>
      </c>
      <c r="G194" s="61">
        <f t="shared" si="20"/>
        <v>0</v>
      </c>
      <c r="H194" s="47" t="e">
        <f t="shared" si="21"/>
        <v>#DIV/0!</v>
      </c>
    </row>
    <row r="195" spans="1:8" x14ac:dyDescent="0.25">
      <c r="A195" s="8">
        <f t="shared" si="18"/>
        <v>44091</v>
      </c>
      <c r="F195" s="61">
        <f t="shared" si="19"/>
        <v>0</v>
      </c>
      <c r="G195" s="61">
        <f t="shared" si="20"/>
        <v>0</v>
      </c>
      <c r="H195" s="47" t="e">
        <f t="shared" si="21"/>
        <v>#DIV/0!</v>
      </c>
    </row>
    <row r="196" spans="1:8" x14ac:dyDescent="0.25">
      <c r="A196" s="8">
        <f t="shared" si="18"/>
        <v>44098</v>
      </c>
      <c r="F196" s="61">
        <f t="shared" si="19"/>
        <v>0</v>
      </c>
      <c r="G196" s="61">
        <f t="shared" si="20"/>
        <v>0</v>
      </c>
      <c r="H196" s="47" t="e">
        <f t="shared" si="21"/>
        <v>#DIV/0!</v>
      </c>
    </row>
    <row r="197" spans="1:8" x14ac:dyDescent="0.25">
      <c r="A197" s="8">
        <f t="shared" ref="A197:A227" si="22">A196+7</f>
        <v>44105</v>
      </c>
      <c r="F197" s="61">
        <f t="shared" si="19"/>
        <v>0</v>
      </c>
      <c r="G197" s="61">
        <f t="shared" si="20"/>
        <v>0</v>
      </c>
      <c r="H197" s="47" t="e">
        <f t="shared" si="21"/>
        <v>#DIV/0!</v>
      </c>
    </row>
    <row r="198" spans="1:8" x14ac:dyDescent="0.25">
      <c r="A198" s="8">
        <f t="shared" si="22"/>
        <v>44112</v>
      </c>
      <c r="F198" s="61">
        <f t="shared" si="19"/>
        <v>0</v>
      </c>
      <c r="G198" s="61">
        <f t="shared" si="20"/>
        <v>0</v>
      </c>
      <c r="H198" s="47" t="e">
        <f t="shared" si="21"/>
        <v>#DIV/0!</v>
      </c>
    </row>
    <row r="199" spans="1:8" x14ac:dyDescent="0.25">
      <c r="A199" s="8">
        <f t="shared" si="22"/>
        <v>44119</v>
      </c>
      <c r="F199" s="61">
        <f t="shared" si="19"/>
        <v>0</v>
      </c>
      <c r="G199" s="61">
        <f t="shared" si="20"/>
        <v>0</v>
      </c>
      <c r="H199" s="47" t="e">
        <f t="shared" si="21"/>
        <v>#DIV/0!</v>
      </c>
    </row>
    <row r="200" spans="1:8" x14ac:dyDescent="0.25">
      <c r="A200" s="8">
        <f t="shared" si="22"/>
        <v>44126</v>
      </c>
      <c r="F200" s="61">
        <f t="shared" si="19"/>
        <v>0</v>
      </c>
      <c r="G200" s="61">
        <f t="shared" si="20"/>
        <v>0</v>
      </c>
      <c r="H200" s="47" t="e">
        <f t="shared" si="21"/>
        <v>#DIV/0!</v>
      </c>
    </row>
    <row r="201" spans="1:8" x14ac:dyDescent="0.25">
      <c r="A201" s="8">
        <f t="shared" si="22"/>
        <v>44133</v>
      </c>
      <c r="F201" s="61">
        <f t="shared" si="19"/>
        <v>0</v>
      </c>
      <c r="G201" s="61">
        <f t="shared" si="20"/>
        <v>0</v>
      </c>
      <c r="H201" s="47" t="e">
        <f t="shared" si="21"/>
        <v>#DIV/0!</v>
      </c>
    </row>
    <row r="202" spans="1:8" x14ac:dyDescent="0.25">
      <c r="A202" s="8">
        <f t="shared" si="22"/>
        <v>44140</v>
      </c>
      <c r="F202" s="61">
        <f t="shared" si="19"/>
        <v>0</v>
      </c>
      <c r="G202" s="61">
        <f t="shared" si="20"/>
        <v>0</v>
      </c>
      <c r="H202" s="47" t="e">
        <f t="shared" si="21"/>
        <v>#DIV/0!</v>
      </c>
    </row>
    <row r="203" spans="1:8" x14ac:dyDescent="0.25">
      <c r="A203" s="8">
        <f t="shared" si="22"/>
        <v>44147</v>
      </c>
      <c r="F203" s="61">
        <f t="shared" si="19"/>
        <v>0</v>
      </c>
      <c r="G203" s="61">
        <f t="shared" si="20"/>
        <v>0</v>
      </c>
      <c r="H203" s="47" t="e">
        <f t="shared" si="21"/>
        <v>#DIV/0!</v>
      </c>
    </row>
    <row r="204" spans="1:8" x14ac:dyDescent="0.25">
      <c r="A204" s="8">
        <f t="shared" si="22"/>
        <v>44154</v>
      </c>
      <c r="F204" s="61">
        <f t="shared" si="19"/>
        <v>0</v>
      </c>
      <c r="G204" s="61">
        <f t="shared" si="20"/>
        <v>0</v>
      </c>
      <c r="H204" s="47" t="e">
        <f t="shared" si="21"/>
        <v>#DIV/0!</v>
      </c>
    </row>
    <row r="205" spans="1:8" x14ac:dyDescent="0.25">
      <c r="A205" s="8">
        <f t="shared" si="22"/>
        <v>44161</v>
      </c>
      <c r="F205" s="61">
        <f t="shared" si="19"/>
        <v>0</v>
      </c>
      <c r="G205" s="61">
        <f t="shared" si="20"/>
        <v>0</v>
      </c>
      <c r="H205" s="47" t="e">
        <f t="shared" si="21"/>
        <v>#DIV/0!</v>
      </c>
    </row>
    <row r="206" spans="1:8" x14ac:dyDescent="0.25">
      <c r="A206" s="8">
        <f t="shared" si="22"/>
        <v>44168</v>
      </c>
      <c r="F206" s="61">
        <f t="shared" si="19"/>
        <v>0</v>
      </c>
      <c r="G206" s="61">
        <f t="shared" si="20"/>
        <v>0</v>
      </c>
      <c r="H206" s="47" t="e">
        <f t="shared" si="21"/>
        <v>#DIV/0!</v>
      </c>
    </row>
    <row r="207" spans="1:8" x14ac:dyDescent="0.25">
      <c r="A207" s="8">
        <f t="shared" si="22"/>
        <v>44175</v>
      </c>
      <c r="F207" s="61">
        <f t="shared" si="19"/>
        <v>0</v>
      </c>
      <c r="G207" s="61">
        <f t="shared" si="20"/>
        <v>0</v>
      </c>
      <c r="H207" s="47" t="e">
        <f t="shared" si="21"/>
        <v>#DIV/0!</v>
      </c>
    </row>
    <row r="208" spans="1:8" x14ac:dyDescent="0.25">
      <c r="A208" s="8">
        <f t="shared" si="22"/>
        <v>44182</v>
      </c>
      <c r="F208" s="61">
        <f t="shared" si="19"/>
        <v>0</v>
      </c>
      <c r="G208" s="61">
        <f t="shared" si="20"/>
        <v>0</v>
      </c>
      <c r="H208" s="47" t="e">
        <f t="shared" si="21"/>
        <v>#DIV/0!</v>
      </c>
    </row>
    <row r="209" spans="1:8" x14ac:dyDescent="0.25">
      <c r="A209" s="8">
        <f t="shared" si="22"/>
        <v>44189</v>
      </c>
      <c r="F209" s="61">
        <f t="shared" si="19"/>
        <v>0</v>
      </c>
      <c r="G209" s="61">
        <f t="shared" si="20"/>
        <v>0</v>
      </c>
      <c r="H209" s="47" t="e">
        <f t="shared" si="21"/>
        <v>#DIV/0!</v>
      </c>
    </row>
    <row r="210" spans="1:8" x14ac:dyDescent="0.25">
      <c r="A210" s="8">
        <f t="shared" si="22"/>
        <v>44196</v>
      </c>
      <c r="F210" s="61">
        <f t="shared" si="19"/>
        <v>0</v>
      </c>
      <c r="G210" s="61">
        <f t="shared" si="20"/>
        <v>0</v>
      </c>
      <c r="H210" s="47" t="e">
        <f t="shared" si="21"/>
        <v>#DIV/0!</v>
      </c>
    </row>
    <row r="211" spans="1:8" x14ac:dyDescent="0.25">
      <c r="A211" s="8">
        <f t="shared" si="22"/>
        <v>44203</v>
      </c>
      <c r="F211" s="61">
        <f t="shared" si="19"/>
        <v>0</v>
      </c>
      <c r="G211" s="61">
        <f t="shared" si="20"/>
        <v>0</v>
      </c>
      <c r="H211" s="47" t="e">
        <f t="shared" si="21"/>
        <v>#DIV/0!</v>
      </c>
    </row>
    <row r="212" spans="1:8" x14ac:dyDescent="0.25">
      <c r="A212" s="8">
        <f t="shared" si="22"/>
        <v>44210</v>
      </c>
      <c r="F212" s="61">
        <f t="shared" si="19"/>
        <v>0</v>
      </c>
      <c r="G212" s="61">
        <f t="shared" si="20"/>
        <v>0</v>
      </c>
      <c r="H212" s="47" t="e">
        <f t="shared" si="21"/>
        <v>#DIV/0!</v>
      </c>
    </row>
    <row r="213" spans="1:8" x14ac:dyDescent="0.25">
      <c r="A213" s="8">
        <f t="shared" si="22"/>
        <v>44217</v>
      </c>
      <c r="F213" s="61">
        <f t="shared" si="19"/>
        <v>0</v>
      </c>
      <c r="G213" s="61">
        <f t="shared" si="20"/>
        <v>0</v>
      </c>
      <c r="H213" s="47" t="e">
        <f t="shared" si="21"/>
        <v>#DIV/0!</v>
      </c>
    </row>
    <row r="214" spans="1:8" x14ac:dyDescent="0.25">
      <c r="A214" s="8">
        <f t="shared" si="22"/>
        <v>44224</v>
      </c>
      <c r="F214" s="61">
        <f t="shared" si="19"/>
        <v>0</v>
      </c>
      <c r="G214" s="61">
        <f t="shared" si="20"/>
        <v>0</v>
      </c>
      <c r="H214" s="47" t="e">
        <f t="shared" si="21"/>
        <v>#DIV/0!</v>
      </c>
    </row>
    <row r="215" spans="1:8" x14ac:dyDescent="0.25">
      <c r="A215" s="8">
        <f t="shared" si="22"/>
        <v>44231</v>
      </c>
      <c r="F215" s="61">
        <f t="shared" si="19"/>
        <v>0</v>
      </c>
      <c r="G215" s="61">
        <f t="shared" si="20"/>
        <v>0</v>
      </c>
      <c r="H215" s="47" t="e">
        <f t="shared" si="21"/>
        <v>#DIV/0!</v>
      </c>
    </row>
    <row r="216" spans="1:8" x14ac:dyDescent="0.25">
      <c r="A216" s="8">
        <f t="shared" si="22"/>
        <v>44238</v>
      </c>
      <c r="F216" s="61">
        <f t="shared" si="19"/>
        <v>0</v>
      </c>
      <c r="G216" s="61">
        <f t="shared" si="20"/>
        <v>0</v>
      </c>
      <c r="H216" s="47" t="e">
        <f t="shared" si="21"/>
        <v>#DIV/0!</v>
      </c>
    </row>
    <row r="217" spans="1:8" x14ac:dyDescent="0.25">
      <c r="A217" s="8">
        <f t="shared" si="22"/>
        <v>44245</v>
      </c>
      <c r="F217" s="61">
        <f t="shared" si="19"/>
        <v>0</v>
      </c>
      <c r="G217" s="61">
        <f t="shared" si="20"/>
        <v>0</v>
      </c>
      <c r="H217" s="47" t="e">
        <f t="shared" si="21"/>
        <v>#DIV/0!</v>
      </c>
    </row>
    <row r="218" spans="1:8" x14ac:dyDescent="0.25">
      <c r="A218" s="8">
        <f t="shared" si="22"/>
        <v>44252</v>
      </c>
      <c r="F218" s="61">
        <f t="shared" si="19"/>
        <v>0</v>
      </c>
      <c r="G218" s="61">
        <f t="shared" si="20"/>
        <v>0</v>
      </c>
      <c r="H218" s="47" t="e">
        <f t="shared" si="21"/>
        <v>#DIV/0!</v>
      </c>
    </row>
    <row r="219" spans="1:8" x14ac:dyDescent="0.25">
      <c r="A219" s="8">
        <f t="shared" si="22"/>
        <v>44259</v>
      </c>
      <c r="F219" s="61">
        <f t="shared" si="19"/>
        <v>0</v>
      </c>
      <c r="G219" s="61">
        <f t="shared" si="20"/>
        <v>0</v>
      </c>
      <c r="H219" s="47" t="e">
        <f t="shared" si="21"/>
        <v>#DIV/0!</v>
      </c>
    </row>
    <row r="220" spans="1:8" x14ac:dyDescent="0.25">
      <c r="A220" s="8">
        <f t="shared" si="22"/>
        <v>44266</v>
      </c>
      <c r="F220" s="61">
        <f t="shared" si="19"/>
        <v>0</v>
      </c>
      <c r="G220" s="61">
        <f t="shared" si="20"/>
        <v>0</v>
      </c>
      <c r="H220" s="47" t="e">
        <f t="shared" si="21"/>
        <v>#DIV/0!</v>
      </c>
    </row>
    <row r="221" spans="1:8" x14ac:dyDescent="0.25">
      <c r="A221" s="8">
        <f t="shared" si="22"/>
        <v>44273</v>
      </c>
      <c r="F221" s="61">
        <f t="shared" si="19"/>
        <v>0</v>
      </c>
      <c r="G221" s="61">
        <f t="shared" si="20"/>
        <v>0</v>
      </c>
      <c r="H221" s="47" t="e">
        <f t="shared" si="21"/>
        <v>#DIV/0!</v>
      </c>
    </row>
    <row r="222" spans="1:8" x14ac:dyDescent="0.25">
      <c r="A222" s="8">
        <f t="shared" si="22"/>
        <v>44280</v>
      </c>
      <c r="F222" s="61">
        <f t="shared" si="19"/>
        <v>0</v>
      </c>
      <c r="G222" s="61">
        <f t="shared" si="20"/>
        <v>0</v>
      </c>
      <c r="H222" s="47" t="e">
        <f t="shared" si="21"/>
        <v>#DIV/0!</v>
      </c>
    </row>
    <row r="223" spans="1:8" x14ac:dyDescent="0.25">
      <c r="A223" s="8">
        <f t="shared" si="22"/>
        <v>44287</v>
      </c>
      <c r="F223" s="61">
        <f t="shared" si="19"/>
        <v>0</v>
      </c>
      <c r="G223" s="61">
        <f t="shared" si="20"/>
        <v>0</v>
      </c>
      <c r="H223" s="47" t="e">
        <f t="shared" si="21"/>
        <v>#DIV/0!</v>
      </c>
    </row>
    <row r="224" spans="1:8" x14ac:dyDescent="0.25">
      <c r="A224" s="8">
        <f t="shared" si="22"/>
        <v>44294</v>
      </c>
      <c r="F224" s="61">
        <f t="shared" si="19"/>
        <v>0</v>
      </c>
      <c r="G224" s="61">
        <f t="shared" si="20"/>
        <v>0</v>
      </c>
      <c r="H224" s="47" t="e">
        <f t="shared" si="21"/>
        <v>#DIV/0!</v>
      </c>
    </row>
    <row r="225" spans="1:8" x14ac:dyDescent="0.25">
      <c r="A225" s="8">
        <f t="shared" si="22"/>
        <v>44301</v>
      </c>
      <c r="F225" s="61">
        <f t="shared" si="19"/>
        <v>0</v>
      </c>
      <c r="G225" s="61">
        <f t="shared" si="20"/>
        <v>0</v>
      </c>
      <c r="H225" s="47" t="e">
        <f t="shared" si="21"/>
        <v>#DIV/0!</v>
      </c>
    </row>
    <row r="226" spans="1:8" x14ac:dyDescent="0.25">
      <c r="A226" s="8">
        <f t="shared" si="22"/>
        <v>44308</v>
      </c>
      <c r="F226" s="61">
        <f t="shared" si="19"/>
        <v>0</v>
      </c>
      <c r="G226" s="61">
        <f t="shared" si="20"/>
        <v>0</v>
      </c>
      <c r="H226" s="47" t="e">
        <f t="shared" si="21"/>
        <v>#DIV/0!</v>
      </c>
    </row>
    <row r="227" spans="1:8" x14ac:dyDescent="0.25">
      <c r="A227" s="8">
        <f t="shared" si="22"/>
        <v>44315</v>
      </c>
      <c r="F227" s="61">
        <f>+B227+D227</f>
        <v>0</v>
      </c>
      <c r="G227" s="61">
        <f>+C227+E227</f>
        <v>0</v>
      </c>
      <c r="H227" s="47" t="e">
        <f>+(F227/G227-1)*100</f>
        <v>#DIV/0!</v>
      </c>
    </row>
  </sheetData>
  <mergeCells count="2">
    <mergeCell ref="D1:E1"/>
    <mergeCell ref="F1:G1"/>
  </mergeCells>
  <pageMargins left="0.7" right="0.7" top="0.75" bottom="0.75" header="0.3" footer="0.3"/>
  <ignoredErrors>
    <ignoredError sqref="H107:H128" evalError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/>
  <dimension ref="A1:I190"/>
  <sheetViews>
    <sheetView zoomScale="130" zoomScaleNormal="130" workbookViewId="0">
      <pane xSplit="1" ySplit="2" topLeftCell="B156" activePane="bottomRight" state="frozen"/>
      <selection pane="topRight" activeCell="B1" sqref="B1"/>
      <selection pane="bottomLeft" activeCell="A3" sqref="A3"/>
      <selection pane="bottomRight" activeCell="B174" sqref="B174:E174"/>
    </sheetView>
  </sheetViews>
  <sheetFormatPr defaultRowHeight="13.2" x14ac:dyDescent="0.25"/>
  <cols>
    <col min="1" max="1" width="20.44140625" customWidth="1"/>
    <col min="2" max="2" width="12" customWidth="1"/>
    <col min="3" max="3" width="13.5546875" customWidth="1"/>
    <col min="4" max="4" width="14.5546875" customWidth="1"/>
    <col min="5" max="5" width="14.6640625" customWidth="1"/>
    <col min="6" max="6" width="14" customWidth="1"/>
    <col min="7" max="7" width="12.5546875" customWidth="1"/>
    <col min="8" max="8" width="15.88671875" customWidth="1"/>
  </cols>
  <sheetData>
    <row r="1" spans="1:9" ht="15.6" x14ac:dyDescent="0.3">
      <c r="A1" s="200" t="s">
        <v>39</v>
      </c>
      <c r="B1" s="200" t="s">
        <v>2</v>
      </c>
      <c r="C1" s="200"/>
      <c r="D1" s="337" t="s">
        <v>3</v>
      </c>
      <c r="E1" s="338"/>
      <c r="F1" s="337" t="s">
        <v>4</v>
      </c>
      <c r="G1" s="338"/>
      <c r="H1" s="201"/>
      <c r="I1" s="75" t="s">
        <v>333</v>
      </c>
    </row>
    <row r="2" spans="1:9" ht="15.6" x14ac:dyDescent="0.3">
      <c r="A2" s="202" t="s">
        <v>330</v>
      </c>
      <c r="B2" s="195" t="s">
        <v>26</v>
      </c>
      <c r="C2" s="195" t="s">
        <v>27</v>
      </c>
      <c r="D2" s="198" t="s">
        <v>26</v>
      </c>
      <c r="E2" s="199" t="s">
        <v>27</v>
      </c>
      <c r="F2" s="198" t="s">
        <v>187</v>
      </c>
      <c r="G2" s="199" t="s">
        <v>27</v>
      </c>
      <c r="H2" s="196" t="s">
        <v>5</v>
      </c>
      <c r="I2" s="207" t="s">
        <v>334</v>
      </c>
    </row>
    <row r="3" spans="1:9" x14ac:dyDescent="0.25">
      <c r="A3" s="255">
        <v>42747</v>
      </c>
      <c r="B3">
        <v>0</v>
      </c>
      <c r="C3">
        <v>75.8</v>
      </c>
      <c r="D3">
        <v>342.7</v>
      </c>
      <c r="E3">
        <v>616.20000000000005</v>
      </c>
      <c r="F3" s="61">
        <f t="shared" ref="F3:G5" si="0">+B3+D3</f>
        <v>342.7</v>
      </c>
      <c r="G3" s="61">
        <f t="shared" si="0"/>
        <v>692</v>
      </c>
      <c r="H3" s="47">
        <f>+(F3/G3-1)*100</f>
        <v>-50.476878612716767</v>
      </c>
    </row>
    <row r="4" spans="1:9" x14ac:dyDescent="0.25">
      <c r="A4" s="255">
        <f>A3+7</f>
        <v>42754</v>
      </c>
      <c r="B4">
        <v>0</v>
      </c>
      <c r="C4">
        <v>73.5</v>
      </c>
      <c r="D4">
        <v>342.7</v>
      </c>
      <c r="E4">
        <v>619.6</v>
      </c>
      <c r="F4" s="61">
        <f t="shared" si="0"/>
        <v>342.7</v>
      </c>
      <c r="G4" s="61">
        <f t="shared" si="0"/>
        <v>693.1</v>
      </c>
      <c r="H4" s="47">
        <f>+(F4/G4-1)*100</f>
        <v>-50.55547540037513</v>
      </c>
    </row>
    <row r="5" spans="1:9" x14ac:dyDescent="0.25">
      <c r="A5" s="255">
        <f t="shared" ref="A5:A68" si="1">A4+7</f>
        <v>42761</v>
      </c>
      <c r="B5">
        <v>72.3</v>
      </c>
      <c r="C5">
        <v>342.7</v>
      </c>
      <c r="D5">
        <v>620.79999999999995</v>
      </c>
      <c r="E5">
        <v>620.6</v>
      </c>
      <c r="F5" s="61">
        <f t="shared" si="0"/>
        <v>693.09999999999991</v>
      </c>
      <c r="G5" s="61">
        <f t="shared" si="0"/>
        <v>963.3</v>
      </c>
      <c r="H5" s="47">
        <f>+(F5/G5-1)*100</f>
        <v>-28.049413474514694</v>
      </c>
    </row>
    <row r="6" spans="1:9" x14ac:dyDescent="0.25">
      <c r="A6" s="255">
        <f t="shared" si="1"/>
        <v>42768</v>
      </c>
      <c r="B6">
        <v>0</v>
      </c>
      <c r="C6">
        <v>70.900000000000006</v>
      </c>
      <c r="D6">
        <v>342.7</v>
      </c>
      <c r="E6">
        <v>622.4</v>
      </c>
      <c r="F6" s="61">
        <f>+B6+D6</f>
        <v>342.7</v>
      </c>
      <c r="G6" s="61">
        <f>+C6+E6</f>
        <v>693.3</v>
      </c>
      <c r="H6" s="47">
        <f>+(F6/G6-1)*100</f>
        <v>-50.569738929756234</v>
      </c>
    </row>
    <row r="7" spans="1:9" x14ac:dyDescent="0.25">
      <c r="A7" s="255">
        <f t="shared" si="1"/>
        <v>42775</v>
      </c>
      <c r="B7">
        <v>0</v>
      </c>
      <c r="C7">
        <v>70.900000000000006</v>
      </c>
      <c r="D7">
        <v>342.7</v>
      </c>
      <c r="E7">
        <v>622.4</v>
      </c>
      <c r="F7" s="61">
        <f t="shared" ref="F7:F33" si="2">+B7+D7</f>
        <v>342.7</v>
      </c>
      <c r="G7" s="61">
        <f t="shared" ref="G7:G33" si="3">+C7+E7</f>
        <v>693.3</v>
      </c>
      <c r="H7" s="47">
        <f t="shared" ref="H7:H33" si="4">+(F7/G7-1)*100</f>
        <v>-50.569738929756234</v>
      </c>
    </row>
    <row r="8" spans="1:9" x14ac:dyDescent="0.25">
      <c r="A8" s="255">
        <f t="shared" si="1"/>
        <v>42782</v>
      </c>
      <c r="B8">
        <v>0</v>
      </c>
      <c r="C8">
        <v>72.599999999999994</v>
      </c>
      <c r="D8">
        <v>352.8</v>
      </c>
      <c r="E8">
        <v>622.4</v>
      </c>
      <c r="F8" s="61">
        <f t="shared" si="2"/>
        <v>352.8</v>
      </c>
      <c r="G8" s="61">
        <f t="shared" si="3"/>
        <v>695</v>
      </c>
      <c r="H8" s="47">
        <f t="shared" si="4"/>
        <v>-49.237410071942442</v>
      </c>
    </row>
    <row r="9" spans="1:9" x14ac:dyDescent="0.25">
      <c r="A9" s="255">
        <f t="shared" si="1"/>
        <v>42789</v>
      </c>
      <c r="B9">
        <v>0</v>
      </c>
      <c r="C9">
        <v>100.3</v>
      </c>
      <c r="D9">
        <v>376.5</v>
      </c>
      <c r="E9">
        <v>625.20000000000005</v>
      </c>
      <c r="F9" s="61">
        <f t="shared" si="2"/>
        <v>376.5</v>
      </c>
      <c r="G9" s="61">
        <f t="shared" si="3"/>
        <v>725.5</v>
      </c>
      <c r="H9" s="47">
        <f t="shared" si="4"/>
        <v>-48.104755341144035</v>
      </c>
    </row>
    <row r="10" spans="1:9" x14ac:dyDescent="0.25">
      <c r="A10" s="255">
        <f t="shared" si="1"/>
        <v>42796</v>
      </c>
      <c r="B10">
        <v>0</v>
      </c>
      <c r="C10">
        <v>72.900000000000006</v>
      </c>
      <c r="D10">
        <v>376.5</v>
      </c>
      <c r="E10">
        <v>654.79999999999995</v>
      </c>
      <c r="F10" s="61">
        <f t="shared" si="2"/>
        <v>376.5</v>
      </c>
      <c r="G10" s="61">
        <f t="shared" si="3"/>
        <v>727.69999999999993</v>
      </c>
      <c r="H10" s="47">
        <f t="shared" si="4"/>
        <v>-48.261646282808847</v>
      </c>
    </row>
    <row r="11" spans="1:9" x14ac:dyDescent="0.25">
      <c r="A11" s="255">
        <f t="shared" si="1"/>
        <v>42803</v>
      </c>
      <c r="B11">
        <v>20</v>
      </c>
      <c r="C11">
        <v>68.8</v>
      </c>
      <c r="D11">
        <v>376.5</v>
      </c>
      <c r="E11">
        <v>659.5</v>
      </c>
      <c r="F11" s="61">
        <f t="shared" si="2"/>
        <v>396.5</v>
      </c>
      <c r="G11" s="61">
        <f t="shared" si="3"/>
        <v>728.3</v>
      </c>
      <c r="H11" s="47">
        <f t="shared" si="4"/>
        <v>-45.558149114375944</v>
      </c>
    </row>
    <row r="12" spans="1:9" x14ac:dyDescent="0.25">
      <c r="A12" s="255">
        <f t="shared" si="1"/>
        <v>42810</v>
      </c>
      <c r="B12">
        <v>20</v>
      </c>
      <c r="C12">
        <v>78.8</v>
      </c>
      <c r="D12">
        <v>398.6</v>
      </c>
      <c r="E12">
        <v>661.2</v>
      </c>
      <c r="F12" s="61">
        <f t="shared" si="2"/>
        <v>418.6</v>
      </c>
      <c r="G12" s="61">
        <f t="shared" si="3"/>
        <v>740</v>
      </c>
      <c r="H12" s="47">
        <f t="shared" si="4"/>
        <v>-43.432432432432435</v>
      </c>
    </row>
    <row r="13" spans="1:9" x14ac:dyDescent="0.25">
      <c r="A13" s="255">
        <f t="shared" si="1"/>
        <v>42817</v>
      </c>
      <c r="B13">
        <v>38</v>
      </c>
      <c r="C13">
        <v>78.3</v>
      </c>
      <c r="D13">
        <v>398.6</v>
      </c>
      <c r="E13">
        <v>662.4</v>
      </c>
      <c r="F13" s="61">
        <f t="shared" si="2"/>
        <v>436.6</v>
      </c>
      <c r="G13" s="61">
        <f t="shared" si="3"/>
        <v>740.69999999999993</v>
      </c>
      <c r="H13" s="47">
        <f t="shared" si="4"/>
        <v>-41.055758066693656</v>
      </c>
    </row>
    <row r="14" spans="1:9" x14ac:dyDescent="0.25">
      <c r="A14" s="255">
        <f t="shared" si="1"/>
        <v>42824</v>
      </c>
      <c r="B14">
        <v>42.5</v>
      </c>
      <c r="C14">
        <v>76.400000000000006</v>
      </c>
      <c r="D14">
        <v>398.6</v>
      </c>
      <c r="E14">
        <v>665.5</v>
      </c>
      <c r="F14" s="61">
        <f t="shared" si="2"/>
        <v>441.1</v>
      </c>
      <c r="G14" s="61">
        <f t="shared" si="3"/>
        <v>741.9</v>
      </c>
      <c r="H14" s="47">
        <f t="shared" si="4"/>
        <v>-40.544547782720045</v>
      </c>
    </row>
    <row r="15" spans="1:9" x14ac:dyDescent="0.25">
      <c r="A15" s="255">
        <f t="shared" si="1"/>
        <v>42831</v>
      </c>
      <c r="B15">
        <v>24.5</v>
      </c>
      <c r="C15">
        <v>76.400000000000006</v>
      </c>
      <c r="D15">
        <v>414.7</v>
      </c>
      <c r="E15">
        <v>665.5</v>
      </c>
      <c r="F15" s="61">
        <f t="shared" si="2"/>
        <v>439.2</v>
      </c>
      <c r="G15" s="61">
        <f t="shared" si="3"/>
        <v>741.9</v>
      </c>
      <c r="H15" s="47">
        <f t="shared" si="4"/>
        <v>-40.800646987464617</v>
      </c>
    </row>
    <row r="16" spans="1:9" x14ac:dyDescent="0.25">
      <c r="A16" s="255">
        <f t="shared" si="1"/>
        <v>42838</v>
      </c>
      <c r="B16">
        <v>47</v>
      </c>
      <c r="C16">
        <v>33.700000000000003</v>
      </c>
      <c r="D16">
        <v>414.7</v>
      </c>
      <c r="E16">
        <v>745.1</v>
      </c>
      <c r="F16" s="61">
        <f t="shared" si="2"/>
        <v>461.7</v>
      </c>
      <c r="G16" s="61">
        <f t="shared" si="3"/>
        <v>778.80000000000007</v>
      </c>
      <c r="H16" s="47">
        <f t="shared" si="4"/>
        <v>-40.716486902927585</v>
      </c>
    </row>
    <row r="17" spans="1:9" x14ac:dyDescent="0.25">
      <c r="A17" s="255">
        <f t="shared" si="1"/>
        <v>42845</v>
      </c>
      <c r="B17">
        <v>38</v>
      </c>
      <c r="C17">
        <v>33.700000000000003</v>
      </c>
      <c r="D17">
        <v>414.7</v>
      </c>
      <c r="E17">
        <v>745.1</v>
      </c>
      <c r="F17" s="61">
        <f t="shared" si="2"/>
        <v>452.7</v>
      </c>
      <c r="G17" s="61">
        <f t="shared" si="3"/>
        <v>778.80000000000007</v>
      </c>
      <c r="H17" s="47">
        <f t="shared" si="4"/>
        <v>-41.872110939907557</v>
      </c>
    </row>
    <row r="18" spans="1:9" x14ac:dyDescent="0.25">
      <c r="A18" s="255">
        <f t="shared" si="1"/>
        <v>42852</v>
      </c>
      <c r="B18">
        <v>40.200000000000003</v>
      </c>
      <c r="C18">
        <v>23.4</v>
      </c>
      <c r="D18">
        <v>414.7</v>
      </c>
      <c r="E18">
        <v>765.7</v>
      </c>
      <c r="F18" s="61">
        <f t="shared" si="2"/>
        <v>454.9</v>
      </c>
      <c r="G18" s="61">
        <f t="shared" si="3"/>
        <v>789.1</v>
      </c>
      <c r="H18" s="47">
        <f t="shared" si="4"/>
        <v>-42.352046635407426</v>
      </c>
      <c r="I18">
        <v>10</v>
      </c>
    </row>
    <row r="19" spans="1:9" x14ac:dyDescent="0.25">
      <c r="A19" s="255">
        <f t="shared" si="1"/>
        <v>42859</v>
      </c>
      <c r="B19">
        <v>29.2</v>
      </c>
      <c r="C19">
        <v>23.4</v>
      </c>
      <c r="D19">
        <v>428.2</v>
      </c>
      <c r="E19">
        <v>765.7</v>
      </c>
      <c r="F19" s="61">
        <f t="shared" si="2"/>
        <v>457.4</v>
      </c>
      <c r="G19" s="61">
        <f t="shared" si="3"/>
        <v>789.1</v>
      </c>
      <c r="H19" s="47">
        <f t="shared" si="4"/>
        <v>-42.035230008870869</v>
      </c>
      <c r="I19">
        <v>10</v>
      </c>
    </row>
    <row r="20" spans="1:9" x14ac:dyDescent="0.25">
      <c r="A20" s="255">
        <f t="shared" si="1"/>
        <v>42866</v>
      </c>
      <c r="B20">
        <v>29.2</v>
      </c>
      <c r="C20">
        <v>38.200000000000003</v>
      </c>
      <c r="D20">
        <v>428.2</v>
      </c>
      <c r="E20">
        <v>765.7</v>
      </c>
      <c r="F20" s="61">
        <f t="shared" si="2"/>
        <v>457.4</v>
      </c>
      <c r="G20" s="61">
        <f t="shared" si="3"/>
        <v>803.90000000000009</v>
      </c>
      <c r="H20" s="47">
        <f t="shared" si="4"/>
        <v>-43.102375917402668</v>
      </c>
      <c r="I20">
        <v>10</v>
      </c>
    </row>
    <row r="21" spans="1:9" x14ac:dyDescent="0.25">
      <c r="A21" s="255">
        <f t="shared" si="1"/>
        <v>42873</v>
      </c>
      <c r="B21">
        <v>28.2</v>
      </c>
      <c r="C21">
        <v>45.8</v>
      </c>
      <c r="D21">
        <v>428.2</v>
      </c>
      <c r="E21">
        <v>765.7</v>
      </c>
      <c r="F21" s="61">
        <f t="shared" si="2"/>
        <v>456.4</v>
      </c>
      <c r="G21" s="61">
        <f t="shared" si="3"/>
        <v>811.5</v>
      </c>
      <c r="H21" s="47">
        <f t="shared" si="4"/>
        <v>-43.758471965495993</v>
      </c>
      <c r="I21">
        <v>10</v>
      </c>
    </row>
    <row r="22" spans="1:9" x14ac:dyDescent="0.25">
      <c r="A22" s="255">
        <f t="shared" si="1"/>
        <v>42880</v>
      </c>
      <c r="B22">
        <v>28.2</v>
      </c>
      <c r="C22">
        <v>37.200000000000003</v>
      </c>
      <c r="D22">
        <v>428.2</v>
      </c>
      <c r="E22">
        <v>786.7</v>
      </c>
      <c r="F22" s="61">
        <f t="shared" si="2"/>
        <v>456.4</v>
      </c>
      <c r="G22" s="61">
        <f t="shared" si="3"/>
        <v>823.90000000000009</v>
      </c>
      <c r="H22" s="47">
        <f t="shared" si="4"/>
        <v>-44.604927782497882</v>
      </c>
      <c r="I22">
        <v>40</v>
      </c>
    </row>
    <row r="23" spans="1:9" x14ac:dyDescent="0.25">
      <c r="A23" s="255">
        <f t="shared" si="1"/>
        <v>42887</v>
      </c>
      <c r="B23">
        <v>114.5</v>
      </c>
      <c r="C23">
        <v>91</v>
      </c>
      <c r="D23">
        <v>0</v>
      </c>
      <c r="E23">
        <v>0</v>
      </c>
      <c r="F23" s="61">
        <f t="shared" si="2"/>
        <v>114.5</v>
      </c>
      <c r="G23" s="61">
        <f t="shared" si="3"/>
        <v>91</v>
      </c>
      <c r="H23" s="47">
        <f t="shared" si="4"/>
        <v>25.824175824175821</v>
      </c>
      <c r="I23">
        <v>0</v>
      </c>
    </row>
    <row r="24" spans="1:9" x14ac:dyDescent="0.25">
      <c r="A24" s="255">
        <f t="shared" si="1"/>
        <v>42894</v>
      </c>
      <c r="B24">
        <v>114.5</v>
      </c>
      <c r="C24">
        <v>91</v>
      </c>
      <c r="D24">
        <v>7.5</v>
      </c>
      <c r="E24">
        <v>0</v>
      </c>
      <c r="F24" s="61">
        <f t="shared" si="2"/>
        <v>122</v>
      </c>
      <c r="G24" s="61">
        <f t="shared" si="3"/>
        <v>91</v>
      </c>
      <c r="H24" s="47">
        <f t="shared" si="4"/>
        <v>34.065934065934059</v>
      </c>
    </row>
    <row r="25" spans="1:9" x14ac:dyDescent="0.25">
      <c r="A25" s="255">
        <f t="shared" si="1"/>
        <v>42901</v>
      </c>
      <c r="B25">
        <v>114.5</v>
      </c>
      <c r="C25">
        <v>72.400000000000006</v>
      </c>
      <c r="D25">
        <v>7.5</v>
      </c>
      <c r="E25">
        <v>18.600000000000001</v>
      </c>
      <c r="F25" s="61">
        <f t="shared" si="2"/>
        <v>122</v>
      </c>
      <c r="G25" s="61">
        <f t="shared" si="3"/>
        <v>91</v>
      </c>
      <c r="H25" s="47">
        <f t="shared" si="4"/>
        <v>34.065934065934059</v>
      </c>
    </row>
    <row r="26" spans="1:9" x14ac:dyDescent="0.25">
      <c r="A26" s="255">
        <f t="shared" si="1"/>
        <v>42908</v>
      </c>
      <c r="B26">
        <v>114.5</v>
      </c>
      <c r="C26">
        <v>71</v>
      </c>
      <c r="D26">
        <v>28.5</v>
      </c>
      <c r="E26">
        <v>41</v>
      </c>
      <c r="F26" s="61">
        <f t="shared" si="2"/>
        <v>143</v>
      </c>
      <c r="G26" s="61">
        <f t="shared" si="3"/>
        <v>112</v>
      </c>
      <c r="H26" s="47">
        <f t="shared" si="4"/>
        <v>27.67857142857142</v>
      </c>
    </row>
    <row r="27" spans="1:9" x14ac:dyDescent="0.25">
      <c r="A27" s="255">
        <f t="shared" si="1"/>
        <v>42915</v>
      </c>
      <c r="B27">
        <v>56.4</v>
      </c>
      <c r="C27">
        <v>71</v>
      </c>
      <c r="D27">
        <v>101.9</v>
      </c>
      <c r="E27">
        <v>41</v>
      </c>
      <c r="F27" s="61">
        <f t="shared" si="2"/>
        <v>158.30000000000001</v>
      </c>
      <c r="G27" s="61">
        <f t="shared" si="3"/>
        <v>112</v>
      </c>
      <c r="H27" s="47">
        <f t="shared" si="4"/>
        <v>41.339285714285737</v>
      </c>
    </row>
    <row r="28" spans="1:9" x14ac:dyDescent="0.25">
      <c r="A28" s="255">
        <f t="shared" si="1"/>
        <v>42922</v>
      </c>
      <c r="B28">
        <v>56.4</v>
      </c>
      <c r="C28">
        <v>71</v>
      </c>
      <c r="D28">
        <v>101.9</v>
      </c>
      <c r="E28">
        <v>41</v>
      </c>
      <c r="F28" s="61">
        <f t="shared" si="2"/>
        <v>158.30000000000001</v>
      </c>
      <c r="G28" s="61">
        <f t="shared" si="3"/>
        <v>112</v>
      </c>
      <c r="H28" s="47">
        <f t="shared" si="4"/>
        <v>41.339285714285737</v>
      </c>
    </row>
    <row r="29" spans="1:9" x14ac:dyDescent="0.25">
      <c r="A29" s="255">
        <f t="shared" si="1"/>
        <v>42929</v>
      </c>
      <c r="B29">
        <v>56.4</v>
      </c>
      <c r="C29">
        <v>71</v>
      </c>
      <c r="D29">
        <v>101.9</v>
      </c>
      <c r="E29">
        <v>41</v>
      </c>
      <c r="F29" s="61">
        <f t="shared" si="2"/>
        <v>158.30000000000001</v>
      </c>
      <c r="G29" s="61">
        <f t="shared" si="3"/>
        <v>112</v>
      </c>
      <c r="H29" s="47">
        <f t="shared" si="4"/>
        <v>41.339285714285737</v>
      </c>
    </row>
    <row r="30" spans="1:9" x14ac:dyDescent="0.25">
      <c r="A30" s="255">
        <f t="shared" si="1"/>
        <v>42936</v>
      </c>
      <c r="B30">
        <v>64.400000000000006</v>
      </c>
      <c r="C30">
        <v>71</v>
      </c>
      <c r="D30">
        <v>101.9</v>
      </c>
      <c r="E30">
        <v>44.6</v>
      </c>
      <c r="F30" s="61">
        <f t="shared" si="2"/>
        <v>166.3</v>
      </c>
      <c r="G30" s="61">
        <f t="shared" si="3"/>
        <v>115.6</v>
      </c>
      <c r="H30" s="47">
        <f t="shared" si="4"/>
        <v>43.858131487889281</v>
      </c>
    </row>
    <row r="31" spans="1:9" x14ac:dyDescent="0.25">
      <c r="A31" s="255">
        <f t="shared" si="1"/>
        <v>42943</v>
      </c>
      <c r="B31">
        <v>64.400000000000006</v>
      </c>
      <c r="C31">
        <v>85.9</v>
      </c>
      <c r="D31">
        <v>101.9</v>
      </c>
      <c r="E31">
        <v>44.6</v>
      </c>
      <c r="F31" s="61">
        <f t="shared" si="2"/>
        <v>166.3</v>
      </c>
      <c r="G31" s="61">
        <f t="shared" si="3"/>
        <v>130.5</v>
      </c>
      <c r="H31" s="47">
        <f t="shared" si="4"/>
        <v>27.432950191570882</v>
      </c>
    </row>
    <row r="32" spans="1:9" x14ac:dyDescent="0.25">
      <c r="A32" s="255">
        <f t="shared" si="1"/>
        <v>42950</v>
      </c>
      <c r="B32">
        <v>66.2</v>
      </c>
      <c r="C32">
        <v>85.9</v>
      </c>
      <c r="D32">
        <v>123.2</v>
      </c>
      <c r="E32">
        <v>44.6</v>
      </c>
      <c r="F32" s="61">
        <f t="shared" si="2"/>
        <v>189.4</v>
      </c>
      <c r="G32" s="61">
        <f t="shared" si="3"/>
        <v>130.5</v>
      </c>
      <c r="H32" s="47">
        <f t="shared" si="4"/>
        <v>45.134099616858236</v>
      </c>
    </row>
    <row r="33" spans="1:8" x14ac:dyDescent="0.25">
      <c r="A33" s="255">
        <f t="shared" si="1"/>
        <v>42957</v>
      </c>
      <c r="B33">
        <v>58.2</v>
      </c>
      <c r="C33">
        <v>65.900000000000006</v>
      </c>
      <c r="D33">
        <v>156.4</v>
      </c>
      <c r="E33">
        <v>77.8</v>
      </c>
      <c r="F33" s="61">
        <f t="shared" si="2"/>
        <v>214.60000000000002</v>
      </c>
      <c r="G33" s="61">
        <f t="shared" si="3"/>
        <v>143.69999999999999</v>
      </c>
      <c r="H33" s="47">
        <f t="shared" si="4"/>
        <v>49.33890048712599</v>
      </c>
    </row>
    <row r="34" spans="1:8" x14ac:dyDescent="0.25">
      <c r="A34" s="255">
        <f t="shared" si="1"/>
        <v>42964</v>
      </c>
      <c r="B34">
        <v>58.2</v>
      </c>
      <c r="C34">
        <v>46.5</v>
      </c>
      <c r="D34">
        <v>156.4</v>
      </c>
      <c r="E34">
        <v>97</v>
      </c>
      <c r="F34" s="61">
        <f t="shared" ref="F34:G36" si="5">+B34+D34</f>
        <v>214.60000000000002</v>
      </c>
      <c r="G34" s="61">
        <f t="shared" si="5"/>
        <v>143.5</v>
      </c>
      <c r="H34" s="47">
        <f t="shared" ref="H34:H39" si="6">+(F34/G34-1)*100</f>
        <v>49.547038327526138</v>
      </c>
    </row>
    <row r="35" spans="1:8" x14ac:dyDescent="0.25">
      <c r="A35" s="255">
        <f t="shared" si="1"/>
        <v>42971</v>
      </c>
      <c r="B35">
        <v>52.6</v>
      </c>
      <c r="C35">
        <v>53.1</v>
      </c>
      <c r="D35">
        <v>170</v>
      </c>
      <c r="E35">
        <v>97</v>
      </c>
      <c r="F35" s="61">
        <f t="shared" si="5"/>
        <v>222.6</v>
      </c>
      <c r="G35" s="61">
        <f t="shared" si="5"/>
        <v>150.1</v>
      </c>
      <c r="H35" s="47">
        <f t="shared" si="6"/>
        <v>48.301132578281148</v>
      </c>
    </row>
    <row r="36" spans="1:8" x14ac:dyDescent="0.25">
      <c r="A36" s="255">
        <f t="shared" si="1"/>
        <v>42978</v>
      </c>
      <c r="B36">
        <v>58.7</v>
      </c>
      <c r="C36">
        <v>32.799999999999997</v>
      </c>
      <c r="D36">
        <v>170</v>
      </c>
      <c r="E36">
        <v>146.1</v>
      </c>
      <c r="F36" s="61">
        <f t="shared" si="5"/>
        <v>228.7</v>
      </c>
      <c r="G36" s="61">
        <f t="shared" si="5"/>
        <v>178.89999999999998</v>
      </c>
      <c r="H36" s="47">
        <f t="shared" si="6"/>
        <v>27.83678032420347</v>
      </c>
    </row>
    <row r="37" spans="1:8" x14ac:dyDescent="0.25">
      <c r="A37" s="255">
        <f t="shared" si="1"/>
        <v>42985</v>
      </c>
      <c r="B37">
        <v>58.7</v>
      </c>
      <c r="C37">
        <v>12.8</v>
      </c>
      <c r="D37">
        <v>195</v>
      </c>
      <c r="E37">
        <v>165.8</v>
      </c>
      <c r="F37" s="61">
        <f t="shared" ref="F37:G39" si="7">+B37+D37</f>
        <v>253.7</v>
      </c>
      <c r="G37" s="61">
        <f t="shared" si="7"/>
        <v>178.60000000000002</v>
      </c>
      <c r="H37" s="47">
        <f t="shared" si="6"/>
        <v>42.049272116461346</v>
      </c>
    </row>
    <row r="38" spans="1:8" x14ac:dyDescent="0.25">
      <c r="A38" s="255">
        <f t="shared" si="1"/>
        <v>42992</v>
      </c>
      <c r="B38">
        <v>58.7</v>
      </c>
      <c r="C38">
        <v>12.8</v>
      </c>
      <c r="D38">
        <v>205</v>
      </c>
      <c r="E38">
        <v>165.8</v>
      </c>
      <c r="F38" s="61">
        <f t="shared" si="7"/>
        <v>263.7</v>
      </c>
      <c r="G38" s="61">
        <f t="shared" si="7"/>
        <v>178.60000000000002</v>
      </c>
      <c r="H38" s="47">
        <f t="shared" si="6"/>
        <v>47.648376259798411</v>
      </c>
    </row>
    <row r="39" spans="1:8" x14ac:dyDescent="0.25">
      <c r="A39" s="255">
        <f t="shared" si="1"/>
        <v>42999</v>
      </c>
      <c r="B39">
        <v>38.700000000000003</v>
      </c>
      <c r="C39">
        <v>12.8</v>
      </c>
      <c r="D39">
        <v>225.8</v>
      </c>
      <c r="E39">
        <v>165.8</v>
      </c>
      <c r="F39" s="61">
        <f t="shared" si="7"/>
        <v>264.5</v>
      </c>
      <c r="G39" s="61">
        <f t="shared" si="7"/>
        <v>178.60000000000002</v>
      </c>
      <c r="H39" s="47">
        <f t="shared" si="6"/>
        <v>48.096304591265373</v>
      </c>
    </row>
    <row r="40" spans="1:8" x14ac:dyDescent="0.25">
      <c r="A40" s="255">
        <f t="shared" si="1"/>
        <v>43006</v>
      </c>
      <c r="B40">
        <v>57.5</v>
      </c>
      <c r="C40">
        <v>12.8</v>
      </c>
      <c r="D40">
        <v>225.8</v>
      </c>
      <c r="E40">
        <v>165.8</v>
      </c>
      <c r="F40" s="61">
        <f t="shared" ref="F40:G42" si="8">+B40+D40</f>
        <v>283.3</v>
      </c>
      <c r="G40" s="61">
        <f t="shared" si="8"/>
        <v>178.60000000000002</v>
      </c>
      <c r="H40" s="47">
        <f t="shared" ref="H40:H45" si="9">+(F40/G40-1)*100</f>
        <v>58.622620380739065</v>
      </c>
    </row>
    <row r="41" spans="1:8" x14ac:dyDescent="0.25">
      <c r="A41" s="255">
        <f t="shared" si="1"/>
        <v>43013</v>
      </c>
      <c r="B41">
        <v>48.5</v>
      </c>
      <c r="C41">
        <v>23.9</v>
      </c>
      <c r="D41">
        <v>246.8</v>
      </c>
      <c r="E41">
        <v>165.8</v>
      </c>
      <c r="F41" s="61">
        <f t="shared" si="8"/>
        <v>295.3</v>
      </c>
      <c r="G41" s="61">
        <f t="shared" si="8"/>
        <v>189.70000000000002</v>
      </c>
      <c r="H41" s="47">
        <f t="shared" si="9"/>
        <v>55.666842382709532</v>
      </c>
    </row>
    <row r="42" spans="1:8" x14ac:dyDescent="0.25">
      <c r="A42" s="255">
        <f t="shared" si="1"/>
        <v>43020</v>
      </c>
      <c r="B42">
        <v>48.5</v>
      </c>
      <c r="C42">
        <v>23.9</v>
      </c>
      <c r="D42">
        <v>273</v>
      </c>
      <c r="E42">
        <v>188.3</v>
      </c>
      <c r="F42" s="61">
        <f t="shared" si="8"/>
        <v>321.5</v>
      </c>
      <c r="G42" s="61">
        <f t="shared" si="8"/>
        <v>212.20000000000002</v>
      </c>
      <c r="H42" s="47">
        <f t="shared" si="9"/>
        <v>51.508011310084825</v>
      </c>
    </row>
    <row r="43" spans="1:8" x14ac:dyDescent="0.25">
      <c r="A43" s="255">
        <f t="shared" si="1"/>
        <v>43027</v>
      </c>
      <c r="B43">
        <v>36.5</v>
      </c>
      <c r="C43">
        <v>0</v>
      </c>
      <c r="D43">
        <v>282.89999999999998</v>
      </c>
      <c r="E43">
        <v>211.9</v>
      </c>
      <c r="F43" s="61">
        <f t="shared" ref="F43:G45" si="10">+B43+D43</f>
        <v>319.39999999999998</v>
      </c>
      <c r="G43" s="61">
        <f t="shared" si="10"/>
        <v>211.9</v>
      </c>
      <c r="H43" s="47">
        <f t="shared" si="9"/>
        <v>50.731477111845201</v>
      </c>
    </row>
    <row r="44" spans="1:8" x14ac:dyDescent="0.25">
      <c r="A44" s="255">
        <f t="shared" si="1"/>
        <v>43034</v>
      </c>
      <c r="B44">
        <v>43.1</v>
      </c>
      <c r="C44">
        <v>32.5</v>
      </c>
      <c r="D44">
        <v>282.89999999999998</v>
      </c>
      <c r="E44">
        <v>211.9</v>
      </c>
      <c r="F44" s="61">
        <f t="shared" si="10"/>
        <v>326</v>
      </c>
      <c r="G44" s="61">
        <f t="shared" si="10"/>
        <v>244.4</v>
      </c>
      <c r="H44" s="47">
        <f t="shared" si="9"/>
        <v>33.387888707037639</v>
      </c>
    </row>
    <row r="45" spans="1:8" x14ac:dyDescent="0.25">
      <c r="A45" s="255">
        <f t="shared" si="1"/>
        <v>43041</v>
      </c>
      <c r="B45">
        <v>39.700000000000003</v>
      </c>
      <c r="C45">
        <v>33.299999999999997</v>
      </c>
      <c r="D45">
        <v>296.3</v>
      </c>
      <c r="E45">
        <v>211.9</v>
      </c>
      <c r="F45" s="61">
        <f t="shared" si="10"/>
        <v>336</v>
      </c>
      <c r="G45" s="61">
        <f t="shared" si="10"/>
        <v>245.2</v>
      </c>
      <c r="H45" s="47">
        <f t="shared" si="9"/>
        <v>37.030995106035888</v>
      </c>
    </row>
    <row r="46" spans="1:8" x14ac:dyDescent="0.25">
      <c r="A46" s="255">
        <f t="shared" si="1"/>
        <v>43048</v>
      </c>
      <c r="B46">
        <v>39.700000000000003</v>
      </c>
      <c r="C46">
        <v>0</v>
      </c>
      <c r="D46">
        <v>296.3</v>
      </c>
      <c r="E46">
        <v>245.7</v>
      </c>
      <c r="F46" s="61">
        <f t="shared" ref="F46:G49" si="11">+B46+D46</f>
        <v>336</v>
      </c>
      <c r="G46" s="61">
        <f t="shared" si="11"/>
        <v>245.7</v>
      </c>
      <c r="H46" s="47">
        <f t="shared" ref="H46:H54" si="12">+(F46/G46-1)*100</f>
        <v>36.752136752136757</v>
      </c>
    </row>
    <row r="47" spans="1:8" x14ac:dyDescent="0.25">
      <c r="A47" s="255">
        <f t="shared" si="1"/>
        <v>43055</v>
      </c>
      <c r="B47">
        <v>39.700000000000003</v>
      </c>
      <c r="C47">
        <v>16.8</v>
      </c>
      <c r="D47">
        <v>296.3</v>
      </c>
      <c r="E47">
        <v>245.7</v>
      </c>
      <c r="F47" s="61">
        <f t="shared" si="11"/>
        <v>336</v>
      </c>
      <c r="G47" s="61">
        <f t="shared" si="11"/>
        <v>262.5</v>
      </c>
      <c r="H47" s="258">
        <f t="shared" si="12"/>
        <v>28.000000000000004</v>
      </c>
    </row>
    <row r="48" spans="1:8" x14ac:dyDescent="0.25">
      <c r="A48" s="255">
        <f t="shared" si="1"/>
        <v>43062</v>
      </c>
      <c r="B48">
        <v>39.700000000000003</v>
      </c>
      <c r="C48">
        <v>16.8</v>
      </c>
      <c r="D48">
        <v>296.3</v>
      </c>
      <c r="E48">
        <v>245.7</v>
      </c>
      <c r="F48" s="61">
        <f t="shared" si="11"/>
        <v>336</v>
      </c>
      <c r="G48" s="61">
        <f t="shared" si="11"/>
        <v>262.5</v>
      </c>
      <c r="H48" s="47">
        <f t="shared" si="12"/>
        <v>28.000000000000004</v>
      </c>
    </row>
    <row r="49" spans="1:8" x14ac:dyDescent="0.25">
      <c r="A49" s="255">
        <f t="shared" si="1"/>
        <v>43069</v>
      </c>
      <c r="B49">
        <v>43.1</v>
      </c>
      <c r="C49">
        <v>23.6</v>
      </c>
      <c r="D49">
        <v>296.3</v>
      </c>
      <c r="E49">
        <v>259.60000000000002</v>
      </c>
      <c r="F49" s="61">
        <f t="shared" si="11"/>
        <v>339.40000000000003</v>
      </c>
      <c r="G49" s="61">
        <f t="shared" si="11"/>
        <v>283.20000000000005</v>
      </c>
      <c r="H49" s="47">
        <f t="shared" si="12"/>
        <v>19.844632768361571</v>
      </c>
    </row>
    <row r="50" spans="1:8" x14ac:dyDescent="0.25">
      <c r="A50" s="255">
        <f t="shared" si="1"/>
        <v>43076</v>
      </c>
      <c r="B50">
        <v>23.9</v>
      </c>
      <c r="C50">
        <v>13.7</v>
      </c>
      <c r="D50">
        <v>315.89999999999998</v>
      </c>
      <c r="E50">
        <v>269.8</v>
      </c>
      <c r="F50" s="61">
        <f t="shared" ref="F50:G54" si="13">+B50+D50</f>
        <v>339.79999999999995</v>
      </c>
      <c r="G50" s="61">
        <f t="shared" si="13"/>
        <v>283.5</v>
      </c>
      <c r="H50" s="47">
        <f t="shared" si="12"/>
        <v>19.858906525573182</v>
      </c>
    </row>
    <row r="51" spans="1:8" x14ac:dyDescent="0.25">
      <c r="A51" s="255">
        <f t="shared" si="1"/>
        <v>43083</v>
      </c>
      <c r="B51">
        <v>1</v>
      </c>
      <c r="C51">
        <v>13.7</v>
      </c>
      <c r="D51">
        <v>338.6</v>
      </c>
      <c r="E51">
        <v>290.5</v>
      </c>
      <c r="F51" s="61">
        <f t="shared" si="13"/>
        <v>339.6</v>
      </c>
      <c r="G51" s="61">
        <f t="shared" si="13"/>
        <v>304.2</v>
      </c>
      <c r="H51" s="47">
        <f t="shared" si="12"/>
        <v>11.637080867850113</v>
      </c>
    </row>
    <row r="52" spans="1:8" x14ac:dyDescent="0.25">
      <c r="A52" s="255">
        <f t="shared" si="1"/>
        <v>43090</v>
      </c>
      <c r="B52">
        <v>1</v>
      </c>
      <c r="C52">
        <v>13.7</v>
      </c>
      <c r="D52">
        <v>338.6</v>
      </c>
      <c r="E52">
        <v>290.5</v>
      </c>
      <c r="F52" s="61">
        <f t="shared" si="13"/>
        <v>339.6</v>
      </c>
      <c r="G52" s="61">
        <f t="shared" si="13"/>
        <v>304.2</v>
      </c>
      <c r="H52" s="47">
        <f t="shared" si="12"/>
        <v>11.637080867850113</v>
      </c>
    </row>
    <row r="53" spans="1:8" x14ac:dyDescent="0.25">
      <c r="A53" s="255">
        <f t="shared" si="1"/>
        <v>43097</v>
      </c>
      <c r="B53">
        <v>1</v>
      </c>
      <c r="C53">
        <v>0</v>
      </c>
      <c r="D53">
        <v>338.6</v>
      </c>
      <c r="E53">
        <v>342.7</v>
      </c>
      <c r="F53" s="61">
        <f t="shared" si="13"/>
        <v>339.6</v>
      </c>
      <c r="G53" s="61">
        <f t="shared" si="13"/>
        <v>342.7</v>
      </c>
      <c r="H53" s="47">
        <f t="shared" si="12"/>
        <v>-0.90458126641376202</v>
      </c>
    </row>
    <row r="54" spans="1:8" x14ac:dyDescent="0.25">
      <c r="A54" s="255">
        <f t="shared" si="1"/>
        <v>43104</v>
      </c>
      <c r="B54">
        <v>5.2</v>
      </c>
      <c r="C54">
        <v>0</v>
      </c>
      <c r="D54">
        <v>338.6</v>
      </c>
      <c r="E54">
        <v>342.7</v>
      </c>
      <c r="F54" s="61">
        <f t="shared" si="13"/>
        <v>343.8</v>
      </c>
      <c r="G54" s="61">
        <f t="shared" si="13"/>
        <v>342.7</v>
      </c>
      <c r="H54" s="47">
        <f t="shared" si="12"/>
        <v>0.32098044937263204</v>
      </c>
    </row>
    <row r="55" spans="1:8" x14ac:dyDescent="0.25">
      <c r="A55" s="255">
        <f t="shared" si="1"/>
        <v>43111</v>
      </c>
      <c r="B55">
        <v>5.2</v>
      </c>
      <c r="C55">
        <v>0</v>
      </c>
      <c r="D55">
        <v>338.6</v>
      </c>
      <c r="E55">
        <v>342.7</v>
      </c>
      <c r="F55" s="61">
        <f>+B55+D55</f>
        <v>343.8</v>
      </c>
      <c r="G55" s="61">
        <f>+C55+E55</f>
        <v>342.7</v>
      </c>
      <c r="H55" s="47">
        <f>+(F55/G55-1)*100</f>
        <v>0.32098044937263204</v>
      </c>
    </row>
    <row r="56" spans="1:8" x14ac:dyDescent="0.25">
      <c r="A56" s="255">
        <f t="shared" si="1"/>
        <v>43118</v>
      </c>
      <c r="B56">
        <v>5.2</v>
      </c>
      <c r="C56">
        <v>0</v>
      </c>
      <c r="D56">
        <v>338.6</v>
      </c>
      <c r="E56">
        <v>342.7</v>
      </c>
      <c r="F56" s="61">
        <f>+B56+D56</f>
        <v>343.8</v>
      </c>
      <c r="G56" s="61">
        <f>+C56+E56</f>
        <v>342.7</v>
      </c>
      <c r="H56" s="47">
        <f>+(F56/G56-1)*100</f>
        <v>0.32098044937263204</v>
      </c>
    </row>
    <row r="57" spans="1:8" x14ac:dyDescent="0.25">
      <c r="A57" s="255">
        <f t="shared" si="1"/>
        <v>43125</v>
      </c>
      <c r="B57">
        <v>5.2</v>
      </c>
      <c r="C57">
        <v>0</v>
      </c>
      <c r="D57">
        <v>338.6</v>
      </c>
      <c r="E57">
        <v>342.7</v>
      </c>
      <c r="F57" s="61">
        <f t="shared" ref="F57:F67" si="14">+B57+D57</f>
        <v>343.8</v>
      </c>
      <c r="G57" s="61">
        <f t="shared" ref="G57:G67" si="15">+C57+E57</f>
        <v>342.7</v>
      </c>
      <c r="H57" s="47">
        <f t="shared" ref="H57:H67" si="16">+(F57/G57-1)*100</f>
        <v>0.32098044937263204</v>
      </c>
    </row>
    <row r="58" spans="1:8" x14ac:dyDescent="0.25">
      <c r="A58" s="255">
        <f t="shared" si="1"/>
        <v>43132</v>
      </c>
      <c r="B58">
        <v>8</v>
      </c>
      <c r="C58">
        <v>0</v>
      </c>
      <c r="D58">
        <v>368.3</v>
      </c>
      <c r="E58">
        <v>342.7</v>
      </c>
      <c r="F58" s="61">
        <f t="shared" si="14"/>
        <v>376.3</v>
      </c>
      <c r="G58" s="61">
        <f t="shared" si="15"/>
        <v>342.7</v>
      </c>
      <c r="H58" s="47">
        <f t="shared" si="16"/>
        <v>9.80449372629122</v>
      </c>
    </row>
    <row r="59" spans="1:8" x14ac:dyDescent="0.25">
      <c r="A59" s="255">
        <f t="shared" si="1"/>
        <v>43139</v>
      </c>
      <c r="B59">
        <v>8</v>
      </c>
      <c r="C59">
        <v>0</v>
      </c>
      <c r="D59">
        <v>368.3</v>
      </c>
      <c r="E59">
        <v>342.7</v>
      </c>
      <c r="F59" s="61">
        <f t="shared" si="14"/>
        <v>376.3</v>
      </c>
      <c r="G59" s="61">
        <f t="shared" si="15"/>
        <v>342.7</v>
      </c>
      <c r="H59" s="47">
        <f t="shared" si="16"/>
        <v>9.80449372629122</v>
      </c>
    </row>
    <row r="60" spans="1:8" x14ac:dyDescent="0.25">
      <c r="A60" s="255">
        <f t="shared" si="1"/>
        <v>43146</v>
      </c>
      <c r="B60" s="26">
        <v>13</v>
      </c>
      <c r="C60">
        <v>0</v>
      </c>
      <c r="D60">
        <v>368.3</v>
      </c>
      <c r="E60">
        <v>352.8</v>
      </c>
      <c r="F60" s="61">
        <f t="shared" si="14"/>
        <v>381.3</v>
      </c>
      <c r="G60" s="61">
        <f t="shared" si="15"/>
        <v>352.8</v>
      </c>
      <c r="H60" s="47">
        <f t="shared" si="16"/>
        <v>8.0782312925170139</v>
      </c>
    </row>
    <row r="61" spans="1:8" x14ac:dyDescent="0.25">
      <c r="A61" s="255">
        <f t="shared" si="1"/>
        <v>43153</v>
      </c>
      <c r="B61" s="26">
        <v>13</v>
      </c>
      <c r="C61">
        <v>0</v>
      </c>
      <c r="D61">
        <v>368.3</v>
      </c>
      <c r="E61">
        <v>376.5</v>
      </c>
      <c r="F61" s="61">
        <f t="shared" si="14"/>
        <v>381.3</v>
      </c>
      <c r="G61" s="61">
        <f t="shared" si="15"/>
        <v>376.5</v>
      </c>
      <c r="H61" s="47">
        <f t="shared" si="16"/>
        <v>1.2749003984063867</v>
      </c>
    </row>
    <row r="62" spans="1:8" x14ac:dyDescent="0.25">
      <c r="A62" s="255">
        <f t="shared" si="1"/>
        <v>43160</v>
      </c>
      <c r="B62" s="26">
        <v>13</v>
      </c>
      <c r="C62">
        <v>0</v>
      </c>
      <c r="D62">
        <v>368.3</v>
      </c>
      <c r="E62">
        <v>376.5</v>
      </c>
      <c r="F62" s="61">
        <f t="shared" si="14"/>
        <v>381.3</v>
      </c>
      <c r="G62" s="61">
        <f t="shared" si="15"/>
        <v>376.5</v>
      </c>
      <c r="H62" s="47">
        <f t="shared" si="16"/>
        <v>1.2749003984063867</v>
      </c>
    </row>
    <row r="63" spans="1:8" x14ac:dyDescent="0.25">
      <c r="A63" s="255">
        <f t="shared" si="1"/>
        <v>43167</v>
      </c>
      <c r="B63" s="26">
        <v>13</v>
      </c>
      <c r="C63">
        <v>20</v>
      </c>
      <c r="D63">
        <v>368.3</v>
      </c>
      <c r="E63">
        <v>376.5</v>
      </c>
      <c r="F63" s="61">
        <f t="shared" si="14"/>
        <v>381.3</v>
      </c>
      <c r="G63" s="61">
        <f t="shared" si="15"/>
        <v>396.5</v>
      </c>
      <c r="H63" s="47">
        <f t="shared" si="16"/>
        <v>-3.8335435056746525</v>
      </c>
    </row>
    <row r="64" spans="1:8" x14ac:dyDescent="0.25">
      <c r="A64" s="255">
        <f t="shared" si="1"/>
        <v>43174</v>
      </c>
      <c r="B64" s="26">
        <v>13</v>
      </c>
      <c r="C64">
        <v>20</v>
      </c>
      <c r="D64">
        <v>368.3</v>
      </c>
      <c r="E64">
        <v>398.6</v>
      </c>
      <c r="F64" s="61">
        <f t="shared" si="14"/>
        <v>381.3</v>
      </c>
      <c r="G64" s="61">
        <f t="shared" si="15"/>
        <v>418.6</v>
      </c>
      <c r="H64" s="47">
        <f t="shared" si="16"/>
        <v>-8.9106545628284799</v>
      </c>
    </row>
    <row r="65" spans="1:8" x14ac:dyDescent="0.25">
      <c r="A65" s="255">
        <f t="shared" si="1"/>
        <v>43181</v>
      </c>
      <c r="B65">
        <v>13.5</v>
      </c>
      <c r="C65">
        <v>38</v>
      </c>
      <c r="D65">
        <v>368.3</v>
      </c>
      <c r="E65">
        <v>398.6</v>
      </c>
      <c r="F65" s="61">
        <f t="shared" si="14"/>
        <v>381.8</v>
      </c>
      <c r="G65" s="61">
        <f t="shared" si="15"/>
        <v>436.6</v>
      </c>
      <c r="H65" s="47">
        <f t="shared" si="16"/>
        <v>-12.551534585432888</v>
      </c>
    </row>
    <row r="66" spans="1:8" x14ac:dyDescent="0.25">
      <c r="A66" s="255">
        <f t="shared" si="1"/>
        <v>43188</v>
      </c>
      <c r="B66">
        <v>16.600000000000001</v>
      </c>
      <c r="C66">
        <v>42.5</v>
      </c>
      <c r="D66">
        <v>368.3</v>
      </c>
      <c r="E66">
        <v>398.6</v>
      </c>
      <c r="F66" s="61">
        <f t="shared" si="14"/>
        <v>384.90000000000003</v>
      </c>
      <c r="G66" s="61">
        <f t="shared" si="15"/>
        <v>441.1</v>
      </c>
      <c r="H66" s="47">
        <f t="shared" si="16"/>
        <v>-12.740875085014736</v>
      </c>
    </row>
    <row r="67" spans="1:8" x14ac:dyDescent="0.25">
      <c r="A67" s="255">
        <f t="shared" si="1"/>
        <v>43195</v>
      </c>
      <c r="B67">
        <v>16.600000000000001</v>
      </c>
      <c r="C67">
        <v>24.5</v>
      </c>
      <c r="D67">
        <v>368.3</v>
      </c>
      <c r="E67">
        <v>414.7</v>
      </c>
      <c r="F67" s="61">
        <f t="shared" si="14"/>
        <v>384.90000000000003</v>
      </c>
      <c r="G67" s="61">
        <f t="shared" si="15"/>
        <v>439.2</v>
      </c>
      <c r="H67" s="47">
        <f t="shared" si="16"/>
        <v>-12.363387978142072</v>
      </c>
    </row>
    <row r="68" spans="1:8" x14ac:dyDescent="0.25">
      <c r="A68" s="255">
        <f t="shared" si="1"/>
        <v>43202</v>
      </c>
      <c r="B68">
        <v>16.600000000000001</v>
      </c>
      <c r="C68">
        <v>47</v>
      </c>
      <c r="D68">
        <v>368.3</v>
      </c>
      <c r="E68">
        <v>414.7</v>
      </c>
      <c r="F68" s="61">
        <f t="shared" ref="F68:F74" si="17">+B68+D68</f>
        <v>384.90000000000003</v>
      </c>
      <c r="G68" s="61">
        <f t="shared" ref="G68:G74" si="18">+C68+E68</f>
        <v>461.7</v>
      </c>
      <c r="H68" s="47">
        <f t="shared" ref="H68:H74" si="19">+(F68/G68-1)*100</f>
        <v>-16.634178037686798</v>
      </c>
    </row>
    <row r="69" spans="1:8" x14ac:dyDescent="0.25">
      <c r="A69" s="255">
        <f t="shared" ref="A69:A132" si="20">A68+7</f>
        <v>43209</v>
      </c>
      <c r="B69">
        <v>16.600000000000001</v>
      </c>
      <c r="C69">
        <v>38</v>
      </c>
      <c r="D69">
        <v>388.3</v>
      </c>
      <c r="E69">
        <v>414.7</v>
      </c>
      <c r="F69" s="61">
        <f t="shared" si="17"/>
        <v>404.90000000000003</v>
      </c>
      <c r="G69" s="61">
        <f t="shared" si="18"/>
        <v>452.7</v>
      </c>
      <c r="H69" s="47">
        <f t="shared" si="19"/>
        <v>-10.558869008173177</v>
      </c>
    </row>
    <row r="70" spans="1:8" x14ac:dyDescent="0.25">
      <c r="A70" s="255">
        <f t="shared" si="20"/>
        <v>43216</v>
      </c>
      <c r="B70">
        <v>16.600000000000001</v>
      </c>
      <c r="C70">
        <v>40.200000000000003</v>
      </c>
      <c r="D70">
        <v>388.3</v>
      </c>
      <c r="E70">
        <v>414.7</v>
      </c>
      <c r="F70" s="61">
        <f t="shared" si="17"/>
        <v>404.90000000000003</v>
      </c>
      <c r="G70" s="61">
        <f t="shared" si="18"/>
        <v>454.9</v>
      </c>
      <c r="H70" s="47">
        <f t="shared" si="19"/>
        <v>-10.991426687183981</v>
      </c>
    </row>
    <row r="71" spans="1:8" x14ac:dyDescent="0.25">
      <c r="A71" s="255">
        <f t="shared" si="20"/>
        <v>43223</v>
      </c>
      <c r="B71">
        <v>20.3</v>
      </c>
      <c r="C71">
        <v>29.2</v>
      </c>
      <c r="D71">
        <v>404.1</v>
      </c>
      <c r="E71">
        <v>428.2</v>
      </c>
      <c r="F71" s="61">
        <f t="shared" si="17"/>
        <v>424.40000000000003</v>
      </c>
      <c r="G71" s="61">
        <f t="shared" si="18"/>
        <v>457.4</v>
      </c>
      <c r="H71" s="47">
        <f t="shared" si="19"/>
        <v>-7.2146917358985485</v>
      </c>
    </row>
    <row r="72" spans="1:8" x14ac:dyDescent="0.25">
      <c r="A72" s="255">
        <f t="shared" si="20"/>
        <v>43230</v>
      </c>
      <c r="B72">
        <v>20.3</v>
      </c>
      <c r="C72">
        <v>29.2</v>
      </c>
      <c r="D72">
        <v>404.1</v>
      </c>
      <c r="E72">
        <v>428.2</v>
      </c>
      <c r="F72" s="61">
        <f t="shared" si="17"/>
        <v>424.40000000000003</v>
      </c>
      <c r="G72" s="61">
        <f t="shared" si="18"/>
        <v>457.4</v>
      </c>
      <c r="H72" s="47">
        <f t="shared" si="19"/>
        <v>-7.2146917358985485</v>
      </c>
    </row>
    <row r="73" spans="1:8" x14ac:dyDescent="0.25">
      <c r="A73" s="255">
        <f t="shared" si="20"/>
        <v>43237</v>
      </c>
      <c r="B73">
        <v>20.3</v>
      </c>
      <c r="C73">
        <v>28.2</v>
      </c>
      <c r="D73">
        <v>404.1</v>
      </c>
      <c r="E73">
        <v>428.2</v>
      </c>
      <c r="F73" s="61">
        <f t="shared" si="17"/>
        <v>424.40000000000003</v>
      </c>
      <c r="G73" s="61">
        <f t="shared" si="18"/>
        <v>456.4</v>
      </c>
      <c r="H73" s="47">
        <f t="shared" si="19"/>
        <v>-7.011393514460984</v>
      </c>
    </row>
    <row r="74" spans="1:8" x14ac:dyDescent="0.25">
      <c r="A74" s="255">
        <f t="shared" si="20"/>
        <v>43244</v>
      </c>
      <c r="B74" s="26">
        <v>1</v>
      </c>
      <c r="C74">
        <v>28.2</v>
      </c>
      <c r="D74">
        <v>425.3</v>
      </c>
      <c r="E74">
        <v>428.2</v>
      </c>
      <c r="F74" s="61">
        <f t="shared" si="17"/>
        <v>426.3</v>
      </c>
      <c r="G74" s="61">
        <f t="shared" si="18"/>
        <v>456.4</v>
      </c>
      <c r="H74" s="47">
        <f t="shared" si="19"/>
        <v>-6.5950920245398725</v>
      </c>
    </row>
    <row r="75" spans="1:8" x14ac:dyDescent="0.25">
      <c r="A75" s="255">
        <f t="shared" si="20"/>
        <v>43251</v>
      </c>
      <c r="B75">
        <v>0</v>
      </c>
      <c r="C75">
        <v>27.2</v>
      </c>
      <c r="D75">
        <v>425.3</v>
      </c>
      <c r="E75">
        <v>428.2</v>
      </c>
      <c r="F75" s="61">
        <f t="shared" ref="F75:F117" si="21">+B75+D75</f>
        <v>425.3</v>
      </c>
      <c r="G75" s="61">
        <f t="shared" ref="G75:G117" si="22">+C75+E75</f>
        <v>455.4</v>
      </c>
      <c r="H75" s="47">
        <f t="shared" ref="H75:H117" si="23">+(F75/G75-1)*100</f>
        <v>-6.6095740008783377</v>
      </c>
    </row>
    <row r="76" spans="1:8" x14ac:dyDescent="0.25">
      <c r="A76" s="255">
        <f t="shared" si="20"/>
        <v>43258</v>
      </c>
      <c r="B76">
        <v>0</v>
      </c>
      <c r="C76">
        <v>114.5</v>
      </c>
      <c r="D76">
        <v>0</v>
      </c>
      <c r="E76">
        <v>7.5</v>
      </c>
      <c r="F76" s="61">
        <f t="shared" si="21"/>
        <v>0</v>
      </c>
      <c r="G76" s="61">
        <f t="shared" si="22"/>
        <v>122</v>
      </c>
      <c r="H76" s="47">
        <f t="shared" si="23"/>
        <v>-100</v>
      </c>
    </row>
    <row r="77" spans="1:8" x14ac:dyDescent="0.25">
      <c r="A77" s="255">
        <f t="shared" si="20"/>
        <v>43265</v>
      </c>
      <c r="B77">
        <v>18</v>
      </c>
      <c r="C77">
        <v>114.5</v>
      </c>
      <c r="D77">
        <v>0</v>
      </c>
      <c r="E77">
        <v>7.5</v>
      </c>
      <c r="F77" s="61">
        <f t="shared" si="21"/>
        <v>18</v>
      </c>
      <c r="G77" s="61">
        <f t="shared" si="22"/>
        <v>122</v>
      </c>
      <c r="H77" s="47">
        <f t="shared" si="23"/>
        <v>-85.245901639344268</v>
      </c>
    </row>
    <row r="78" spans="1:8" x14ac:dyDescent="0.25">
      <c r="A78" s="255">
        <f t="shared" si="20"/>
        <v>43272</v>
      </c>
      <c r="B78">
        <v>38</v>
      </c>
      <c r="C78">
        <v>114.5</v>
      </c>
      <c r="D78">
        <v>0</v>
      </c>
      <c r="E78">
        <v>28.5</v>
      </c>
      <c r="F78" s="61">
        <f t="shared" si="21"/>
        <v>38</v>
      </c>
      <c r="G78" s="61">
        <f t="shared" si="22"/>
        <v>143</v>
      </c>
      <c r="H78" s="47">
        <f t="shared" si="23"/>
        <v>-73.426573426573427</v>
      </c>
    </row>
    <row r="79" spans="1:8" x14ac:dyDescent="0.25">
      <c r="A79" s="255">
        <f t="shared" si="20"/>
        <v>43279</v>
      </c>
      <c r="B79">
        <v>32</v>
      </c>
      <c r="C79">
        <v>56.4</v>
      </c>
      <c r="D79">
        <v>19.399999999999999</v>
      </c>
      <c r="E79">
        <v>101.9</v>
      </c>
      <c r="F79" s="61">
        <f t="shared" si="21"/>
        <v>51.4</v>
      </c>
      <c r="G79" s="61">
        <f t="shared" si="22"/>
        <v>158.30000000000001</v>
      </c>
      <c r="H79" s="47">
        <f t="shared" si="23"/>
        <v>-67.530006317119401</v>
      </c>
    </row>
    <row r="80" spans="1:8" x14ac:dyDescent="0.25">
      <c r="A80" s="255">
        <f t="shared" si="20"/>
        <v>43286</v>
      </c>
      <c r="B80">
        <v>0</v>
      </c>
      <c r="C80">
        <v>158</v>
      </c>
      <c r="D80">
        <v>131</v>
      </c>
      <c r="E80">
        <v>180.1</v>
      </c>
      <c r="F80" s="61">
        <f t="shared" si="21"/>
        <v>131</v>
      </c>
      <c r="G80" s="61">
        <f t="shared" si="22"/>
        <v>338.1</v>
      </c>
      <c r="H80" s="47">
        <f t="shared" si="23"/>
        <v>-61.25406684412895</v>
      </c>
    </row>
    <row r="81" spans="1:8" x14ac:dyDescent="0.25">
      <c r="A81" s="255">
        <f t="shared" si="20"/>
        <v>43293</v>
      </c>
      <c r="B81">
        <v>20</v>
      </c>
      <c r="C81">
        <v>56.4</v>
      </c>
      <c r="D81">
        <v>32.1</v>
      </c>
      <c r="E81">
        <v>101.9</v>
      </c>
      <c r="F81" s="61">
        <f t="shared" si="21"/>
        <v>52.1</v>
      </c>
      <c r="G81" s="61">
        <f t="shared" si="22"/>
        <v>158.30000000000001</v>
      </c>
      <c r="H81" s="47">
        <f t="shared" si="23"/>
        <v>-67.087807959570426</v>
      </c>
    </row>
    <row r="82" spans="1:8" x14ac:dyDescent="0.25">
      <c r="A82" s="255">
        <f t="shared" si="20"/>
        <v>43300</v>
      </c>
      <c r="B82">
        <v>20</v>
      </c>
      <c r="C82">
        <v>64.400000000000006</v>
      </c>
      <c r="D82">
        <v>32.1</v>
      </c>
      <c r="E82">
        <v>101.9</v>
      </c>
      <c r="F82" s="61">
        <f t="shared" si="21"/>
        <v>52.1</v>
      </c>
      <c r="G82" s="61">
        <f t="shared" si="22"/>
        <v>166.3</v>
      </c>
      <c r="H82" s="47">
        <f t="shared" si="23"/>
        <v>-68.671076368009622</v>
      </c>
    </row>
    <row r="83" spans="1:8" x14ac:dyDescent="0.25">
      <c r="A83" s="255">
        <f t="shared" si="20"/>
        <v>43307</v>
      </c>
      <c r="B83">
        <v>20</v>
      </c>
      <c r="C83">
        <v>64.400000000000006</v>
      </c>
      <c r="D83">
        <v>32.1</v>
      </c>
      <c r="E83">
        <v>101.9</v>
      </c>
      <c r="F83" s="61">
        <f t="shared" si="21"/>
        <v>52.1</v>
      </c>
      <c r="G83" s="61">
        <f t="shared" si="22"/>
        <v>166.3</v>
      </c>
      <c r="H83" s="47">
        <f t="shared" si="23"/>
        <v>-68.671076368009622</v>
      </c>
    </row>
    <row r="84" spans="1:8" x14ac:dyDescent="0.25">
      <c r="A84" s="255">
        <f t="shared" si="20"/>
        <v>43314</v>
      </c>
      <c r="B84">
        <v>50.3</v>
      </c>
      <c r="C84">
        <v>66.2</v>
      </c>
      <c r="D84">
        <v>53.4</v>
      </c>
      <c r="E84">
        <v>123.2</v>
      </c>
      <c r="F84" s="61">
        <f t="shared" si="21"/>
        <v>103.69999999999999</v>
      </c>
      <c r="G84" s="61">
        <f t="shared" si="22"/>
        <v>189.4</v>
      </c>
      <c r="H84" s="47">
        <f t="shared" si="23"/>
        <v>-45.248152059134114</v>
      </c>
    </row>
    <row r="85" spans="1:8" x14ac:dyDescent="0.25">
      <c r="A85" s="255">
        <f t="shared" si="20"/>
        <v>43321</v>
      </c>
      <c r="B85">
        <v>50.3</v>
      </c>
      <c r="C85">
        <v>58.2</v>
      </c>
      <c r="D85">
        <v>74.599999999999994</v>
      </c>
      <c r="E85">
        <v>156.4</v>
      </c>
      <c r="F85" s="61">
        <f t="shared" si="21"/>
        <v>124.89999999999999</v>
      </c>
      <c r="G85" s="61">
        <f t="shared" si="22"/>
        <v>214.60000000000002</v>
      </c>
      <c r="H85" s="47">
        <f t="shared" si="23"/>
        <v>-41.798695246971121</v>
      </c>
    </row>
    <row r="86" spans="1:8" x14ac:dyDescent="0.25">
      <c r="A86" s="255">
        <f t="shared" si="20"/>
        <v>43328</v>
      </c>
      <c r="B86">
        <v>50.3</v>
      </c>
      <c r="C86">
        <v>58.2</v>
      </c>
      <c r="D86">
        <v>74.599999999999994</v>
      </c>
      <c r="E86">
        <v>156.4</v>
      </c>
      <c r="F86" s="61">
        <f t="shared" si="21"/>
        <v>124.89999999999999</v>
      </c>
      <c r="G86" s="61">
        <f t="shared" si="22"/>
        <v>214.60000000000002</v>
      </c>
      <c r="H86" s="47">
        <f t="shared" si="23"/>
        <v>-41.798695246971121</v>
      </c>
    </row>
    <row r="87" spans="1:8" x14ac:dyDescent="0.25">
      <c r="A87" s="255">
        <f t="shared" si="20"/>
        <v>43335</v>
      </c>
      <c r="B87">
        <v>50.3</v>
      </c>
      <c r="C87">
        <v>52.6</v>
      </c>
      <c r="D87">
        <v>74.599999999999994</v>
      </c>
      <c r="E87">
        <v>170</v>
      </c>
      <c r="F87" s="61">
        <f t="shared" si="21"/>
        <v>124.89999999999999</v>
      </c>
      <c r="G87" s="61">
        <f t="shared" si="22"/>
        <v>222.6</v>
      </c>
      <c r="H87" s="47">
        <f t="shared" si="23"/>
        <v>-43.890386343216534</v>
      </c>
    </row>
    <row r="88" spans="1:8" x14ac:dyDescent="0.25">
      <c r="A88" s="255">
        <f t="shared" si="20"/>
        <v>43342</v>
      </c>
      <c r="B88">
        <v>61.3</v>
      </c>
      <c r="C88">
        <v>58.7</v>
      </c>
      <c r="D88">
        <v>74.599999999999994</v>
      </c>
      <c r="E88">
        <v>170</v>
      </c>
      <c r="F88" s="61">
        <f t="shared" si="21"/>
        <v>135.89999999999998</v>
      </c>
      <c r="G88" s="61">
        <f t="shared" si="22"/>
        <v>228.7</v>
      </c>
      <c r="H88" s="47">
        <f t="shared" si="23"/>
        <v>-40.577175338871896</v>
      </c>
    </row>
    <row r="89" spans="1:8" x14ac:dyDescent="0.25">
      <c r="A89" s="255">
        <f t="shared" si="20"/>
        <v>43349</v>
      </c>
      <c r="B89">
        <v>57.6</v>
      </c>
      <c r="C89">
        <v>58.7</v>
      </c>
      <c r="D89">
        <v>110.1</v>
      </c>
      <c r="E89">
        <v>195</v>
      </c>
      <c r="F89" s="61">
        <f t="shared" si="21"/>
        <v>167.7</v>
      </c>
      <c r="G89" s="61">
        <f t="shared" si="22"/>
        <v>253.7</v>
      </c>
      <c r="H89" s="47">
        <f t="shared" si="23"/>
        <v>-33.898305084745758</v>
      </c>
    </row>
    <row r="90" spans="1:8" x14ac:dyDescent="0.25">
      <c r="A90" s="255">
        <f t="shared" si="20"/>
        <v>43356</v>
      </c>
      <c r="B90">
        <v>57.6</v>
      </c>
      <c r="C90">
        <v>58.7</v>
      </c>
      <c r="D90">
        <v>110.1</v>
      </c>
      <c r="E90">
        <v>205</v>
      </c>
      <c r="F90" s="61">
        <f t="shared" si="21"/>
        <v>167.7</v>
      </c>
      <c r="G90" s="61">
        <f t="shared" si="22"/>
        <v>263.7</v>
      </c>
      <c r="H90" s="47">
        <f t="shared" si="23"/>
        <v>-36.405005688282145</v>
      </c>
    </row>
    <row r="91" spans="1:8" x14ac:dyDescent="0.25">
      <c r="A91" s="255">
        <f t="shared" si="20"/>
        <v>43363</v>
      </c>
      <c r="B91">
        <v>44.1</v>
      </c>
      <c r="C91">
        <v>38.700000000000003</v>
      </c>
      <c r="D91">
        <v>169.5</v>
      </c>
      <c r="E91">
        <v>225.8</v>
      </c>
      <c r="F91" s="61">
        <f t="shared" si="21"/>
        <v>213.6</v>
      </c>
      <c r="G91" s="61">
        <f t="shared" si="22"/>
        <v>264.5</v>
      </c>
      <c r="H91" s="47">
        <f t="shared" si="23"/>
        <v>-19.243856332703213</v>
      </c>
    </row>
    <row r="92" spans="1:8" x14ac:dyDescent="0.25">
      <c r="A92" s="255">
        <f t="shared" si="20"/>
        <v>43370</v>
      </c>
      <c r="B92">
        <v>32.6</v>
      </c>
      <c r="C92">
        <v>57.5</v>
      </c>
      <c r="D92">
        <v>202.3</v>
      </c>
      <c r="E92">
        <v>225.8</v>
      </c>
      <c r="F92" s="61">
        <f t="shared" si="21"/>
        <v>234.9</v>
      </c>
      <c r="G92" s="61">
        <f t="shared" si="22"/>
        <v>283.3</v>
      </c>
      <c r="H92" s="47">
        <f t="shared" si="23"/>
        <v>-17.084362866219561</v>
      </c>
    </row>
    <row r="93" spans="1:8" x14ac:dyDescent="0.25">
      <c r="A93" s="255">
        <f t="shared" si="20"/>
        <v>43377</v>
      </c>
      <c r="B93">
        <v>15.9</v>
      </c>
      <c r="C93">
        <v>48.5</v>
      </c>
      <c r="D93">
        <v>223.4</v>
      </c>
      <c r="E93">
        <v>246.8</v>
      </c>
      <c r="F93" s="61">
        <f t="shared" si="21"/>
        <v>239.3</v>
      </c>
      <c r="G93" s="61">
        <f t="shared" si="22"/>
        <v>295.3</v>
      </c>
      <c r="H93" s="47">
        <f t="shared" si="23"/>
        <v>-18.9637656620386</v>
      </c>
    </row>
    <row r="94" spans="1:8" x14ac:dyDescent="0.25">
      <c r="A94" s="255">
        <f t="shared" si="20"/>
        <v>43384</v>
      </c>
      <c r="B94">
        <v>51.4</v>
      </c>
      <c r="C94">
        <v>48.5</v>
      </c>
      <c r="D94">
        <v>223.4</v>
      </c>
      <c r="E94">
        <v>273</v>
      </c>
      <c r="F94" s="61">
        <f t="shared" si="21"/>
        <v>274.8</v>
      </c>
      <c r="G94" s="61">
        <f t="shared" si="22"/>
        <v>321.5</v>
      </c>
      <c r="H94" s="47">
        <f t="shared" si="23"/>
        <v>-14.52566096423017</v>
      </c>
    </row>
    <row r="95" spans="1:8" x14ac:dyDescent="0.25">
      <c r="A95" s="255">
        <f t="shared" si="20"/>
        <v>43391</v>
      </c>
      <c r="B95">
        <v>54.9</v>
      </c>
      <c r="C95">
        <v>36.5</v>
      </c>
      <c r="D95">
        <v>272.39999999999998</v>
      </c>
      <c r="E95">
        <v>282.89999999999998</v>
      </c>
      <c r="F95" s="61">
        <f t="shared" si="21"/>
        <v>327.29999999999995</v>
      </c>
      <c r="G95" s="61">
        <f t="shared" si="22"/>
        <v>319.39999999999998</v>
      </c>
      <c r="H95" s="47">
        <f t="shared" si="23"/>
        <v>2.4733876017532852</v>
      </c>
    </row>
    <row r="96" spans="1:8" x14ac:dyDescent="0.25">
      <c r="A96" s="255">
        <f t="shared" si="20"/>
        <v>43398</v>
      </c>
      <c r="B96">
        <v>54.9</v>
      </c>
      <c r="C96">
        <v>35.799999999999997</v>
      </c>
      <c r="D96">
        <v>272.39999999999998</v>
      </c>
      <c r="E96">
        <v>282.89999999999998</v>
      </c>
      <c r="F96" s="61">
        <f t="shared" si="21"/>
        <v>327.29999999999995</v>
      </c>
      <c r="G96" s="61">
        <f t="shared" si="22"/>
        <v>318.7</v>
      </c>
      <c r="H96" s="47">
        <f t="shared" si="23"/>
        <v>2.6984625039221832</v>
      </c>
    </row>
    <row r="97" spans="1:8" x14ac:dyDescent="0.25">
      <c r="A97" s="255">
        <f t="shared" si="20"/>
        <v>43405</v>
      </c>
      <c r="B97" s="26">
        <v>75</v>
      </c>
      <c r="C97">
        <v>43.1</v>
      </c>
      <c r="D97">
        <v>272.39999999999998</v>
      </c>
      <c r="E97">
        <v>282.89999999999998</v>
      </c>
      <c r="F97" s="61">
        <f t="shared" si="21"/>
        <v>347.4</v>
      </c>
      <c r="G97" s="61">
        <f t="shared" si="22"/>
        <v>326</v>
      </c>
      <c r="H97" s="47">
        <f t="shared" si="23"/>
        <v>6.5644171779140947</v>
      </c>
    </row>
    <row r="98" spans="1:8" x14ac:dyDescent="0.25">
      <c r="A98" s="255">
        <f t="shared" si="20"/>
        <v>43412</v>
      </c>
      <c r="B98" s="26">
        <v>75</v>
      </c>
      <c r="C98">
        <v>39.700000000000003</v>
      </c>
      <c r="D98">
        <v>253.1</v>
      </c>
      <c r="E98">
        <v>296.3</v>
      </c>
      <c r="F98" s="61">
        <f t="shared" si="21"/>
        <v>328.1</v>
      </c>
      <c r="G98" s="61">
        <f t="shared" si="22"/>
        <v>336</v>
      </c>
      <c r="H98" s="47">
        <f t="shared" si="23"/>
        <v>-2.3511904761904678</v>
      </c>
    </row>
    <row r="99" spans="1:8" x14ac:dyDescent="0.25">
      <c r="A99" s="255">
        <f t="shared" si="20"/>
        <v>43419</v>
      </c>
      <c r="B99" s="26">
        <v>75</v>
      </c>
      <c r="C99">
        <v>39.700000000000003</v>
      </c>
      <c r="D99">
        <v>253.1</v>
      </c>
      <c r="E99">
        <v>296.3</v>
      </c>
      <c r="F99" s="61">
        <f t="shared" si="21"/>
        <v>328.1</v>
      </c>
      <c r="G99" s="61">
        <f t="shared" si="22"/>
        <v>336</v>
      </c>
      <c r="H99" s="47">
        <f t="shared" si="23"/>
        <v>-2.3511904761904678</v>
      </c>
    </row>
    <row r="100" spans="1:8" x14ac:dyDescent="0.25">
      <c r="A100" s="255">
        <f t="shared" si="20"/>
        <v>43426</v>
      </c>
      <c r="B100" s="26">
        <v>75</v>
      </c>
      <c r="C100">
        <v>39.700000000000003</v>
      </c>
      <c r="D100">
        <v>253.1</v>
      </c>
      <c r="E100">
        <v>296.3</v>
      </c>
      <c r="F100" s="61">
        <f t="shared" si="21"/>
        <v>328.1</v>
      </c>
      <c r="G100" s="61">
        <f t="shared" si="22"/>
        <v>336</v>
      </c>
      <c r="H100" s="47">
        <f t="shared" si="23"/>
        <v>-2.3511904761904678</v>
      </c>
    </row>
    <row r="101" spans="1:8" x14ac:dyDescent="0.25">
      <c r="A101" s="255">
        <f t="shared" si="20"/>
        <v>43433</v>
      </c>
      <c r="B101">
        <v>63.4</v>
      </c>
      <c r="C101">
        <v>43.1</v>
      </c>
      <c r="D101">
        <v>301.8</v>
      </c>
      <c r="E101">
        <v>296.3</v>
      </c>
      <c r="F101" s="61">
        <f t="shared" si="21"/>
        <v>365.2</v>
      </c>
      <c r="G101" s="61">
        <f t="shared" si="22"/>
        <v>339.40000000000003</v>
      </c>
      <c r="H101" s="47">
        <f t="shared" si="23"/>
        <v>7.6016499705362284</v>
      </c>
    </row>
    <row r="102" spans="1:8" x14ac:dyDescent="0.25">
      <c r="A102" s="255">
        <f t="shared" si="20"/>
        <v>43440</v>
      </c>
      <c r="B102" s="26">
        <v>60</v>
      </c>
      <c r="C102">
        <v>23.9</v>
      </c>
      <c r="D102">
        <v>305.3</v>
      </c>
      <c r="E102">
        <v>315.89999999999998</v>
      </c>
      <c r="F102" s="61">
        <f t="shared" si="21"/>
        <v>365.3</v>
      </c>
      <c r="G102" s="61">
        <f t="shared" si="22"/>
        <v>339.79999999999995</v>
      </c>
      <c r="H102" s="47">
        <f t="shared" si="23"/>
        <v>7.5044143613890668</v>
      </c>
    </row>
    <row r="103" spans="1:8" x14ac:dyDescent="0.25">
      <c r="A103" s="255">
        <f t="shared" si="20"/>
        <v>43447</v>
      </c>
      <c r="B103" s="26">
        <v>60</v>
      </c>
      <c r="C103">
        <v>23.9</v>
      </c>
      <c r="D103">
        <v>305.3</v>
      </c>
      <c r="E103">
        <v>315.89999999999998</v>
      </c>
      <c r="F103" s="61">
        <f t="shared" si="21"/>
        <v>365.3</v>
      </c>
      <c r="G103" s="61">
        <f t="shared" si="22"/>
        <v>339.79999999999995</v>
      </c>
      <c r="H103" s="47">
        <f t="shared" si="23"/>
        <v>7.5044143613890668</v>
      </c>
    </row>
    <row r="104" spans="1:8" x14ac:dyDescent="0.25">
      <c r="A104" s="255">
        <f t="shared" si="20"/>
        <v>43454</v>
      </c>
      <c r="B104">
        <v>48.7</v>
      </c>
      <c r="C104">
        <v>1</v>
      </c>
      <c r="D104">
        <v>364.6</v>
      </c>
      <c r="E104">
        <v>338.6</v>
      </c>
      <c r="F104" s="61">
        <f t="shared" si="21"/>
        <v>413.3</v>
      </c>
      <c r="G104" s="61">
        <f t="shared" si="22"/>
        <v>339.6</v>
      </c>
      <c r="H104" s="47">
        <f t="shared" si="23"/>
        <v>21.702002355712601</v>
      </c>
    </row>
    <row r="105" spans="1:8" x14ac:dyDescent="0.25">
      <c r="A105" s="255">
        <f t="shared" si="20"/>
        <v>43461</v>
      </c>
      <c r="B105">
        <v>40</v>
      </c>
      <c r="C105">
        <v>1</v>
      </c>
      <c r="D105">
        <v>393.5</v>
      </c>
      <c r="E105">
        <v>338.6</v>
      </c>
      <c r="F105" s="61">
        <f t="shared" si="21"/>
        <v>433.5</v>
      </c>
      <c r="G105" s="61">
        <f t="shared" si="22"/>
        <v>339.6</v>
      </c>
      <c r="H105" s="47">
        <f t="shared" si="23"/>
        <v>27.650176678445227</v>
      </c>
    </row>
    <row r="106" spans="1:8" x14ac:dyDescent="0.25">
      <c r="A106" s="255">
        <f t="shared" si="20"/>
        <v>43468</v>
      </c>
      <c r="B106">
        <v>40</v>
      </c>
      <c r="C106">
        <v>5.2</v>
      </c>
      <c r="D106">
        <v>393.5</v>
      </c>
      <c r="E106">
        <v>338.6</v>
      </c>
      <c r="F106" s="61">
        <f t="shared" si="21"/>
        <v>433.5</v>
      </c>
      <c r="G106" s="61">
        <f t="shared" si="22"/>
        <v>343.8</v>
      </c>
      <c r="H106" s="47">
        <f t="shared" si="23"/>
        <v>26.09075043630018</v>
      </c>
    </row>
    <row r="107" spans="1:8" x14ac:dyDescent="0.25">
      <c r="A107" s="255">
        <f t="shared" si="20"/>
        <v>43475</v>
      </c>
      <c r="B107" s="271">
        <v>0</v>
      </c>
      <c r="C107" s="271">
        <v>0</v>
      </c>
      <c r="D107" s="271">
        <v>0</v>
      </c>
      <c r="E107" s="271">
        <v>0</v>
      </c>
      <c r="F107" s="286">
        <f t="shared" si="21"/>
        <v>0</v>
      </c>
      <c r="G107" s="286">
        <f t="shared" si="22"/>
        <v>0</v>
      </c>
      <c r="H107" s="47" t="e">
        <f t="shared" si="23"/>
        <v>#DIV/0!</v>
      </c>
    </row>
    <row r="108" spans="1:8" x14ac:dyDescent="0.25">
      <c r="A108" s="255">
        <f t="shared" si="20"/>
        <v>43482</v>
      </c>
      <c r="B108" s="271">
        <v>0</v>
      </c>
      <c r="C108" s="271">
        <v>0</v>
      </c>
      <c r="D108" s="271">
        <v>0</v>
      </c>
      <c r="E108" s="271">
        <v>0</v>
      </c>
      <c r="F108" s="286">
        <f t="shared" si="21"/>
        <v>0</v>
      </c>
      <c r="G108" s="286">
        <f t="shared" si="22"/>
        <v>0</v>
      </c>
      <c r="H108" s="47" t="e">
        <f t="shared" si="23"/>
        <v>#DIV/0!</v>
      </c>
    </row>
    <row r="109" spans="1:8" x14ac:dyDescent="0.25">
      <c r="A109" s="255">
        <f t="shared" si="20"/>
        <v>43489</v>
      </c>
      <c r="B109" s="271">
        <v>0</v>
      </c>
      <c r="C109" s="271">
        <v>0</v>
      </c>
      <c r="D109" s="271">
        <v>0</v>
      </c>
      <c r="E109" s="271">
        <v>0</v>
      </c>
      <c r="F109" s="286">
        <f t="shared" si="21"/>
        <v>0</v>
      </c>
      <c r="G109" s="286">
        <f t="shared" si="22"/>
        <v>0</v>
      </c>
      <c r="H109" s="47" t="e">
        <f t="shared" si="23"/>
        <v>#DIV/0!</v>
      </c>
    </row>
    <row r="110" spans="1:8" x14ac:dyDescent="0.25">
      <c r="A110" s="255">
        <f t="shared" si="20"/>
        <v>43496</v>
      </c>
      <c r="B110" s="271">
        <v>0</v>
      </c>
      <c r="C110" s="271">
        <v>0</v>
      </c>
      <c r="D110" s="271">
        <v>0</v>
      </c>
      <c r="E110" s="271">
        <v>0</v>
      </c>
      <c r="F110" s="286">
        <f t="shared" si="21"/>
        <v>0</v>
      </c>
      <c r="G110" s="286">
        <f t="shared" si="22"/>
        <v>0</v>
      </c>
      <c r="H110" s="47" t="e">
        <f t="shared" si="23"/>
        <v>#DIV/0!</v>
      </c>
    </row>
    <row r="111" spans="1:8" x14ac:dyDescent="0.25">
      <c r="A111" s="255">
        <f t="shared" si="20"/>
        <v>43503</v>
      </c>
      <c r="B111" s="271">
        <v>0</v>
      </c>
      <c r="C111" s="271">
        <v>0</v>
      </c>
      <c r="D111" s="271">
        <v>0</v>
      </c>
      <c r="E111" s="271">
        <v>0</v>
      </c>
      <c r="F111" s="286">
        <f t="shared" si="21"/>
        <v>0</v>
      </c>
      <c r="G111" s="286">
        <f t="shared" si="22"/>
        <v>0</v>
      </c>
      <c r="H111" s="47" t="e">
        <f t="shared" si="23"/>
        <v>#DIV/0!</v>
      </c>
    </row>
    <row r="112" spans="1:8" x14ac:dyDescent="0.25">
      <c r="A112" s="255">
        <f t="shared" si="20"/>
        <v>43510</v>
      </c>
      <c r="B112">
        <v>30</v>
      </c>
      <c r="C112">
        <v>13</v>
      </c>
      <c r="D112">
        <v>421</v>
      </c>
      <c r="E112">
        <v>368.3</v>
      </c>
      <c r="F112" s="61">
        <f t="shared" si="21"/>
        <v>451</v>
      </c>
      <c r="G112" s="61">
        <f t="shared" si="22"/>
        <v>381.3</v>
      </c>
      <c r="H112" s="47">
        <f t="shared" si="23"/>
        <v>18.279569892473123</v>
      </c>
    </row>
    <row r="113" spans="1:9" x14ac:dyDescent="0.25">
      <c r="A113" s="255">
        <f t="shared" si="20"/>
        <v>43517</v>
      </c>
      <c r="B113">
        <v>30</v>
      </c>
      <c r="C113">
        <v>13</v>
      </c>
      <c r="D113">
        <v>421</v>
      </c>
      <c r="E113">
        <v>368.3</v>
      </c>
      <c r="F113" s="61">
        <f t="shared" si="21"/>
        <v>451</v>
      </c>
      <c r="G113" s="61">
        <f t="shared" si="22"/>
        <v>381.3</v>
      </c>
      <c r="H113" s="47">
        <f t="shared" si="23"/>
        <v>18.279569892473123</v>
      </c>
    </row>
    <row r="114" spans="1:9" x14ac:dyDescent="0.25">
      <c r="A114" s="255">
        <f t="shared" si="20"/>
        <v>43524</v>
      </c>
      <c r="B114">
        <v>30</v>
      </c>
      <c r="C114">
        <v>13</v>
      </c>
      <c r="D114">
        <v>421</v>
      </c>
      <c r="E114">
        <v>368.3</v>
      </c>
      <c r="F114" s="61">
        <f t="shared" si="21"/>
        <v>451</v>
      </c>
      <c r="G114" s="61">
        <f t="shared" si="22"/>
        <v>381.3</v>
      </c>
      <c r="H114" s="47">
        <f t="shared" si="23"/>
        <v>18.279569892473123</v>
      </c>
    </row>
    <row r="115" spans="1:9" x14ac:dyDescent="0.25">
      <c r="A115" s="255">
        <f t="shared" si="20"/>
        <v>43531</v>
      </c>
      <c r="B115">
        <v>47</v>
      </c>
      <c r="C115">
        <v>13</v>
      </c>
      <c r="D115">
        <v>421</v>
      </c>
      <c r="E115">
        <v>368.3</v>
      </c>
      <c r="F115" s="61">
        <f t="shared" si="21"/>
        <v>468</v>
      </c>
      <c r="G115" s="61">
        <f t="shared" si="22"/>
        <v>381.3</v>
      </c>
      <c r="H115" s="47">
        <f t="shared" si="23"/>
        <v>22.738001573564116</v>
      </c>
    </row>
    <row r="116" spans="1:9" x14ac:dyDescent="0.25">
      <c r="A116" s="255">
        <f t="shared" si="20"/>
        <v>43538</v>
      </c>
      <c r="B116">
        <v>47</v>
      </c>
      <c r="C116">
        <v>13</v>
      </c>
      <c r="D116">
        <v>421</v>
      </c>
      <c r="E116">
        <v>368.3</v>
      </c>
      <c r="F116" s="61">
        <f t="shared" si="21"/>
        <v>468</v>
      </c>
      <c r="G116" s="61">
        <f t="shared" si="22"/>
        <v>381.3</v>
      </c>
      <c r="H116" s="47">
        <f t="shared" si="23"/>
        <v>22.738001573564116</v>
      </c>
    </row>
    <row r="117" spans="1:9" x14ac:dyDescent="0.25">
      <c r="A117" s="255">
        <f t="shared" si="20"/>
        <v>43545</v>
      </c>
      <c r="B117">
        <v>47</v>
      </c>
      <c r="C117">
        <v>13.5</v>
      </c>
      <c r="D117">
        <v>421</v>
      </c>
      <c r="E117">
        <v>368.3</v>
      </c>
      <c r="F117" s="61">
        <f t="shared" si="21"/>
        <v>468</v>
      </c>
      <c r="G117" s="61">
        <f t="shared" si="22"/>
        <v>381.8</v>
      </c>
      <c r="H117" s="47">
        <f t="shared" si="23"/>
        <v>22.577265584075423</v>
      </c>
    </row>
    <row r="118" spans="1:9" x14ac:dyDescent="0.25">
      <c r="A118" s="255">
        <f t="shared" si="20"/>
        <v>43552</v>
      </c>
      <c r="B118">
        <v>47</v>
      </c>
      <c r="C118">
        <v>16.600000000000001</v>
      </c>
      <c r="D118">
        <v>421</v>
      </c>
      <c r="E118">
        <v>368.3</v>
      </c>
      <c r="F118" s="61">
        <f t="shared" ref="F118:F147" si="24">+B118+D118</f>
        <v>468</v>
      </c>
      <c r="G118" s="61">
        <f t="shared" ref="G118:G147" si="25">+C118+E118</f>
        <v>384.90000000000003</v>
      </c>
      <c r="H118" s="47">
        <f t="shared" ref="H118:H147" si="26">+(F118/G118-1)*100</f>
        <v>21.590023382696799</v>
      </c>
    </row>
    <row r="119" spans="1:9" x14ac:dyDescent="0.25">
      <c r="A119" s="255">
        <f t="shared" si="20"/>
        <v>43559</v>
      </c>
      <c r="B119">
        <v>47</v>
      </c>
      <c r="C119">
        <v>16.600000000000001</v>
      </c>
      <c r="D119">
        <v>421</v>
      </c>
      <c r="E119">
        <v>368.3</v>
      </c>
      <c r="F119" s="61">
        <f t="shared" si="24"/>
        <v>468</v>
      </c>
      <c r="G119" s="61">
        <f t="shared" si="25"/>
        <v>384.90000000000003</v>
      </c>
      <c r="H119" s="47">
        <f t="shared" si="26"/>
        <v>21.590023382696799</v>
      </c>
    </row>
    <row r="120" spans="1:9" x14ac:dyDescent="0.25">
      <c r="A120" s="255">
        <f t="shared" si="20"/>
        <v>43566</v>
      </c>
      <c r="B120">
        <v>47</v>
      </c>
      <c r="C120">
        <v>16.600000000000001</v>
      </c>
      <c r="D120">
        <v>421</v>
      </c>
      <c r="E120">
        <v>368.3</v>
      </c>
      <c r="F120" s="61">
        <f t="shared" si="24"/>
        <v>468</v>
      </c>
      <c r="G120" s="61">
        <f t="shared" si="25"/>
        <v>384.90000000000003</v>
      </c>
      <c r="H120" s="47">
        <f t="shared" si="26"/>
        <v>21.590023382696799</v>
      </c>
    </row>
    <row r="121" spans="1:9" x14ac:dyDescent="0.25">
      <c r="A121" s="255">
        <f t="shared" si="20"/>
        <v>43573</v>
      </c>
      <c r="B121">
        <v>47</v>
      </c>
      <c r="C121">
        <v>16.600000000000001</v>
      </c>
      <c r="D121">
        <v>421</v>
      </c>
      <c r="E121">
        <v>368.3</v>
      </c>
      <c r="F121" s="61">
        <f t="shared" si="24"/>
        <v>468</v>
      </c>
      <c r="G121" s="61">
        <f t="shared" si="25"/>
        <v>384.90000000000003</v>
      </c>
      <c r="H121" s="47">
        <f t="shared" si="26"/>
        <v>21.590023382696799</v>
      </c>
    </row>
    <row r="122" spans="1:9" x14ac:dyDescent="0.25">
      <c r="A122" s="255">
        <f t="shared" si="20"/>
        <v>43580</v>
      </c>
      <c r="B122">
        <v>50.8</v>
      </c>
      <c r="C122">
        <v>16.600000000000001</v>
      </c>
      <c r="D122">
        <v>421</v>
      </c>
      <c r="E122">
        <v>388.3</v>
      </c>
      <c r="F122" s="61">
        <f t="shared" si="24"/>
        <v>471.8</v>
      </c>
      <c r="G122" s="61">
        <f t="shared" si="25"/>
        <v>404.90000000000003</v>
      </c>
      <c r="H122" s="47">
        <f t="shared" si="26"/>
        <v>16.522598172388236</v>
      </c>
      <c r="I122">
        <v>60</v>
      </c>
    </row>
    <row r="123" spans="1:9" x14ac:dyDescent="0.25">
      <c r="A123" s="255">
        <f t="shared" si="20"/>
        <v>43587</v>
      </c>
      <c r="B123">
        <v>50.8</v>
      </c>
      <c r="C123">
        <v>16.600000000000001</v>
      </c>
      <c r="D123">
        <v>421</v>
      </c>
      <c r="E123">
        <v>388.3</v>
      </c>
      <c r="F123" s="61">
        <f t="shared" si="24"/>
        <v>471.8</v>
      </c>
      <c r="G123" s="61">
        <f t="shared" si="25"/>
        <v>404.90000000000003</v>
      </c>
      <c r="H123" s="47">
        <f t="shared" si="26"/>
        <v>16.522598172388236</v>
      </c>
      <c r="I123">
        <v>60</v>
      </c>
    </row>
    <row r="124" spans="1:9" x14ac:dyDescent="0.25">
      <c r="A124" s="255">
        <f t="shared" si="20"/>
        <v>43594</v>
      </c>
      <c r="B124">
        <v>39.4</v>
      </c>
      <c r="C124">
        <v>20.3</v>
      </c>
      <c r="D124">
        <v>488.6</v>
      </c>
      <c r="E124">
        <v>404.1</v>
      </c>
      <c r="F124" s="61">
        <f t="shared" si="24"/>
        <v>528</v>
      </c>
      <c r="G124" s="61">
        <f t="shared" si="25"/>
        <v>424.40000000000003</v>
      </c>
      <c r="H124" s="47">
        <f t="shared" si="26"/>
        <v>24.41093308199811</v>
      </c>
      <c r="I124">
        <v>60</v>
      </c>
    </row>
    <row r="125" spans="1:9" x14ac:dyDescent="0.25">
      <c r="A125" s="255">
        <f t="shared" si="20"/>
        <v>43601</v>
      </c>
      <c r="B125">
        <v>11.4</v>
      </c>
      <c r="C125">
        <v>20.3</v>
      </c>
      <c r="D125">
        <v>516.70000000000005</v>
      </c>
      <c r="E125">
        <v>404.1</v>
      </c>
      <c r="F125" s="61">
        <f t="shared" si="24"/>
        <v>528.1</v>
      </c>
      <c r="G125" s="61">
        <f t="shared" si="25"/>
        <v>424.40000000000003</v>
      </c>
      <c r="H125" s="47">
        <f t="shared" si="26"/>
        <v>24.434495758718189</v>
      </c>
      <c r="I125">
        <v>60</v>
      </c>
    </row>
    <row r="126" spans="1:9" x14ac:dyDescent="0.25">
      <c r="A126" s="255">
        <f t="shared" si="20"/>
        <v>43608</v>
      </c>
      <c r="B126" s="26">
        <v>11.4</v>
      </c>
      <c r="C126" s="26">
        <v>1</v>
      </c>
      <c r="D126">
        <v>516.70000000000005</v>
      </c>
      <c r="E126">
        <v>425.3</v>
      </c>
      <c r="F126" s="61">
        <f t="shared" si="24"/>
        <v>528.1</v>
      </c>
      <c r="G126" s="61">
        <f t="shared" si="25"/>
        <v>426.3</v>
      </c>
      <c r="H126" s="47">
        <f t="shared" si="26"/>
        <v>23.879896786300737</v>
      </c>
      <c r="I126">
        <v>60</v>
      </c>
    </row>
    <row r="127" spans="1:9" x14ac:dyDescent="0.25">
      <c r="A127" s="255">
        <f t="shared" si="20"/>
        <v>43615</v>
      </c>
      <c r="B127" s="26">
        <v>0</v>
      </c>
      <c r="C127" s="26">
        <v>0</v>
      </c>
      <c r="D127">
        <v>528.1</v>
      </c>
      <c r="E127">
        <v>425.3</v>
      </c>
      <c r="F127" s="61">
        <f t="shared" si="24"/>
        <v>528.1</v>
      </c>
      <c r="G127" s="61">
        <f t="shared" si="25"/>
        <v>425.3</v>
      </c>
      <c r="H127" s="47">
        <f t="shared" si="26"/>
        <v>24.171173289442738</v>
      </c>
      <c r="I127">
        <v>80</v>
      </c>
    </row>
    <row r="128" spans="1:9" x14ac:dyDescent="0.25">
      <c r="A128" s="255">
        <f t="shared" si="20"/>
        <v>43622</v>
      </c>
      <c r="B128" s="26">
        <v>80</v>
      </c>
      <c r="C128" s="26">
        <v>0</v>
      </c>
      <c r="D128">
        <v>0</v>
      </c>
      <c r="E128">
        <v>0</v>
      </c>
      <c r="F128" s="61">
        <f t="shared" si="24"/>
        <v>80</v>
      </c>
      <c r="G128" s="61">
        <f t="shared" si="25"/>
        <v>0</v>
      </c>
      <c r="H128" s="47" t="e">
        <f t="shared" si="26"/>
        <v>#DIV/0!</v>
      </c>
    </row>
    <row r="129" spans="1:8" x14ac:dyDescent="0.25">
      <c r="A129" s="255">
        <f t="shared" si="20"/>
        <v>43629</v>
      </c>
      <c r="B129" s="26">
        <v>70</v>
      </c>
      <c r="C129" s="26">
        <v>18</v>
      </c>
      <c r="D129">
        <v>19.5</v>
      </c>
      <c r="E129">
        <v>0</v>
      </c>
      <c r="F129" s="61">
        <f t="shared" si="24"/>
        <v>89.5</v>
      </c>
      <c r="G129" s="61">
        <f t="shared" si="25"/>
        <v>18</v>
      </c>
      <c r="H129" s="47">
        <f t="shared" si="26"/>
        <v>397.22222222222223</v>
      </c>
    </row>
    <row r="130" spans="1:8" x14ac:dyDescent="0.25">
      <c r="A130" s="255">
        <f t="shared" si="20"/>
        <v>43636</v>
      </c>
      <c r="B130" s="26">
        <v>70</v>
      </c>
      <c r="C130" s="26">
        <v>38</v>
      </c>
      <c r="D130">
        <v>19.5</v>
      </c>
      <c r="E130">
        <v>0</v>
      </c>
      <c r="F130" s="61">
        <f t="shared" si="24"/>
        <v>89.5</v>
      </c>
      <c r="G130" s="61">
        <f t="shared" si="25"/>
        <v>38</v>
      </c>
      <c r="H130" s="47">
        <f t="shared" si="26"/>
        <v>135.52631578947367</v>
      </c>
    </row>
    <row r="131" spans="1:8" x14ac:dyDescent="0.25">
      <c r="A131" s="255">
        <f t="shared" si="20"/>
        <v>43643</v>
      </c>
      <c r="B131" s="26">
        <v>70</v>
      </c>
      <c r="C131" s="26">
        <v>32</v>
      </c>
      <c r="D131">
        <v>19.5</v>
      </c>
      <c r="E131">
        <v>19.399999999999999</v>
      </c>
      <c r="F131" s="61">
        <f t="shared" si="24"/>
        <v>89.5</v>
      </c>
      <c r="G131" s="61">
        <f t="shared" si="25"/>
        <v>51.4</v>
      </c>
      <c r="H131" s="47">
        <f t="shared" si="26"/>
        <v>74.124513618677042</v>
      </c>
    </row>
    <row r="132" spans="1:8" x14ac:dyDescent="0.25">
      <c r="A132" s="255">
        <f t="shared" si="20"/>
        <v>43650</v>
      </c>
      <c r="B132" s="26">
        <v>70</v>
      </c>
      <c r="C132" s="26">
        <v>20</v>
      </c>
      <c r="D132">
        <v>19.5</v>
      </c>
      <c r="E132">
        <v>32.1</v>
      </c>
      <c r="F132" s="61">
        <f t="shared" si="24"/>
        <v>89.5</v>
      </c>
      <c r="G132" s="61">
        <f t="shared" si="25"/>
        <v>52.1</v>
      </c>
      <c r="H132" s="47">
        <f t="shared" si="26"/>
        <v>71.785028790786939</v>
      </c>
    </row>
    <row r="133" spans="1:8" x14ac:dyDescent="0.25">
      <c r="A133" s="255">
        <f t="shared" ref="A133:A190" si="27">A132+7</f>
        <v>43657</v>
      </c>
      <c r="B133" s="26">
        <v>101</v>
      </c>
      <c r="C133" s="26">
        <v>20</v>
      </c>
      <c r="D133">
        <v>19.5</v>
      </c>
      <c r="E133">
        <v>32.1</v>
      </c>
      <c r="F133" s="61">
        <f t="shared" si="24"/>
        <v>120.5</v>
      </c>
      <c r="G133" s="61">
        <f t="shared" si="25"/>
        <v>52.1</v>
      </c>
      <c r="H133" s="47">
        <f t="shared" si="26"/>
        <v>131.28598848368523</v>
      </c>
    </row>
    <row r="134" spans="1:8" x14ac:dyDescent="0.25">
      <c r="A134" s="255">
        <f t="shared" si="27"/>
        <v>43664</v>
      </c>
      <c r="B134" s="26">
        <v>141</v>
      </c>
      <c r="C134" s="26">
        <v>20</v>
      </c>
      <c r="D134">
        <v>19.5</v>
      </c>
      <c r="E134">
        <v>32.1</v>
      </c>
      <c r="F134" s="61">
        <f t="shared" si="24"/>
        <v>160.5</v>
      </c>
      <c r="G134" s="61">
        <f t="shared" si="25"/>
        <v>52.1</v>
      </c>
      <c r="H134" s="47">
        <f t="shared" si="26"/>
        <v>208.06142034548944</v>
      </c>
    </row>
    <row r="135" spans="1:8" x14ac:dyDescent="0.25">
      <c r="A135" s="255">
        <f t="shared" si="27"/>
        <v>43671</v>
      </c>
      <c r="B135" s="26">
        <v>167.5</v>
      </c>
      <c r="C135" s="26">
        <v>20</v>
      </c>
      <c r="D135">
        <v>19.5</v>
      </c>
      <c r="E135">
        <v>32.1</v>
      </c>
      <c r="F135" s="61">
        <f t="shared" si="24"/>
        <v>187</v>
      </c>
      <c r="G135" s="61">
        <f t="shared" si="25"/>
        <v>52.1</v>
      </c>
      <c r="H135" s="47">
        <f t="shared" si="26"/>
        <v>258.92514395393471</v>
      </c>
    </row>
    <row r="136" spans="1:8" x14ac:dyDescent="0.25">
      <c r="A136" s="255">
        <f t="shared" si="27"/>
        <v>43678</v>
      </c>
      <c r="B136">
        <v>212.8</v>
      </c>
      <c r="C136">
        <v>50.3</v>
      </c>
      <c r="D136">
        <v>39.5</v>
      </c>
      <c r="E136">
        <v>53.4</v>
      </c>
      <c r="F136" s="61">
        <f t="shared" si="24"/>
        <v>252.3</v>
      </c>
      <c r="G136" s="61">
        <f t="shared" si="25"/>
        <v>103.69999999999999</v>
      </c>
      <c r="H136" s="47">
        <f t="shared" si="26"/>
        <v>143.29797492767602</v>
      </c>
    </row>
    <row r="137" spans="1:8" x14ac:dyDescent="0.25">
      <c r="A137" s="255">
        <f t="shared" si="27"/>
        <v>43685</v>
      </c>
      <c r="B137" s="26">
        <v>244</v>
      </c>
      <c r="C137">
        <v>50.3</v>
      </c>
      <c r="D137">
        <v>50.2</v>
      </c>
      <c r="E137">
        <v>74.599999999999994</v>
      </c>
      <c r="F137" s="61">
        <f t="shared" si="24"/>
        <v>294.2</v>
      </c>
      <c r="G137" s="61">
        <f t="shared" si="25"/>
        <v>124.89999999999999</v>
      </c>
      <c r="H137" s="47">
        <f t="shared" si="26"/>
        <v>135.54843875100082</v>
      </c>
    </row>
    <row r="138" spans="1:8" x14ac:dyDescent="0.25">
      <c r="A138" s="255">
        <f t="shared" si="27"/>
        <v>43692</v>
      </c>
      <c r="B138">
        <v>244.8</v>
      </c>
      <c r="C138">
        <v>50.3</v>
      </c>
      <c r="D138">
        <v>81.8</v>
      </c>
      <c r="E138">
        <v>74.599999999999994</v>
      </c>
      <c r="F138" s="61">
        <f t="shared" si="24"/>
        <v>326.60000000000002</v>
      </c>
      <c r="G138" s="61">
        <f t="shared" si="25"/>
        <v>124.89999999999999</v>
      </c>
      <c r="H138" s="47">
        <f t="shared" si="26"/>
        <v>161.48919135308248</v>
      </c>
    </row>
    <row r="139" spans="1:8" x14ac:dyDescent="0.25">
      <c r="A139" s="255">
        <f t="shared" si="27"/>
        <v>43699</v>
      </c>
      <c r="B139">
        <v>224.3</v>
      </c>
      <c r="C139">
        <v>50.3</v>
      </c>
      <c r="D139">
        <v>101.4</v>
      </c>
      <c r="E139">
        <v>74.599999999999994</v>
      </c>
      <c r="F139" s="61">
        <f t="shared" si="24"/>
        <v>325.70000000000005</v>
      </c>
      <c r="G139" s="61">
        <f t="shared" si="25"/>
        <v>124.89999999999999</v>
      </c>
      <c r="H139" s="47">
        <f t="shared" si="26"/>
        <v>160.76861489191359</v>
      </c>
    </row>
    <row r="140" spans="1:8" x14ac:dyDescent="0.25">
      <c r="A140" s="255">
        <f t="shared" si="27"/>
        <v>43706</v>
      </c>
      <c r="B140">
        <v>220.2</v>
      </c>
      <c r="C140">
        <v>61.3</v>
      </c>
      <c r="D140">
        <v>122.8</v>
      </c>
      <c r="E140">
        <v>74.599999999999994</v>
      </c>
      <c r="F140" s="61">
        <f t="shared" si="24"/>
        <v>343</v>
      </c>
      <c r="G140" s="61">
        <f t="shared" si="25"/>
        <v>135.89999999999998</v>
      </c>
      <c r="H140" s="47">
        <f t="shared" si="26"/>
        <v>152.39146431199418</v>
      </c>
    </row>
    <row r="141" spans="1:8" x14ac:dyDescent="0.25">
      <c r="A141" s="255">
        <f t="shared" si="27"/>
        <v>43713</v>
      </c>
      <c r="B141">
        <v>60.5</v>
      </c>
      <c r="C141">
        <v>0</v>
      </c>
      <c r="D141">
        <v>0</v>
      </c>
      <c r="E141">
        <v>0</v>
      </c>
      <c r="F141" s="61">
        <f t="shared" si="24"/>
        <v>60.5</v>
      </c>
      <c r="G141" s="61">
        <f t="shared" si="25"/>
        <v>0</v>
      </c>
      <c r="H141" s="47" t="e">
        <f t="shared" si="26"/>
        <v>#DIV/0!</v>
      </c>
    </row>
    <row r="142" spans="1:8" x14ac:dyDescent="0.25">
      <c r="A142" s="255">
        <f t="shared" si="27"/>
        <v>43720</v>
      </c>
      <c r="B142" s="26">
        <v>195</v>
      </c>
      <c r="C142" s="26">
        <v>57.6</v>
      </c>
      <c r="D142">
        <v>186.6</v>
      </c>
      <c r="E142">
        <v>110.1</v>
      </c>
      <c r="F142" s="61">
        <f t="shared" si="24"/>
        <v>381.6</v>
      </c>
      <c r="G142" s="61">
        <f t="shared" si="25"/>
        <v>167.7</v>
      </c>
      <c r="H142" s="47">
        <f t="shared" si="26"/>
        <v>127.54919499105549</v>
      </c>
    </row>
    <row r="143" spans="1:8" x14ac:dyDescent="0.25">
      <c r="A143" s="255">
        <f t="shared" si="27"/>
        <v>43727</v>
      </c>
      <c r="B143" s="26">
        <v>195</v>
      </c>
      <c r="C143" s="26">
        <v>44.1</v>
      </c>
      <c r="D143">
        <v>186.6</v>
      </c>
      <c r="E143">
        <v>169.5</v>
      </c>
      <c r="F143" s="61">
        <f t="shared" si="24"/>
        <v>381.6</v>
      </c>
      <c r="G143" s="61">
        <f t="shared" si="25"/>
        <v>213.6</v>
      </c>
      <c r="H143" s="47">
        <f t="shared" si="26"/>
        <v>78.651685393258447</v>
      </c>
    </row>
    <row r="144" spans="1:8" x14ac:dyDescent="0.25">
      <c r="A144" s="255">
        <f t="shared" si="27"/>
        <v>43734</v>
      </c>
      <c r="B144" s="26">
        <v>174</v>
      </c>
      <c r="C144">
        <v>32.6</v>
      </c>
      <c r="D144">
        <v>244.7</v>
      </c>
      <c r="E144">
        <v>183</v>
      </c>
      <c r="F144" s="61">
        <f t="shared" si="24"/>
        <v>418.7</v>
      </c>
      <c r="G144" s="61">
        <f t="shared" si="25"/>
        <v>215.6</v>
      </c>
      <c r="H144" s="47">
        <f t="shared" si="26"/>
        <v>94.202226345083488</v>
      </c>
    </row>
    <row r="145" spans="1:8" x14ac:dyDescent="0.25">
      <c r="A145" s="255">
        <f t="shared" si="27"/>
        <v>43741</v>
      </c>
      <c r="B145">
        <v>122.5</v>
      </c>
      <c r="C145">
        <v>15.9</v>
      </c>
      <c r="D145">
        <v>299.3</v>
      </c>
      <c r="E145">
        <v>204.1</v>
      </c>
      <c r="F145" s="61">
        <f t="shared" si="24"/>
        <v>421.8</v>
      </c>
      <c r="G145" s="61">
        <f t="shared" si="25"/>
        <v>220</v>
      </c>
      <c r="H145" s="47">
        <f t="shared" si="26"/>
        <v>91.72727272727272</v>
      </c>
    </row>
    <row r="146" spans="1:8" x14ac:dyDescent="0.25">
      <c r="A146" s="255">
        <f t="shared" si="27"/>
        <v>43748</v>
      </c>
      <c r="B146">
        <v>102.5</v>
      </c>
      <c r="C146">
        <v>51.4</v>
      </c>
      <c r="D146">
        <v>320.39999999999998</v>
      </c>
      <c r="E146">
        <v>204.1</v>
      </c>
      <c r="F146" s="61">
        <f t="shared" si="24"/>
        <v>422.9</v>
      </c>
      <c r="G146" s="61">
        <f t="shared" si="25"/>
        <v>255.5</v>
      </c>
      <c r="H146" s="47">
        <f t="shared" si="26"/>
        <v>65.518590998043052</v>
      </c>
    </row>
    <row r="147" spans="1:8" x14ac:dyDescent="0.25">
      <c r="A147" s="255">
        <f t="shared" si="27"/>
        <v>43755</v>
      </c>
      <c r="B147" s="26">
        <v>123</v>
      </c>
      <c r="C147">
        <v>54.9</v>
      </c>
      <c r="D147">
        <v>320.39999999999998</v>
      </c>
      <c r="E147">
        <v>253.1</v>
      </c>
      <c r="F147" s="61">
        <f t="shared" si="24"/>
        <v>443.4</v>
      </c>
      <c r="G147" s="61">
        <f t="shared" si="25"/>
        <v>308</v>
      </c>
      <c r="H147" s="47">
        <f t="shared" si="26"/>
        <v>43.961038961038959</v>
      </c>
    </row>
    <row r="148" spans="1:8" x14ac:dyDescent="0.25">
      <c r="A148" s="255">
        <f t="shared" si="27"/>
        <v>43762</v>
      </c>
      <c r="B148">
        <v>177.5</v>
      </c>
      <c r="C148">
        <v>54.9</v>
      </c>
      <c r="D148">
        <v>325.5</v>
      </c>
      <c r="E148">
        <v>253.1</v>
      </c>
      <c r="F148" s="61">
        <f t="shared" ref="F148:F190" si="28">+B148+D148</f>
        <v>503</v>
      </c>
      <c r="G148" s="61">
        <f t="shared" ref="G148:G190" si="29">+C148+E148</f>
        <v>308</v>
      </c>
      <c r="H148" s="47">
        <f t="shared" ref="H148:H190" si="30">+(F148/G148-1)*100</f>
        <v>63.311688311688322</v>
      </c>
    </row>
    <row r="149" spans="1:8" x14ac:dyDescent="0.25">
      <c r="A149" s="255">
        <f t="shared" si="27"/>
        <v>43769</v>
      </c>
      <c r="B149" s="26">
        <v>213</v>
      </c>
      <c r="C149" s="26">
        <v>75</v>
      </c>
      <c r="D149">
        <v>325.5</v>
      </c>
      <c r="E149">
        <v>253.1</v>
      </c>
      <c r="F149" s="61">
        <f t="shared" si="28"/>
        <v>538.5</v>
      </c>
      <c r="G149" s="61">
        <f t="shared" si="29"/>
        <v>328.1</v>
      </c>
      <c r="H149" s="47">
        <f t="shared" si="30"/>
        <v>64.126790612618095</v>
      </c>
    </row>
    <row r="150" spans="1:8" x14ac:dyDescent="0.25">
      <c r="A150" s="255">
        <f t="shared" si="27"/>
        <v>43776</v>
      </c>
      <c r="B150">
        <v>172.5</v>
      </c>
      <c r="C150">
        <v>75</v>
      </c>
      <c r="D150">
        <v>364.7</v>
      </c>
      <c r="E150">
        <v>253.1</v>
      </c>
      <c r="F150" s="61">
        <f t="shared" si="28"/>
        <v>537.20000000000005</v>
      </c>
      <c r="G150" s="61">
        <f t="shared" si="29"/>
        <v>328.1</v>
      </c>
      <c r="H150" s="47">
        <f t="shared" si="30"/>
        <v>63.730569948186535</v>
      </c>
    </row>
    <row r="151" spans="1:8" ht="15" x14ac:dyDescent="0.35">
      <c r="A151" s="255">
        <f t="shared" si="27"/>
        <v>43783</v>
      </c>
      <c r="B151" s="316">
        <v>152.5</v>
      </c>
      <c r="C151">
        <v>75</v>
      </c>
      <c r="D151">
        <v>403.4</v>
      </c>
      <c r="E151">
        <v>253.1</v>
      </c>
      <c r="F151" s="61">
        <f t="shared" si="28"/>
        <v>555.9</v>
      </c>
      <c r="G151" s="61">
        <f t="shared" si="29"/>
        <v>328.1</v>
      </c>
      <c r="H151" s="47">
        <f t="shared" si="30"/>
        <v>69.430051813471479</v>
      </c>
    </row>
    <row r="152" spans="1:8" x14ac:dyDescent="0.25">
      <c r="A152" s="255">
        <f t="shared" si="27"/>
        <v>43790</v>
      </c>
      <c r="B152">
        <f>'1121'!B15</f>
        <v>136.30000000000001</v>
      </c>
      <c r="C152">
        <f>'1121'!C15</f>
        <v>75</v>
      </c>
      <c r="D152">
        <f>'1121'!D15</f>
        <v>446.4</v>
      </c>
      <c r="E152">
        <f>'1121'!E15</f>
        <v>253.1</v>
      </c>
      <c r="F152" s="61">
        <f t="shared" si="28"/>
        <v>582.70000000000005</v>
      </c>
      <c r="G152" s="61">
        <f t="shared" si="29"/>
        <v>328.1</v>
      </c>
      <c r="H152" s="47">
        <f t="shared" si="30"/>
        <v>77.598293203291675</v>
      </c>
    </row>
    <row r="153" spans="1:8" x14ac:dyDescent="0.25">
      <c r="A153" s="255">
        <f t="shared" si="27"/>
        <v>43797</v>
      </c>
      <c r="B153">
        <f>'1128'!B15</f>
        <v>94.5</v>
      </c>
      <c r="C153">
        <f>'1128'!C15</f>
        <v>63.4</v>
      </c>
      <c r="D153">
        <f>'1128'!D15</f>
        <v>508</v>
      </c>
      <c r="E153">
        <f>'1128'!E15</f>
        <v>301.8</v>
      </c>
      <c r="F153" s="61">
        <f t="shared" si="28"/>
        <v>602.5</v>
      </c>
      <c r="G153" s="61">
        <f t="shared" si="29"/>
        <v>365.2</v>
      </c>
      <c r="H153" s="47">
        <f t="shared" si="30"/>
        <v>64.97809419496167</v>
      </c>
    </row>
    <row r="154" spans="1:8" x14ac:dyDescent="0.25">
      <c r="A154" s="255">
        <f t="shared" si="27"/>
        <v>43804</v>
      </c>
      <c r="B154">
        <f>'1205'!B15</f>
        <v>74</v>
      </c>
      <c r="C154">
        <f>'1205'!C15</f>
        <v>60</v>
      </c>
      <c r="D154">
        <f>'1205'!D15</f>
        <v>526.5</v>
      </c>
      <c r="E154">
        <f>'1205'!E15</f>
        <v>305.3</v>
      </c>
      <c r="F154" s="61">
        <f t="shared" si="28"/>
        <v>600.5</v>
      </c>
      <c r="G154" s="61">
        <f t="shared" si="29"/>
        <v>365.3</v>
      </c>
      <c r="H154" s="47">
        <f t="shared" si="30"/>
        <v>64.385436627429499</v>
      </c>
    </row>
    <row r="155" spans="1:8" x14ac:dyDescent="0.25">
      <c r="A155" s="255">
        <f t="shared" si="27"/>
        <v>43811</v>
      </c>
      <c r="B155">
        <f>'1212'!B15</f>
        <v>61.5</v>
      </c>
      <c r="C155">
        <f>'1212'!C15</f>
        <v>48.7</v>
      </c>
      <c r="D155">
        <f>'1212'!D15</f>
        <v>562.20000000000005</v>
      </c>
      <c r="E155">
        <f>'1212'!E15</f>
        <v>364.6</v>
      </c>
      <c r="F155" s="61">
        <f t="shared" si="28"/>
        <v>623.70000000000005</v>
      </c>
      <c r="G155" s="61">
        <f t="shared" si="29"/>
        <v>413.3</v>
      </c>
      <c r="H155" s="47">
        <f t="shared" si="30"/>
        <v>50.907331236390043</v>
      </c>
    </row>
    <row r="156" spans="1:8" x14ac:dyDescent="0.25">
      <c r="A156" s="255">
        <f t="shared" si="27"/>
        <v>43818</v>
      </c>
      <c r="B156">
        <f>'1219'!B15</f>
        <v>41.5</v>
      </c>
      <c r="C156">
        <f>'1219'!C15</f>
        <v>40</v>
      </c>
      <c r="D156">
        <f>'1219'!D15</f>
        <v>573.5</v>
      </c>
      <c r="E156">
        <f>'1219'!E15</f>
        <v>393.5</v>
      </c>
      <c r="F156" s="61">
        <f t="shared" si="28"/>
        <v>615</v>
      </c>
      <c r="G156" s="61">
        <f t="shared" si="29"/>
        <v>433.5</v>
      </c>
      <c r="H156" s="47">
        <f t="shared" si="30"/>
        <v>41.868512110726641</v>
      </c>
    </row>
    <row r="157" spans="1:8" x14ac:dyDescent="0.25">
      <c r="A157" s="255">
        <f t="shared" si="27"/>
        <v>43825</v>
      </c>
      <c r="B157">
        <f>'1226'!B15</f>
        <v>40</v>
      </c>
      <c r="C157">
        <f>'1226'!C15</f>
        <v>40</v>
      </c>
      <c r="D157">
        <f>'1226'!D15</f>
        <v>623.29999999999995</v>
      </c>
      <c r="E157">
        <f>'1226'!E15</f>
        <v>393.5</v>
      </c>
      <c r="F157" s="61">
        <f t="shared" si="28"/>
        <v>663.3</v>
      </c>
      <c r="G157" s="61">
        <f t="shared" si="29"/>
        <v>433.5</v>
      </c>
      <c r="H157" s="47">
        <f t="shared" si="30"/>
        <v>53.01038062283736</v>
      </c>
    </row>
    <row r="158" spans="1:8" x14ac:dyDescent="0.25">
      <c r="A158" s="255">
        <f t="shared" si="27"/>
        <v>43832</v>
      </c>
      <c r="B158">
        <f>'0102'!B15</f>
        <v>60</v>
      </c>
      <c r="C158">
        <f>'0102'!C15</f>
        <v>40</v>
      </c>
      <c r="D158">
        <f>'0102'!D15</f>
        <v>623.29999999999995</v>
      </c>
      <c r="E158">
        <f>'0102'!E15</f>
        <v>393.5</v>
      </c>
      <c r="F158" s="61">
        <f t="shared" si="28"/>
        <v>683.3</v>
      </c>
      <c r="G158" s="61">
        <f t="shared" si="29"/>
        <v>433.5</v>
      </c>
      <c r="H158" s="47">
        <f t="shared" si="30"/>
        <v>57.623990772779685</v>
      </c>
    </row>
    <row r="159" spans="1:8" x14ac:dyDescent="0.25">
      <c r="A159" s="255">
        <f t="shared" si="27"/>
        <v>43839</v>
      </c>
      <c r="B159">
        <f>'0109'!B15</f>
        <v>60</v>
      </c>
      <c r="C159">
        <f>'0109'!C15</f>
        <v>40</v>
      </c>
      <c r="D159">
        <f>'0109'!D15</f>
        <v>623.29999999999995</v>
      </c>
      <c r="E159">
        <f>'0109'!E15</f>
        <v>393.5</v>
      </c>
      <c r="F159" s="61">
        <f t="shared" si="28"/>
        <v>683.3</v>
      </c>
      <c r="G159" s="61">
        <f t="shared" si="29"/>
        <v>433.5</v>
      </c>
      <c r="H159" s="47">
        <f t="shared" si="30"/>
        <v>57.623990772779685</v>
      </c>
    </row>
    <row r="160" spans="1:8" x14ac:dyDescent="0.25">
      <c r="A160" s="255">
        <f t="shared" si="27"/>
        <v>43846</v>
      </c>
      <c r="B160">
        <f>'0116'!B15</f>
        <v>85</v>
      </c>
      <c r="C160">
        <f>'0116'!C15</f>
        <v>40</v>
      </c>
      <c r="D160">
        <f>'0116'!D15</f>
        <v>623.29999999999995</v>
      </c>
      <c r="E160">
        <f>'0116'!E15</f>
        <v>393.5</v>
      </c>
      <c r="F160" s="61">
        <f t="shared" si="28"/>
        <v>708.3</v>
      </c>
      <c r="G160" s="61">
        <f t="shared" si="29"/>
        <v>433.5</v>
      </c>
      <c r="H160" s="47">
        <f t="shared" si="30"/>
        <v>63.391003460207607</v>
      </c>
    </row>
    <row r="161" spans="1:9" x14ac:dyDescent="0.25">
      <c r="A161" s="255">
        <f t="shared" si="27"/>
        <v>43853</v>
      </c>
      <c r="B161">
        <f>'0123'!B15</f>
        <v>85</v>
      </c>
      <c r="C161">
        <f>'0123'!C15</f>
        <v>40</v>
      </c>
      <c r="D161">
        <f>'0123'!D15</f>
        <v>623.29999999999995</v>
      </c>
      <c r="E161">
        <f>'0123'!E15</f>
        <v>393.5</v>
      </c>
      <c r="F161" s="61">
        <f t="shared" si="28"/>
        <v>708.3</v>
      </c>
      <c r="G161" s="61">
        <f t="shared" si="29"/>
        <v>433.5</v>
      </c>
      <c r="H161" s="47">
        <f t="shared" si="30"/>
        <v>63.391003460207607</v>
      </c>
    </row>
    <row r="162" spans="1:9" x14ac:dyDescent="0.25">
      <c r="A162" s="255">
        <f t="shared" si="27"/>
        <v>43860</v>
      </c>
      <c r="B162">
        <f>'0130'!B15</f>
        <v>115</v>
      </c>
      <c r="C162">
        <f>'0130'!C15</f>
        <v>40</v>
      </c>
      <c r="D162">
        <f>'0130'!D15</f>
        <v>623.29999999999995</v>
      </c>
      <c r="E162">
        <f>'0130'!E15</f>
        <v>393.5</v>
      </c>
      <c r="F162" s="61">
        <f t="shared" si="28"/>
        <v>738.3</v>
      </c>
      <c r="G162" s="61">
        <f t="shared" si="29"/>
        <v>433.5</v>
      </c>
      <c r="H162" s="47">
        <f t="shared" si="30"/>
        <v>70.311418685121097</v>
      </c>
    </row>
    <row r="163" spans="1:9" x14ac:dyDescent="0.25">
      <c r="A163" s="255">
        <f t="shared" si="27"/>
        <v>43867</v>
      </c>
      <c r="B163">
        <f>'0206'!B15</f>
        <v>115</v>
      </c>
      <c r="C163">
        <f>'0206'!C15</f>
        <v>40</v>
      </c>
      <c r="D163">
        <f>'0206'!D15</f>
        <v>632</v>
      </c>
      <c r="E163">
        <f>'0206'!E15</f>
        <v>393.5</v>
      </c>
      <c r="F163" s="61">
        <f t="shared" si="28"/>
        <v>747</v>
      </c>
      <c r="G163" s="61">
        <f t="shared" si="29"/>
        <v>433.5</v>
      </c>
      <c r="H163" s="47">
        <f t="shared" si="30"/>
        <v>72.318339100346023</v>
      </c>
    </row>
    <row r="164" spans="1:9" x14ac:dyDescent="0.25">
      <c r="A164" s="255">
        <f t="shared" si="27"/>
        <v>43874</v>
      </c>
      <c r="B164">
        <f>'0213'!B15</f>
        <v>80</v>
      </c>
      <c r="C164">
        <f>'0213'!C15</f>
        <v>30</v>
      </c>
      <c r="D164">
        <f>'0213'!D15</f>
        <v>688</v>
      </c>
      <c r="E164">
        <f>'0213'!E15</f>
        <v>421</v>
      </c>
      <c r="F164" s="61">
        <f t="shared" si="28"/>
        <v>768</v>
      </c>
      <c r="G164" s="61">
        <f t="shared" si="29"/>
        <v>451</v>
      </c>
      <c r="H164" s="47">
        <f t="shared" si="30"/>
        <v>70.288248337028818</v>
      </c>
    </row>
    <row r="165" spans="1:9" ht="15" x14ac:dyDescent="0.35">
      <c r="A165" s="255">
        <f t="shared" si="27"/>
        <v>43881</v>
      </c>
      <c r="B165">
        <f>'0220'!B15</f>
        <v>80</v>
      </c>
      <c r="C165">
        <f>'0220'!C15</f>
        <v>30</v>
      </c>
      <c r="D165">
        <f>'0220'!D15</f>
        <v>688</v>
      </c>
      <c r="E165">
        <f>'0220'!E15</f>
        <v>421</v>
      </c>
      <c r="F165" s="61">
        <f t="shared" si="28"/>
        <v>768</v>
      </c>
      <c r="G165" s="61">
        <f t="shared" si="29"/>
        <v>451</v>
      </c>
      <c r="H165" s="47">
        <f t="shared" si="30"/>
        <v>70.288248337028818</v>
      </c>
      <c r="I165" s="316"/>
    </row>
    <row r="166" spans="1:9" x14ac:dyDescent="0.25">
      <c r="A166" s="255">
        <f t="shared" si="27"/>
        <v>43888</v>
      </c>
      <c r="B166">
        <f>'0227'!B15</f>
        <v>80</v>
      </c>
      <c r="C166">
        <f>'0227'!C15</f>
        <v>30</v>
      </c>
      <c r="D166">
        <f>'0227'!D15</f>
        <v>688</v>
      </c>
      <c r="E166">
        <f>'0227'!E15</f>
        <v>421</v>
      </c>
      <c r="F166" s="61">
        <f t="shared" si="28"/>
        <v>768</v>
      </c>
      <c r="G166" s="61">
        <f t="shared" si="29"/>
        <v>451</v>
      </c>
      <c r="H166" s="47">
        <f t="shared" si="30"/>
        <v>70.288248337028818</v>
      </c>
    </row>
    <row r="167" spans="1:9" x14ac:dyDescent="0.25">
      <c r="A167" s="255">
        <f t="shared" si="27"/>
        <v>43895</v>
      </c>
      <c r="B167">
        <f>'0305'!B15</f>
        <v>94</v>
      </c>
      <c r="C167">
        <f>'0305'!C15</f>
        <v>47</v>
      </c>
      <c r="D167">
        <f>'0305'!D15</f>
        <v>688</v>
      </c>
      <c r="E167">
        <f>'0305'!E15</f>
        <v>421</v>
      </c>
      <c r="F167" s="61">
        <f t="shared" si="28"/>
        <v>782</v>
      </c>
      <c r="G167" s="61">
        <f t="shared" si="29"/>
        <v>468</v>
      </c>
      <c r="H167" s="47">
        <f t="shared" si="30"/>
        <v>67.094017094017104</v>
      </c>
    </row>
    <row r="168" spans="1:9" x14ac:dyDescent="0.25">
      <c r="A168" s="255">
        <f t="shared" si="27"/>
        <v>43902</v>
      </c>
      <c r="B168">
        <f>'0312'!B15</f>
        <v>94</v>
      </c>
      <c r="C168">
        <f>'0312'!C15</f>
        <v>47</v>
      </c>
      <c r="D168">
        <f>'0312'!D15</f>
        <v>688</v>
      </c>
      <c r="E168">
        <f>'0312'!E15</f>
        <v>421</v>
      </c>
      <c r="F168" s="61">
        <f t="shared" si="28"/>
        <v>782</v>
      </c>
      <c r="G168" s="61">
        <f t="shared" si="29"/>
        <v>468</v>
      </c>
      <c r="H168" s="47">
        <f t="shared" si="30"/>
        <v>67.094017094017104</v>
      </c>
    </row>
    <row r="169" spans="1:9" x14ac:dyDescent="0.25">
      <c r="A169" s="255">
        <f t="shared" si="27"/>
        <v>43909</v>
      </c>
      <c r="B169">
        <f>'0319'!B15</f>
        <v>114</v>
      </c>
      <c r="C169">
        <f>'0319'!C15</f>
        <v>47</v>
      </c>
      <c r="D169">
        <f>'0319'!D15</f>
        <v>688</v>
      </c>
      <c r="E169">
        <f>'0319'!E15</f>
        <v>421</v>
      </c>
      <c r="F169" s="61">
        <f t="shared" si="28"/>
        <v>802</v>
      </c>
      <c r="G169" s="61">
        <f t="shared" si="29"/>
        <v>468</v>
      </c>
      <c r="H169" s="47">
        <f t="shared" si="30"/>
        <v>71.367521367521363</v>
      </c>
    </row>
    <row r="170" spans="1:9" x14ac:dyDescent="0.25">
      <c r="A170" s="255">
        <f t="shared" si="27"/>
        <v>43916</v>
      </c>
      <c r="B170">
        <f>'0326'!B15</f>
        <v>114</v>
      </c>
      <c r="C170">
        <f>'0326'!C15</f>
        <v>47</v>
      </c>
      <c r="D170">
        <f>'0326'!D15</f>
        <v>688</v>
      </c>
      <c r="E170">
        <f>'0326'!E15</f>
        <v>421</v>
      </c>
      <c r="F170" s="61">
        <f t="shared" si="28"/>
        <v>802</v>
      </c>
      <c r="G170" s="61">
        <f t="shared" si="29"/>
        <v>468</v>
      </c>
      <c r="H170" s="47">
        <f t="shared" si="30"/>
        <v>71.367521367521363</v>
      </c>
    </row>
    <row r="171" spans="1:9" x14ac:dyDescent="0.25">
      <c r="A171" s="255">
        <f t="shared" si="27"/>
        <v>43923</v>
      </c>
      <c r="B171">
        <f>'0326'!B15</f>
        <v>114</v>
      </c>
      <c r="C171">
        <f>'0326'!C15</f>
        <v>47</v>
      </c>
      <c r="D171">
        <f>'0326'!D15</f>
        <v>688</v>
      </c>
      <c r="E171">
        <f>'0326'!E15</f>
        <v>421</v>
      </c>
      <c r="F171" s="61">
        <f t="shared" si="28"/>
        <v>802</v>
      </c>
      <c r="G171" s="61">
        <f t="shared" si="29"/>
        <v>468</v>
      </c>
      <c r="H171" s="47">
        <f t="shared" si="30"/>
        <v>71.367521367521363</v>
      </c>
    </row>
    <row r="172" spans="1:9" x14ac:dyDescent="0.25">
      <c r="A172" s="255">
        <f t="shared" si="27"/>
        <v>43930</v>
      </c>
      <c r="B172">
        <f>'0409'!B15</f>
        <v>162.30000000000001</v>
      </c>
      <c r="C172">
        <f>'0409'!C15</f>
        <v>47</v>
      </c>
      <c r="D172">
        <f>'0409'!D15</f>
        <v>688</v>
      </c>
      <c r="E172">
        <f>'0409'!E15</f>
        <v>421</v>
      </c>
      <c r="F172" s="61">
        <f t="shared" si="28"/>
        <v>850.3</v>
      </c>
      <c r="G172" s="61">
        <f t="shared" si="29"/>
        <v>468</v>
      </c>
      <c r="H172" s="47">
        <f t="shared" si="30"/>
        <v>81.68803418803418</v>
      </c>
    </row>
    <row r="173" spans="1:9" x14ac:dyDescent="0.25">
      <c r="A173" s="255">
        <f t="shared" si="27"/>
        <v>43937</v>
      </c>
      <c r="B173">
        <f>'0416'!B15</f>
        <v>167.7</v>
      </c>
      <c r="C173">
        <f>'0416'!C15</f>
        <v>50.8</v>
      </c>
      <c r="D173">
        <f>'0416'!D15</f>
        <v>709</v>
      </c>
      <c r="E173">
        <f>'0416'!E15</f>
        <v>421</v>
      </c>
      <c r="F173" s="61">
        <f t="shared" si="28"/>
        <v>876.7</v>
      </c>
      <c r="G173" s="61">
        <f t="shared" si="29"/>
        <v>471.8</v>
      </c>
      <c r="H173" s="47">
        <f t="shared" si="30"/>
        <v>85.820262823230181</v>
      </c>
    </row>
    <row r="174" spans="1:9" x14ac:dyDescent="0.25">
      <c r="A174" s="255">
        <f t="shared" si="27"/>
        <v>43944</v>
      </c>
      <c r="B174">
        <f>'0423'!B15</f>
        <v>147.69999999999999</v>
      </c>
      <c r="C174">
        <f>'0423'!C15</f>
        <v>50.8</v>
      </c>
      <c r="D174">
        <f>'0423'!D15</f>
        <v>728.5</v>
      </c>
      <c r="E174">
        <f>'0423'!E15</f>
        <v>421</v>
      </c>
      <c r="F174" s="61">
        <f t="shared" si="28"/>
        <v>876.2</v>
      </c>
      <c r="G174" s="61">
        <f t="shared" si="29"/>
        <v>471.8</v>
      </c>
      <c r="H174" s="47">
        <f t="shared" si="30"/>
        <v>85.714285714285722</v>
      </c>
    </row>
    <row r="175" spans="1:9" x14ac:dyDescent="0.25">
      <c r="A175" s="255">
        <f t="shared" si="27"/>
        <v>43951</v>
      </c>
      <c r="F175" s="61">
        <f t="shared" si="28"/>
        <v>0</v>
      </c>
      <c r="G175" s="61">
        <f t="shared" si="29"/>
        <v>0</v>
      </c>
      <c r="H175" s="47" t="e">
        <f t="shared" si="30"/>
        <v>#DIV/0!</v>
      </c>
    </row>
    <row r="176" spans="1:9" x14ac:dyDescent="0.25">
      <c r="A176" s="255">
        <f t="shared" si="27"/>
        <v>43958</v>
      </c>
      <c r="F176" s="61">
        <f t="shared" si="28"/>
        <v>0</v>
      </c>
      <c r="G176" s="61">
        <f t="shared" si="29"/>
        <v>0</v>
      </c>
      <c r="H176" s="47" t="e">
        <f t="shared" si="30"/>
        <v>#DIV/0!</v>
      </c>
    </row>
    <row r="177" spans="1:8" x14ac:dyDescent="0.25">
      <c r="A177" s="255">
        <f t="shared" si="27"/>
        <v>43965</v>
      </c>
      <c r="F177" s="61">
        <f t="shared" si="28"/>
        <v>0</v>
      </c>
      <c r="G177" s="61">
        <f t="shared" si="29"/>
        <v>0</v>
      </c>
      <c r="H177" s="47" t="e">
        <f t="shared" si="30"/>
        <v>#DIV/0!</v>
      </c>
    </row>
    <row r="178" spans="1:8" x14ac:dyDescent="0.25">
      <c r="A178" s="255">
        <f t="shared" si="27"/>
        <v>43972</v>
      </c>
      <c r="F178" s="61">
        <f t="shared" si="28"/>
        <v>0</v>
      </c>
      <c r="G178" s="61">
        <f t="shared" si="29"/>
        <v>0</v>
      </c>
      <c r="H178" s="47" t="e">
        <f t="shared" si="30"/>
        <v>#DIV/0!</v>
      </c>
    </row>
    <row r="179" spans="1:8" x14ac:dyDescent="0.25">
      <c r="A179" s="255">
        <f t="shared" si="27"/>
        <v>43979</v>
      </c>
      <c r="F179" s="61">
        <f t="shared" si="28"/>
        <v>0</v>
      </c>
      <c r="G179" s="61">
        <f t="shared" si="29"/>
        <v>0</v>
      </c>
      <c r="H179" s="47" t="e">
        <f t="shared" si="30"/>
        <v>#DIV/0!</v>
      </c>
    </row>
    <row r="180" spans="1:8" x14ac:dyDescent="0.25">
      <c r="A180" s="255">
        <f t="shared" si="27"/>
        <v>43986</v>
      </c>
      <c r="F180" s="61">
        <f t="shared" si="28"/>
        <v>0</v>
      </c>
      <c r="G180" s="61">
        <f t="shared" si="29"/>
        <v>0</v>
      </c>
      <c r="H180" s="47" t="e">
        <f t="shared" si="30"/>
        <v>#DIV/0!</v>
      </c>
    </row>
    <row r="181" spans="1:8" x14ac:dyDescent="0.25">
      <c r="A181" s="255">
        <f t="shared" si="27"/>
        <v>43993</v>
      </c>
      <c r="F181" s="61">
        <f t="shared" si="28"/>
        <v>0</v>
      </c>
      <c r="G181" s="61">
        <f t="shared" si="29"/>
        <v>0</v>
      </c>
      <c r="H181" s="47" t="e">
        <f t="shared" si="30"/>
        <v>#DIV/0!</v>
      </c>
    </row>
    <row r="182" spans="1:8" x14ac:dyDescent="0.25">
      <c r="A182" s="255">
        <f t="shared" si="27"/>
        <v>44000</v>
      </c>
      <c r="F182" s="61">
        <f t="shared" si="28"/>
        <v>0</v>
      </c>
      <c r="G182" s="61">
        <f t="shared" si="29"/>
        <v>0</v>
      </c>
      <c r="H182" s="47" t="e">
        <f t="shared" si="30"/>
        <v>#DIV/0!</v>
      </c>
    </row>
    <row r="183" spans="1:8" x14ac:dyDescent="0.25">
      <c r="A183" s="255">
        <f t="shared" si="27"/>
        <v>44007</v>
      </c>
      <c r="F183" s="61">
        <f t="shared" si="28"/>
        <v>0</v>
      </c>
      <c r="G183" s="61">
        <f t="shared" si="29"/>
        <v>0</v>
      </c>
      <c r="H183" s="47" t="e">
        <f t="shared" si="30"/>
        <v>#DIV/0!</v>
      </c>
    </row>
    <row r="184" spans="1:8" x14ac:dyDescent="0.25">
      <c r="A184" s="255">
        <f t="shared" si="27"/>
        <v>44014</v>
      </c>
      <c r="F184" s="61">
        <f t="shared" si="28"/>
        <v>0</v>
      </c>
      <c r="G184" s="61">
        <f t="shared" si="29"/>
        <v>0</v>
      </c>
      <c r="H184" s="47" t="e">
        <f t="shared" si="30"/>
        <v>#DIV/0!</v>
      </c>
    </row>
    <row r="185" spans="1:8" x14ac:dyDescent="0.25">
      <c r="A185" s="255">
        <f t="shared" si="27"/>
        <v>44021</v>
      </c>
      <c r="F185" s="61">
        <f t="shared" si="28"/>
        <v>0</v>
      </c>
      <c r="G185" s="61">
        <f t="shared" si="29"/>
        <v>0</v>
      </c>
      <c r="H185" s="47" t="e">
        <f t="shared" si="30"/>
        <v>#DIV/0!</v>
      </c>
    </row>
    <row r="186" spans="1:8" x14ac:dyDescent="0.25">
      <c r="A186" s="255">
        <f t="shared" si="27"/>
        <v>44028</v>
      </c>
      <c r="F186" s="61">
        <f t="shared" si="28"/>
        <v>0</v>
      </c>
      <c r="G186" s="61">
        <f t="shared" si="29"/>
        <v>0</v>
      </c>
      <c r="H186" s="47" t="e">
        <f t="shared" si="30"/>
        <v>#DIV/0!</v>
      </c>
    </row>
    <row r="187" spans="1:8" x14ac:dyDescent="0.25">
      <c r="A187" s="255">
        <f t="shared" si="27"/>
        <v>44035</v>
      </c>
      <c r="F187" s="61">
        <f t="shared" si="28"/>
        <v>0</v>
      </c>
      <c r="G187" s="61">
        <f t="shared" si="29"/>
        <v>0</v>
      </c>
      <c r="H187" s="47" t="e">
        <f t="shared" si="30"/>
        <v>#DIV/0!</v>
      </c>
    </row>
    <row r="188" spans="1:8" x14ac:dyDescent="0.25">
      <c r="A188" s="255">
        <f t="shared" si="27"/>
        <v>44042</v>
      </c>
      <c r="F188" s="61">
        <f t="shared" si="28"/>
        <v>0</v>
      </c>
      <c r="G188" s="61">
        <f t="shared" si="29"/>
        <v>0</v>
      </c>
      <c r="H188" s="47" t="e">
        <f t="shared" si="30"/>
        <v>#DIV/0!</v>
      </c>
    </row>
    <row r="189" spans="1:8" x14ac:dyDescent="0.25">
      <c r="A189" s="255">
        <f t="shared" si="27"/>
        <v>44049</v>
      </c>
      <c r="F189" s="61">
        <f t="shared" si="28"/>
        <v>0</v>
      </c>
      <c r="G189" s="61">
        <f t="shared" si="29"/>
        <v>0</v>
      </c>
      <c r="H189" s="47" t="e">
        <f t="shared" si="30"/>
        <v>#DIV/0!</v>
      </c>
    </row>
    <row r="190" spans="1:8" x14ac:dyDescent="0.25">
      <c r="A190" s="255">
        <f t="shared" si="27"/>
        <v>44056</v>
      </c>
      <c r="F190" s="61">
        <f t="shared" si="28"/>
        <v>0</v>
      </c>
      <c r="G190" s="61">
        <f t="shared" si="29"/>
        <v>0</v>
      </c>
      <c r="H190" s="47" t="e">
        <f t="shared" si="30"/>
        <v>#DIV/0!</v>
      </c>
    </row>
  </sheetData>
  <mergeCells count="2">
    <mergeCell ref="D1:E1"/>
    <mergeCell ref="F1:G1"/>
  </mergeCells>
  <pageMargins left="0.7" right="0.7" top="0.75" bottom="0.75" header="0.3" footer="0.3"/>
  <ignoredErrors>
    <ignoredError sqref="H69:H75 H77:H88 H107:H117 H118:H126 H141:H160" evalError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6">
    <tabColor indexed="42"/>
  </sheetPr>
  <dimension ref="A1:O65525"/>
  <sheetViews>
    <sheetView zoomScale="145" zoomScaleNormal="145" workbookViewId="0">
      <pane xSplit="1" ySplit="2" topLeftCell="B714" activePane="bottomRight" state="frozen"/>
      <selection pane="topRight" activeCell="B1" sqref="B1"/>
      <selection pane="bottomLeft" activeCell="A3" sqref="A3"/>
      <selection pane="bottomRight" activeCell="B730" sqref="B730:E730"/>
    </sheetView>
  </sheetViews>
  <sheetFormatPr defaultRowHeight="13.2" x14ac:dyDescent="0.25"/>
  <cols>
    <col min="1" max="1" width="18.6640625" customWidth="1"/>
    <col min="3" max="3" width="11" customWidth="1"/>
    <col min="4" max="4" width="10.6640625" customWidth="1"/>
    <col min="5" max="5" width="12.44140625" customWidth="1"/>
    <col min="7" max="7" width="11.6640625" customWidth="1"/>
  </cols>
  <sheetData>
    <row r="1" spans="1:9" ht="15.6" x14ac:dyDescent="0.3">
      <c r="A1" s="75" t="s">
        <v>24</v>
      </c>
      <c r="B1" s="194" t="s">
        <v>2</v>
      </c>
      <c r="C1" s="194"/>
      <c r="D1" s="339" t="s">
        <v>3</v>
      </c>
      <c r="E1" s="340"/>
      <c r="F1" s="339" t="s">
        <v>4</v>
      </c>
      <c r="G1" s="340"/>
      <c r="H1" s="203"/>
      <c r="I1" s="75" t="s">
        <v>333</v>
      </c>
    </row>
    <row r="2" spans="1:9" ht="15.6" x14ac:dyDescent="0.3">
      <c r="A2" s="75" t="s">
        <v>508</v>
      </c>
      <c r="B2" s="195" t="s">
        <v>26</v>
      </c>
      <c r="C2" s="195" t="s">
        <v>27</v>
      </c>
      <c r="D2" s="198" t="s">
        <v>26</v>
      </c>
      <c r="E2" s="199" t="s">
        <v>27</v>
      </c>
      <c r="F2" s="198" t="s">
        <v>187</v>
      </c>
      <c r="G2" s="199" t="s">
        <v>27</v>
      </c>
      <c r="H2" s="196" t="s">
        <v>5</v>
      </c>
      <c r="I2" s="207" t="s">
        <v>334</v>
      </c>
    </row>
    <row r="3" spans="1:9" x14ac:dyDescent="0.25">
      <c r="A3" s="8">
        <v>38855</v>
      </c>
      <c r="B3">
        <v>115</v>
      </c>
      <c r="C3">
        <v>55</v>
      </c>
      <c r="D3">
        <v>1123.5999999999999</v>
      </c>
      <c r="E3">
        <v>1896.6</v>
      </c>
      <c r="F3" s="9">
        <f>+B3+D3</f>
        <v>1238.5999999999999</v>
      </c>
      <c r="G3" s="10">
        <f>+C3+E3</f>
        <v>1951.6</v>
      </c>
      <c r="H3" s="19">
        <f>+(F3/G3-1)*100</f>
        <v>-36.534125845460139</v>
      </c>
      <c r="I3">
        <v>0</v>
      </c>
    </row>
    <row r="4" spans="1:9" x14ac:dyDescent="0.25">
      <c r="A4" s="8">
        <f>Japan!A4</f>
        <v>38862</v>
      </c>
      <c r="B4">
        <v>115</v>
      </c>
      <c r="C4">
        <v>55</v>
      </c>
      <c r="D4">
        <v>1123.5999999999999</v>
      </c>
      <c r="E4">
        <v>1896.6</v>
      </c>
      <c r="F4" s="9">
        <f>+B4+D4</f>
        <v>1238.5999999999999</v>
      </c>
      <c r="G4" s="10">
        <f>+C4+E4</f>
        <v>1951.6</v>
      </c>
      <c r="H4" s="19">
        <f>+(F4/G4-1)*100</f>
        <v>-36.534125845460139</v>
      </c>
      <c r="I4">
        <v>0</v>
      </c>
    </row>
    <row r="5" spans="1:9" x14ac:dyDescent="0.25">
      <c r="A5" s="8">
        <f>+A4+7</f>
        <v>38869</v>
      </c>
      <c r="B5">
        <v>55</v>
      </c>
      <c r="C5">
        <v>165</v>
      </c>
      <c r="D5">
        <v>0</v>
      </c>
      <c r="E5">
        <v>0</v>
      </c>
      <c r="F5">
        <f t="shared" ref="F5:G7" si="0">+B5+D5</f>
        <v>55</v>
      </c>
      <c r="G5">
        <f t="shared" si="0"/>
        <v>165</v>
      </c>
      <c r="H5" s="18">
        <f t="shared" ref="H5:H30" si="1">+(F5/G5-1)*100</f>
        <v>-66.666666666666671</v>
      </c>
    </row>
    <row r="6" spans="1:9" x14ac:dyDescent="0.25">
      <c r="A6" s="8">
        <f t="shared" ref="A6:A252" si="2">+A5+7</f>
        <v>38876</v>
      </c>
      <c r="B6">
        <v>55</v>
      </c>
      <c r="C6">
        <v>110</v>
      </c>
      <c r="D6">
        <v>0</v>
      </c>
      <c r="E6">
        <v>57.8</v>
      </c>
      <c r="F6">
        <f t="shared" si="0"/>
        <v>55</v>
      </c>
      <c r="G6">
        <f t="shared" si="0"/>
        <v>167.8</v>
      </c>
      <c r="H6" s="18">
        <f t="shared" si="1"/>
        <v>-67.222884386174016</v>
      </c>
    </row>
    <row r="7" spans="1:9" x14ac:dyDescent="0.25">
      <c r="A7" s="8">
        <f t="shared" si="2"/>
        <v>38883</v>
      </c>
      <c r="B7">
        <v>55</v>
      </c>
      <c r="C7">
        <v>110</v>
      </c>
      <c r="D7">
        <v>0</v>
      </c>
      <c r="E7">
        <v>57.8</v>
      </c>
      <c r="F7">
        <f t="shared" si="0"/>
        <v>55</v>
      </c>
      <c r="G7">
        <f t="shared" si="0"/>
        <v>167.8</v>
      </c>
      <c r="H7" s="18">
        <f t="shared" si="1"/>
        <v>-67.222884386174016</v>
      </c>
    </row>
    <row r="8" spans="1:9" x14ac:dyDescent="0.25">
      <c r="A8" s="8">
        <f t="shared" si="2"/>
        <v>38890</v>
      </c>
      <c r="B8">
        <v>175</v>
      </c>
      <c r="C8">
        <v>110</v>
      </c>
      <c r="D8">
        <v>57.8</v>
      </c>
      <c r="E8">
        <v>57.8</v>
      </c>
      <c r="F8">
        <f t="shared" ref="F8:G30" si="3">+B8+D8</f>
        <v>232.8</v>
      </c>
      <c r="G8">
        <f t="shared" si="3"/>
        <v>167.8</v>
      </c>
      <c r="H8" s="18">
        <f t="shared" si="1"/>
        <v>38.736591179976166</v>
      </c>
    </row>
    <row r="9" spans="1:9" x14ac:dyDescent="0.25">
      <c r="A9" s="8">
        <f t="shared" si="2"/>
        <v>38897</v>
      </c>
      <c r="B9">
        <v>175</v>
      </c>
      <c r="C9">
        <v>170</v>
      </c>
      <c r="D9">
        <v>57.8</v>
      </c>
      <c r="E9">
        <v>57.8</v>
      </c>
      <c r="F9" s="38">
        <f t="shared" si="3"/>
        <v>232.8</v>
      </c>
      <c r="G9" s="38">
        <f t="shared" si="3"/>
        <v>227.8</v>
      </c>
      <c r="H9" s="47">
        <f t="shared" si="1"/>
        <v>2.1949078138718159</v>
      </c>
    </row>
    <row r="10" spans="1:9" x14ac:dyDescent="0.25">
      <c r="A10" s="8">
        <f t="shared" si="2"/>
        <v>38904</v>
      </c>
      <c r="B10">
        <v>175</v>
      </c>
      <c r="C10">
        <v>170</v>
      </c>
      <c r="D10">
        <v>57.8</v>
      </c>
      <c r="E10">
        <v>57.8</v>
      </c>
      <c r="F10" s="38">
        <f t="shared" si="3"/>
        <v>232.8</v>
      </c>
      <c r="G10" s="38">
        <f t="shared" si="3"/>
        <v>227.8</v>
      </c>
      <c r="H10" s="47">
        <f t="shared" si="1"/>
        <v>2.1949078138718159</v>
      </c>
    </row>
    <row r="11" spans="1:9" x14ac:dyDescent="0.25">
      <c r="A11" s="8">
        <f t="shared" si="2"/>
        <v>38911</v>
      </c>
      <c r="B11">
        <v>175</v>
      </c>
      <c r="C11">
        <v>170</v>
      </c>
      <c r="D11">
        <v>57.8</v>
      </c>
      <c r="E11">
        <v>57.8</v>
      </c>
      <c r="F11" s="38">
        <f t="shared" si="3"/>
        <v>232.8</v>
      </c>
      <c r="G11" s="38">
        <f t="shared" si="3"/>
        <v>227.8</v>
      </c>
      <c r="H11" s="47">
        <f t="shared" si="1"/>
        <v>2.1949078138718159</v>
      </c>
    </row>
    <row r="12" spans="1:9" x14ac:dyDescent="0.25">
      <c r="A12" s="8">
        <f t="shared" si="2"/>
        <v>38918</v>
      </c>
      <c r="B12">
        <v>235</v>
      </c>
      <c r="C12">
        <v>230</v>
      </c>
      <c r="D12">
        <v>116.3</v>
      </c>
      <c r="E12">
        <v>115.5</v>
      </c>
      <c r="F12" s="38">
        <f t="shared" si="3"/>
        <v>351.3</v>
      </c>
      <c r="G12" s="38">
        <f t="shared" si="3"/>
        <v>345.5</v>
      </c>
      <c r="H12" s="47">
        <f t="shared" si="1"/>
        <v>1.6787264833574511</v>
      </c>
    </row>
    <row r="13" spans="1:9" x14ac:dyDescent="0.25">
      <c r="A13" s="8">
        <f t="shared" si="2"/>
        <v>38925</v>
      </c>
      <c r="B13">
        <v>350</v>
      </c>
      <c r="C13">
        <v>170</v>
      </c>
      <c r="D13">
        <v>116.3</v>
      </c>
      <c r="E13">
        <v>178.5</v>
      </c>
      <c r="F13" s="38">
        <f t="shared" si="3"/>
        <v>466.3</v>
      </c>
      <c r="G13" s="38">
        <f t="shared" si="3"/>
        <v>348.5</v>
      </c>
      <c r="H13" s="47">
        <f t="shared" si="1"/>
        <v>33.802008608321387</v>
      </c>
    </row>
    <row r="14" spans="1:9" x14ac:dyDescent="0.25">
      <c r="A14" s="8">
        <f t="shared" si="2"/>
        <v>38932</v>
      </c>
      <c r="B14">
        <v>235</v>
      </c>
      <c r="C14">
        <v>175</v>
      </c>
      <c r="D14">
        <v>230.5</v>
      </c>
      <c r="E14">
        <v>236.3</v>
      </c>
      <c r="F14" s="38">
        <f t="shared" si="3"/>
        <v>465.5</v>
      </c>
      <c r="G14" s="38">
        <f t="shared" si="3"/>
        <v>411.3</v>
      </c>
      <c r="H14" s="47">
        <f t="shared" si="1"/>
        <v>13.177729151470952</v>
      </c>
    </row>
    <row r="15" spans="1:9" x14ac:dyDescent="0.25">
      <c r="A15" s="8">
        <f t="shared" si="2"/>
        <v>38939</v>
      </c>
      <c r="B15">
        <v>235</v>
      </c>
      <c r="C15">
        <v>175</v>
      </c>
      <c r="D15">
        <v>230.5</v>
      </c>
      <c r="E15">
        <v>236.3</v>
      </c>
      <c r="F15" s="38">
        <f t="shared" si="3"/>
        <v>465.5</v>
      </c>
      <c r="G15" s="38">
        <f t="shared" si="3"/>
        <v>411.3</v>
      </c>
      <c r="H15" s="47">
        <f t="shared" si="1"/>
        <v>13.177729151470952</v>
      </c>
    </row>
    <row r="16" spans="1:9" x14ac:dyDescent="0.25">
      <c r="A16" s="8">
        <f t="shared" si="2"/>
        <v>38946</v>
      </c>
      <c r="B16">
        <v>290</v>
      </c>
      <c r="C16">
        <v>290</v>
      </c>
      <c r="D16">
        <v>290.5</v>
      </c>
      <c r="E16">
        <v>236.3</v>
      </c>
      <c r="F16" s="38">
        <f t="shared" si="3"/>
        <v>580.5</v>
      </c>
      <c r="G16" s="38">
        <f t="shared" si="3"/>
        <v>526.29999999999995</v>
      </c>
      <c r="H16" s="47">
        <f t="shared" si="1"/>
        <v>10.298308949268487</v>
      </c>
    </row>
    <row r="17" spans="1:8" x14ac:dyDescent="0.25">
      <c r="A17" s="8">
        <f t="shared" si="2"/>
        <v>38953</v>
      </c>
      <c r="B17">
        <v>170</v>
      </c>
      <c r="C17">
        <v>175</v>
      </c>
      <c r="D17">
        <v>407.4</v>
      </c>
      <c r="E17">
        <v>353.4</v>
      </c>
      <c r="F17" s="38">
        <f t="shared" si="3"/>
        <v>577.4</v>
      </c>
      <c r="G17" s="38">
        <f t="shared" si="3"/>
        <v>528.4</v>
      </c>
      <c r="H17" s="47">
        <f t="shared" si="1"/>
        <v>9.2732778198334707</v>
      </c>
    </row>
    <row r="18" spans="1:8" x14ac:dyDescent="0.25">
      <c r="A18" s="8">
        <f t="shared" si="2"/>
        <v>38960</v>
      </c>
      <c r="B18">
        <v>118.7</v>
      </c>
      <c r="C18">
        <v>295</v>
      </c>
      <c r="D18">
        <v>458.8</v>
      </c>
      <c r="E18">
        <v>353.4</v>
      </c>
      <c r="F18" s="38">
        <f t="shared" si="3"/>
        <v>577.5</v>
      </c>
      <c r="G18" s="38">
        <f t="shared" si="3"/>
        <v>648.4</v>
      </c>
      <c r="H18" s="47">
        <f t="shared" si="1"/>
        <v>-10.934608266502154</v>
      </c>
    </row>
    <row r="19" spans="1:8" x14ac:dyDescent="0.25">
      <c r="A19" s="8">
        <f t="shared" si="2"/>
        <v>38967</v>
      </c>
      <c r="B19">
        <v>178.6</v>
      </c>
      <c r="C19">
        <v>295</v>
      </c>
      <c r="D19">
        <v>458.8</v>
      </c>
      <c r="E19">
        <v>353.4</v>
      </c>
      <c r="F19" s="38">
        <f t="shared" si="3"/>
        <v>637.4</v>
      </c>
      <c r="G19" s="38">
        <f t="shared" si="3"/>
        <v>648.4</v>
      </c>
      <c r="H19" s="47">
        <f t="shared" si="1"/>
        <v>-1.6964836520666271</v>
      </c>
    </row>
    <row r="20" spans="1:8" x14ac:dyDescent="0.25">
      <c r="A20" s="8">
        <f t="shared" si="2"/>
        <v>38974</v>
      </c>
      <c r="B20">
        <v>353.6</v>
      </c>
      <c r="C20">
        <v>295</v>
      </c>
      <c r="D20">
        <v>458.8</v>
      </c>
      <c r="E20">
        <v>353.4</v>
      </c>
      <c r="F20" s="38">
        <f t="shared" si="3"/>
        <v>812.40000000000009</v>
      </c>
      <c r="G20" s="38">
        <f t="shared" si="3"/>
        <v>648.4</v>
      </c>
      <c r="H20" s="47">
        <f t="shared" si="1"/>
        <v>25.293028994447898</v>
      </c>
    </row>
    <row r="21" spans="1:8" x14ac:dyDescent="0.25">
      <c r="A21" s="8">
        <f t="shared" si="2"/>
        <v>38981</v>
      </c>
      <c r="B21">
        <v>340.9</v>
      </c>
      <c r="C21">
        <v>295</v>
      </c>
      <c r="D21">
        <v>516</v>
      </c>
      <c r="E21">
        <v>353.4</v>
      </c>
      <c r="F21" s="38">
        <f t="shared" si="3"/>
        <v>856.9</v>
      </c>
      <c r="G21" s="38">
        <f t="shared" si="3"/>
        <v>648.4</v>
      </c>
      <c r="H21" s="47">
        <f t="shared" si="1"/>
        <v>32.156076495990128</v>
      </c>
    </row>
    <row r="22" spans="1:8" x14ac:dyDescent="0.25">
      <c r="A22" s="8">
        <f t="shared" si="2"/>
        <v>38988</v>
      </c>
      <c r="B22">
        <v>280.89999999999998</v>
      </c>
      <c r="C22">
        <v>235</v>
      </c>
      <c r="D22">
        <v>574.4</v>
      </c>
      <c r="E22">
        <v>410.9</v>
      </c>
      <c r="F22" s="38">
        <f t="shared" si="3"/>
        <v>855.3</v>
      </c>
      <c r="G22" s="38">
        <f t="shared" si="3"/>
        <v>645.9</v>
      </c>
      <c r="H22" s="47">
        <f t="shared" si="1"/>
        <v>32.419879238272188</v>
      </c>
    </row>
    <row r="23" spans="1:8" x14ac:dyDescent="0.25">
      <c r="A23" s="8">
        <f t="shared" si="2"/>
        <v>38995</v>
      </c>
      <c r="B23">
        <v>340.9</v>
      </c>
      <c r="C23">
        <v>175</v>
      </c>
      <c r="D23">
        <v>574.4</v>
      </c>
      <c r="E23">
        <v>525.70000000000005</v>
      </c>
      <c r="F23" s="38">
        <f t="shared" si="3"/>
        <v>915.3</v>
      </c>
      <c r="G23" s="38">
        <f t="shared" si="3"/>
        <v>700.7</v>
      </c>
      <c r="H23" s="47">
        <f t="shared" si="1"/>
        <v>30.626516340802045</v>
      </c>
    </row>
    <row r="24" spans="1:8" x14ac:dyDescent="0.25">
      <c r="A24" s="8">
        <f t="shared" si="2"/>
        <v>39002</v>
      </c>
      <c r="B24">
        <v>236.4</v>
      </c>
      <c r="C24">
        <v>175</v>
      </c>
      <c r="D24">
        <v>682.8</v>
      </c>
      <c r="E24">
        <v>525.70000000000005</v>
      </c>
      <c r="F24" s="38">
        <f t="shared" si="3"/>
        <v>919.19999999999993</v>
      </c>
      <c r="G24" s="38">
        <f t="shared" si="3"/>
        <v>700.7</v>
      </c>
      <c r="H24" s="47">
        <f t="shared" si="1"/>
        <v>31.18310261167403</v>
      </c>
    </row>
    <row r="25" spans="1:8" x14ac:dyDescent="0.25">
      <c r="A25" s="8">
        <f t="shared" si="2"/>
        <v>39009</v>
      </c>
      <c r="B25">
        <v>120</v>
      </c>
      <c r="C25">
        <v>175</v>
      </c>
      <c r="D25">
        <v>860.3</v>
      </c>
      <c r="E25">
        <v>641.5</v>
      </c>
      <c r="F25" s="38">
        <f t="shared" si="3"/>
        <v>980.3</v>
      </c>
      <c r="G25" s="38">
        <f t="shared" si="3"/>
        <v>816.5</v>
      </c>
      <c r="H25" s="47">
        <f t="shared" si="1"/>
        <v>20.061236987140219</v>
      </c>
    </row>
    <row r="26" spans="1:8" x14ac:dyDescent="0.25">
      <c r="A26" s="8">
        <f t="shared" si="2"/>
        <v>39016</v>
      </c>
      <c r="B26">
        <v>180</v>
      </c>
      <c r="C26">
        <v>175</v>
      </c>
      <c r="D26">
        <v>860.3</v>
      </c>
      <c r="E26">
        <v>641.5</v>
      </c>
      <c r="F26" s="38">
        <f t="shared" si="3"/>
        <v>1040.3</v>
      </c>
      <c r="G26" s="38">
        <f t="shared" si="3"/>
        <v>816.5</v>
      </c>
      <c r="H26" s="47">
        <f t="shared" si="1"/>
        <v>27.409675443968151</v>
      </c>
    </row>
    <row r="27" spans="1:8" x14ac:dyDescent="0.25">
      <c r="A27" s="8">
        <f t="shared" si="2"/>
        <v>39023</v>
      </c>
      <c r="B27">
        <v>300</v>
      </c>
      <c r="C27">
        <v>235</v>
      </c>
      <c r="D27">
        <v>860.3</v>
      </c>
      <c r="E27">
        <v>641.5</v>
      </c>
      <c r="F27" s="38">
        <f t="shared" si="3"/>
        <v>1160.3</v>
      </c>
      <c r="G27" s="38">
        <f t="shared" si="3"/>
        <v>876.5</v>
      </c>
      <c r="H27" s="47">
        <f t="shared" si="1"/>
        <v>32.378779235596113</v>
      </c>
    </row>
    <row r="28" spans="1:8" x14ac:dyDescent="0.25">
      <c r="A28" s="8">
        <f t="shared" si="2"/>
        <v>39030</v>
      </c>
      <c r="B28">
        <v>300</v>
      </c>
      <c r="C28">
        <v>235</v>
      </c>
      <c r="D28">
        <v>860.3</v>
      </c>
      <c r="E28">
        <v>641.5</v>
      </c>
      <c r="F28" s="38">
        <f t="shared" si="3"/>
        <v>1160.3</v>
      </c>
      <c r="G28" s="38">
        <f t="shared" si="3"/>
        <v>876.5</v>
      </c>
      <c r="H28" s="47">
        <f t="shared" si="1"/>
        <v>32.378779235596113</v>
      </c>
    </row>
    <row r="29" spans="1:8" x14ac:dyDescent="0.25">
      <c r="A29" s="8">
        <f t="shared" si="2"/>
        <v>39037</v>
      </c>
      <c r="B29">
        <v>240</v>
      </c>
      <c r="C29">
        <v>235</v>
      </c>
      <c r="D29">
        <v>981</v>
      </c>
      <c r="E29">
        <v>641.5</v>
      </c>
      <c r="F29" s="38">
        <f t="shared" si="3"/>
        <v>1221</v>
      </c>
      <c r="G29" s="38">
        <f t="shared" si="3"/>
        <v>876.5</v>
      </c>
      <c r="H29" s="47">
        <f t="shared" si="1"/>
        <v>39.304050199657723</v>
      </c>
    </row>
    <row r="30" spans="1:8" x14ac:dyDescent="0.25">
      <c r="A30" s="8">
        <f t="shared" si="2"/>
        <v>39044</v>
      </c>
      <c r="B30">
        <v>240</v>
      </c>
      <c r="C30">
        <v>180</v>
      </c>
      <c r="D30">
        <v>1040</v>
      </c>
      <c r="E30">
        <v>699.2</v>
      </c>
      <c r="F30" s="38">
        <f t="shared" si="3"/>
        <v>1280</v>
      </c>
      <c r="G30" s="38">
        <f t="shared" si="3"/>
        <v>879.2</v>
      </c>
      <c r="H30" s="47">
        <f t="shared" si="1"/>
        <v>45.58689717925386</v>
      </c>
    </row>
    <row r="31" spans="1:8" x14ac:dyDescent="0.25">
      <c r="A31" s="8">
        <f t="shared" si="2"/>
        <v>39051</v>
      </c>
      <c r="B31">
        <v>240</v>
      </c>
      <c r="C31">
        <v>180</v>
      </c>
      <c r="D31">
        <v>1040</v>
      </c>
      <c r="E31">
        <v>699.2</v>
      </c>
      <c r="F31" s="38">
        <f t="shared" ref="F31:G36" si="4">+B31+D31</f>
        <v>1280</v>
      </c>
      <c r="G31" s="38">
        <f t="shared" si="4"/>
        <v>879.2</v>
      </c>
      <c r="H31" s="47">
        <f t="shared" ref="H31:H36" si="5">+(F31/G31-1)*100</f>
        <v>45.58689717925386</v>
      </c>
    </row>
    <row r="32" spans="1:8" x14ac:dyDescent="0.25">
      <c r="A32" s="8">
        <f t="shared" si="2"/>
        <v>39058</v>
      </c>
      <c r="B32">
        <v>300</v>
      </c>
      <c r="C32">
        <v>175</v>
      </c>
      <c r="D32">
        <v>1040</v>
      </c>
      <c r="E32">
        <v>815.7</v>
      </c>
      <c r="F32" s="38">
        <f t="shared" si="4"/>
        <v>1340</v>
      </c>
      <c r="G32" s="38">
        <f t="shared" si="4"/>
        <v>990.7</v>
      </c>
      <c r="H32" s="47">
        <f t="shared" si="5"/>
        <v>35.257898455637424</v>
      </c>
    </row>
    <row r="33" spans="1:8" x14ac:dyDescent="0.25">
      <c r="A33" s="8">
        <f t="shared" si="2"/>
        <v>39065</v>
      </c>
      <c r="B33">
        <v>355</v>
      </c>
      <c r="C33">
        <v>175</v>
      </c>
      <c r="D33">
        <v>1099</v>
      </c>
      <c r="E33">
        <v>815.7</v>
      </c>
      <c r="F33" s="38">
        <f t="shared" si="4"/>
        <v>1454</v>
      </c>
      <c r="G33" s="38">
        <f t="shared" si="4"/>
        <v>990.7</v>
      </c>
      <c r="H33" s="47">
        <f t="shared" si="5"/>
        <v>46.764913697385694</v>
      </c>
    </row>
    <row r="34" spans="1:8" x14ac:dyDescent="0.25">
      <c r="A34" s="8">
        <f t="shared" si="2"/>
        <v>39072</v>
      </c>
      <c r="B34">
        <v>355</v>
      </c>
      <c r="C34">
        <v>175</v>
      </c>
      <c r="D34">
        <v>1099</v>
      </c>
      <c r="E34">
        <v>815.7</v>
      </c>
      <c r="F34" s="38">
        <f t="shared" si="4"/>
        <v>1454</v>
      </c>
      <c r="G34" s="38">
        <f t="shared" si="4"/>
        <v>990.7</v>
      </c>
      <c r="H34" s="47">
        <f t="shared" si="5"/>
        <v>46.764913697385694</v>
      </c>
    </row>
    <row r="35" spans="1:8" x14ac:dyDescent="0.25">
      <c r="A35" s="8">
        <f t="shared" si="2"/>
        <v>39079</v>
      </c>
      <c r="B35">
        <v>235</v>
      </c>
      <c r="C35">
        <v>115</v>
      </c>
      <c r="D35">
        <v>1214.8</v>
      </c>
      <c r="E35">
        <v>874.7</v>
      </c>
      <c r="F35" s="38">
        <f t="shared" si="4"/>
        <v>1449.8</v>
      </c>
      <c r="G35" s="38">
        <f t="shared" si="4"/>
        <v>989.7</v>
      </c>
      <c r="H35" s="47">
        <f t="shared" si="5"/>
        <v>46.488835000505205</v>
      </c>
    </row>
    <row r="36" spans="1:8" x14ac:dyDescent="0.25">
      <c r="A36" s="8">
        <f t="shared" si="2"/>
        <v>39086</v>
      </c>
      <c r="B36">
        <v>295</v>
      </c>
      <c r="C36">
        <v>115</v>
      </c>
      <c r="D36">
        <v>1214.8</v>
      </c>
      <c r="E36">
        <v>874.7</v>
      </c>
      <c r="F36" s="38">
        <f t="shared" si="4"/>
        <v>1509.8</v>
      </c>
      <c r="G36" s="38">
        <f t="shared" si="4"/>
        <v>989.7</v>
      </c>
      <c r="H36" s="47">
        <f t="shared" si="5"/>
        <v>52.551278165100527</v>
      </c>
    </row>
    <row r="37" spans="1:8" x14ac:dyDescent="0.25">
      <c r="A37" s="8">
        <f t="shared" si="2"/>
        <v>39093</v>
      </c>
      <c r="B37">
        <v>295</v>
      </c>
      <c r="C37">
        <v>115</v>
      </c>
      <c r="D37">
        <v>1214.8</v>
      </c>
      <c r="E37">
        <v>874.7</v>
      </c>
      <c r="F37" s="38">
        <f t="shared" ref="F37:G39" si="6">+B37+D37</f>
        <v>1509.8</v>
      </c>
      <c r="G37" s="38">
        <f t="shared" si="6"/>
        <v>989.7</v>
      </c>
      <c r="H37" s="47">
        <f t="shared" ref="H37:H42" si="7">+(F37/G37-1)*100</f>
        <v>52.551278165100527</v>
      </c>
    </row>
    <row r="38" spans="1:8" x14ac:dyDescent="0.25">
      <c r="A38" s="8">
        <f t="shared" si="2"/>
        <v>39100</v>
      </c>
      <c r="B38">
        <v>175</v>
      </c>
      <c r="C38">
        <v>60</v>
      </c>
      <c r="D38">
        <v>1335.2</v>
      </c>
      <c r="E38">
        <v>931.5</v>
      </c>
      <c r="F38" s="38">
        <f t="shared" si="6"/>
        <v>1510.2</v>
      </c>
      <c r="G38" s="38">
        <f t="shared" si="6"/>
        <v>991.5</v>
      </c>
      <c r="H38" s="47">
        <f t="shared" si="7"/>
        <v>52.314674735249625</v>
      </c>
    </row>
    <row r="39" spans="1:8" x14ac:dyDescent="0.25">
      <c r="A39" s="8">
        <f t="shared" si="2"/>
        <v>39107</v>
      </c>
      <c r="B39">
        <v>170</v>
      </c>
      <c r="C39">
        <v>69</v>
      </c>
      <c r="D39">
        <v>1393.2</v>
      </c>
      <c r="E39">
        <v>931.5</v>
      </c>
      <c r="F39" s="38">
        <f t="shared" si="6"/>
        <v>1563.2</v>
      </c>
      <c r="G39" s="38">
        <f t="shared" si="6"/>
        <v>1000.5</v>
      </c>
      <c r="H39" s="47">
        <f t="shared" si="7"/>
        <v>56.241879060469778</v>
      </c>
    </row>
    <row r="40" spans="1:8" x14ac:dyDescent="0.25">
      <c r="A40" s="8">
        <f t="shared" si="2"/>
        <v>39114</v>
      </c>
      <c r="B40">
        <v>235</v>
      </c>
      <c r="C40">
        <v>69</v>
      </c>
      <c r="D40">
        <v>1450.8</v>
      </c>
      <c r="E40">
        <v>931.5</v>
      </c>
      <c r="F40" s="38">
        <f t="shared" ref="F40:G42" si="8">+B40+D40</f>
        <v>1685.8</v>
      </c>
      <c r="G40" s="38">
        <f t="shared" si="8"/>
        <v>1000.5</v>
      </c>
      <c r="H40" s="47">
        <f t="shared" si="7"/>
        <v>68.495752123938033</v>
      </c>
    </row>
    <row r="41" spans="1:8" x14ac:dyDescent="0.25">
      <c r="A41" s="8">
        <f t="shared" si="2"/>
        <v>39121</v>
      </c>
      <c r="B41">
        <v>230</v>
      </c>
      <c r="C41">
        <v>9</v>
      </c>
      <c r="D41">
        <v>1509.8</v>
      </c>
      <c r="E41">
        <v>989.3</v>
      </c>
      <c r="F41" s="38">
        <f t="shared" si="8"/>
        <v>1739.8</v>
      </c>
      <c r="G41" s="38">
        <f t="shared" si="8"/>
        <v>998.3</v>
      </c>
      <c r="H41" s="47">
        <f t="shared" si="7"/>
        <v>74.276269658419309</v>
      </c>
    </row>
    <row r="42" spans="1:8" x14ac:dyDescent="0.25">
      <c r="A42" s="8">
        <f t="shared" si="2"/>
        <v>39128</v>
      </c>
      <c r="B42">
        <v>230</v>
      </c>
      <c r="C42">
        <v>60</v>
      </c>
      <c r="D42">
        <v>1572.8</v>
      </c>
      <c r="E42">
        <v>998</v>
      </c>
      <c r="F42" s="38">
        <f t="shared" si="8"/>
        <v>1802.8</v>
      </c>
      <c r="G42" s="38">
        <f t="shared" si="8"/>
        <v>1058</v>
      </c>
      <c r="H42" s="47">
        <f t="shared" si="7"/>
        <v>70.396975425330808</v>
      </c>
    </row>
    <row r="43" spans="1:8" x14ac:dyDescent="0.25">
      <c r="A43" s="8">
        <f t="shared" si="2"/>
        <v>39135</v>
      </c>
      <c r="B43">
        <v>230</v>
      </c>
      <c r="C43">
        <v>60</v>
      </c>
      <c r="D43">
        <v>1602.8</v>
      </c>
      <c r="E43">
        <v>998</v>
      </c>
      <c r="F43" s="38">
        <f t="shared" ref="F43:G45" si="9">+B43+D43</f>
        <v>1832.8</v>
      </c>
      <c r="G43" s="38">
        <f t="shared" si="9"/>
        <v>1058</v>
      </c>
      <c r="H43" s="47">
        <f t="shared" ref="H43:H48" si="10">+(F43/G43-1)*100</f>
        <v>73.232514177693758</v>
      </c>
    </row>
    <row r="44" spans="1:8" x14ac:dyDescent="0.25">
      <c r="A44" s="8">
        <f t="shared" si="2"/>
        <v>39142</v>
      </c>
      <c r="B44">
        <v>230</v>
      </c>
      <c r="C44">
        <v>60</v>
      </c>
      <c r="D44">
        <v>1602.8</v>
      </c>
      <c r="E44">
        <v>998</v>
      </c>
      <c r="F44" s="38">
        <f t="shared" si="9"/>
        <v>1832.8</v>
      </c>
      <c r="G44" s="38">
        <f t="shared" si="9"/>
        <v>1058</v>
      </c>
      <c r="H44" s="47">
        <f t="shared" si="10"/>
        <v>73.232514177693758</v>
      </c>
    </row>
    <row r="45" spans="1:8" x14ac:dyDescent="0.25">
      <c r="A45" s="8">
        <f t="shared" si="2"/>
        <v>39149</v>
      </c>
      <c r="B45">
        <v>110</v>
      </c>
      <c r="C45">
        <v>60</v>
      </c>
      <c r="D45">
        <v>1728.8</v>
      </c>
      <c r="E45">
        <v>998</v>
      </c>
      <c r="F45" s="38">
        <f t="shared" si="9"/>
        <v>1838.8</v>
      </c>
      <c r="G45" s="38">
        <f t="shared" si="9"/>
        <v>1058</v>
      </c>
      <c r="H45" s="47">
        <f t="shared" si="10"/>
        <v>73.799621928166331</v>
      </c>
    </row>
    <row r="46" spans="1:8" x14ac:dyDescent="0.25">
      <c r="A46" s="8">
        <f t="shared" si="2"/>
        <v>39156</v>
      </c>
      <c r="B46">
        <v>55</v>
      </c>
      <c r="C46">
        <v>129</v>
      </c>
      <c r="D46">
        <v>1786.5</v>
      </c>
      <c r="E46">
        <v>998</v>
      </c>
      <c r="F46" s="38">
        <f t="shared" ref="F46:G48" si="11">+B46+D46</f>
        <v>1841.5</v>
      </c>
      <c r="G46" s="38">
        <f t="shared" si="11"/>
        <v>1127</v>
      </c>
      <c r="H46" s="47">
        <f t="shared" si="10"/>
        <v>63.398402839396638</v>
      </c>
    </row>
    <row r="47" spans="1:8" x14ac:dyDescent="0.25">
      <c r="A47" s="8">
        <f t="shared" si="2"/>
        <v>39163</v>
      </c>
      <c r="B47">
        <v>178</v>
      </c>
      <c r="C47">
        <v>69</v>
      </c>
      <c r="D47">
        <v>1786.5</v>
      </c>
      <c r="E47">
        <v>1055.9000000000001</v>
      </c>
      <c r="F47" s="38">
        <f t="shared" si="11"/>
        <v>1964.5</v>
      </c>
      <c r="G47" s="38">
        <f t="shared" si="11"/>
        <v>1124.9000000000001</v>
      </c>
      <c r="H47" s="47">
        <f t="shared" si="10"/>
        <v>74.637745577384649</v>
      </c>
    </row>
    <row r="48" spans="1:8" x14ac:dyDescent="0.25">
      <c r="A48" s="8">
        <f t="shared" si="2"/>
        <v>39170</v>
      </c>
      <c r="B48">
        <v>131</v>
      </c>
      <c r="C48">
        <v>69</v>
      </c>
      <c r="D48">
        <v>1844.3</v>
      </c>
      <c r="E48">
        <v>1055.9000000000001</v>
      </c>
      <c r="F48" s="38">
        <f t="shared" si="11"/>
        <v>1975.3</v>
      </c>
      <c r="G48" s="38">
        <f t="shared" si="11"/>
        <v>1124.9000000000001</v>
      </c>
      <c r="H48" s="47">
        <f t="shared" si="10"/>
        <v>75.597830918303828</v>
      </c>
    </row>
    <row r="49" spans="1:9" x14ac:dyDescent="0.25">
      <c r="A49" s="8">
        <f t="shared" si="2"/>
        <v>39177</v>
      </c>
      <c r="B49">
        <v>178</v>
      </c>
      <c r="C49">
        <v>69</v>
      </c>
      <c r="D49">
        <v>1852.7</v>
      </c>
      <c r="E49">
        <v>1055.9000000000001</v>
      </c>
      <c r="F49" s="38">
        <f t="shared" ref="F49:G51" si="12">+B49+D49</f>
        <v>2030.7</v>
      </c>
      <c r="G49" s="38">
        <f t="shared" si="12"/>
        <v>1124.9000000000001</v>
      </c>
      <c r="H49" s="47">
        <f t="shared" ref="H49:H54" si="13">+(F49/G49-1)*100</f>
        <v>80.52271313005599</v>
      </c>
    </row>
    <row r="50" spans="1:9" x14ac:dyDescent="0.25">
      <c r="A50" s="8">
        <f t="shared" si="2"/>
        <v>39184</v>
      </c>
      <c r="B50">
        <v>115</v>
      </c>
      <c r="C50">
        <v>69</v>
      </c>
      <c r="D50">
        <v>1919.5</v>
      </c>
      <c r="E50">
        <v>1055.9000000000001</v>
      </c>
      <c r="F50" s="38">
        <f t="shared" si="12"/>
        <v>2034.5</v>
      </c>
      <c r="G50" s="38">
        <f t="shared" si="12"/>
        <v>1124.9000000000001</v>
      </c>
      <c r="H50" s="47">
        <f t="shared" si="13"/>
        <v>80.860520935194231</v>
      </c>
    </row>
    <row r="51" spans="1:9" x14ac:dyDescent="0.25">
      <c r="A51" s="8">
        <f t="shared" si="2"/>
        <v>39191</v>
      </c>
      <c r="B51">
        <v>115</v>
      </c>
      <c r="C51">
        <v>60</v>
      </c>
      <c r="D51">
        <v>1919.5</v>
      </c>
      <c r="E51">
        <v>1064.5999999999999</v>
      </c>
      <c r="F51" s="38">
        <f t="shared" si="12"/>
        <v>2034.5</v>
      </c>
      <c r="G51" s="38">
        <f t="shared" si="12"/>
        <v>1124.5999999999999</v>
      </c>
      <c r="H51" s="47">
        <f t="shared" si="13"/>
        <v>80.908767561799763</v>
      </c>
    </row>
    <row r="52" spans="1:9" x14ac:dyDescent="0.25">
      <c r="A52" s="8">
        <f t="shared" si="2"/>
        <v>39198</v>
      </c>
      <c r="B52">
        <v>115</v>
      </c>
      <c r="C52">
        <v>115</v>
      </c>
      <c r="D52">
        <v>1919.5</v>
      </c>
      <c r="E52">
        <v>1123.5999999999999</v>
      </c>
      <c r="F52" s="38">
        <f t="shared" ref="F52:G54" si="14">+B52+D52</f>
        <v>2034.5</v>
      </c>
      <c r="G52" s="38">
        <f t="shared" si="14"/>
        <v>1238.5999999999999</v>
      </c>
      <c r="H52" s="47">
        <f t="shared" si="13"/>
        <v>64.258033263361881</v>
      </c>
    </row>
    <row r="53" spans="1:9" x14ac:dyDescent="0.25">
      <c r="A53" s="8">
        <f t="shared" si="2"/>
        <v>39205</v>
      </c>
      <c r="B53">
        <v>115</v>
      </c>
      <c r="C53">
        <v>115</v>
      </c>
      <c r="D53">
        <v>1919.5</v>
      </c>
      <c r="E53">
        <v>1123.5999999999999</v>
      </c>
      <c r="F53" s="38">
        <f t="shared" si="14"/>
        <v>2034.5</v>
      </c>
      <c r="G53" s="38">
        <f t="shared" si="14"/>
        <v>1238.5999999999999</v>
      </c>
      <c r="H53" s="47">
        <f t="shared" si="13"/>
        <v>64.258033263361881</v>
      </c>
    </row>
    <row r="54" spans="1:9" x14ac:dyDescent="0.25">
      <c r="A54" s="8">
        <f t="shared" si="2"/>
        <v>39212</v>
      </c>
      <c r="B54">
        <v>110</v>
      </c>
      <c r="C54">
        <v>115</v>
      </c>
      <c r="D54">
        <v>1981.5</v>
      </c>
      <c r="E54">
        <v>1123.5999999999999</v>
      </c>
      <c r="F54" s="38">
        <f t="shared" si="14"/>
        <v>2091.5</v>
      </c>
      <c r="G54" s="38">
        <f t="shared" si="14"/>
        <v>1238.5999999999999</v>
      </c>
      <c r="H54" s="47">
        <f t="shared" si="13"/>
        <v>68.86000322945263</v>
      </c>
    </row>
    <row r="55" spans="1:9" x14ac:dyDescent="0.25">
      <c r="A55" s="8">
        <f t="shared" si="2"/>
        <v>39219</v>
      </c>
      <c r="B55">
        <v>110</v>
      </c>
      <c r="C55">
        <v>115</v>
      </c>
      <c r="D55">
        <v>1981.5</v>
      </c>
      <c r="E55">
        <v>1123.5999999999999</v>
      </c>
      <c r="F55" s="38">
        <f>+B55+D55</f>
        <v>2091.5</v>
      </c>
      <c r="G55" s="38">
        <f>+C55+E55</f>
        <v>1238.5999999999999</v>
      </c>
      <c r="H55" s="47">
        <f t="shared" ref="H55:H60" si="15">+(F55/G55-1)*100</f>
        <v>68.86000322945263</v>
      </c>
      <c r="I55">
        <v>60</v>
      </c>
    </row>
    <row r="56" spans="1:9" x14ac:dyDescent="0.25">
      <c r="A56" s="8">
        <f t="shared" si="2"/>
        <v>39226</v>
      </c>
      <c r="B56">
        <v>110</v>
      </c>
      <c r="C56">
        <v>115</v>
      </c>
      <c r="D56">
        <v>1981.5</v>
      </c>
      <c r="E56">
        <v>1123.5999999999999</v>
      </c>
      <c r="F56" s="38">
        <f>+B56+D56</f>
        <v>2091.5</v>
      </c>
      <c r="G56" s="38">
        <f>+C56+E56</f>
        <v>1238.5999999999999</v>
      </c>
      <c r="H56" s="47">
        <f t="shared" si="15"/>
        <v>68.86000322945263</v>
      </c>
      <c r="I56">
        <v>120</v>
      </c>
    </row>
    <row r="57" spans="1:9" x14ac:dyDescent="0.25">
      <c r="A57" s="8">
        <f t="shared" si="2"/>
        <v>39233</v>
      </c>
      <c r="F57">
        <v>1981.5</v>
      </c>
      <c r="G57">
        <v>1181.3</v>
      </c>
      <c r="H57" s="47">
        <f t="shared" si="15"/>
        <v>67.738931685431297</v>
      </c>
    </row>
    <row r="58" spans="1:9" x14ac:dyDescent="0.25">
      <c r="A58" s="8">
        <f t="shared" si="2"/>
        <v>39240</v>
      </c>
      <c r="B58">
        <v>275</v>
      </c>
      <c r="C58">
        <v>55</v>
      </c>
      <c r="D58">
        <v>0</v>
      </c>
      <c r="E58">
        <v>0</v>
      </c>
      <c r="F58" s="38">
        <f t="shared" ref="F58:G60" si="16">+B58+D58</f>
        <v>275</v>
      </c>
      <c r="G58" s="38">
        <f t="shared" si="16"/>
        <v>55</v>
      </c>
      <c r="H58" s="47">
        <f t="shared" si="15"/>
        <v>400</v>
      </c>
    </row>
    <row r="59" spans="1:9" x14ac:dyDescent="0.25">
      <c r="A59" s="8">
        <f t="shared" si="2"/>
        <v>39247</v>
      </c>
      <c r="B59">
        <v>275</v>
      </c>
      <c r="C59">
        <v>55</v>
      </c>
      <c r="D59">
        <v>0</v>
      </c>
      <c r="E59">
        <v>0</v>
      </c>
      <c r="F59" s="38">
        <f t="shared" si="16"/>
        <v>275</v>
      </c>
      <c r="G59" s="38">
        <f t="shared" si="16"/>
        <v>55</v>
      </c>
      <c r="H59" s="47">
        <f t="shared" si="15"/>
        <v>400</v>
      </c>
    </row>
    <row r="60" spans="1:9" x14ac:dyDescent="0.25">
      <c r="A60" s="8">
        <f t="shared" si="2"/>
        <v>39254</v>
      </c>
      <c r="B60">
        <v>100</v>
      </c>
      <c r="C60">
        <v>175</v>
      </c>
      <c r="D60">
        <v>186.8</v>
      </c>
      <c r="E60">
        <v>57.8</v>
      </c>
      <c r="F60" s="38">
        <f t="shared" si="16"/>
        <v>286.8</v>
      </c>
      <c r="G60" s="38">
        <f t="shared" si="16"/>
        <v>232.8</v>
      </c>
      <c r="H60" s="47">
        <f t="shared" si="15"/>
        <v>23.1958762886598</v>
      </c>
    </row>
    <row r="61" spans="1:9" x14ac:dyDescent="0.25">
      <c r="A61" s="8">
        <f t="shared" si="2"/>
        <v>39261</v>
      </c>
      <c r="B61">
        <v>110</v>
      </c>
      <c r="C61">
        <v>175</v>
      </c>
      <c r="D61">
        <v>295.2</v>
      </c>
      <c r="E61">
        <v>57.8</v>
      </c>
      <c r="F61" s="38">
        <f t="shared" ref="F61:G63" si="17">+B61+D61</f>
        <v>405.2</v>
      </c>
      <c r="G61" s="38">
        <f t="shared" si="17"/>
        <v>232.8</v>
      </c>
      <c r="H61" s="47">
        <f t="shared" ref="H61:H66" si="18">+(F61/G61-1)*100</f>
        <v>74.054982817869401</v>
      </c>
    </row>
    <row r="62" spans="1:9" x14ac:dyDescent="0.25">
      <c r="A62" s="8">
        <f t="shared" si="2"/>
        <v>39268</v>
      </c>
      <c r="B62">
        <v>340</v>
      </c>
      <c r="C62">
        <v>175</v>
      </c>
      <c r="D62">
        <v>355.3</v>
      </c>
      <c r="E62">
        <v>57.8</v>
      </c>
      <c r="F62" s="38">
        <f t="shared" si="17"/>
        <v>695.3</v>
      </c>
      <c r="G62" s="38">
        <f t="shared" si="17"/>
        <v>232.8</v>
      </c>
      <c r="H62" s="47">
        <f t="shared" si="18"/>
        <v>198.66838487972504</v>
      </c>
    </row>
    <row r="63" spans="1:9" x14ac:dyDescent="0.25">
      <c r="A63" s="8">
        <f t="shared" si="2"/>
        <v>39275</v>
      </c>
      <c r="B63">
        <v>457</v>
      </c>
      <c r="C63">
        <v>175</v>
      </c>
      <c r="D63">
        <v>355.3</v>
      </c>
      <c r="E63">
        <v>57.8</v>
      </c>
      <c r="F63" s="38">
        <f t="shared" si="17"/>
        <v>812.3</v>
      </c>
      <c r="G63" s="38">
        <f t="shared" si="17"/>
        <v>232.8</v>
      </c>
      <c r="H63" s="47">
        <f t="shared" si="18"/>
        <v>248.92611683848793</v>
      </c>
    </row>
    <row r="64" spans="1:9" x14ac:dyDescent="0.25">
      <c r="A64" s="8">
        <f t="shared" si="2"/>
        <v>39282</v>
      </c>
      <c r="B64">
        <v>826</v>
      </c>
      <c r="C64">
        <v>235</v>
      </c>
      <c r="D64">
        <v>414.5</v>
      </c>
      <c r="E64">
        <v>116.3</v>
      </c>
      <c r="F64" s="38">
        <f t="shared" ref="F64:G66" si="19">+B64+D64</f>
        <v>1240.5</v>
      </c>
      <c r="G64" s="38">
        <f t="shared" si="19"/>
        <v>351.3</v>
      </c>
      <c r="H64" s="47">
        <f t="shared" si="18"/>
        <v>253.11699402220324</v>
      </c>
    </row>
    <row r="65" spans="1:8" x14ac:dyDescent="0.25">
      <c r="A65" s="8">
        <f t="shared" si="2"/>
        <v>39289</v>
      </c>
      <c r="B65">
        <v>892</v>
      </c>
      <c r="C65">
        <v>350</v>
      </c>
      <c r="D65">
        <v>414.5</v>
      </c>
      <c r="E65">
        <v>116.3</v>
      </c>
      <c r="F65" s="38">
        <f t="shared" si="19"/>
        <v>1306.5</v>
      </c>
      <c r="G65" s="38">
        <f t="shared" si="19"/>
        <v>466.3</v>
      </c>
      <c r="H65" s="47">
        <f t="shared" si="18"/>
        <v>180.18443062406178</v>
      </c>
    </row>
    <row r="66" spans="1:8" x14ac:dyDescent="0.25">
      <c r="A66" s="8">
        <f t="shared" si="2"/>
        <v>39296</v>
      </c>
      <c r="B66">
        <v>785</v>
      </c>
      <c r="C66">
        <v>235</v>
      </c>
      <c r="D66">
        <v>535.29999999999995</v>
      </c>
      <c r="E66">
        <v>230.5</v>
      </c>
      <c r="F66" s="38">
        <f t="shared" si="19"/>
        <v>1320.3</v>
      </c>
      <c r="G66" s="38">
        <f t="shared" si="19"/>
        <v>465.5</v>
      </c>
      <c r="H66" s="47">
        <f t="shared" si="18"/>
        <v>183.63050483351233</v>
      </c>
    </row>
    <row r="67" spans="1:8" x14ac:dyDescent="0.25">
      <c r="A67" s="8">
        <f t="shared" si="2"/>
        <v>39303</v>
      </c>
      <c r="B67">
        <v>825</v>
      </c>
      <c r="C67">
        <v>235</v>
      </c>
      <c r="D67">
        <v>669.9</v>
      </c>
      <c r="E67">
        <v>230.5</v>
      </c>
      <c r="F67" s="38">
        <f t="shared" ref="F67:G69" si="20">+B67+D67</f>
        <v>1494.9</v>
      </c>
      <c r="G67" s="38">
        <f t="shared" si="20"/>
        <v>465.5</v>
      </c>
      <c r="H67" s="47">
        <f t="shared" ref="H67:H72" si="21">+(F67/G67-1)*100</f>
        <v>221.13856068743289</v>
      </c>
    </row>
    <row r="68" spans="1:8" x14ac:dyDescent="0.25">
      <c r="A68" s="8">
        <f t="shared" si="2"/>
        <v>39310</v>
      </c>
      <c r="B68">
        <v>915</v>
      </c>
      <c r="C68">
        <v>290</v>
      </c>
      <c r="D68">
        <v>855.5</v>
      </c>
      <c r="E68">
        <v>290</v>
      </c>
      <c r="F68" s="38">
        <f t="shared" si="20"/>
        <v>1770.5</v>
      </c>
      <c r="G68" s="38">
        <f t="shared" si="20"/>
        <v>580</v>
      </c>
      <c r="H68" s="47">
        <f t="shared" si="21"/>
        <v>205.25862068965517</v>
      </c>
    </row>
    <row r="69" spans="1:8" x14ac:dyDescent="0.25">
      <c r="A69" s="8">
        <f t="shared" si="2"/>
        <v>39317</v>
      </c>
      <c r="B69">
        <v>1055.5</v>
      </c>
      <c r="C69">
        <v>170</v>
      </c>
      <c r="D69">
        <v>1037</v>
      </c>
      <c r="E69">
        <v>407.4</v>
      </c>
      <c r="F69" s="38">
        <f t="shared" si="20"/>
        <v>2092.5</v>
      </c>
      <c r="G69" s="38">
        <f t="shared" si="20"/>
        <v>577.4</v>
      </c>
      <c r="H69" s="47">
        <f t="shared" si="21"/>
        <v>262.40041565639075</v>
      </c>
    </row>
    <row r="70" spans="1:8" x14ac:dyDescent="0.25">
      <c r="A70" s="8">
        <f t="shared" si="2"/>
        <v>39324</v>
      </c>
      <c r="B70">
        <v>815.5</v>
      </c>
      <c r="C70">
        <v>118.7</v>
      </c>
      <c r="D70">
        <v>1343.6</v>
      </c>
      <c r="E70">
        <v>458.8</v>
      </c>
      <c r="F70" s="38">
        <f t="shared" ref="F70:G72" si="22">+B70+D70</f>
        <v>2159.1</v>
      </c>
      <c r="G70" s="38">
        <f t="shared" si="22"/>
        <v>577.5</v>
      </c>
      <c r="H70" s="47">
        <f t="shared" si="21"/>
        <v>273.87012987012986</v>
      </c>
    </row>
    <row r="71" spans="1:8" x14ac:dyDescent="0.25">
      <c r="A71" s="63">
        <f t="shared" si="2"/>
        <v>39331</v>
      </c>
      <c r="B71">
        <v>1157.5</v>
      </c>
      <c r="C71">
        <v>178.6</v>
      </c>
      <c r="D71">
        <v>1415.4</v>
      </c>
      <c r="E71">
        <v>458.8</v>
      </c>
      <c r="F71" s="38">
        <f t="shared" si="22"/>
        <v>2572.9</v>
      </c>
      <c r="G71" s="38">
        <f t="shared" si="22"/>
        <v>637.4</v>
      </c>
      <c r="H71" s="47">
        <f t="shared" si="21"/>
        <v>303.6554753686853</v>
      </c>
    </row>
    <row r="72" spans="1:8" x14ac:dyDescent="0.25">
      <c r="A72" s="8">
        <f t="shared" si="2"/>
        <v>39338</v>
      </c>
      <c r="B72">
        <v>1097.5</v>
      </c>
      <c r="C72">
        <v>353.6</v>
      </c>
      <c r="D72">
        <v>1540.7</v>
      </c>
      <c r="E72">
        <v>458.8</v>
      </c>
      <c r="F72" s="38">
        <f t="shared" si="22"/>
        <v>2638.2</v>
      </c>
      <c r="G72" s="38">
        <f t="shared" si="22"/>
        <v>812.40000000000009</v>
      </c>
      <c r="H72" s="47">
        <f t="shared" si="21"/>
        <v>224.74150664697189</v>
      </c>
    </row>
    <row r="73" spans="1:8" x14ac:dyDescent="0.25">
      <c r="A73" s="8">
        <f t="shared" si="2"/>
        <v>39345</v>
      </c>
      <c r="B73">
        <v>917.5</v>
      </c>
      <c r="C73">
        <v>340.9</v>
      </c>
      <c r="D73">
        <v>1718.5</v>
      </c>
      <c r="E73">
        <v>516</v>
      </c>
      <c r="F73" s="38">
        <f t="shared" ref="F73:G75" si="23">+B73+D73</f>
        <v>2636</v>
      </c>
      <c r="G73" s="38">
        <f t="shared" si="23"/>
        <v>856.9</v>
      </c>
      <c r="H73" s="47">
        <f t="shared" ref="H73:H78" si="24">+(F73/G73-1)*100</f>
        <v>207.62049247286734</v>
      </c>
    </row>
    <row r="74" spans="1:8" x14ac:dyDescent="0.25">
      <c r="A74" s="8">
        <f t="shared" si="2"/>
        <v>39352</v>
      </c>
      <c r="B74">
        <v>802.5</v>
      </c>
      <c r="C74">
        <v>280.89999999999998</v>
      </c>
      <c r="D74">
        <v>1841.5</v>
      </c>
      <c r="E74">
        <v>574.4</v>
      </c>
      <c r="F74" s="38">
        <f t="shared" si="23"/>
        <v>2644</v>
      </c>
      <c r="G74" s="38">
        <f t="shared" si="23"/>
        <v>855.3</v>
      </c>
      <c r="H74" s="47">
        <f t="shared" si="24"/>
        <v>209.13129895942944</v>
      </c>
    </row>
    <row r="75" spans="1:8" x14ac:dyDescent="0.25">
      <c r="A75" s="8">
        <f t="shared" si="2"/>
        <v>39359</v>
      </c>
      <c r="B75">
        <v>682.5</v>
      </c>
      <c r="C75">
        <v>340.9</v>
      </c>
      <c r="D75">
        <v>1970.5</v>
      </c>
      <c r="E75">
        <v>574.4</v>
      </c>
      <c r="F75" s="38">
        <f t="shared" si="23"/>
        <v>2653</v>
      </c>
      <c r="G75" s="38">
        <f t="shared" si="23"/>
        <v>915.3</v>
      </c>
      <c r="H75" s="47">
        <f t="shared" si="24"/>
        <v>189.85032229869989</v>
      </c>
    </row>
    <row r="76" spans="1:8" x14ac:dyDescent="0.25">
      <c r="A76" s="8">
        <f t="shared" si="2"/>
        <v>39366</v>
      </c>
      <c r="B76">
        <v>569.5</v>
      </c>
      <c r="C76">
        <v>236.4</v>
      </c>
      <c r="D76">
        <v>2119.6</v>
      </c>
      <c r="E76">
        <v>682.8</v>
      </c>
      <c r="F76" s="38">
        <f t="shared" ref="F76:G78" si="25">+B76+D76</f>
        <v>2689.1</v>
      </c>
      <c r="G76" s="38">
        <f t="shared" si="25"/>
        <v>919.19999999999993</v>
      </c>
      <c r="H76" s="47">
        <f t="shared" si="24"/>
        <v>192.54786771105313</v>
      </c>
    </row>
    <row r="77" spans="1:8" x14ac:dyDescent="0.25">
      <c r="A77" s="8">
        <f t="shared" si="2"/>
        <v>39373</v>
      </c>
      <c r="B77">
        <v>514.5</v>
      </c>
      <c r="C77">
        <v>120</v>
      </c>
      <c r="D77">
        <v>2177.4</v>
      </c>
      <c r="E77">
        <v>860.3</v>
      </c>
      <c r="F77" s="38">
        <f t="shared" si="25"/>
        <v>2691.9</v>
      </c>
      <c r="G77" s="38">
        <f t="shared" si="25"/>
        <v>980.3</v>
      </c>
      <c r="H77" s="47">
        <f t="shared" si="24"/>
        <v>174.59961236356222</v>
      </c>
    </row>
    <row r="78" spans="1:8" x14ac:dyDescent="0.25">
      <c r="A78" s="8">
        <f t="shared" si="2"/>
        <v>39380</v>
      </c>
      <c r="B78">
        <v>424.5</v>
      </c>
      <c r="C78">
        <v>180</v>
      </c>
      <c r="D78">
        <v>2240.4</v>
      </c>
      <c r="E78">
        <v>860.3</v>
      </c>
      <c r="F78" s="38">
        <f t="shared" si="25"/>
        <v>2664.9</v>
      </c>
      <c r="G78" s="38">
        <f t="shared" si="25"/>
        <v>1040.3</v>
      </c>
      <c r="H78" s="47">
        <f t="shared" si="24"/>
        <v>156.16649043545135</v>
      </c>
    </row>
    <row r="79" spans="1:8" x14ac:dyDescent="0.25">
      <c r="A79" s="8">
        <f t="shared" si="2"/>
        <v>39387</v>
      </c>
      <c r="B79">
        <v>367.5</v>
      </c>
      <c r="C79">
        <v>300</v>
      </c>
      <c r="D79">
        <v>2240.4</v>
      </c>
      <c r="E79">
        <v>860.3</v>
      </c>
      <c r="F79" s="38">
        <f t="shared" ref="F79:G81" si="26">+B79+D79</f>
        <v>2607.9</v>
      </c>
      <c r="G79" s="38">
        <f t="shared" si="26"/>
        <v>1160.3</v>
      </c>
      <c r="H79" s="47">
        <f t="shared" ref="H79:H84" si="27">+(F79/G79-1)*100</f>
        <v>124.76083771438424</v>
      </c>
    </row>
    <row r="80" spans="1:8" x14ac:dyDescent="0.25">
      <c r="A80" s="8">
        <f t="shared" si="2"/>
        <v>39394</v>
      </c>
      <c r="B80">
        <v>367.5</v>
      </c>
      <c r="C80">
        <v>300</v>
      </c>
      <c r="D80">
        <v>2240.4</v>
      </c>
      <c r="E80">
        <v>860.3</v>
      </c>
      <c r="F80" s="38">
        <f t="shared" si="26"/>
        <v>2607.9</v>
      </c>
      <c r="G80" s="38">
        <f t="shared" si="26"/>
        <v>1160.3</v>
      </c>
      <c r="H80" s="47">
        <f t="shared" si="27"/>
        <v>124.76083771438424</v>
      </c>
    </row>
    <row r="81" spans="1:9" x14ac:dyDescent="0.25">
      <c r="A81" s="8">
        <f t="shared" si="2"/>
        <v>39401</v>
      </c>
      <c r="B81">
        <v>367.5</v>
      </c>
      <c r="C81">
        <v>240</v>
      </c>
      <c r="D81">
        <v>2240.4</v>
      </c>
      <c r="E81">
        <v>981</v>
      </c>
      <c r="F81" s="38">
        <f t="shared" si="26"/>
        <v>2607.9</v>
      </c>
      <c r="G81" s="38">
        <f t="shared" si="26"/>
        <v>1221</v>
      </c>
      <c r="H81" s="47">
        <f t="shared" si="27"/>
        <v>113.58722358722359</v>
      </c>
    </row>
    <row r="82" spans="1:9" x14ac:dyDescent="0.25">
      <c r="A82" s="8">
        <f t="shared" si="2"/>
        <v>39408</v>
      </c>
      <c r="B82">
        <v>137.5</v>
      </c>
      <c r="C82">
        <v>240</v>
      </c>
      <c r="D82">
        <v>2475.8000000000002</v>
      </c>
      <c r="E82">
        <v>1040</v>
      </c>
      <c r="F82" s="38">
        <f t="shared" ref="F82:G84" si="28">+B82+D82</f>
        <v>2613.3000000000002</v>
      </c>
      <c r="G82" s="38">
        <f t="shared" si="28"/>
        <v>1280</v>
      </c>
      <c r="H82" s="47">
        <f t="shared" si="27"/>
        <v>104.16406250000003</v>
      </c>
    </row>
    <row r="83" spans="1:9" x14ac:dyDescent="0.25">
      <c r="A83" s="8">
        <f t="shared" si="2"/>
        <v>39415</v>
      </c>
      <c r="B83">
        <v>76</v>
      </c>
      <c r="C83">
        <v>240</v>
      </c>
      <c r="D83">
        <v>2536.4</v>
      </c>
      <c r="E83">
        <v>1040</v>
      </c>
      <c r="F83" s="38">
        <f t="shared" si="28"/>
        <v>2612.4</v>
      </c>
      <c r="G83" s="38">
        <f t="shared" si="28"/>
        <v>1280</v>
      </c>
      <c r="H83" s="47">
        <f t="shared" si="27"/>
        <v>104.09375</v>
      </c>
    </row>
    <row r="84" spans="1:9" x14ac:dyDescent="0.25">
      <c r="A84" s="8">
        <f t="shared" si="2"/>
        <v>39422</v>
      </c>
      <c r="B84">
        <v>76</v>
      </c>
      <c r="C84">
        <v>300</v>
      </c>
      <c r="D84">
        <v>2563.9</v>
      </c>
      <c r="E84">
        <v>1040</v>
      </c>
      <c r="F84" s="38">
        <f t="shared" si="28"/>
        <v>2639.9</v>
      </c>
      <c r="G84" s="38">
        <f t="shared" si="28"/>
        <v>1340</v>
      </c>
      <c r="H84" s="47">
        <f t="shared" si="27"/>
        <v>97.007462686567166</v>
      </c>
    </row>
    <row r="85" spans="1:9" x14ac:dyDescent="0.25">
      <c r="A85" s="8">
        <f t="shared" si="2"/>
        <v>39429</v>
      </c>
      <c r="B85">
        <v>76</v>
      </c>
      <c r="C85">
        <v>355</v>
      </c>
      <c r="D85">
        <v>2562</v>
      </c>
      <c r="E85">
        <v>1099</v>
      </c>
      <c r="F85" s="38">
        <f t="shared" ref="F85:G87" si="29">+B85+D85</f>
        <v>2638</v>
      </c>
      <c r="G85" s="38">
        <f t="shared" si="29"/>
        <v>1454</v>
      </c>
      <c r="H85" s="47">
        <f t="shared" ref="H85:H90" si="30">+(F85/G85-1)*100</f>
        <v>81.430536451169175</v>
      </c>
    </row>
    <row r="86" spans="1:9" x14ac:dyDescent="0.25">
      <c r="A86" s="8">
        <f t="shared" si="2"/>
        <v>39436</v>
      </c>
      <c r="B86">
        <v>60</v>
      </c>
      <c r="C86">
        <v>355</v>
      </c>
      <c r="D86">
        <v>2562</v>
      </c>
      <c r="E86">
        <v>1099</v>
      </c>
      <c r="F86" s="38">
        <f t="shared" si="29"/>
        <v>2622</v>
      </c>
      <c r="G86" s="38">
        <f t="shared" si="29"/>
        <v>1454</v>
      </c>
      <c r="H86" s="47">
        <f t="shared" si="30"/>
        <v>80.330123796423663</v>
      </c>
    </row>
    <row r="87" spans="1:9" x14ac:dyDescent="0.25">
      <c r="A87" s="8">
        <f t="shared" si="2"/>
        <v>39443</v>
      </c>
      <c r="B87">
        <v>0</v>
      </c>
      <c r="C87">
        <v>235</v>
      </c>
      <c r="D87">
        <v>2625</v>
      </c>
      <c r="E87">
        <v>1214.8</v>
      </c>
      <c r="F87" s="38">
        <f t="shared" si="29"/>
        <v>2625</v>
      </c>
      <c r="G87" s="38">
        <f t="shared" si="29"/>
        <v>1449.8</v>
      </c>
      <c r="H87" s="47">
        <f t="shared" si="30"/>
        <v>81.059456476755415</v>
      </c>
    </row>
    <row r="88" spans="1:9" x14ac:dyDescent="0.25">
      <c r="A88" s="8">
        <f t="shared" si="2"/>
        <v>39450</v>
      </c>
      <c r="B88">
        <v>120</v>
      </c>
      <c r="C88">
        <v>295</v>
      </c>
      <c r="D88">
        <v>2625</v>
      </c>
      <c r="E88">
        <v>1214.8</v>
      </c>
      <c r="F88" s="38">
        <f t="shared" ref="F88:G90" si="31">+B88+D88</f>
        <v>2745</v>
      </c>
      <c r="G88" s="38">
        <f t="shared" si="31"/>
        <v>1509.8</v>
      </c>
      <c r="H88" s="47">
        <f t="shared" si="30"/>
        <v>81.81216055106637</v>
      </c>
    </row>
    <row r="89" spans="1:9" x14ac:dyDescent="0.25">
      <c r="A89" s="8">
        <f t="shared" si="2"/>
        <v>39457</v>
      </c>
      <c r="B89">
        <v>120</v>
      </c>
      <c r="C89">
        <v>295</v>
      </c>
      <c r="D89">
        <v>2625</v>
      </c>
      <c r="E89">
        <v>1214.8</v>
      </c>
      <c r="F89" s="38">
        <f t="shared" si="31"/>
        <v>2745</v>
      </c>
      <c r="G89" s="38">
        <f t="shared" si="31"/>
        <v>1509.8</v>
      </c>
      <c r="H89" s="47">
        <f t="shared" si="30"/>
        <v>81.81216055106637</v>
      </c>
    </row>
    <row r="90" spans="1:9" x14ac:dyDescent="0.25">
      <c r="A90" s="8">
        <f t="shared" si="2"/>
        <v>39464</v>
      </c>
      <c r="B90">
        <v>60</v>
      </c>
      <c r="C90">
        <v>175</v>
      </c>
      <c r="D90">
        <v>2625</v>
      </c>
      <c r="E90">
        <v>1335.2</v>
      </c>
      <c r="F90" s="38">
        <f t="shared" si="31"/>
        <v>2685</v>
      </c>
      <c r="G90" s="38">
        <f t="shared" si="31"/>
        <v>1510.2</v>
      </c>
      <c r="H90" s="47">
        <f t="shared" si="30"/>
        <v>77.791021056813662</v>
      </c>
      <c r="I90">
        <v>120</v>
      </c>
    </row>
    <row r="91" spans="1:9" x14ac:dyDescent="0.25">
      <c r="A91" s="8">
        <f t="shared" si="2"/>
        <v>39471</v>
      </c>
      <c r="B91">
        <v>60</v>
      </c>
      <c r="C91">
        <v>170</v>
      </c>
      <c r="D91">
        <v>2625</v>
      </c>
      <c r="E91">
        <v>1393.2</v>
      </c>
      <c r="F91" s="38">
        <f t="shared" ref="F91:G93" si="32">+B91+D91</f>
        <v>2685</v>
      </c>
      <c r="G91" s="38">
        <f t="shared" si="32"/>
        <v>1563.2</v>
      </c>
      <c r="H91" s="47">
        <f t="shared" ref="H91:H96" si="33">+(F91/G91-1)*100</f>
        <v>71.763050153531211</v>
      </c>
      <c r="I91">
        <v>120</v>
      </c>
    </row>
    <row r="92" spans="1:9" x14ac:dyDescent="0.25">
      <c r="A92" s="8">
        <f t="shared" si="2"/>
        <v>39478</v>
      </c>
      <c r="B92">
        <v>60</v>
      </c>
      <c r="C92">
        <v>235</v>
      </c>
      <c r="D92">
        <v>2625</v>
      </c>
      <c r="E92">
        <v>1450.8</v>
      </c>
      <c r="F92" s="38">
        <f t="shared" si="32"/>
        <v>2685</v>
      </c>
      <c r="G92" s="38">
        <f t="shared" si="32"/>
        <v>1685.8</v>
      </c>
      <c r="H92" s="47">
        <f t="shared" si="33"/>
        <v>59.271562462925623</v>
      </c>
      <c r="I92">
        <v>120</v>
      </c>
    </row>
    <row r="93" spans="1:9" x14ac:dyDescent="0.25">
      <c r="A93" s="8">
        <f t="shared" si="2"/>
        <v>39485</v>
      </c>
      <c r="B93">
        <v>60</v>
      </c>
      <c r="C93">
        <v>230</v>
      </c>
      <c r="D93">
        <v>2625</v>
      </c>
      <c r="E93">
        <v>1509.8</v>
      </c>
      <c r="F93" s="38">
        <f t="shared" si="32"/>
        <v>2685</v>
      </c>
      <c r="G93" s="38">
        <f t="shared" si="32"/>
        <v>1739.8</v>
      </c>
      <c r="H93" s="47">
        <f t="shared" si="33"/>
        <v>54.328083687780214</v>
      </c>
    </row>
    <row r="94" spans="1:9" x14ac:dyDescent="0.25">
      <c r="A94" s="8">
        <f t="shared" si="2"/>
        <v>39492</v>
      </c>
      <c r="B94">
        <v>60</v>
      </c>
      <c r="C94">
        <v>230</v>
      </c>
      <c r="D94">
        <v>2625</v>
      </c>
      <c r="E94">
        <v>1572.8</v>
      </c>
      <c r="F94" s="38">
        <f t="shared" ref="F94:G96" si="34">+B94+D94</f>
        <v>2685</v>
      </c>
      <c r="G94" s="38">
        <f t="shared" si="34"/>
        <v>1802.8</v>
      </c>
      <c r="H94" s="47">
        <f t="shared" si="33"/>
        <v>48.934990015531412</v>
      </c>
    </row>
    <row r="95" spans="1:9" x14ac:dyDescent="0.25">
      <c r="A95" s="8">
        <f t="shared" si="2"/>
        <v>39499</v>
      </c>
      <c r="B95">
        <v>115</v>
      </c>
      <c r="C95">
        <v>230</v>
      </c>
      <c r="D95">
        <v>2625</v>
      </c>
      <c r="E95">
        <v>1602.8</v>
      </c>
      <c r="F95" s="38">
        <f t="shared" si="34"/>
        <v>2740</v>
      </c>
      <c r="G95" s="38">
        <f t="shared" si="34"/>
        <v>1832.8</v>
      </c>
      <c r="H95" s="47">
        <f t="shared" si="33"/>
        <v>49.498035792230468</v>
      </c>
    </row>
    <row r="96" spans="1:9" x14ac:dyDescent="0.25">
      <c r="A96" s="8">
        <f t="shared" si="2"/>
        <v>39506</v>
      </c>
      <c r="B96">
        <v>175</v>
      </c>
      <c r="C96">
        <v>230</v>
      </c>
      <c r="D96">
        <v>2625</v>
      </c>
      <c r="E96">
        <v>1602.8</v>
      </c>
      <c r="F96" s="38">
        <f t="shared" si="34"/>
        <v>2800</v>
      </c>
      <c r="G96" s="38">
        <f t="shared" si="34"/>
        <v>1832.8</v>
      </c>
      <c r="H96" s="47">
        <f t="shared" si="33"/>
        <v>52.771715408118737</v>
      </c>
    </row>
    <row r="97" spans="1:9" x14ac:dyDescent="0.25">
      <c r="A97" s="8">
        <f t="shared" si="2"/>
        <v>39513</v>
      </c>
      <c r="B97">
        <v>175</v>
      </c>
      <c r="C97">
        <v>110</v>
      </c>
      <c r="D97">
        <v>2682</v>
      </c>
      <c r="E97">
        <v>1728.8</v>
      </c>
      <c r="F97" s="38">
        <f t="shared" ref="F97:G99" si="35">+B97+D97</f>
        <v>2857</v>
      </c>
      <c r="G97" s="38">
        <f t="shared" si="35"/>
        <v>1838.8</v>
      </c>
      <c r="H97" s="47">
        <f t="shared" ref="H97:H102" si="36">+(F97/G97-1)*100</f>
        <v>55.373069393082439</v>
      </c>
    </row>
    <row r="98" spans="1:9" x14ac:dyDescent="0.25">
      <c r="A98" s="8">
        <f t="shared" si="2"/>
        <v>39520</v>
      </c>
      <c r="B98">
        <v>115</v>
      </c>
      <c r="C98">
        <v>55</v>
      </c>
      <c r="D98">
        <v>2811.2</v>
      </c>
      <c r="E98">
        <v>1786.5</v>
      </c>
      <c r="F98" s="38">
        <f t="shared" si="35"/>
        <v>2926.2</v>
      </c>
      <c r="G98" s="38">
        <f t="shared" si="35"/>
        <v>1841.5</v>
      </c>
      <c r="H98" s="47">
        <f t="shared" si="36"/>
        <v>58.90306815096389</v>
      </c>
    </row>
    <row r="99" spans="1:9" x14ac:dyDescent="0.25">
      <c r="A99" s="8">
        <f t="shared" si="2"/>
        <v>39527</v>
      </c>
      <c r="B99">
        <v>175</v>
      </c>
      <c r="C99">
        <v>178</v>
      </c>
      <c r="D99">
        <v>2811.2</v>
      </c>
      <c r="E99">
        <v>1786.5</v>
      </c>
      <c r="F99" s="38">
        <f t="shared" si="35"/>
        <v>2986.2</v>
      </c>
      <c r="G99" s="38">
        <f t="shared" si="35"/>
        <v>1964.5</v>
      </c>
      <c r="H99" s="47">
        <f t="shared" si="36"/>
        <v>52.008144566047321</v>
      </c>
    </row>
    <row r="100" spans="1:9" x14ac:dyDescent="0.25">
      <c r="A100" s="8">
        <f t="shared" si="2"/>
        <v>39534</v>
      </c>
      <c r="B100">
        <v>260</v>
      </c>
      <c r="C100">
        <v>131</v>
      </c>
      <c r="D100">
        <v>2811.2</v>
      </c>
      <c r="E100">
        <v>1844.3</v>
      </c>
      <c r="F100" s="38">
        <f t="shared" ref="F100:G102" si="37">+B100+D100</f>
        <v>3071.2</v>
      </c>
      <c r="G100" s="38">
        <f t="shared" si="37"/>
        <v>1975.3</v>
      </c>
      <c r="H100" s="47">
        <f t="shared" si="36"/>
        <v>55.480180225788487</v>
      </c>
    </row>
    <row r="101" spans="1:9" x14ac:dyDescent="0.25">
      <c r="A101" s="8">
        <f t="shared" si="2"/>
        <v>39541</v>
      </c>
      <c r="B101">
        <v>200</v>
      </c>
      <c r="C101">
        <v>178</v>
      </c>
      <c r="D101">
        <v>2932</v>
      </c>
      <c r="E101">
        <v>1852.7</v>
      </c>
      <c r="F101" s="38">
        <f t="shared" si="37"/>
        <v>3132</v>
      </c>
      <c r="G101" s="38">
        <f t="shared" si="37"/>
        <v>2030.7</v>
      </c>
      <c r="H101" s="47">
        <f t="shared" si="36"/>
        <v>54.232530654454123</v>
      </c>
    </row>
    <row r="102" spans="1:9" x14ac:dyDescent="0.25">
      <c r="A102" s="8">
        <f t="shared" si="2"/>
        <v>39548</v>
      </c>
      <c r="B102">
        <v>200</v>
      </c>
      <c r="C102">
        <v>115</v>
      </c>
      <c r="D102">
        <v>2968.8</v>
      </c>
      <c r="E102">
        <v>1919.5</v>
      </c>
      <c r="F102" s="38">
        <f t="shared" si="37"/>
        <v>3168.8</v>
      </c>
      <c r="G102" s="38">
        <f t="shared" si="37"/>
        <v>2034.5</v>
      </c>
      <c r="H102" s="47">
        <f t="shared" si="36"/>
        <v>55.753256328336207</v>
      </c>
    </row>
    <row r="103" spans="1:9" x14ac:dyDescent="0.25">
      <c r="A103" s="8">
        <f t="shared" si="2"/>
        <v>39555</v>
      </c>
      <c r="B103">
        <v>200</v>
      </c>
      <c r="C103">
        <v>115</v>
      </c>
      <c r="D103">
        <v>2968.8</v>
      </c>
      <c r="E103">
        <v>1919.5</v>
      </c>
      <c r="F103" s="38">
        <f t="shared" ref="F103:G105" si="38">+B103+D103</f>
        <v>3168.8</v>
      </c>
      <c r="G103" s="38">
        <f t="shared" si="38"/>
        <v>2034.5</v>
      </c>
      <c r="H103" s="47">
        <f t="shared" ref="H103:H108" si="39">+(F103/G103-1)*100</f>
        <v>55.753256328336207</v>
      </c>
    </row>
    <row r="104" spans="1:9" x14ac:dyDescent="0.25">
      <c r="A104" s="8">
        <f t="shared" si="2"/>
        <v>39562</v>
      </c>
      <c r="B104">
        <v>200</v>
      </c>
      <c r="C104">
        <v>115</v>
      </c>
      <c r="D104">
        <v>2968.8</v>
      </c>
      <c r="E104">
        <v>1919.5</v>
      </c>
      <c r="F104" s="38">
        <f t="shared" si="38"/>
        <v>3168.8</v>
      </c>
      <c r="G104" s="38">
        <f t="shared" si="38"/>
        <v>2034.5</v>
      </c>
      <c r="H104" s="47">
        <f t="shared" si="39"/>
        <v>55.753256328336207</v>
      </c>
    </row>
    <row r="105" spans="1:9" x14ac:dyDescent="0.25">
      <c r="A105" s="8">
        <f t="shared" si="2"/>
        <v>39569</v>
      </c>
      <c r="B105">
        <v>110</v>
      </c>
      <c r="C105">
        <v>115</v>
      </c>
      <c r="D105">
        <v>3053.3</v>
      </c>
      <c r="E105">
        <v>1919.5</v>
      </c>
      <c r="F105" s="38">
        <f t="shared" si="38"/>
        <v>3163.3</v>
      </c>
      <c r="G105" s="38">
        <f t="shared" si="38"/>
        <v>2034.5</v>
      </c>
      <c r="H105" s="47">
        <f t="shared" si="39"/>
        <v>55.482919636274275</v>
      </c>
      <c r="I105">
        <v>300</v>
      </c>
    </row>
    <row r="106" spans="1:9" x14ac:dyDescent="0.25">
      <c r="A106" s="8">
        <f t="shared" si="2"/>
        <v>39576</v>
      </c>
      <c r="B106">
        <v>110</v>
      </c>
      <c r="C106">
        <v>110</v>
      </c>
      <c r="D106">
        <v>3174.1</v>
      </c>
      <c r="E106">
        <v>1981.5</v>
      </c>
      <c r="F106" s="38">
        <f t="shared" ref="F106:G108" si="40">+B106+D106</f>
        <v>3284.1</v>
      </c>
      <c r="G106" s="38">
        <f t="shared" si="40"/>
        <v>2091.5</v>
      </c>
      <c r="H106" s="47">
        <f t="shared" si="39"/>
        <v>57.021276595744673</v>
      </c>
      <c r="I106">
        <v>300</v>
      </c>
    </row>
    <row r="107" spans="1:9" x14ac:dyDescent="0.25">
      <c r="A107" s="8">
        <f t="shared" si="2"/>
        <v>39583</v>
      </c>
      <c r="B107">
        <v>118</v>
      </c>
      <c r="C107">
        <v>110</v>
      </c>
      <c r="D107">
        <v>3174.1</v>
      </c>
      <c r="E107">
        <v>1981.5</v>
      </c>
      <c r="F107" s="38">
        <f t="shared" si="40"/>
        <v>3292.1</v>
      </c>
      <c r="G107" s="38">
        <f t="shared" si="40"/>
        <v>2091.5</v>
      </c>
      <c r="H107" s="47">
        <f t="shared" si="39"/>
        <v>57.403777193401865</v>
      </c>
      <c r="I107">
        <v>300</v>
      </c>
    </row>
    <row r="108" spans="1:9" x14ac:dyDescent="0.25">
      <c r="A108" s="8">
        <f t="shared" si="2"/>
        <v>39590</v>
      </c>
      <c r="B108">
        <v>118</v>
      </c>
      <c r="C108">
        <v>110</v>
      </c>
      <c r="D108">
        <v>3213.3</v>
      </c>
      <c r="E108">
        <v>1981.5</v>
      </c>
      <c r="F108" s="38">
        <f t="shared" si="40"/>
        <v>3331.3</v>
      </c>
      <c r="G108" s="38">
        <f t="shared" si="40"/>
        <v>2091.5</v>
      </c>
      <c r="H108" s="47">
        <f t="shared" si="39"/>
        <v>59.278030121922079</v>
      </c>
      <c r="I108">
        <v>300</v>
      </c>
    </row>
    <row r="109" spans="1:9" x14ac:dyDescent="0.25">
      <c r="A109" s="8">
        <f t="shared" si="2"/>
        <v>39597</v>
      </c>
      <c r="B109">
        <v>118</v>
      </c>
      <c r="C109">
        <v>110</v>
      </c>
      <c r="D109">
        <v>3276.3</v>
      </c>
      <c r="E109">
        <v>1981.5</v>
      </c>
      <c r="F109" s="38">
        <f t="shared" ref="F109:G111" si="41">+B109+D109</f>
        <v>3394.3</v>
      </c>
      <c r="G109" s="38">
        <f t="shared" si="41"/>
        <v>2091.5</v>
      </c>
      <c r="H109" s="47">
        <f t="shared" ref="H109:H114" si="42">+(F109/G109-1)*100</f>
        <v>62.290222328472389</v>
      </c>
      <c r="I109">
        <v>300</v>
      </c>
    </row>
    <row r="110" spans="1:9" x14ac:dyDescent="0.25">
      <c r="A110" s="8">
        <f t="shared" si="2"/>
        <v>39604</v>
      </c>
      <c r="B110">
        <v>355</v>
      </c>
      <c r="C110">
        <v>275</v>
      </c>
      <c r="D110">
        <v>63.4</v>
      </c>
      <c r="E110">
        <v>0</v>
      </c>
      <c r="F110" s="38">
        <f t="shared" si="41"/>
        <v>418.4</v>
      </c>
      <c r="G110" s="38">
        <f t="shared" si="41"/>
        <v>275</v>
      </c>
      <c r="H110" s="47">
        <f t="shared" si="42"/>
        <v>52.145454545454541</v>
      </c>
    </row>
    <row r="111" spans="1:9" x14ac:dyDescent="0.25">
      <c r="A111" s="8">
        <f t="shared" si="2"/>
        <v>39611</v>
      </c>
      <c r="B111">
        <v>355</v>
      </c>
      <c r="C111">
        <v>275</v>
      </c>
      <c r="D111">
        <v>63.4</v>
      </c>
      <c r="E111">
        <v>0</v>
      </c>
      <c r="F111" s="38">
        <f t="shared" si="41"/>
        <v>418.4</v>
      </c>
      <c r="G111" s="38">
        <f t="shared" si="41"/>
        <v>275</v>
      </c>
      <c r="H111" s="47">
        <f t="shared" si="42"/>
        <v>52.145454545454541</v>
      </c>
    </row>
    <row r="112" spans="1:9" x14ac:dyDescent="0.25">
      <c r="A112" s="8">
        <f t="shared" si="2"/>
        <v>39618</v>
      </c>
      <c r="B112">
        <v>355</v>
      </c>
      <c r="C112">
        <v>100</v>
      </c>
      <c r="D112">
        <v>125.9</v>
      </c>
      <c r="E112">
        <v>186.8</v>
      </c>
      <c r="F112" s="38">
        <f t="shared" ref="F112:G114" si="43">+B112+D112</f>
        <v>480.9</v>
      </c>
      <c r="G112" s="38">
        <f t="shared" si="43"/>
        <v>286.8</v>
      </c>
      <c r="H112" s="47">
        <f t="shared" si="42"/>
        <v>67.677824267782412</v>
      </c>
    </row>
    <row r="113" spans="1:8" x14ac:dyDescent="0.25">
      <c r="A113" s="8">
        <f t="shared" si="2"/>
        <v>39625</v>
      </c>
      <c r="B113">
        <v>355</v>
      </c>
      <c r="C113">
        <v>110</v>
      </c>
      <c r="D113">
        <v>188.3</v>
      </c>
      <c r="E113">
        <v>295.2</v>
      </c>
      <c r="F113" s="38">
        <f t="shared" si="43"/>
        <v>543.29999999999995</v>
      </c>
      <c r="G113" s="38">
        <f t="shared" si="43"/>
        <v>405.2</v>
      </c>
      <c r="H113" s="47">
        <f t="shared" si="42"/>
        <v>34.081934846989135</v>
      </c>
    </row>
    <row r="114" spans="1:8" x14ac:dyDescent="0.25">
      <c r="A114" s="8">
        <f t="shared" si="2"/>
        <v>39632</v>
      </c>
      <c r="B114">
        <v>295</v>
      </c>
      <c r="C114">
        <v>340</v>
      </c>
      <c r="D114">
        <v>283.60000000000002</v>
      </c>
      <c r="E114">
        <v>355.3</v>
      </c>
      <c r="F114" s="38">
        <f t="shared" si="43"/>
        <v>578.6</v>
      </c>
      <c r="G114" s="38">
        <f t="shared" si="43"/>
        <v>695.3</v>
      </c>
      <c r="H114" s="47">
        <f t="shared" si="42"/>
        <v>-16.784121961743125</v>
      </c>
    </row>
    <row r="115" spans="1:8" x14ac:dyDescent="0.25">
      <c r="A115" s="8">
        <f t="shared" si="2"/>
        <v>39639</v>
      </c>
      <c r="B115">
        <v>235</v>
      </c>
      <c r="C115">
        <v>457</v>
      </c>
      <c r="D115">
        <v>342.3</v>
      </c>
      <c r="E115">
        <v>355.3</v>
      </c>
      <c r="F115" s="38">
        <f t="shared" ref="F115:G117" si="44">+B115+D115</f>
        <v>577.29999999999995</v>
      </c>
      <c r="G115" s="38">
        <f t="shared" si="44"/>
        <v>812.3</v>
      </c>
      <c r="H115" s="47">
        <f t="shared" ref="H115:H120" si="45">+(F115/G115-1)*100</f>
        <v>-28.930198202634493</v>
      </c>
    </row>
    <row r="116" spans="1:8" x14ac:dyDescent="0.25">
      <c r="A116" s="8">
        <f t="shared" si="2"/>
        <v>39646</v>
      </c>
      <c r="B116">
        <v>102</v>
      </c>
      <c r="C116">
        <v>826</v>
      </c>
      <c r="D116">
        <v>590</v>
      </c>
      <c r="E116">
        <v>414.5</v>
      </c>
      <c r="F116" s="38">
        <f t="shared" si="44"/>
        <v>692</v>
      </c>
      <c r="G116" s="38">
        <f t="shared" si="44"/>
        <v>1240.5</v>
      </c>
      <c r="H116" s="47">
        <f t="shared" si="45"/>
        <v>-44.216041918581219</v>
      </c>
    </row>
    <row r="117" spans="1:8" x14ac:dyDescent="0.25">
      <c r="A117" s="8">
        <f t="shared" si="2"/>
        <v>39653</v>
      </c>
      <c r="B117">
        <v>222.5</v>
      </c>
      <c r="C117">
        <v>892</v>
      </c>
      <c r="D117">
        <v>649.6</v>
      </c>
      <c r="E117">
        <v>414.5</v>
      </c>
      <c r="F117" s="38">
        <f t="shared" si="44"/>
        <v>872.1</v>
      </c>
      <c r="G117" s="38">
        <f t="shared" si="44"/>
        <v>1306.5</v>
      </c>
      <c r="H117" s="47">
        <f t="shared" si="45"/>
        <v>-33.249138920780709</v>
      </c>
    </row>
    <row r="118" spans="1:8" x14ac:dyDescent="0.25">
      <c r="A118" s="8">
        <f t="shared" si="2"/>
        <v>39660</v>
      </c>
      <c r="B118">
        <v>180.5</v>
      </c>
      <c r="C118">
        <v>785</v>
      </c>
      <c r="D118">
        <v>689.4</v>
      </c>
      <c r="E118">
        <v>535.29999999999995</v>
      </c>
      <c r="F118" s="38">
        <f t="shared" ref="F118:G120" si="46">+B118+D118</f>
        <v>869.9</v>
      </c>
      <c r="G118" s="38">
        <f t="shared" si="46"/>
        <v>1320.3</v>
      </c>
      <c r="H118" s="47">
        <f t="shared" si="45"/>
        <v>-34.113459062334314</v>
      </c>
    </row>
    <row r="119" spans="1:8" x14ac:dyDescent="0.25">
      <c r="A119" s="8">
        <f t="shared" si="2"/>
        <v>39667</v>
      </c>
      <c r="B119">
        <v>244</v>
      </c>
      <c r="C119">
        <v>825</v>
      </c>
      <c r="D119">
        <v>779.3</v>
      </c>
      <c r="E119">
        <v>669.9</v>
      </c>
      <c r="F119" s="38">
        <f t="shared" si="46"/>
        <v>1023.3</v>
      </c>
      <c r="G119" s="38">
        <f t="shared" si="46"/>
        <v>1494.9</v>
      </c>
      <c r="H119" s="47">
        <f t="shared" si="45"/>
        <v>-31.547260686333544</v>
      </c>
    </row>
    <row r="120" spans="1:8" x14ac:dyDescent="0.25">
      <c r="A120" s="8">
        <f t="shared" si="2"/>
        <v>39674</v>
      </c>
      <c r="B120">
        <v>239</v>
      </c>
      <c r="C120">
        <v>915</v>
      </c>
      <c r="D120">
        <v>843.9</v>
      </c>
      <c r="E120">
        <v>855.5</v>
      </c>
      <c r="F120" s="38">
        <f t="shared" si="46"/>
        <v>1082.9000000000001</v>
      </c>
      <c r="G120" s="38">
        <f t="shared" si="46"/>
        <v>1770.5</v>
      </c>
      <c r="H120" s="47">
        <f t="shared" si="45"/>
        <v>-38.836486868116346</v>
      </c>
    </row>
    <row r="121" spans="1:8" x14ac:dyDescent="0.25">
      <c r="A121" s="8">
        <f t="shared" si="2"/>
        <v>39681</v>
      </c>
      <c r="B121">
        <v>184</v>
      </c>
      <c r="C121">
        <v>1055.5</v>
      </c>
      <c r="D121">
        <v>901.4</v>
      </c>
      <c r="E121">
        <v>1037</v>
      </c>
      <c r="F121" s="38">
        <f t="shared" ref="F121:G123" si="47">+B121+D121</f>
        <v>1085.4000000000001</v>
      </c>
      <c r="G121" s="38">
        <f t="shared" si="47"/>
        <v>2092.5</v>
      </c>
      <c r="H121" s="47">
        <f t="shared" ref="H121:H126" si="48">+(F121/G121-1)*100</f>
        <v>-48.129032258064505</v>
      </c>
    </row>
    <row r="122" spans="1:8" x14ac:dyDescent="0.25">
      <c r="A122" s="8">
        <f t="shared" si="2"/>
        <v>39688</v>
      </c>
      <c r="B122">
        <v>178.9</v>
      </c>
      <c r="C122">
        <v>815.5</v>
      </c>
      <c r="D122">
        <v>976.4</v>
      </c>
      <c r="E122">
        <v>1343.6</v>
      </c>
      <c r="F122" s="38">
        <f t="shared" si="47"/>
        <v>1155.3</v>
      </c>
      <c r="G122" s="38">
        <f t="shared" si="47"/>
        <v>2159.1</v>
      </c>
      <c r="H122" s="47">
        <f t="shared" si="48"/>
        <v>-46.491593719605397</v>
      </c>
    </row>
    <row r="123" spans="1:8" x14ac:dyDescent="0.25">
      <c r="A123" s="8">
        <f t="shared" si="2"/>
        <v>39695</v>
      </c>
      <c r="B123">
        <v>238.9</v>
      </c>
      <c r="C123">
        <v>1157.5</v>
      </c>
      <c r="D123">
        <v>976.4</v>
      </c>
      <c r="E123">
        <v>1415.4</v>
      </c>
      <c r="F123" s="38">
        <f t="shared" si="47"/>
        <v>1215.3</v>
      </c>
      <c r="G123" s="38">
        <f t="shared" si="47"/>
        <v>2572.9</v>
      </c>
      <c r="H123" s="47">
        <f t="shared" si="48"/>
        <v>-52.765362042831043</v>
      </c>
    </row>
    <row r="124" spans="1:8" x14ac:dyDescent="0.25">
      <c r="A124" s="8">
        <f t="shared" si="2"/>
        <v>39702</v>
      </c>
      <c r="B124">
        <v>175</v>
      </c>
      <c r="C124">
        <v>1097.5</v>
      </c>
      <c r="D124">
        <v>1040.3</v>
      </c>
      <c r="E124">
        <v>1540.7</v>
      </c>
      <c r="F124" s="38">
        <f t="shared" ref="F124:G126" si="49">+B124+D124</f>
        <v>1215.3</v>
      </c>
      <c r="G124" s="38">
        <f t="shared" si="49"/>
        <v>2638.2</v>
      </c>
      <c r="H124" s="47">
        <f t="shared" si="48"/>
        <v>-53.934500795997266</v>
      </c>
    </row>
    <row r="125" spans="1:8" x14ac:dyDescent="0.25">
      <c r="A125" s="8">
        <f t="shared" si="2"/>
        <v>39709</v>
      </c>
      <c r="B125">
        <v>115</v>
      </c>
      <c r="C125">
        <v>917.5</v>
      </c>
      <c r="D125">
        <v>1168.8</v>
      </c>
      <c r="E125">
        <v>1718.5</v>
      </c>
      <c r="F125" s="38">
        <f t="shared" si="49"/>
        <v>1283.8</v>
      </c>
      <c r="G125" s="38">
        <f t="shared" si="49"/>
        <v>2636</v>
      </c>
      <c r="H125" s="47">
        <f t="shared" si="48"/>
        <v>-51.297420333839149</v>
      </c>
    </row>
    <row r="126" spans="1:8" x14ac:dyDescent="0.25">
      <c r="A126" s="8">
        <f t="shared" si="2"/>
        <v>39716</v>
      </c>
      <c r="B126">
        <v>115</v>
      </c>
      <c r="C126">
        <v>802.5</v>
      </c>
      <c r="D126">
        <v>1168.8</v>
      </c>
      <c r="E126">
        <v>1841.5</v>
      </c>
      <c r="F126" s="38">
        <f t="shared" si="49"/>
        <v>1283.8</v>
      </c>
      <c r="G126" s="38">
        <f t="shared" si="49"/>
        <v>2644</v>
      </c>
      <c r="H126" s="47">
        <f t="shared" si="48"/>
        <v>-51.44478063540091</v>
      </c>
    </row>
    <row r="127" spans="1:8" x14ac:dyDescent="0.25">
      <c r="A127" s="8">
        <f t="shared" si="2"/>
        <v>39723</v>
      </c>
      <c r="B127">
        <v>60</v>
      </c>
      <c r="C127">
        <v>682.5</v>
      </c>
      <c r="D127">
        <v>1286.3</v>
      </c>
      <c r="E127">
        <v>1970.5</v>
      </c>
      <c r="F127" s="38">
        <f t="shared" ref="F127:G129" si="50">+B127+D127</f>
        <v>1346.3</v>
      </c>
      <c r="G127" s="38">
        <f t="shared" si="50"/>
        <v>2653</v>
      </c>
      <c r="H127" s="47">
        <f t="shared" ref="H127:H132" si="51">+(F127/G127-1)*100</f>
        <v>-49.253675084809657</v>
      </c>
    </row>
    <row r="128" spans="1:8" x14ac:dyDescent="0.25">
      <c r="A128" s="8">
        <f t="shared" si="2"/>
        <v>39730</v>
      </c>
      <c r="B128">
        <v>115</v>
      </c>
      <c r="C128">
        <v>569.5</v>
      </c>
      <c r="D128">
        <v>1286.3</v>
      </c>
      <c r="E128">
        <v>2119.6</v>
      </c>
      <c r="F128" s="38">
        <f t="shared" si="50"/>
        <v>1401.3</v>
      </c>
      <c r="G128" s="38">
        <f t="shared" si="50"/>
        <v>2689.1</v>
      </c>
      <c r="H128" s="47">
        <f t="shared" si="51"/>
        <v>-47.88962850024172</v>
      </c>
    </row>
    <row r="129" spans="1:8" x14ac:dyDescent="0.25">
      <c r="A129" s="8">
        <f t="shared" si="2"/>
        <v>39737</v>
      </c>
      <c r="B129">
        <v>175</v>
      </c>
      <c r="C129">
        <v>514.5</v>
      </c>
      <c r="D129">
        <v>1286.3</v>
      </c>
      <c r="E129">
        <v>2177.4</v>
      </c>
      <c r="F129" s="38">
        <f t="shared" si="50"/>
        <v>1461.3</v>
      </c>
      <c r="G129" s="38">
        <f t="shared" si="50"/>
        <v>2691.9</v>
      </c>
      <c r="H129" s="47">
        <f t="shared" si="51"/>
        <v>-45.714922545414026</v>
      </c>
    </row>
    <row r="130" spans="1:8" x14ac:dyDescent="0.25">
      <c r="A130" s="8">
        <f t="shared" si="2"/>
        <v>39744</v>
      </c>
      <c r="B130">
        <v>178</v>
      </c>
      <c r="C130">
        <v>424.5</v>
      </c>
      <c r="D130">
        <v>1351.8</v>
      </c>
      <c r="E130">
        <v>2240.4</v>
      </c>
      <c r="F130" s="38">
        <f t="shared" ref="F130:G132" si="52">+B130+D130</f>
        <v>1529.8</v>
      </c>
      <c r="G130" s="38">
        <f t="shared" si="52"/>
        <v>2664.9</v>
      </c>
      <c r="H130" s="47">
        <f t="shared" si="51"/>
        <v>-42.594468835603593</v>
      </c>
    </row>
    <row r="131" spans="1:8" x14ac:dyDescent="0.25">
      <c r="A131" s="8">
        <f t="shared" si="2"/>
        <v>39751</v>
      </c>
      <c r="B131">
        <v>178</v>
      </c>
      <c r="C131">
        <v>367.5</v>
      </c>
      <c r="D131">
        <v>1351.8</v>
      </c>
      <c r="E131">
        <v>2240.4</v>
      </c>
      <c r="F131" s="38">
        <f t="shared" si="52"/>
        <v>1529.8</v>
      </c>
      <c r="G131" s="38">
        <f t="shared" si="52"/>
        <v>2607.9</v>
      </c>
      <c r="H131" s="47">
        <f t="shared" si="51"/>
        <v>-41.339775298132594</v>
      </c>
    </row>
    <row r="132" spans="1:8" x14ac:dyDescent="0.25">
      <c r="A132" s="8">
        <f t="shared" si="2"/>
        <v>39758</v>
      </c>
      <c r="B132">
        <v>178</v>
      </c>
      <c r="C132">
        <v>367.5</v>
      </c>
      <c r="D132">
        <v>1416.6</v>
      </c>
      <c r="E132">
        <v>2240.4</v>
      </c>
      <c r="F132" s="38">
        <f t="shared" si="52"/>
        <v>1594.6</v>
      </c>
      <c r="G132" s="38">
        <f t="shared" si="52"/>
        <v>2607.9</v>
      </c>
      <c r="H132" s="47">
        <f t="shared" si="51"/>
        <v>-38.855017446988008</v>
      </c>
    </row>
    <row r="133" spans="1:8" x14ac:dyDescent="0.25">
      <c r="A133" s="8">
        <f t="shared" si="2"/>
        <v>39765</v>
      </c>
      <c r="B133">
        <v>170</v>
      </c>
      <c r="C133">
        <v>367.5</v>
      </c>
      <c r="D133">
        <v>1481.5</v>
      </c>
      <c r="E133">
        <v>2240.4</v>
      </c>
      <c r="F133" s="38">
        <f t="shared" ref="F133:G135" si="53">+B133+D133</f>
        <v>1651.5</v>
      </c>
      <c r="G133" s="38">
        <f t="shared" si="53"/>
        <v>2607.9</v>
      </c>
      <c r="H133" s="47">
        <f t="shared" ref="H133:H138" si="54">+(F133/G133-1)*100</f>
        <v>-36.673185321523071</v>
      </c>
    </row>
    <row r="134" spans="1:8" x14ac:dyDescent="0.25">
      <c r="A134" s="8">
        <f t="shared" si="2"/>
        <v>39772</v>
      </c>
      <c r="B134">
        <v>118.5</v>
      </c>
      <c r="C134">
        <v>137.5</v>
      </c>
      <c r="D134">
        <v>1544.5</v>
      </c>
      <c r="E134">
        <v>2473.8000000000002</v>
      </c>
      <c r="F134" s="38">
        <f t="shared" si="53"/>
        <v>1663</v>
      </c>
      <c r="G134" s="38">
        <f t="shared" si="53"/>
        <v>2611.3000000000002</v>
      </c>
      <c r="H134" s="47">
        <f t="shared" si="54"/>
        <v>-36.315245280128671</v>
      </c>
    </row>
    <row r="135" spans="1:8" x14ac:dyDescent="0.25">
      <c r="A135" s="8">
        <f t="shared" si="2"/>
        <v>39779</v>
      </c>
      <c r="B135">
        <v>118.5</v>
      </c>
      <c r="C135">
        <v>76</v>
      </c>
      <c r="D135">
        <v>1544.5</v>
      </c>
      <c r="E135">
        <v>2534.5</v>
      </c>
      <c r="F135" s="38">
        <f t="shared" si="53"/>
        <v>1663</v>
      </c>
      <c r="G135" s="38">
        <f t="shared" si="53"/>
        <v>2610.5</v>
      </c>
      <c r="H135" s="47">
        <f t="shared" si="54"/>
        <v>-36.295728787588587</v>
      </c>
    </row>
    <row r="136" spans="1:8" x14ac:dyDescent="0.25">
      <c r="A136" s="8">
        <f t="shared" si="2"/>
        <v>39786</v>
      </c>
      <c r="B136">
        <v>118.5</v>
      </c>
      <c r="C136">
        <v>76</v>
      </c>
      <c r="D136">
        <v>1544.5</v>
      </c>
      <c r="E136">
        <v>2562</v>
      </c>
      <c r="F136" s="38">
        <f t="shared" ref="F136:G138" si="55">+B136+D136</f>
        <v>1663</v>
      </c>
      <c r="G136" s="38">
        <f t="shared" si="55"/>
        <v>2638</v>
      </c>
      <c r="H136" s="47">
        <f t="shared" si="54"/>
        <v>-36.959818043972703</v>
      </c>
    </row>
    <row r="137" spans="1:8" x14ac:dyDescent="0.25">
      <c r="A137" s="8">
        <f t="shared" si="2"/>
        <v>39793</v>
      </c>
      <c r="B137">
        <v>110</v>
      </c>
      <c r="C137">
        <v>76</v>
      </c>
      <c r="D137">
        <v>1553.5</v>
      </c>
      <c r="E137">
        <v>2562</v>
      </c>
      <c r="F137" s="38">
        <f t="shared" si="55"/>
        <v>1663.5</v>
      </c>
      <c r="G137" s="38">
        <f t="shared" si="55"/>
        <v>2638</v>
      </c>
      <c r="H137" s="47">
        <f t="shared" si="54"/>
        <v>-36.94086429112965</v>
      </c>
    </row>
    <row r="138" spans="1:8" x14ac:dyDescent="0.25">
      <c r="A138" s="8">
        <f t="shared" si="2"/>
        <v>39800</v>
      </c>
      <c r="B138">
        <v>110</v>
      </c>
      <c r="C138">
        <v>60</v>
      </c>
      <c r="D138">
        <v>1611.2</v>
      </c>
      <c r="E138">
        <v>2562</v>
      </c>
      <c r="F138" s="38">
        <f t="shared" si="55"/>
        <v>1721.2</v>
      </c>
      <c r="G138" s="38">
        <f t="shared" si="55"/>
        <v>2622</v>
      </c>
      <c r="H138" s="47">
        <f t="shared" si="54"/>
        <v>-34.355453852021355</v>
      </c>
    </row>
    <row r="139" spans="1:8" x14ac:dyDescent="0.25">
      <c r="A139" s="8">
        <f t="shared" si="2"/>
        <v>39807</v>
      </c>
      <c r="B139">
        <v>170</v>
      </c>
      <c r="C139">
        <v>0</v>
      </c>
      <c r="D139">
        <v>1611.2</v>
      </c>
      <c r="E139">
        <v>2625</v>
      </c>
      <c r="F139" s="38">
        <f t="shared" ref="F139:G141" si="56">+B139+D139</f>
        <v>1781.2</v>
      </c>
      <c r="G139" s="38">
        <f t="shared" si="56"/>
        <v>2625</v>
      </c>
      <c r="H139" s="47">
        <f t="shared" ref="H139:H144" si="57">+(F139/G139-1)*100</f>
        <v>-32.1447619047619</v>
      </c>
    </row>
    <row r="140" spans="1:8" x14ac:dyDescent="0.25">
      <c r="A140" s="8">
        <f t="shared" si="2"/>
        <v>39814</v>
      </c>
      <c r="B140">
        <v>115</v>
      </c>
      <c r="C140">
        <v>120</v>
      </c>
      <c r="D140">
        <v>1670.3</v>
      </c>
      <c r="E140">
        <v>2625</v>
      </c>
      <c r="F140" s="38">
        <f t="shared" si="56"/>
        <v>1785.3</v>
      </c>
      <c r="G140" s="38">
        <f t="shared" si="56"/>
        <v>2745</v>
      </c>
      <c r="H140" s="47">
        <f t="shared" si="57"/>
        <v>-34.961748633879786</v>
      </c>
    </row>
    <row r="141" spans="1:8" x14ac:dyDescent="0.25">
      <c r="A141" s="8">
        <f t="shared" si="2"/>
        <v>39821</v>
      </c>
      <c r="B141">
        <v>55</v>
      </c>
      <c r="C141">
        <v>120</v>
      </c>
      <c r="D141">
        <v>1670.3</v>
      </c>
      <c r="E141">
        <v>2625</v>
      </c>
      <c r="F141" s="38">
        <f t="shared" si="56"/>
        <v>1725.3</v>
      </c>
      <c r="G141" s="38">
        <f t="shared" si="56"/>
        <v>2745</v>
      </c>
      <c r="H141" s="47">
        <f t="shared" si="57"/>
        <v>-37.147540983606561</v>
      </c>
    </row>
    <row r="142" spans="1:8" x14ac:dyDescent="0.25">
      <c r="A142" s="8">
        <f t="shared" si="2"/>
        <v>39828</v>
      </c>
      <c r="B142">
        <v>55</v>
      </c>
      <c r="C142">
        <v>60</v>
      </c>
      <c r="D142">
        <v>1670.3</v>
      </c>
      <c r="E142">
        <v>2625</v>
      </c>
      <c r="F142" s="38">
        <f t="shared" ref="F142:G144" si="58">+B142+D142</f>
        <v>1725.3</v>
      </c>
      <c r="G142" s="38">
        <f t="shared" si="58"/>
        <v>2685</v>
      </c>
      <c r="H142" s="47">
        <f t="shared" si="57"/>
        <v>-35.743016759776538</v>
      </c>
    </row>
    <row r="143" spans="1:8" x14ac:dyDescent="0.25">
      <c r="A143" s="8">
        <f t="shared" si="2"/>
        <v>39835</v>
      </c>
      <c r="B143">
        <v>55</v>
      </c>
      <c r="C143">
        <v>60</v>
      </c>
      <c r="D143">
        <v>1670.3</v>
      </c>
      <c r="E143">
        <v>2625</v>
      </c>
      <c r="F143" s="38">
        <f t="shared" si="58"/>
        <v>1725.3</v>
      </c>
      <c r="G143" s="38">
        <f t="shared" si="58"/>
        <v>2685</v>
      </c>
      <c r="H143" s="47">
        <f t="shared" si="57"/>
        <v>-35.743016759776538</v>
      </c>
    </row>
    <row r="144" spans="1:8" x14ac:dyDescent="0.25">
      <c r="A144" s="8">
        <f t="shared" si="2"/>
        <v>39842</v>
      </c>
      <c r="B144">
        <v>64</v>
      </c>
      <c r="C144">
        <v>60</v>
      </c>
      <c r="D144">
        <v>1670.3</v>
      </c>
      <c r="E144">
        <v>2625</v>
      </c>
      <c r="F144" s="38">
        <f t="shared" si="58"/>
        <v>1734.3</v>
      </c>
      <c r="G144" s="38">
        <f t="shared" si="58"/>
        <v>2685</v>
      </c>
      <c r="H144" s="47">
        <f t="shared" si="57"/>
        <v>-35.407821229050285</v>
      </c>
    </row>
    <row r="145" spans="1:9" x14ac:dyDescent="0.25">
      <c r="A145" s="8">
        <f t="shared" si="2"/>
        <v>39849</v>
      </c>
      <c r="B145">
        <v>179</v>
      </c>
      <c r="C145">
        <v>60</v>
      </c>
      <c r="D145">
        <v>1670.3</v>
      </c>
      <c r="E145">
        <v>2625</v>
      </c>
      <c r="F145" s="38">
        <f t="shared" ref="F145:G147" si="59">+B145+D145</f>
        <v>1849.3</v>
      </c>
      <c r="G145" s="38">
        <f t="shared" si="59"/>
        <v>2685</v>
      </c>
      <c r="H145" s="47">
        <f t="shared" ref="H145:H150" si="60">+(F145/G145-1)*100</f>
        <v>-31.12476722532589</v>
      </c>
    </row>
    <row r="146" spans="1:9" x14ac:dyDescent="0.25">
      <c r="A146" s="8">
        <f t="shared" si="2"/>
        <v>39856</v>
      </c>
      <c r="B146">
        <v>179</v>
      </c>
      <c r="C146">
        <v>60</v>
      </c>
      <c r="D146">
        <v>1670.3</v>
      </c>
      <c r="E146">
        <v>2625</v>
      </c>
      <c r="F146" s="38">
        <f t="shared" si="59"/>
        <v>1849.3</v>
      </c>
      <c r="G146" s="38">
        <f t="shared" si="59"/>
        <v>2685</v>
      </c>
      <c r="H146" s="47">
        <f t="shared" si="60"/>
        <v>-31.12476722532589</v>
      </c>
    </row>
    <row r="147" spans="1:9" x14ac:dyDescent="0.25">
      <c r="A147" s="8">
        <f t="shared" si="2"/>
        <v>39863</v>
      </c>
      <c r="B147">
        <v>179</v>
      </c>
      <c r="C147">
        <v>115</v>
      </c>
      <c r="D147">
        <v>1670.3</v>
      </c>
      <c r="E147">
        <v>2625</v>
      </c>
      <c r="F147" s="38">
        <f t="shared" si="59"/>
        <v>1849.3</v>
      </c>
      <c r="G147" s="38">
        <f t="shared" si="59"/>
        <v>2740</v>
      </c>
      <c r="H147" s="47">
        <f t="shared" si="60"/>
        <v>-32.507299270072998</v>
      </c>
    </row>
    <row r="148" spans="1:9" x14ac:dyDescent="0.25">
      <c r="A148" s="8">
        <f t="shared" si="2"/>
        <v>39870</v>
      </c>
      <c r="B148">
        <v>124</v>
      </c>
      <c r="C148">
        <v>175</v>
      </c>
      <c r="D148">
        <v>1729.3</v>
      </c>
      <c r="E148">
        <v>2625</v>
      </c>
      <c r="F148" s="38">
        <f t="shared" ref="F148:G150" si="61">+B148+D148</f>
        <v>1853.3</v>
      </c>
      <c r="G148" s="38">
        <f t="shared" si="61"/>
        <v>2800</v>
      </c>
      <c r="H148" s="47">
        <f t="shared" si="60"/>
        <v>-33.810714285714283</v>
      </c>
    </row>
    <row r="149" spans="1:9" x14ac:dyDescent="0.25">
      <c r="A149" s="8">
        <f t="shared" si="2"/>
        <v>39877</v>
      </c>
      <c r="B149">
        <v>124</v>
      </c>
      <c r="C149">
        <v>175</v>
      </c>
      <c r="D149">
        <v>1729.3</v>
      </c>
      <c r="E149">
        <v>2682</v>
      </c>
      <c r="F149" s="38">
        <f t="shared" si="61"/>
        <v>1853.3</v>
      </c>
      <c r="G149" s="38">
        <f t="shared" si="61"/>
        <v>2857</v>
      </c>
      <c r="H149" s="47">
        <f t="shared" si="60"/>
        <v>-35.131256562828142</v>
      </c>
    </row>
    <row r="150" spans="1:9" x14ac:dyDescent="0.25">
      <c r="A150" s="8">
        <f t="shared" si="2"/>
        <v>39884</v>
      </c>
      <c r="B150">
        <v>124</v>
      </c>
      <c r="C150">
        <v>115</v>
      </c>
      <c r="D150">
        <v>1729.3</v>
      </c>
      <c r="E150">
        <v>2811.2</v>
      </c>
      <c r="F150" s="38">
        <f t="shared" si="61"/>
        <v>1853.3</v>
      </c>
      <c r="G150" s="38">
        <f t="shared" si="61"/>
        <v>2926.2</v>
      </c>
      <c r="H150" s="47">
        <f t="shared" si="60"/>
        <v>-36.665299706103468</v>
      </c>
    </row>
    <row r="151" spans="1:9" x14ac:dyDescent="0.25">
      <c r="A151" s="8">
        <f t="shared" si="2"/>
        <v>39891</v>
      </c>
      <c r="B151">
        <v>55</v>
      </c>
      <c r="C151">
        <v>175</v>
      </c>
      <c r="D151">
        <v>1867.9</v>
      </c>
      <c r="E151">
        <v>2811.2</v>
      </c>
      <c r="F151" s="38">
        <f t="shared" ref="F151:G155" si="62">+B151+D151</f>
        <v>1922.9</v>
      </c>
      <c r="G151" s="38">
        <f t="shared" si="62"/>
        <v>2986.2</v>
      </c>
      <c r="H151" s="47">
        <f t="shared" ref="H151:H156" si="63">+(F151/G151-1)*100</f>
        <v>-35.607126113455223</v>
      </c>
    </row>
    <row r="152" spans="1:9" x14ac:dyDescent="0.25">
      <c r="A152" s="8">
        <f t="shared" si="2"/>
        <v>39898</v>
      </c>
      <c r="B152">
        <v>55</v>
      </c>
      <c r="C152">
        <v>260</v>
      </c>
      <c r="D152">
        <v>1867.9</v>
      </c>
      <c r="E152">
        <v>2811.2</v>
      </c>
      <c r="F152" s="38">
        <f t="shared" si="62"/>
        <v>1922.9</v>
      </c>
      <c r="G152" s="38">
        <f t="shared" si="62"/>
        <v>3071.2</v>
      </c>
      <c r="H152" s="47">
        <f t="shared" si="63"/>
        <v>-37.389294087001815</v>
      </c>
    </row>
    <row r="153" spans="1:9" x14ac:dyDescent="0.25">
      <c r="A153" s="8">
        <f t="shared" si="2"/>
        <v>39905</v>
      </c>
      <c r="B153">
        <v>0</v>
      </c>
      <c r="C153">
        <v>200</v>
      </c>
      <c r="D153">
        <v>1928.4</v>
      </c>
      <c r="E153">
        <v>2932</v>
      </c>
      <c r="F153" s="38">
        <f t="shared" si="62"/>
        <v>1928.4</v>
      </c>
      <c r="G153" s="38">
        <f t="shared" si="62"/>
        <v>3132</v>
      </c>
      <c r="H153" s="47">
        <f t="shared" si="63"/>
        <v>-38.429118773946357</v>
      </c>
    </row>
    <row r="154" spans="1:9" x14ac:dyDescent="0.25">
      <c r="A154" s="8">
        <f t="shared" si="2"/>
        <v>39912</v>
      </c>
      <c r="B154">
        <v>0</v>
      </c>
      <c r="C154">
        <v>200</v>
      </c>
      <c r="D154">
        <v>1928.4</v>
      </c>
      <c r="E154">
        <v>2968.8</v>
      </c>
      <c r="F154" s="38">
        <f t="shared" si="62"/>
        <v>1928.4</v>
      </c>
      <c r="G154" s="38">
        <f t="shared" si="62"/>
        <v>3168.8</v>
      </c>
      <c r="H154" s="47">
        <f t="shared" si="63"/>
        <v>-39.14415551628376</v>
      </c>
    </row>
    <row r="155" spans="1:9" x14ac:dyDescent="0.25">
      <c r="A155" s="8">
        <f t="shared" si="2"/>
        <v>39919</v>
      </c>
      <c r="B155">
        <v>0</v>
      </c>
      <c r="C155">
        <v>200</v>
      </c>
      <c r="D155">
        <v>1928.4</v>
      </c>
      <c r="E155">
        <v>2968.8</v>
      </c>
      <c r="F155" s="38">
        <f t="shared" si="62"/>
        <v>1928.4</v>
      </c>
      <c r="G155" s="38">
        <f t="shared" si="62"/>
        <v>3168.8</v>
      </c>
      <c r="H155" s="47">
        <f t="shared" si="63"/>
        <v>-39.14415551628376</v>
      </c>
    </row>
    <row r="156" spans="1:9" x14ac:dyDescent="0.25">
      <c r="A156" s="8">
        <f t="shared" si="2"/>
        <v>39926</v>
      </c>
      <c r="B156">
        <v>0</v>
      </c>
      <c r="C156">
        <v>200</v>
      </c>
      <c r="D156">
        <v>1928.4</v>
      </c>
      <c r="E156">
        <v>2968.8</v>
      </c>
      <c r="F156" s="38">
        <f t="shared" ref="F156:F187" si="64">+B156+D156</f>
        <v>1928.4</v>
      </c>
      <c r="G156" s="38">
        <f t="shared" ref="G156:G187" si="65">+C156+E156</f>
        <v>3168.8</v>
      </c>
      <c r="H156" s="47">
        <f t="shared" si="63"/>
        <v>-39.14415551628376</v>
      </c>
    </row>
    <row r="157" spans="1:9" x14ac:dyDescent="0.25">
      <c r="A157" s="8">
        <f t="shared" si="2"/>
        <v>39933</v>
      </c>
      <c r="B157">
        <v>0</v>
      </c>
      <c r="C157">
        <v>110</v>
      </c>
      <c r="D157">
        <v>1928.4</v>
      </c>
      <c r="E157">
        <v>3029.1</v>
      </c>
      <c r="F157" s="38">
        <f t="shared" si="64"/>
        <v>1928.4</v>
      </c>
      <c r="G157" s="38">
        <f t="shared" si="65"/>
        <v>3139.1</v>
      </c>
      <c r="H157" s="47">
        <f t="shared" ref="H157:H188" si="66">+(F157/G157-1)*100</f>
        <v>-38.568379471823135</v>
      </c>
      <c r="I157">
        <v>0</v>
      </c>
    </row>
    <row r="158" spans="1:9" x14ac:dyDescent="0.25">
      <c r="A158" s="8">
        <f t="shared" si="2"/>
        <v>39940</v>
      </c>
      <c r="B158">
        <v>0</v>
      </c>
      <c r="C158">
        <v>110</v>
      </c>
      <c r="D158">
        <v>1928.4</v>
      </c>
      <c r="E158">
        <v>3149.9</v>
      </c>
      <c r="F158" s="38">
        <f t="shared" si="64"/>
        <v>1928.4</v>
      </c>
      <c r="G158" s="38">
        <f t="shared" si="65"/>
        <v>3259.9</v>
      </c>
      <c r="H158" s="47">
        <f t="shared" si="66"/>
        <v>-40.844811190527317</v>
      </c>
      <c r="I158">
        <v>0</v>
      </c>
    </row>
    <row r="159" spans="1:9" x14ac:dyDescent="0.25">
      <c r="A159" s="8">
        <f t="shared" si="2"/>
        <v>39947</v>
      </c>
      <c r="B159">
        <v>0</v>
      </c>
      <c r="C159">
        <v>118</v>
      </c>
      <c r="D159">
        <v>1928.4</v>
      </c>
      <c r="E159">
        <v>3149.9</v>
      </c>
      <c r="F159" s="38">
        <f t="shared" si="64"/>
        <v>1928.4</v>
      </c>
      <c r="G159" s="38">
        <f t="shared" si="65"/>
        <v>3267.9</v>
      </c>
      <c r="H159" s="47">
        <f t="shared" si="66"/>
        <v>-40.989626365555864</v>
      </c>
      <c r="I159">
        <v>0</v>
      </c>
    </row>
    <row r="160" spans="1:9" x14ac:dyDescent="0.25">
      <c r="A160" s="8">
        <f t="shared" si="2"/>
        <v>39954</v>
      </c>
      <c r="B160">
        <v>0</v>
      </c>
      <c r="C160">
        <v>118</v>
      </c>
      <c r="D160">
        <v>1928.4</v>
      </c>
      <c r="E160">
        <v>3213.3</v>
      </c>
      <c r="F160" s="38">
        <f t="shared" si="64"/>
        <v>1928.4</v>
      </c>
      <c r="G160" s="38">
        <f t="shared" si="65"/>
        <v>3331.3</v>
      </c>
      <c r="H160" s="47">
        <f t="shared" si="66"/>
        <v>-42.112688740131475</v>
      </c>
      <c r="I160">
        <v>0</v>
      </c>
    </row>
    <row r="161" spans="1:9" x14ac:dyDescent="0.25">
      <c r="A161" s="8">
        <f t="shared" si="2"/>
        <v>39961</v>
      </c>
      <c r="B161">
        <v>0</v>
      </c>
      <c r="C161">
        <v>118</v>
      </c>
      <c r="D161">
        <v>1928.4</v>
      </c>
      <c r="E161">
        <v>3276.3</v>
      </c>
      <c r="F161" s="38">
        <f t="shared" si="64"/>
        <v>1928.4</v>
      </c>
      <c r="G161" s="38">
        <f t="shared" si="65"/>
        <v>3394.3</v>
      </c>
      <c r="H161" s="47">
        <f t="shared" si="66"/>
        <v>-43.187107798367855</v>
      </c>
      <c r="I161">
        <v>0</v>
      </c>
    </row>
    <row r="162" spans="1:9" x14ac:dyDescent="0.25">
      <c r="A162" s="8">
        <f t="shared" si="2"/>
        <v>39968</v>
      </c>
      <c r="B162">
        <v>0</v>
      </c>
      <c r="C162">
        <v>355</v>
      </c>
      <c r="D162">
        <v>0</v>
      </c>
      <c r="E162">
        <v>63.4</v>
      </c>
      <c r="F162" s="38">
        <f t="shared" si="64"/>
        <v>0</v>
      </c>
      <c r="G162" s="38">
        <f t="shared" si="65"/>
        <v>418.4</v>
      </c>
      <c r="H162" s="47">
        <f t="shared" si="66"/>
        <v>-100</v>
      </c>
    </row>
    <row r="163" spans="1:9" x14ac:dyDescent="0.25">
      <c r="A163" s="8">
        <f t="shared" si="2"/>
        <v>39975</v>
      </c>
      <c r="B163">
        <v>55</v>
      </c>
      <c r="C163">
        <v>355</v>
      </c>
      <c r="D163">
        <v>0</v>
      </c>
      <c r="E163">
        <v>63.4</v>
      </c>
      <c r="F163" s="38">
        <f t="shared" si="64"/>
        <v>55</v>
      </c>
      <c r="G163" s="38">
        <f t="shared" si="65"/>
        <v>418.4</v>
      </c>
      <c r="H163" s="47">
        <f t="shared" si="66"/>
        <v>-86.854684512428307</v>
      </c>
    </row>
    <row r="164" spans="1:9" x14ac:dyDescent="0.25">
      <c r="A164" s="8">
        <f t="shared" si="2"/>
        <v>39982</v>
      </c>
      <c r="B164">
        <v>55</v>
      </c>
      <c r="C164">
        <v>355</v>
      </c>
      <c r="D164">
        <v>0</v>
      </c>
      <c r="E164">
        <v>125.9</v>
      </c>
      <c r="F164" s="38">
        <f t="shared" si="64"/>
        <v>55</v>
      </c>
      <c r="G164" s="38">
        <f t="shared" si="65"/>
        <v>480.9</v>
      </c>
      <c r="H164" s="47">
        <f t="shared" si="66"/>
        <v>-88.563110833853187</v>
      </c>
    </row>
    <row r="165" spans="1:9" x14ac:dyDescent="0.25">
      <c r="A165" s="8">
        <f t="shared" si="2"/>
        <v>39989</v>
      </c>
      <c r="B165">
        <v>55</v>
      </c>
      <c r="C165">
        <v>355</v>
      </c>
      <c r="D165">
        <v>0</v>
      </c>
      <c r="E165">
        <v>188.3</v>
      </c>
      <c r="F165" s="38">
        <f t="shared" si="64"/>
        <v>55</v>
      </c>
      <c r="G165" s="38">
        <f t="shared" si="65"/>
        <v>543.29999999999995</v>
      </c>
      <c r="H165" s="47">
        <f t="shared" si="66"/>
        <v>-89.876679550892689</v>
      </c>
    </row>
    <row r="166" spans="1:9" x14ac:dyDescent="0.25">
      <c r="A166" s="8">
        <f t="shared" si="2"/>
        <v>39996</v>
      </c>
      <c r="B166">
        <v>0</v>
      </c>
      <c r="C166">
        <v>295</v>
      </c>
      <c r="D166">
        <v>57.8</v>
      </c>
      <c r="E166">
        <v>283.60000000000002</v>
      </c>
      <c r="F166" s="38">
        <f t="shared" si="64"/>
        <v>57.8</v>
      </c>
      <c r="G166" s="38">
        <f t="shared" si="65"/>
        <v>578.6</v>
      </c>
      <c r="H166" s="47">
        <f t="shared" si="66"/>
        <v>-90.010369858278608</v>
      </c>
    </row>
    <row r="167" spans="1:9" x14ac:dyDescent="0.25">
      <c r="A167" s="8">
        <f t="shared" si="2"/>
        <v>40003</v>
      </c>
      <c r="B167">
        <v>0</v>
      </c>
      <c r="C167">
        <v>235</v>
      </c>
      <c r="D167">
        <v>57.8</v>
      </c>
      <c r="E167">
        <v>342.3</v>
      </c>
      <c r="F167" s="38">
        <f t="shared" si="64"/>
        <v>57.8</v>
      </c>
      <c r="G167" s="38">
        <f t="shared" si="65"/>
        <v>577.29999999999995</v>
      </c>
      <c r="H167" s="47">
        <f t="shared" si="66"/>
        <v>-89.987874588602111</v>
      </c>
    </row>
    <row r="168" spans="1:9" x14ac:dyDescent="0.25">
      <c r="A168" s="8">
        <f t="shared" si="2"/>
        <v>40010</v>
      </c>
      <c r="B168">
        <v>0</v>
      </c>
      <c r="C168">
        <v>102</v>
      </c>
      <c r="D168">
        <v>57.8</v>
      </c>
      <c r="E168">
        <v>590</v>
      </c>
      <c r="F168" s="38">
        <f t="shared" si="64"/>
        <v>57.8</v>
      </c>
      <c r="G168" s="38">
        <f t="shared" si="65"/>
        <v>692</v>
      </c>
      <c r="H168" s="47">
        <f t="shared" si="66"/>
        <v>-91.647398843930645</v>
      </c>
    </row>
    <row r="169" spans="1:9" x14ac:dyDescent="0.25">
      <c r="A169" s="8">
        <f t="shared" si="2"/>
        <v>40017</v>
      </c>
      <c r="B169">
        <v>55</v>
      </c>
      <c r="C169">
        <v>222.5</v>
      </c>
      <c r="D169">
        <v>57.8</v>
      </c>
      <c r="E169">
        <v>649.6</v>
      </c>
      <c r="F169" s="38">
        <f t="shared" si="64"/>
        <v>112.8</v>
      </c>
      <c r="G169" s="38">
        <f t="shared" si="65"/>
        <v>872.1</v>
      </c>
      <c r="H169" s="47">
        <f t="shared" si="66"/>
        <v>-87.065703474372199</v>
      </c>
    </row>
    <row r="170" spans="1:9" x14ac:dyDescent="0.25">
      <c r="A170" s="8">
        <f t="shared" si="2"/>
        <v>40024</v>
      </c>
      <c r="B170">
        <v>55</v>
      </c>
      <c r="C170">
        <v>180.5</v>
      </c>
      <c r="D170">
        <v>57.8</v>
      </c>
      <c r="E170">
        <v>689.4</v>
      </c>
      <c r="F170" s="38">
        <f t="shared" si="64"/>
        <v>112.8</v>
      </c>
      <c r="G170" s="38">
        <f t="shared" si="65"/>
        <v>869.9</v>
      </c>
      <c r="H170" s="47">
        <f t="shared" si="66"/>
        <v>-87.032992297965279</v>
      </c>
    </row>
    <row r="171" spans="1:9" x14ac:dyDescent="0.25">
      <c r="A171" s="8">
        <f t="shared" si="2"/>
        <v>40031</v>
      </c>
      <c r="B171">
        <v>121</v>
      </c>
      <c r="C171">
        <v>244</v>
      </c>
      <c r="D171">
        <v>57.8</v>
      </c>
      <c r="E171">
        <v>779.3</v>
      </c>
      <c r="F171" s="38">
        <f t="shared" si="64"/>
        <v>178.8</v>
      </c>
      <c r="G171" s="38">
        <f t="shared" si="65"/>
        <v>1023.3</v>
      </c>
      <c r="H171" s="47">
        <f t="shared" si="66"/>
        <v>-82.527118147170924</v>
      </c>
    </row>
    <row r="172" spans="1:9" x14ac:dyDescent="0.25">
      <c r="A172" s="8">
        <f t="shared" si="2"/>
        <v>40038</v>
      </c>
      <c r="B172">
        <v>121</v>
      </c>
      <c r="C172">
        <v>239</v>
      </c>
      <c r="D172">
        <v>57.8</v>
      </c>
      <c r="E172">
        <v>843.9</v>
      </c>
      <c r="F172" s="38">
        <f t="shared" si="64"/>
        <v>178.8</v>
      </c>
      <c r="G172" s="38">
        <f t="shared" si="65"/>
        <v>1082.9000000000001</v>
      </c>
      <c r="H172" s="47">
        <f t="shared" si="66"/>
        <v>-83.488780127435589</v>
      </c>
    </row>
    <row r="173" spans="1:9" x14ac:dyDescent="0.25">
      <c r="A173" s="8">
        <f t="shared" si="2"/>
        <v>40045</v>
      </c>
      <c r="B173">
        <v>181</v>
      </c>
      <c r="C173">
        <v>184</v>
      </c>
      <c r="D173">
        <v>57.8</v>
      </c>
      <c r="E173">
        <v>901.4</v>
      </c>
      <c r="F173" s="38">
        <f t="shared" si="64"/>
        <v>238.8</v>
      </c>
      <c r="G173" s="38">
        <f t="shared" si="65"/>
        <v>1085.4000000000001</v>
      </c>
      <c r="H173" s="47">
        <f t="shared" si="66"/>
        <v>-77.998894416804859</v>
      </c>
    </row>
    <row r="174" spans="1:9" x14ac:dyDescent="0.25">
      <c r="A174" s="8">
        <f t="shared" si="2"/>
        <v>40052</v>
      </c>
      <c r="B174">
        <v>170</v>
      </c>
      <c r="C174">
        <v>178.9</v>
      </c>
      <c r="D174">
        <v>117.9</v>
      </c>
      <c r="E174">
        <v>976.4</v>
      </c>
      <c r="F174" s="38">
        <f t="shared" si="64"/>
        <v>287.89999999999998</v>
      </c>
      <c r="G174" s="38">
        <f t="shared" si="65"/>
        <v>1155.3</v>
      </c>
      <c r="H174" s="47">
        <f t="shared" si="66"/>
        <v>-75.080065783779105</v>
      </c>
    </row>
    <row r="175" spans="1:9" x14ac:dyDescent="0.25">
      <c r="A175" s="8">
        <f t="shared" si="2"/>
        <v>40059</v>
      </c>
      <c r="B175">
        <v>230</v>
      </c>
      <c r="C175">
        <v>238.9</v>
      </c>
      <c r="D175">
        <v>117.9</v>
      </c>
      <c r="E175">
        <v>976.4</v>
      </c>
      <c r="F175" s="38">
        <f t="shared" si="64"/>
        <v>347.9</v>
      </c>
      <c r="G175" s="38">
        <f t="shared" si="65"/>
        <v>1215.3</v>
      </c>
      <c r="H175" s="47">
        <f t="shared" si="66"/>
        <v>-71.373323459228175</v>
      </c>
    </row>
    <row r="176" spans="1:9" x14ac:dyDescent="0.25">
      <c r="A176" s="8">
        <f t="shared" si="2"/>
        <v>40066</v>
      </c>
      <c r="B176">
        <v>175</v>
      </c>
      <c r="C176">
        <v>175</v>
      </c>
      <c r="D176">
        <v>175.6</v>
      </c>
      <c r="E176">
        <v>1040.3</v>
      </c>
      <c r="F176" s="38">
        <f t="shared" si="64"/>
        <v>350.6</v>
      </c>
      <c r="G176" s="38">
        <f t="shared" si="65"/>
        <v>1215.3</v>
      </c>
      <c r="H176" s="47">
        <f t="shared" si="66"/>
        <v>-71.15115609314573</v>
      </c>
    </row>
    <row r="177" spans="1:8" x14ac:dyDescent="0.25">
      <c r="A177" s="8">
        <f t="shared" si="2"/>
        <v>40073</v>
      </c>
      <c r="B177">
        <v>120</v>
      </c>
      <c r="C177">
        <v>115</v>
      </c>
      <c r="D177">
        <v>238.6</v>
      </c>
      <c r="E177">
        <v>1168.8</v>
      </c>
      <c r="F177" s="38">
        <f t="shared" si="64"/>
        <v>358.6</v>
      </c>
      <c r="G177" s="38">
        <f t="shared" si="65"/>
        <v>1283.8</v>
      </c>
      <c r="H177" s="47">
        <f t="shared" si="66"/>
        <v>-72.067300202523754</v>
      </c>
    </row>
    <row r="178" spans="1:8" x14ac:dyDescent="0.25">
      <c r="A178" s="8">
        <f t="shared" si="2"/>
        <v>40080</v>
      </c>
      <c r="B178">
        <v>120</v>
      </c>
      <c r="C178">
        <v>115</v>
      </c>
      <c r="D178">
        <v>301.60000000000002</v>
      </c>
      <c r="E178">
        <v>1168.8</v>
      </c>
      <c r="F178" s="38">
        <f t="shared" si="64"/>
        <v>421.6</v>
      </c>
      <c r="G178" s="38">
        <f t="shared" si="65"/>
        <v>1283.8</v>
      </c>
      <c r="H178" s="47">
        <f t="shared" si="66"/>
        <v>-67.159993768499774</v>
      </c>
    </row>
    <row r="179" spans="1:8" x14ac:dyDescent="0.25">
      <c r="A179" s="8">
        <f t="shared" si="2"/>
        <v>40087</v>
      </c>
      <c r="B179">
        <v>60</v>
      </c>
      <c r="C179">
        <v>60</v>
      </c>
      <c r="D179">
        <v>360.6</v>
      </c>
      <c r="E179">
        <v>1286.3</v>
      </c>
      <c r="F179" s="38">
        <f t="shared" si="64"/>
        <v>420.6</v>
      </c>
      <c r="G179" s="38">
        <f t="shared" si="65"/>
        <v>1346.3</v>
      </c>
      <c r="H179" s="47">
        <f t="shared" si="66"/>
        <v>-68.758820470920298</v>
      </c>
    </row>
    <row r="180" spans="1:8" x14ac:dyDescent="0.25">
      <c r="A180" s="8">
        <f t="shared" si="2"/>
        <v>40094</v>
      </c>
      <c r="B180">
        <v>60</v>
      </c>
      <c r="C180">
        <v>115</v>
      </c>
      <c r="D180">
        <v>360.6</v>
      </c>
      <c r="E180">
        <v>1286.3</v>
      </c>
      <c r="F180" s="38">
        <f t="shared" si="64"/>
        <v>420.6</v>
      </c>
      <c r="G180" s="38">
        <f t="shared" si="65"/>
        <v>1401.3</v>
      </c>
      <c r="H180" s="47">
        <f t="shared" si="66"/>
        <v>-69.985013915649745</v>
      </c>
    </row>
    <row r="181" spans="1:8" x14ac:dyDescent="0.25">
      <c r="A181" s="8">
        <f t="shared" si="2"/>
        <v>40101</v>
      </c>
      <c r="B181">
        <v>0</v>
      </c>
      <c r="C181">
        <v>175</v>
      </c>
      <c r="D181">
        <v>423.6</v>
      </c>
      <c r="E181">
        <v>1286.3</v>
      </c>
      <c r="F181" s="38">
        <f t="shared" si="64"/>
        <v>423.6</v>
      </c>
      <c r="G181" s="38">
        <f t="shared" si="65"/>
        <v>1461.3</v>
      </c>
      <c r="H181" s="47">
        <f t="shared" si="66"/>
        <v>-71.012112502566211</v>
      </c>
    </row>
    <row r="182" spans="1:8" x14ac:dyDescent="0.25">
      <c r="A182" s="8">
        <f t="shared" si="2"/>
        <v>40108</v>
      </c>
      <c r="B182">
        <v>0</v>
      </c>
      <c r="C182">
        <v>178</v>
      </c>
      <c r="D182">
        <v>423.6</v>
      </c>
      <c r="E182">
        <v>1351.8</v>
      </c>
      <c r="F182" s="38">
        <f t="shared" si="64"/>
        <v>423.6</v>
      </c>
      <c r="G182" s="38">
        <f t="shared" si="65"/>
        <v>1529.8</v>
      </c>
      <c r="H182" s="47">
        <f t="shared" si="66"/>
        <v>-72.31010589619558</v>
      </c>
    </row>
    <row r="183" spans="1:8" x14ac:dyDescent="0.25">
      <c r="A183" s="8">
        <f t="shared" si="2"/>
        <v>40115</v>
      </c>
      <c r="B183">
        <v>0</v>
      </c>
      <c r="C183">
        <v>178</v>
      </c>
      <c r="D183">
        <v>423.6</v>
      </c>
      <c r="E183">
        <v>1351.8</v>
      </c>
      <c r="F183" s="38">
        <f t="shared" si="64"/>
        <v>423.6</v>
      </c>
      <c r="G183" s="38">
        <f t="shared" si="65"/>
        <v>1529.8</v>
      </c>
      <c r="H183" s="47">
        <f t="shared" si="66"/>
        <v>-72.31010589619558</v>
      </c>
    </row>
    <row r="184" spans="1:8" x14ac:dyDescent="0.25">
      <c r="A184" s="8">
        <f t="shared" si="2"/>
        <v>40122</v>
      </c>
      <c r="B184">
        <v>0</v>
      </c>
      <c r="C184">
        <v>170</v>
      </c>
      <c r="D184">
        <v>455.6</v>
      </c>
      <c r="E184">
        <v>1481.5</v>
      </c>
      <c r="F184" s="38">
        <f t="shared" si="64"/>
        <v>455.6</v>
      </c>
      <c r="G184" s="38">
        <f t="shared" si="65"/>
        <v>1651.5</v>
      </c>
      <c r="H184" s="47">
        <f t="shared" si="66"/>
        <v>-72.412957917045105</v>
      </c>
    </row>
    <row r="185" spans="1:8" x14ac:dyDescent="0.25">
      <c r="A185" s="8">
        <f t="shared" si="2"/>
        <v>40129</v>
      </c>
      <c r="B185">
        <v>0</v>
      </c>
      <c r="C185">
        <v>170</v>
      </c>
      <c r="D185">
        <v>455.6</v>
      </c>
      <c r="E185">
        <v>1481.5</v>
      </c>
      <c r="F185" s="38">
        <f t="shared" si="64"/>
        <v>455.6</v>
      </c>
      <c r="G185" s="38">
        <f t="shared" si="65"/>
        <v>1651.5</v>
      </c>
      <c r="H185" s="47">
        <f t="shared" si="66"/>
        <v>-72.412957917045105</v>
      </c>
    </row>
    <row r="186" spans="1:8" x14ac:dyDescent="0.25">
      <c r="A186" s="8">
        <f t="shared" si="2"/>
        <v>40136</v>
      </c>
      <c r="B186">
        <v>0</v>
      </c>
      <c r="C186">
        <v>118.5</v>
      </c>
      <c r="D186">
        <v>455.6</v>
      </c>
      <c r="E186">
        <v>1544.5</v>
      </c>
      <c r="F186" s="38">
        <f t="shared" si="64"/>
        <v>455.6</v>
      </c>
      <c r="G186" s="38">
        <f t="shared" si="65"/>
        <v>1663</v>
      </c>
      <c r="H186" s="47">
        <f t="shared" si="66"/>
        <v>-72.603728202044508</v>
      </c>
    </row>
    <row r="187" spans="1:8" x14ac:dyDescent="0.25">
      <c r="A187" s="8">
        <f t="shared" si="2"/>
        <v>40143</v>
      </c>
      <c r="B187">
        <v>0</v>
      </c>
      <c r="C187">
        <v>118.5</v>
      </c>
      <c r="D187">
        <v>455.6</v>
      </c>
      <c r="E187">
        <v>1544.5</v>
      </c>
      <c r="F187" s="38">
        <f t="shared" si="64"/>
        <v>455.6</v>
      </c>
      <c r="G187" s="38">
        <f t="shared" si="65"/>
        <v>1663</v>
      </c>
      <c r="H187" s="47">
        <f t="shared" si="66"/>
        <v>-72.603728202044508</v>
      </c>
    </row>
    <row r="188" spans="1:8" x14ac:dyDescent="0.25">
      <c r="A188" s="8">
        <f t="shared" si="2"/>
        <v>40150</v>
      </c>
      <c r="B188">
        <v>0</v>
      </c>
      <c r="C188">
        <v>118.5</v>
      </c>
      <c r="D188">
        <v>455.6</v>
      </c>
      <c r="E188">
        <v>1544.5</v>
      </c>
      <c r="F188" s="38">
        <f t="shared" ref="F188:F219" si="67">+B188+D188</f>
        <v>455.6</v>
      </c>
      <c r="G188" s="38">
        <f t="shared" ref="G188:G219" si="68">+C188+E188</f>
        <v>1663</v>
      </c>
      <c r="H188" s="47">
        <f t="shared" si="66"/>
        <v>-72.603728202044508</v>
      </c>
    </row>
    <row r="189" spans="1:8" x14ac:dyDescent="0.25">
      <c r="A189" s="8">
        <f t="shared" si="2"/>
        <v>40157</v>
      </c>
      <c r="B189">
        <v>0</v>
      </c>
      <c r="C189">
        <v>110</v>
      </c>
      <c r="D189">
        <v>455.6</v>
      </c>
      <c r="E189">
        <v>1553.5</v>
      </c>
      <c r="F189" s="38">
        <f t="shared" si="67"/>
        <v>455.6</v>
      </c>
      <c r="G189" s="38">
        <f t="shared" si="68"/>
        <v>1663.5</v>
      </c>
      <c r="H189" s="47">
        <f t="shared" ref="H189:H220" si="69">+(F189/G189-1)*100</f>
        <v>-72.61196272918545</v>
      </c>
    </row>
    <row r="190" spans="1:8" x14ac:dyDescent="0.25">
      <c r="A190" s="8">
        <f t="shared" si="2"/>
        <v>40164</v>
      </c>
      <c r="B190">
        <v>0</v>
      </c>
      <c r="C190">
        <v>110</v>
      </c>
      <c r="D190">
        <v>455.6</v>
      </c>
      <c r="E190">
        <v>1611.2</v>
      </c>
      <c r="F190" s="38">
        <f t="shared" si="67"/>
        <v>455.6</v>
      </c>
      <c r="G190" s="38">
        <f t="shared" si="68"/>
        <v>1721.2</v>
      </c>
      <c r="H190" s="47">
        <f t="shared" si="69"/>
        <v>-73.530095282361145</v>
      </c>
    </row>
    <row r="191" spans="1:8" x14ac:dyDescent="0.25">
      <c r="A191" s="8">
        <f t="shared" si="2"/>
        <v>40171</v>
      </c>
      <c r="B191">
        <v>0</v>
      </c>
      <c r="C191">
        <v>170</v>
      </c>
      <c r="D191">
        <v>455.6</v>
      </c>
      <c r="E191">
        <v>1611.2</v>
      </c>
      <c r="F191" s="38">
        <f t="shared" si="67"/>
        <v>455.6</v>
      </c>
      <c r="G191" s="38">
        <f t="shared" si="68"/>
        <v>1781.2</v>
      </c>
      <c r="H191" s="47">
        <f t="shared" si="69"/>
        <v>-74.421738154053443</v>
      </c>
    </row>
    <row r="192" spans="1:8" x14ac:dyDescent="0.25">
      <c r="A192" s="8">
        <f t="shared" si="2"/>
        <v>40178</v>
      </c>
      <c r="B192">
        <v>0</v>
      </c>
      <c r="C192">
        <v>115</v>
      </c>
      <c r="D192">
        <v>455.6</v>
      </c>
      <c r="E192">
        <v>1670.3</v>
      </c>
      <c r="F192" s="38">
        <f t="shared" si="67"/>
        <v>455.6</v>
      </c>
      <c r="G192" s="38">
        <f t="shared" si="68"/>
        <v>1785.3</v>
      </c>
      <c r="H192" s="47">
        <f t="shared" si="69"/>
        <v>-74.480479471237331</v>
      </c>
    </row>
    <row r="193" spans="1:8" x14ac:dyDescent="0.25">
      <c r="A193" s="8">
        <f t="shared" si="2"/>
        <v>40185</v>
      </c>
      <c r="B193">
        <v>0</v>
      </c>
      <c r="C193">
        <v>55</v>
      </c>
      <c r="D193">
        <v>455.6</v>
      </c>
      <c r="E193">
        <v>1670.3</v>
      </c>
      <c r="F193" s="38">
        <f t="shared" si="67"/>
        <v>455.6</v>
      </c>
      <c r="G193" s="38">
        <f t="shared" si="68"/>
        <v>1725.3</v>
      </c>
      <c r="H193" s="47">
        <f t="shared" si="69"/>
        <v>-73.592998319132903</v>
      </c>
    </row>
    <row r="194" spans="1:8" x14ac:dyDescent="0.25">
      <c r="A194" s="8">
        <f t="shared" si="2"/>
        <v>40192</v>
      </c>
      <c r="B194">
        <v>0</v>
      </c>
      <c r="C194">
        <v>55</v>
      </c>
      <c r="D194">
        <v>455.6</v>
      </c>
      <c r="E194">
        <v>1670.3</v>
      </c>
      <c r="F194" s="38">
        <f t="shared" si="67"/>
        <v>455.6</v>
      </c>
      <c r="G194" s="38">
        <f t="shared" si="68"/>
        <v>1725.3</v>
      </c>
      <c r="H194" s="47">
        <f t="shared" si="69"/>
        <v>-73.592998319132903</v>
      </c>
    </row>
    <row r="195" spans="1:8" x14ac:dyDescent="0.25">
      <c r="A195" s="8">
        <f t="shared" si="2"/>
        <v>40199</v>
      </c>
      <c r="B195">
        <v>0</v>
      </c>
      <c r="C195">
        <v>55</v>
      </c>
      <c r="D195">
        <v>455.6</v>
      </c>
      <c r="E195">
        <v>1670.3</v>
      </c>
      <c r="F195" s="38">
        <f t="shared" si="67"/>
        <v>455.6</v>
      </c>
      <c r="G195" s="38">
        <f t="shared" si="68"/>
        <v>1725.3</v>
      </c>
      <c r="H195" s="47">
        <f t="shared" si="69"/>
        <v>-73.592998319132903</v>
      </c>
    </row>
    <row r="196" spans="1:8" x14ac:dyDescent="0.25">
      <c r="A196" s="8">
        <f t="shared" si="2"/>
        <v>40206</v>
      </c>
      <c r="B196">
        <v>0</v>
      </c>
      <c r="C196">
        <v>64</v>
      </c>
      <c r="D196">
        <v>455.6</v>
      </c>
      <c r="E196">
        <v>1670.3</v>
      </c>
      <c r="F196" s="38">
        <f t="shared" si="67"/>
        <v>455.6</v>
      </c>
      <c r="G196" s="38">
        <f t="shared" si="68"/>
        <v>1734.3</v>
      </c>
      <c r="H196" s="47">
        <f t="shared" si="69"/>
        <v>-73.730035172692141</v>
      </c>
    </row>
    <row r="197" spans="1:8" x14ac:dyDescent="0.25">
      <c r="A197" s="8">
        <f t="shared" si="2"/>
        <v>40213</v>
      </c>
      <c r="B197">
        <v>0</v>
      </c>
      <c r="C197">
        <v>179</v>
      </c>
      <c r="D197">
        <v>455.6</v>
      </c>
      <c r="E197">
        <v>1670.3</v>
      </c>
      <c r="F197" s="38">
        <f t="shared" si="67"/>
        <v>455.6</v>
      </c>
      <c r="G197" s="38">
        <f t="shared" si="68"/>
        <v>1849.3</v>
      </c>
      <c r="H197" s="47">
        <f t="shared" si="69"/>
        <v>-75.363651111231277</v>
      </c>
    </row>
    <row r="198" spans="1:8" x14ac:dyDescent="0.25">
      <c r="A198" s="8">
        <f t="shared" si="2"/>
        <v>40220</v>
      </c>
      <c r="B198">
        <v>0</v>
      </c>
      <c r="C198">
        <v>179</v>
      </c>
      <c r="D198">
        <v>455.6</v>
      </c>
      <c r="E198">
        <v>1670.3</v>
      </c>
      <c r="F198" s="38">
        <f t="shared" si="67"/>
        <v>455.6</v>
      </c>
      <c r="G198" s="38">
        <f t="shared" si="68"/>
        <v>1849.3</v>
      </c>
      <c r="H198" s="47">
        <f t="shared" si="69"/>
        <v>-75.363651111231277</v>
      </c>
    </row>
    <row r="199" spans="1:8" x14ac:dyDescent="0.25">
      <c r="A199" s="8">
        <f t="shared" si="2"/>
        <v>40227</v>
      </c>
      <c r="B199">
        <v>0</v>
      </c>
      <c r="C199">
        <v>179</v>
      </c>
      <c r="D199">
        <v>455.6</v>
      </c>
      <c r="E199">
        <v>1670.3</v>
      </c>
      <c r="F199" s="38">
        <f t="shared" si="67"/>
        <v>455.6</v>
      </c>
      <c r="G199" s="38">
        <f t="shared" si="68"/>
        <v>1849.3</v>
      </c>
      <c r="H199" s="47">
        <f t="shared" si="69"/>
        <v>-75.363651111231277</v>
      </c>
    </row>
    <row r="200" spans="1:8" x14ac:dyDescent="0.25">
      <c r="A200" s="8">
        <f t="shared" si="2"/>
        <v>40234</v>
      </c>
      <c r="B200">
        <v>0</v>
      </c>
      <c r="C200">
        <v>124</v>
      </c>
      <c r="D200">
        <v>455.6</v>
      </c>
      <c r="E200">
        <v>1729.3</v>
      </c>
      <c r="F200" s="38">
        <f t="shared" si="67"/>
        <v>455.6</v>
      </c>
      <c r="G200" s="38">
        <f t="shared" si="68"/>
        <v>1853.3</v>
      </c>
      <c r="H200" s="47">
        <f t="shared" si="69"/>
        <v>-75.416824043597913</v>
      </c>
    </row>
    <row r="201" spans="1:8" x14ac:dyDescent="0.25">
      <c r="A201" s="8">
        <f t="shared" si="2"/>
        <v>40241</v>
      </c>
      <c r="B201">
        <v>0</v>
      </c>
      <c r="C201">
        <v>124</v>
      </c>
      <c r="D201">
        <v>455.6</v>
      </c>
      <c r="E201">
        <v>1729.3</v>
      </c>
      <c r="F201" s="38">
        <f t="shared" si="67"/>
        <v>455.6</v>
      </c>
      <c r="G201" s="38">
        <f t="shared" si="68"/>
        <v>1853.3</v>
      </c>
      <c r="H201" s="47">
        <f t="shared" si="69"/>
        <v>-75.416824043597913</v>
      </c>
    </row>
    <row r="202" spans="1:8" x14ac:dyDescent="0.25">
      <c r="A202" s="8">
        <f t="shared" si="2"/>
        <v>40248</v>
      </c>
      <c r="B202">
        <v>0</v>
      </c>
      <c r="C202">
        <v>124</v>
      </c>
      <c r="D202">
        <v>455.6</v>
      </c>
      <c r="E202">
        <v>1729.3</v>
      </c>
      <c r="F202" s="38">
        <f t="shared" si="67"/>
        <v>455.6</v>
      </c>
      <c r="G202" s="38">
        <f t="shared" si="68"/>
        <v>1853.3</v>
      </c>
      <c r="H202" s="47">
        <f t="shared" si="69"/>
        <v>-75.416824043597913</v>
      </c>
    </row>
    <row r="203" spans="1:8" x14ac:dyDescent="0.25">
      <c r="A203" s="8">
        <f t="shared" si="2"/>
        <v>40255</v>
      </c>
      <c r="B203">
        <v>0</v>
      </c>
      <c r="C203">
        <v>55</v>
      </c>
      <c r="D203">
        <v>455.6</v>
      </c>
      <c r="E203">
        <v>1867.9</v>
      </c>
      <c r="F203" s="38">
        <f t="shared" si="67"/>
        <v>455.6</v>
      </c>
      <c r="G203" s="38">
        <f t="shared" si="68"/>
        <v>1922.9</v>
      </c>
      <c r="H203" s="47">
        <f t="shared" si="69"/>
        <v>-76.306620209059233</v>
      </c>
    </row>
    <row r="204" spans="1:8" x14ac:dyDescent="0.25">
      <c r="A204" s="8">
        <f t="shared" si="2"/>
        <v>40262</v>
      </c>
      <c r="B204">
        <v>0</v>
      </c>
      <c r="C204">
        <v>55</v>
      </c>
      <c r="D204">
        <v>455.6</v>
      </c>
      <c r="E204">
        <v>1867.9</v>
      </c>
      <c r="F204" s="38">
        <f t="shared" si="67"/>
        <v>455.6</v>
      </c>
      <c r="G204" s="38">
        <f t="shared" si="68"/>
        <v>1922.9</v>
      </c>
      <c r="H204" s="47">
        <f t="shared" si="69"/>
        <v>-76.306620209059233</v>
      </c>
    </row>
    <row r="205" spans="1:8" x14ac:dyDescent="0.25">
      <c r="A205" s="8">
        <f t="shared" si="2"/>
        <v>40269</v>
      </c>
      <c r="B205">
        <v>0</v>
      </c>
      <c r="C205">
        <v>0</v>
      </c>
      <c r="D205">
        <v>455.6</v>
      </c>
      <c r="E205">
        <v>1928.4</v>
      </c>
      <c r="F205" s="38">
        <f t="shared" si="67"/>
        <v>455.6</v>
      </c>
      <c r="G205" s="38">
        <f t="shared" si="68"/>
        <v>1928.4</v>
      </c>
      <c r="H205" s="47">
        <f t="shared" si="69"/>
        <v>-76.374196224849626</v>
      </c>
    </row>
    <row r="206" spans="1:8" x14ac:dyDescent="0.25">
      <c r="A206" s="8">
        <f t="shared" si="2"/>
        <v>40276</v>
      </c>
      <c r="B206">
        <v>0</v>
      </c>
      <c r="C206">
        <v>0</v>
      </c>
      <c r="D206">
        <v>455.6</v>
      </c>
      <c r="E206">
        <v>1928.4</v>
      </c>
      <c r="F206" s="38">
        <f t="shared" si="67"/>
        <v>455.6</v>
      </c>
      <c r="G206" s="38">
        <f t="shared" si="68"/>
        <v>1928.4</v>
      </c>
      <c r="H206" s="47">
        <f t="shared" si="69"/>
        <v>-76.374196224849626</v>
      </c>
    </row>
    <row r="207" spans="1:8" x14ac:dyDescent="0.25">
      <c r="A207" s="8">
        <f t="shared" si="2"/>
        <v>40283</v>
      </c>
      <c r="B207">
        <v>0</v>
      </c>
      <c r="C207">
        <v>0</v>
      </c>
      <c r="D207">
        <v>455.6</v>
      </c>
      <c r="E207">
        <v>1928.4</v>
      </c>
      <c r="F207" s="38">
        <f t="shared" si="67"/>
        <v>455.6</v>
      </c>
      <c r="G207" s="38">
        <f t="shared" si="68"/>
        <v>1928.4</v>
      </c>
      <c r="H207" s="47">
        <f t="shared" si="69"/>
        <v>-76.374196224849626</v>
      </c>
    </row>
    <row r="208" spans="1:8" x14ac:dyDescent="0.25">
      <c r="A208" s="8">
        <f t="shared" si="2"/>
        <v>40290</v>
      </c>
      <c r="B208">
        <v>0</v>
      </c>
      <c r="C208">
        <v>0</v>
      </c>
      <c r="D208">
        <v>455.6</v>
      </c>
      <c r="E208">
        <v>1928.4</v>
      </c>
      <c r="F208" s="38">
        <f t="shared" si="67"/>
        <v>455.6</v>
      </c>
      <c r="G208" s="38">
        <f t="shared" si="68"/>
        <v>1928.4</v>
      </c>
      <c r="H208" s="47">
        <f t="shared" si="69"/>
        <v>-76.374196224849626</v>
      </c>
    </row>
    <row r="209" spans="1:8" x14ac:dyDescent="0.25">
      <c r="A209" s="8">
        <f t="shared" si="2"/>
        <v>40297</v>
      </c>
      <c r="B209">
        <v>0</v>
      </c>
      <c r="C209">
        <v>0</v>
      </c>
      <c r="D209">
        <v>455.6</v>
      </c>
      <c r="E209">
        <v>1928.4</v>
      </c>
      <c r="F209" s="38">
        <f t="shared" si="67"/>
        <v>455.6</v>
      </c>
      <c r="G209" s="38">
        <f t="shared" si="68"/>
        <v>1928.4</v>
      </c>
      <c r="H209" s="47">
        <f t="shared" si="69"/>
        <v>-76.374196224849626</v>
      </c>
    </row>
    <row r="210" spans="1:8" x14ac:dyDescent="0.25">
      <c r="A210" s="8">
        <f t="shared" si="2"/>
        <v>40304</v>
      </c>
      <c r="B210">
        <v>0</v>
      </c>
      <c r="C210">
        <v>0</v>
      </c>
      <c r="D210">
        <v>455.6</v>
      </c>
      <c r="E210">
        <v>1928.4</v>
      </c>
      <c r="F210" s="38">
        <f t="shared" si="67"/>
        <v>455.6</v>
      </c>
      <c r="G210" s="38">
        <f t="shared" si="68"/>
        <v>1928.4</v>
      </c>
      <c r="H210" s="47">
        <f t="shared" si="69"/>
        <v>-76.374196224849626</v>
      </c>
    </row>
    <row r="211" spans="1:8" x14ac:dyDescent="0.25">
      <c r="A211" s="8">
        <f t="shared" si="2"/>
        <v>40311</v>
      </c>
      <c r="B211">
        <v>0</v>
      </c>
      <c r="C211">
        <v>0</v>
      </c>
      <c r="D211">
        <v>455.6</v>
      </c>
      <c r="E211">
        <v>1928.4</v>
      </c>
      <c r="F211" s="38">
        <f t="shared" si="67"/>
        <v>455.6</v>
      </c>
      <c r="G211" s="38">
        <f t="shared" si="68"/>
        <v>1928.4</v>
      </c>
      <c r="H211" s="47">
        <f t="shared" si="69"/>
        <v>-76.374196224849626</v>
      </c>
    </row>
    <row r="212" spans="1:8" x14ac:dyDescent="0.25">
      <c r="A212" s="8">
        <f t="shared" si="2"/>
        <v>40318</v>
      </c>
      <c r="B212">
        <v>0</v>
      </c>
      <c r="C212">
        <v>0</v>
      </c>
      <c r="D212">
        <v>455.6</v>
      </c>
      <c r="E212">
        <v>1928.4</v>
      </c>
      <c r="F212" s="38">
        <f t="shared" si="67"/>
        <v>455.6</v>
      </c>
      <c r="G212" s="38">
        <f t="shared" si="68"/>
        <v>1928.4</v>
      </c>
      <c r="H212" s="47">
        <f t="shared" si="69"/>
        <v>-76.374196224849626</v>
      </c>
    </row>
    <row r="213" spans="1:8" x14ac:dyDescent="0.25">
      <c r="A213" s="8">
        <f t="shared" si="2"/>
        <v>40325</v>
      </c>
      <c r="B213">
        <v>0</v>
      </c>
      <c r="C213">
        <v>0</v>
      </c>
      <c r="D213">
        <v>455.6</v>
      </c>
      <c r="E213">
        <v>1928.4</v>
      </c>
      <c r="F213" s="38">
        <f t="shared" si="67"/>
        <v>455.6</v>
      </c>
      <c r="G213" s="38">
        <f t="shared" si="68"/>
        <v>1928.4</v>
      </c>
      <c r="H213" s="47">
        <f t="shared" si="69"/>
        <v>-76.374196224849626</v>
      </c>
    </row>
    <row r="214" spans="1:8" x14ac:dyDescent="0.25">
      <c r="A214" s="8">
        <f t="shared" si="2"/>
        <v>40332</v>
      </c>
      <c r="F214" s="38">
        <f t="shared" si="67"/>
        <v>0</v>
      </c>
      <c r="G214" s="38">
        <f t="shared" si="68"/>
        <v>0</v>
      </c>
      <c r="H214" s="47" t="e">
        <f t="shared" si="69"/>
        <v>#DIV/0!</v>
      </c>
    </row>
    <row r="215" spans="1:8" x14ac:dyDescent="0.25">
      <c r="A215" s="8">
        <f t="shared" si="2"/>
        <v>40339</v>
      </c>
      <c r="B215">
        <v>0</v>
      </c>
      <c r="C215">
        <v>55</v>
      </c>
      <c r="D215">
        <v>0</v>
      </c>
      <c r="E215">
        <v>0</v>
      </c>
      <c r="F215" s="38">
        <f t="shared" si="67"/>
        <v>0</v>
      </c>
      <c r="G215" s="38">
        <f t="shared" si="68"/>
        <v>55</v>
      </c>
      <c r="H215" s="47">
        <f t="shared" si="69"/>
        <v>-100</v>
      </c>
    </row>
    <row r="216" spans="1:8" x14ac:dyDescent="0.25">
      <c r="A216" s="8">
        <f t="shared" si="2"/>
        <v>40346</v>
      </c>
      <c r="B216">
        <v>0</v>
      </c>
      <c r="C216">
        <v>55</v>
      </c>
      <c r="D216">
        <v>0</v>
      </c>
      <c r="E216">
        <v>0</v>
      </c>
      <c r="F216" s="38">
        <f t="shared" si="67"/>
        <v>0</v>
      </c>
      <c r="G216" s="38">
        <f t="shared" si="68"/>
        <v>55</v>
      </c>
      <c r="H216" s="47">
        <f t="shared" si="69"/>
        <v>-100</v>
      </c>
    </row>
    <row r="217" spans="1:8" x14ac:dyDescent="0.25">
      <c r="A217" s="8">
        <f t="shared" si="2"/>
        <v>40353</v>
      </c>
      <c r="B217">
        <v>0</v>
      </c>
      <c r="C217">
        <v>55</v>
      </c>
      <c r="D217">
        <v>0</v>
      </c>
      <c r="E217">
        <v>0</v>
      </c>
      <c r="F217" s="38">
        <f t="shared" si="67"/>
        <v>0</v>
      </c>
      <c r="G217" s="38">
        <f t="shared" si="68"/>
        <v>55</v>
      </c>
      <c r="H217" s="47">
        <f t="shared" si="69"/>
        <v>-100</v>
      </c>
    </row>
    <row r="218" spans="1:8" x14ac:dyDescent="0.25">
      <c r="A218" s="8">
        <f t="shared" si="2"/>
        <v>40360</v>
      </c>
      <c r="B218">
        <v>0</v>
      </c>
      <c r="C218">
        <v>0</v>
      </c>
      <c r="D218">
        <v>0</v>
      </c>
      <c r="E218">
        <v>57.8</v>
      </c>
      <c r="F218" s="38">
        <f t="shared" si="67"/>
        <v>0</v>
      </c>
      <c r="G218" s="38">
        <f t="shared" si="68"/>
        <v>57.8</v>
      </c>
      <c r="H218" s="47">
        <f t="shared" si="69"/>
        <v>-100</v>
      </c>
    </row>
    <row r="219" spans="1:8" x14ac:dyDescent="0.25">
      <c r="A219" s="8">
        <f t="shared" si="2"/>
        <v>40367</v>
      </c>
      <c r="B219">
        <v>0</v>
      </c>
      <c r="C219">
        <v>0</v>
      </c>
      <c r="D219">
        <v>0</v>
      </c>
      <c r="E219">
        <v>57.8</v>
      </c>
      <c r="F219" s="38">
        <f t="shared" si="67"/>
        <v>0</v>
      </c>
      <c r="G219" s="38">
        <f t="shared" si="68"/>
        <v>57.8</v>
      </c>
      <c r="H219" s="47">
        <f t="shared" si="69"/>
        <v>-100</v>
      </c>
    </row>
    <row r="220" spans="1:8" x14ac:dyDescent="0.25">
      <c r="A220" s="8">
        <f t="shared" si="2"/>
        <v>40374</v>
      </c>
      <c r="B220">
        <v>0</v>
      </c>
      <c r="C220">
        <v>0</v>
      </c>
      <c r="D220">
        <v>0</v>
      </c>
      <c r="E220">
        <v>57.8</v>
      </c>
      <c r="F220" s="38">
        <f t="shared" ref="F220:F251" si="70">+B220+D220</f>
        <v>0</v>
      </c>
      <c r="G220" s="38">
        <f t="shared" ref="G220:G251" si="71">+C220+E220</f>
        <v>57.8</v>
      </c>
      <c r="H220" s="47">
        <f t="shared" si="69"/>
        <v>-100</v>
      </c>
    </row>
    <row r="221" spans="1:8" x14ac:dyDescent="0.25">
      <c r="A221" s="8">
        <f t="shared" si="2"/>
        <v>40381</v>
      </c>
      <c r="B221">
        <v>75</v>
      </c>
      <c r="C221">
        <v>55</v>
      </c>
      <c r="D221">
        <v>20.2</v>
      </c>
      <c r="E221">
        <v>57.8</v>
      </c>
      <c r="F221" s="38">
        <f t="shared" si="70"/>
        <v>95.2</v>
      </c>
      <c r="G221" s="38">
        <f t="shared" si="71"/>
        <v>112.8</v>
      </c>
      <c r="H221" s="47">
        <f t="shared" ref="H221:H252" si="72">+(F221/G221-1)*100</f>
        <v>-15.602836879432624</v>
      </c>
    </row>
    <row r="222" spans="1:8" x14ac:dyDescent="0.25">
      <c r="A222" s="8">
        <f t="shared" si="2"/>
        <v>40388</v>
      </c>
      <c r="B222">
        <v>185</v>
      </c>
      <c r="C222">
        <v>55</v>
      </c>
      <c r="D222">
        <v>20.2</v>
      </c>
      <c r="E222">
        <v>57.8</v>
      </c>
      <c r="F222" s="38">
        <f t="shared" si="70"/>
        <v>205.2</v>
      </c>
      <c r="G222" s="38">
        <f t="shared" si="71"/>
        <v>112.8</v>
      </c>
      <c r="H222" s="47">
        <f t="shared" si="72"/>
        <v>81.914893617021264</v>
      </c>
    </row>
    <row r="223" spans="1:8" x14ac:dyDescent="0.25">
      <c r="A223" s="8">
        <f t="shared" si="2"/>
        <v>40395</v>
      </c>
      <c r="B223">
        <v>375</v>
      </c>
      <c r="C223">
        <v>121</v>
      </c>
      <c r="D223">
        <v>20.2</v>
      </c>
      <c r="E223">
        <v>57.8</v>
      </c>
      <c r="F223" s="38">
        <f t="shared" si="70"/>
        <v>395.2</v>
      </c>
      <c r="G223" s="38">
        <f t="shared" si="71"/>
        <v>178.8</v>
      </c>
      <c r="H223" s="47">
        <f t="shared" si="72"/>
        <v>121.02908277404919</v>
      </c>
    </row>
    <row r="224" spans="1:8" x14ac:dyDescent="0.25">
      <c r="A224" s="8">
        <f t="shared" si="2"/>
        <v>40402</v>
      </c>
      <c r="B224">
        <v>969</v>
      </c>
      <c r="C224">
        <v>121</v>
      </c>
      <c r="D224">
        <v>20.2</v>
      </c>
      <c r="E224">
        <v>57.8</v>
      </c>
      <c r="F224" s="38">
        <f t="shared" si="70"/>
        <v>989.2</v>
      </c>
      <c r="G224" s="38">
        <f t="shared" si="71"/>
        <v>178.8</v>
      </c>
      <c r="H224" s="47">
        <f t="shared" si="72"/>
        <v>453.24384787472036</v>
      </c>
    </row>
    <row r="225" spans="1:8" x14ac:dyDescent="0.25">
      <c r="A225" s="8">
        <f t="shared" si="2"/>
        <v>40409</v>
      </c>
      <c r="B225">
        <v>1047</v>
      </c>
      <c r="C225">
        <v>181</v>
      </c>
      <c r="D225">
        <v>78.099999999999994</v>
      </c>
      <c r="E225">
        <v>57.8</v>
      </c>
      <c r="F225" s="38">
        <f t="shared" si="70"/>
        <v>1125.0999999999999</v>
      </c>
      <c r="G225" s="38">
        <f t="shared" si="71"/>
        <v>238.8</v>
      </c>
      <c r="H225" s="47">
        <f t="shared" si="72"/>
        <v>371.14740368509206</v>
      </c>
    </row>
    <row r="226" spans="1:8" x14ac:dyDescent="0.25">
      <c r="A226" s="8">
        <f t="shared" si="2"/>
        <v>40416</v>
      </c>
      <c r="B226">
        <v>1047</v>
      </c>
      <c r="C226">
        <v>170</v>
      </c>
      <c r="D226">
        <v>161.4</v>
      </c>
      <c r="E226">
        <v>117.9</v>
      </c>
      <c r="F226" s="38">
        <f t="shared" si="70"/>
        <v>1208.4000000000001</v>
      </c>
      <c r="G226" s="38">
        <f t="shared" si="71"/>
        <v>287.89999999999998</v>
      </c>
      <c r="H226" s="47">
        <f t="shared" si="72"/>
        <v>319.72907259465097</v>
      </c>
    </row>
    <row r="227" spans="1:8" x14ac:dyDescent="0.25">
      <c r="A227" s="8">
        <f t="shared" si="2"/>
        <v>40423</v>
      </c>
      <c r="B227">
        <v>1012.6</v>
      </c>
      <c r="C227">
        <v>230</v>
      </c>
      <c r="D227">
        <v>311.60000000000002</v>
      </c>
      <c r="E227">
        <v>117.9</v>
      </c>
      <c r="F227" s="38">
        <f t="shared" si="70"/>
        <v>1324.2</v>
      </c>
      <c r="G227" s="38">
        <f t="shared" si="71"/>
        <v>347.9</v>
      </c>
      <c r="H227" s="47">
        <f t="shared" si="72"/>
        <v>280.62661684392071</v>
      </c>
    </row>
    <row r="228" spans="1:8" x14ac:dyDescent="0.25">
      <c r="A228" s="8">
        <f t="shared" si="2"/>
        <v>40430</v>
      </c>
      <c r="B228">
        <v>567.6</v>
      </c>
      <c r="C228">
        <v>175</v>
      </c>
      <c r="D228">
        <v>493</v>
      </c>
      <c r="E228">
        <v>175.6</v>
      </c>
      <c r="F228" s="38">
        <f t="shared" si="70"/>
        <v>1060.5999999999999</v>
      </c>
      <c r="G228" s="38">
        <f t="shared" si="71"/>
        <v>350.6</v>
      </c>
      <c r="H228" s="47">
        <f t="shared" si="72"/>
        <v>202.50998288648026</v>
      </c>
    </row>
    <row r="229" spans="1:8" x14ac:dyDescent="0.25">
      <c r="A229" s="8">
        <f t="shared" si="2"/>
        <v>40437</v>
      </c>
      <c r="B229">
        <v>722.6</v>
      </c>
      <c r="C229">
        <v>120</v>
      </c>
      <c r="D229">
        <v>626.4</v>
      </c>
      <c r="E229">
        <v>238.6</v>
      </c>
      <c r="F229" s="38">
        <f t="shared" si="70"/>
        <v>1349</v>
      </c>
      <c r="G229" s="38">
        <f t="shared" si="71"/>
        <v>358.6</v>
      </c>
      <c r="H229" s="47">
        <f t="shared" si="72"/>
        <v>276.18516452872279</v>
      </c>
    </row>
    <row r="230" spans="1:8" x14ac:dyDescent="0.25">
      <c r="A230" s="8">
        <f t="shared" si="2"/>
        <v>40444</v>
      </c>
      <c r="B230">
        <v>846.5</v>
      </c>
      <c r="C230">
        <v>120</v>
      </c>
      <c r="D230">
        <v>626.4</v>
      </c>
      <c r="E230">
        <v>301.60000000000002</v>
      </c>
      <c r="F230" s="38">
        <f t="shared" si="70"/>
        <v>1472.9</v>
      </c>
      <c r="G230" s="38">
        <f t="shared" si="71"/>
        <v>421.6</v>
      </c>
      <c r="H230" s="47">
        <f t="shared" si="72"/>
        <v>249.35958254269451</v>
      </c>
    </row>
    <row r="231" spans="1:8" x14ac:dyDescent="0.25">
      <c r="A231" s="8">
        <f t="shared" si="2"/>
        <v>40451</v>
      </c>
      <c r="B231">
        <v>840.5</v>
      </c>
      <c r="C231">
        <v>60</v>
      </c>
      <c r="D231">
        <v>780</v>
      </c>
      <c r="E231">
        <v>360.6</v>
      </c>
      <c r="F231" s="38">
        <f t="shared" si="70"/>
        <v>1620.5</v>
      </c>
      <c r="G231" s="38">
        <f t="shared" si="71"/>
        <v>420.6</v>
      </c>
      <c r="H231" s="47">
        <f t="shared" si="72"/>
        <v>285.28292914883497</v>
      </c>
    </row>
    <row r="232" spans="1:8" x14ac:dyDescent="0.25">
      <c r="A232" s="8">
        <f t="shared" si="2"/>
        <v>40458</v>
      </c>
      <c r="B232">
        <v>683.5</v>
      </c>
      <c r="C232">
        <v>60</v>
      </c>
      <c r="D232">
        <v>881.7</v>
      </c>
      <c r="E232">
        <v>360.6</v>
      </c>
      <c r="F232" s="38">
        <f t="shared" si="70"/>
        <v>1565.2</v>
      </c>
      <c r="G232" s="38">
        <f t="shared" si="71"/>
        <v>420.6</v>
      </c>
      <c r="H232" s="47">
        <f t="shared" si="72"/>
        <v>272.13504517356159</v>
      </c>
    </row>
    <row r="233" spans="1:8" x14ac:dyDescent="0.25">
      <c r="A233" s="8">
        <f t="shared" si="2"/>
        <v>40465</v>
      </c>
      <c r="B233">
        <v>701</v>
      </c>
      <c r="C233">
        <v>0</v>
      </c>
      <c r="D233">
        <v>938.2</v>
      </c>
      <c r="E233">
        <v>423.6</v>
      </c>
      <c r="F233" s="38">
        <f t="shared" si="70"/>
        <v>1639.2</v>
      </c>
      <c r="G233" s="38">
        <f t="shared" si="71"/>
        <v>423.6</v>
      </c>
      <c r="H233" s="47">
        <f t="shared" si="72"/>
        <v>286.96883852691212</v>
      </c>
    </row>
    <row r="234" spans="1:8" x14ac:dyDescent="0.25">
      <c r="A234" s="8">
        <f t="shared" si="2"/>
        <v>40472</v>
      </c>
      <c r="B234">
        <v>817.5</v>
      </c>
      <c r="C234">
        <v>0</v>
      </c>
      <c r="D234">
        <v>1061.9000000000001</v>
      </c>
      <c r="E234">
        <v>423.6</v>
      </c>
      <c r="F234" s="38">
        <f t="shared" si="70"/>
        <v>1879.4</v>
      </c>
      <c r="G234" s="38">
        <f t="shared" si="71"/>
        <v>423.6</v>
      </c>
      <c r="H234" s="47">
        <f t="shared" si="72"/>
        <v>343.67327667610954</v>
      </c>
    </row>
    <row r="235" spans="1:8" x14ac:dyDescent="0.25">
      <c r="A235" s="8">
        <f t="shared" si="2"/>
        <v>40479</v>
      </c>
      <c r="B235">
        <v>756</v>
      </c>
      <c r="C235">
        <v>0</v>
      </c>
      <c r="D235">
        <v>1119.7</v>
      </c>
      <c r="E235">
        <v>423.6</v>
      </c>
      <c r="F235" s="38">
        <f t="shared" si="70"/>
        <v>1875.7</v>
      </c>
      <c r="G235" s="38">
        <f t="shared" si="71"/>
        <v>423.6</v>
      </c>
      <c r="H235" s="47">
        <f t="shared" si="72"/>
        <v>342.79981114258737</v>
      </c>
    </row>
    <row r="236" spans="1:8" x14ac:dyDescent="0.25">
      <c r="A236" s="8">
        <f t="shared" si="2"/>
        <v>40486</v>
      </c>
      <c r="B236">
        <v>691.4</v>
      </c>
      <c r="C236">
        <v>0</v>
      </c>
      <c r="D236">
        <v>1177.4000000000001</v>
      </c>
      <c r="E236">
        <v>455.6</v>
      </c>
      <c r="F236" s="38">
        <f t="shared" si="70"/>
        <v>1868.8000000000002</v>
      </c>
      <c r="G236" s="38">
        <f t="shared" si="71"/>
        <v>455.6</v>
      </c>
      <c r="H236" s="47">
        <f t="shared" si="72"/>
        <v>310.18437225636524</v>
      </c>
    </row>
    <row r="237" spans="1:8" x14ac:dyDescent="0.25">
      <c r="A237" s="8">
        <f t="shared" si="2"/>
        <v>40493</v>
      </c>
      <c r="B237">
        <v>806.4</v>
      </c>
      <c r="C237">
        <v>0</v>
      </c>
      <c r="D237">
        <v>1177.4000000000001</v>
      </c>
      <c r="E237">
        <v>455.6</v>
      </c>
      <c r="F237" s="38">
        <f t="shared" si="70"/>
        <v>1983.8000000000002</v>
      </c>
      <c r="G237" s="38">
        <f t="shared" si="71"/>
        <v>455.6</v>
      </c>
      <c r="H237" s="47">
        <f t="shared" si="72"/>
        <v>335.42581211589112</v>
      </c>
    </row>
    <row r="238" spans="1:8" x14ac:dyDescent="0.25">
      <c r="A238" s="8">
        <f t="shared" si="2"/>
        <v>40500</v>
      </c>
      <c r="B238">
        <v>871.4</v>
      </c>
      <c r="C238">
        <v>0</v>
      </c>
      <c r="D238">
        <v>1293.5999999999999</v>
      </c>
      <c r="E238">
        <v>455.6</v>
      </c>
      <c r="F238" s="38">
        <f t="shared" si="70"/>
        <v>2165</v>
      </c>
      <c r="G238" s="38">
        <f t="shared" si="71"/>
        <v>455.6</v>
      </c>
      <c r="H238" s="47">
        <f t="shared" si="72"/>
        <v>375.19754170324848</v>
      </c>
    </row>
    <row r="239" spans="1:8" x14ac:dyDescent="0.25">
      <c r="A239" s="8">
        <f t="shared" si="2"/>
        <v>40507</v>
      </c>
      <c r="B239">
        <v>816.4</v>
      </c>
      <c r="C239">
        <v>0</v>
      </c>
      <c r="D239">
        <v>1405.9</v>
      </c>
      <c r="E239">
        <v>455.6</v>
      </c>
      <c r="F239" s="38">
        <f t="shared" si="70"/>
        <v>2222.3000000000002</v>
      </c>
      <c r="G239" s="38">
        <f t="shared" si="71"/>
        <v>455.6</v>
      </c>
      <c r="H239" s="47">
        <f t="shared" si="72"/>
        <v>387.77436347673398</v>
      </c>
    </row>
    <row r="240" spans="1:8" x14ac:dyDescent="0.25">
      <c r="A240" s="8">
        <f t="shared" si="2"/>
        <v>40514</v>
      </c>
      <c r="B240">
        <v>877.4</v>
      </c>
      <c r="C240">
        <v>0</v>
      </c>
      <c r="D240">
        <v>1467</v>
      </c>
      <c r="E240">
        <v>455.6</v>
      </c>
      <c r="F240" s="38">
        <f t="shared" si="70"/>
        <v>2344.4</v>
      </c>
      <c r="G240" s="38">
        <f t="shared" si="71"/>
        <v>455.6</v>
      </c>
      <c r="H240" s="47">
        <f t="shared" si="72"/>
        <v>414.57418788410888</v>
      </c>
    </row>
    <row r="241" spans="1:8" x14ac:dyDescent="0.25">
      <c r="A241" s="8">
        <f t="shared" si="2"/>
        <v>40521</v>
      </c>
      <c r="B241">
        <v>882.5</v>
      </c>
      <c r="C241">
        <v>0</v>
      </c>
      <c r="D241">
        <v>1518.3</v>
      </c>
      <c r="E241">
        <v>455.6</v>
      </c>
      <c r="F241" s="38">
        <f t="shared" si="70"/>
        <v>2400.8000000000002</v>
      </c>
      <c r="G241" s="38">
        <f t="shared" si="71"/>
        <v>455.6</v>
      </c>
      <c r="H241" s="47">
        <f t="shared" si="72"/>
        <v>426.95346795434591</v>
      </c>
    </row>
    <row r="242" spans="1:8" x14ac:dyDescent="0.25">
      <c r="A242" s="8">
        <f t="shared" si="2"/>
        <v>40528</v>
      </c>
      <c r="B242">
        <v>937.5</v>
      </c>
      <c r="C242">
        <v>0</v>
      </c>
      <c r="D242">
        <v>1633.8</v>
      </c>
      <c r="E242">
        <v>455.6</v>
      </c>
      <c r="F242" s="38">
        <f t="shared" si="70"/>
        <v>2571.3000000000002</v>
      </c>
      <c r="G242" s="38">
        <f t="shared" si="71"/>
        <v>455.6</v>
      </c>
      <c r="H242" s="47">
        <f t="shared" si="72"/>
        <v>464.3766461808604</v>
      </c>
    </row>
    <row r="243" spans="1:8" x14ac:dyDescent="0.25">
      <c r="A243" s="8">
        <f t="shared" si="2"/>
        <v>40535</v>
      </c>
      <c r="B243">
        <v>882.5</v>
      </c>
      <c r="C243">
        <v>0</v>
      </c>
      <c r="D243">
        <v>1682.6</v>
      </c>
      <c r="E243">
        <v>455.6</v>
      </c>
      <c r="F243" s="38">
        <f t="shared" si="70"/>
        <v>2565.1</v>
      </c>
      <c r="G243" s="38">
        <f t="shared" si="71"/>
        <v>455.6</v>
      </c>
      <c r="H243" s="47">
        <f t="shared" si="72"/>
        <v>463.01580333625986</v>
      </c>
    </row>
    <row r="244" spans="1:8" x14ac:dyDescent="0.25">
      <c r="A244" s="8">
        <f t="shared" si="2"/>
        <v>40542</v>
      </c>
      <c r="B244">
        <v>827.5</v>
      </c>
      <c r="C244">
        <v>0</v>
      </c>
      <c r="D244">
        <v>1740.3</v>
      </c>
      <c r="E244">
        <v>455.6</v>
      </c>
      <c r="F244" s="38">
        <f t="shared" si="70"/>
        <v>2567.8000000000002</v>
      </c>
      <c r="G244" s="38">
        <f t="shared" si="71"/>
        <v>455.6</v>
      </c>
      <c r="H244" s="47">
        <f t="shared" si="72"/>
        <v>463.60842844600529</v>
      </c>
    </row>
    <row r="245" spans="1:8" x14ac:dyDescent="0.25">
      <c r="A245" s="8">
        <f t="shared" si="2"/>
        <v>40549</v>
      </c>
      <c r="B245">
        <v>659.8</v>
      </c>
      <c r="C245">
        <v>0</v>
      </c>
      <c r="D245">
        <v>1972.3</v>
      </c>
      <c r="E245">
        <v>455.6</v>
      </c>
      <c r="F245" s="38">
        <f t="shared" si="70"/>
        <v>2632.1</v>
      </c>
      <c r="G245" s="38">
        <f t="shared" si="71"/>
        <v>455.6</v>
      </c>
      <c r="H245" s="47">
        <f t="shared" si="72"/>
        <v>477.72168568920097</v>
      </c>
    </row>
    <row r="246" spans="1:8" x14ac:dyDescent="0.25">
      <c r="A246" s="8">
        <f t="shared" si="2"/>
        <v>40556</v>
      </c>
      <c r="B246">
        <v>675.5</v>
      </c>
      <c r="C246">
        <v>0</v>
      </c>
      <c r="D246">
        <v>1972.3</v>
      </c>
      <c r="E246">
        <v>455.6</v>
      </c>
      <c r="F246" s="38">
        <f t="shared" si="70"/>
        <v>2647.8</v>
      </c>
      <c r="G246" s="38">
        <f t="shared" si="71"/>
        <v>455.6</v>
      </c>
      <c r="H246" s="47">
        <f t="shared" si="72"/>
        <v>481.16769095697987</v>
      </c>
    </row>
    <row r="247" spans="1:8" x14ac:dyDescent="0.25">
      <c r="A247" s="8">
        <f t="shared" si="2"/>
        <v>40563</v>
      </c>
      <c r="B247">
        <v>670.5</v>
      </c>
      <c r="C247">
        <v>0</v>
      </c>
      <c r="D247">
        <v>2087.4</v>
      </c>
      <c r="E247">
        <v>455.6</v>
      </c>
      <c r="F247" s="38">
        <f t="shared" si="70"/>
        <v>2757.9</v>
      </c>
      <c r="G247" s="38">
        <f t="shared" si="71"/>
        <v>455.6</v>
      </c>
      <c r="H247" s="47">
        <f t="shared" si="72"/>
        <v>505.3336259877085</v>
      </c>
    </row>
    <row r="248" spans="1:8" x14ac:dyDescent="0.25">
      <c r="A248" s="8">
        <f t="shared" si="2"/>
        <v>40570</v>
      </c>
      <c r="B248">
        <v>695.9</v>
      </c>
      <c r="C248">
        <v>0</v>
      </c>
      <c r="D248">
        <v>2202.1999999999998</v>
      </c>
      <c r="E248">
        <v>455.6</v>
      </c>
      <c r="F248" s="38">
        <f t="shared" si="70"/>
        <v>2898.1</v>
      </c>
      <c r="G248" s="38">
        <f t="shared" si="71"/>
        <v>455.6</v>
      </c>
      <c r="H248" s="47">
        <f t="shared" si="72"/>
        <v>536.10623353819142</v>
      </c>
    </row>
    <row r="249" spans="1:8" x14ac:dyDescent="0.25">
      <c r="A249" s="8">
        <f t="shared" si="2"/>
        <v>40577</v>
      </c>
      <c r="B249">
        <v>618.9</v>
      </c>
      <c r="C249">
        <v>0</v>
      </c>
      <c r="D249">
        <v>2297.1999999999998</v>
      </c>
      <c r="E249">
        <v>455.6</v>
      </c>
      <c r="F249" s="38">
        <f t="shared" si="70"/>
        <v>2916.1</v>
      </c>
      <c r="G249" s="38">
        <f t="shared" si="71"/>
        <v>455.6</v>
      </c>
      <c r="H249" s="47">
        <f t="shared" si="72"/>
        <v>540.05706760316059</v>
      </c>
    </row>
    <row r="250" spans="1:8" x14ac:dyDescent="0.25">
      <c r="A250" s="8">
        <f t="shared" si="2"/>
        <v>40584</v>
      </c>
      <c r="B250">
        <v>508.9</v>
      </c>
      <c r="C250">
        <v>0</v>
      </c>
      <c r="D250">
        <v>2438.6</v>
      </c>
      <c r="E250">
        <v>455.6</v>
      </c>
      <c r="F250" s="38">
        <f t="shared" si="70"/>
        <v>2947.5</v>
      </c>
      <c r="G250" s="38">
        <f t="shared" si="71"/>
        <v>455.6</v>
      </c>
      <c r="H250" s="47">
        <f t="shared" si="72"/>
        <v>546.94907813871816</v>
      </c>
    </row>
    <row r="251" spans="1:8" x14ac:dyDescent="0.25">
      <c r="A251" s="8">
        <f t="shared" si="2"/>
        <v>40591</v>
      </c>
      <c r="B251">
        <v>458.9</v>
      </c>
      <c r="C251">
        <v>0</v>
      </c>
      <c r="D251">
        <v>2783.8</v>
      </c>
      <c r="E251">
        <v>455.6</v>
      </c>
      <c r="F251" s="38">
        <f t="shared" si="70"/>
        <v>3242.7000000000003</v>
      </c>
      <c r="G251" s="38">
        <f t="shared" si="71"/>
        <v>455.6</v>
      </c>
      <c r="H251" s="47">
        <f t="shared" si="72"/>
        <v>611.7427568042142</v>
      </c>
    </row>
    <row r="252" spans="1:8" x14ac:dyDescent="0.25">
      <c r="A252" s="8">
        <f t="shared" si="2"/>
        <v>40598</v>
      </c>
      <c r="B252">
        <v>579.5</v>
      </c>
      <c r="C252">
        <v>0</v>
      </c>
      <c r="D252">
        <v>2839.2</v>
      </c>
      <c r="E252">
        <v>455.6</v>
      </c>
      <c r="F252" s="38">
        <f t="shared" ref="F252:F264" si="73">+B252+D252</f>
        <v>3418.7</v>
      </c>
      <c r="G252" s="38">
        <f t="shared" ref="G252:G264" si="74">+C252+E252</f>
        <v>455.6</v>
      </c>
      <c r="H252" s="47">
        <f t="shared" si="72"/>
        <v>650.37313432835811</v>
      </c>
    </row>
    <row r="253" spans="1:8" x14ac:dyDescent="0.25">
      <c r="A253" s="8">
        <f t="shared" ref="A253:A316" si="75">+A252+7</f>
        <v>40605</v>
      </c>
      <c r="B253">
        <v>639.5</v>
      </c>
      <c r="C253">
        <v>0</v>
      </c>
      <c r="D253">
        <v>2896.5</v>
      </c>
      <c r="E253">
        <v>455.6</v>
      </c>
      <c r="F253" s="38">
        <f t="shared" si="73"/>
        <v>3536</v>
      </c>
      <c r="G253" s="38">
        <f t="shared" si="74"/>
        <v>455.6</v>
      </c>
      <c r="H253" s="47">
        <f t="shared" ref="H253:H265" si="76">+(F253/G253-1)*100</f>
        <v>676.11940298507454</v>
      </c>
    </row>
    <row r="254" spans="1:8" x14ac:dyDescent="0.25">
      <c r="A254" s="8">
        <f t="shared" si="75"/>
        <v>40612</v>
      </c>
      <c r="B254">
        <v>535.5</v>
      </c>
      <c r="C254">
        <v>0</v>
      </c>
      <c r="D254">
        <v>3095.8</v>
      </c>
      <c r="E254">
        <v>455.6</v>
      </c>
      <c r="F254" s="38">
        <f t="shared" si="73"/>
        <v>3631.3</v>
      </c>
      <c r="G254" s="38">
        <f t="shared" si="74"/>
        <v>455.6</v>
      </c>
      <c r="H254" s="47">
        <f t="shared" si="76"/>
        <v>697.03687445127298</v>
      </c>
    </row>
    <row r="255" spans="1:8" x14ac:dyDescent="0.25">
      <c r="A255" s="8">
        <f t="shared" si="75"/>
        <v>40619</v>
      </c>
      <c r="B255">
        <v>594.5</v>
      </c>
      <c r="C255">
        <v>0</v>
      </c>
      <c r="D255">
        <v>3153.6</v>
      </c>
      <c r="E255">
        <v>455.6</v>
      </c>
      <c r="F255" s="38">
        <f t="shared" si="73"/>
        <v>3748.1</v>
      </c>
      <c r="G255" s="38">
        <f t="shared" si="74"/>
        <v>455.6</v>
      </c>
      <c r="H255" s="47">
        <f t="shared" si="76"/>
        <v>722.67339771729587</v>
      </c>
    </row>
    <row r="256" spans="1:8" x14ac:dyDescent="0.25">
      <c r="A256" s="8">
        <f t="shared" si="75"/>
        <v>40626</v>
      </c>
      <c r="B256">
        <v>586</v>
      </c>
      <c r="C256">
        <v>0</v>
      </c>
      <c r="D256">
        <v>3163</v>
      </c>
      <c r="E256">
        <v>455.6</v>
      </c>
      <c r="F256" s="38">
        <f t="shared" si="73"/>
        <v>3749</v>
      </c>
      <c r="G256" s="38">
        <f t="shared" si="74"/>
        <v>455.6</v>
      </c>
      <c r="H256" s="47">
        <f t="shared" si="76"/>
        <v>722.87093942054435</v>
      </c>
    </row>
    <row r="257" spans="1:8" x14ac:dyDescent="0.25">
      <c r="A257" s="8">
        <f t="shared" si="75"/>
        <v>40633</v>
      </c>
      <c r="B257">
        <v>542.6</v>
      </c>
      <c r="C257">
        <v>0</v>
      </c>
      <c r="D257">
        <v>3214.8</v>
      </c>
      <c r="E257">
        <v>455.6</v>
      </c>
      <c r="F257" s="38">
        <f t="shared" si="73"/>
        <v>3757.4</v>
      </c>
      <c r="G257" s="38">
        <f t="shared" si="74"/>
        <v>455.6</v>
      </c>
      <c r="H257" s="47">
        <f t="shared" si="76"/>
        <v>724.71466198419671</v>
      </c>
    </row>
    <row r="258" spans="1:8" x14ac:dyDescent="0.25">
      <c r="A258" s="8">
        <f t="shared" si="75"/>
        <v>40640</v>
      </c>
      <c r="B258">
        <v>601.5</v>
      </c>
      <c r="C258">
        <v>0</v>
      </c>
      <c r="D258">
        <v>3272.6</v>
      </c>
      <c r="E258">
        <v>455.6</v>
      </c>
      <c r="F258" s="38">
        <f t="shared" si="73"/>
        <v>3874.1</v>
      </c>
      <c r="G258" s="38">
        <f t="shared" si="74"/>
        <v>455.6</v>
      </c>
      <c r="H258" s="47">
        <f t="shared" si="76"/>
        <v>750.32923617208064</v>
      </c>
    </row>
    <row r="259" spans="1:8" x14ac:dyDescent="0.25">
      <c r="A259" s="8">
        <f t="shared" si="75"/>
        <v>40647</v>
      </c>
      <c r="B259">
        <v>533.79999999999995</v>
      </c>
      <c r="C259">
        <v>0</v>
      </c>
      <c r="D259">
        <v>3404.2</v>
      </c>
      <c r="E259">
        <v>455.6</v>
      </c>
      <c r="F259" s="38">
        <f t="shared" si="73"/>
        <v>3938</v>
      </c>
      <c r="G259" s="38">
        <f t="shared" si="74"/>
        <v>455.6</v>
      </c>
      <c r="H259" s="47">
        <f t="shared" si="76"/>
        <v>764.35469710272162</v>
      </c>
    </row>
    <row r="260" spans="1:8" x14ac:dyDescent="0.25">
      <c r="A260" s="8">
        <f t="shared" si="75"/>
        <v>40654</v>
      </c>
      <c r="B260">
        <v>414.8</v>
      </c>
      <c r="C260">
        <v>0</v>
      </c>
      <c r="D260">
        <v>3530</v>
      </c>
      <c r="E260">
        <v>455.6</v>
      </c>
      <c r="F260" s="38">
        <f t="shared" si="73"/>
        <v>3944.8</v>
      </c>
      <c r="G260" s="38">
        <f t="shared" si="74"/>
        <v>455.6</v>
      </c>
      <c r="H260" s="47">
        <f t="shared" si="76"/>
        <v>765.84723441615449</v>
      </c>
    </row>
    <row r="261" spans="1:8" x14ac:dyDescent="0.25">
      <c r="A261" s="8">
        <f t="shared" si="75"/>
        <v>40661</v>
      </c>
      <c r="B261">
        <v>294.8</v>
      </c>
      <c r="C261">
        <v>0</v>
      </c>
      <c r="D261">
        <v>3652.7</v>
      </c>
      <c r="E261">
        <v>455.6</v>
      </c>
      <c r="F261" s="38">
        <f t="shared" si="73"/>
        <v>3947.5</v>
      </c>
      <c r="G261" s="38">
        <f t="shared" si="74"/>
        <v>455.6</v>
      </c>
      <c r="H261" s="47">
        <f t="shared" si="76"/>
        <v>766.43985952589981</v>
      </c>
    </row>
    <row r="262" spans="1:8" x14ac:dyDescent="0.25">
      <c r="A262" s="8">
        <f t="shared" si="75"/>
        <v>40668</v>
      </c>
      <c r="B262">
        <v>174.9</v>
      </c>
      <c r="C262">
        <v>0</v>
      </c>
      <c r="D262">
        <v>3776.4</v>
      </c>
      <c r="E262">
        <v>455.6</v>
      </c>
      <c r="F262" s="38">
        <f t="shared" si="73"/>
        <v>3951.3</v>
      </c>
      <c r="G262" s="38">
        <f t="shared" si="74"/>
        <v>455.6</v>
      </c>
      <c r="H262" s="47">
        <f t="shared" si="76"/>
        <v>767.27392449517117</v>
      </c>
    </row>
    <row r="263" spans="1:8" x14ac:dyDescent="0.25">
      <c r="A263" s="8">
        <f t="shared" si="75"/>
        <v>40675</v>
      </c>
      <c r="B263">
        <v>108</v>
      </c>
      <c r="C263">
        <v>0</v>
      </c>
      <c r="D263">
        <v>3846.2</v>
      </c>
      <c r="E263">
        <v>455.6</v>
      </c>
      <c r="F263" s="38">
        <f t="shared" si="73"/>
        <v>3954.2</v>
      </c>
      <c r="G263" s="38">
        <f t="shared" si="74"/>
        <v>455.6</v>
      </c>
      <c r="H263" s="47">
        <f t="shared" si="76"/>
        <v>767.91044776119395</v>
      </c>
    </row>
    <row r="264" spans="1:8" x14ac:dyDescent="0.25">
      <c r="A264" s="8">
        <f t="shared" si="75"/>
        <v>40682</v>
      </c>
      <c r="B264">
        <v>0</v>
      </c>
      <c r="C264">
        <v>0</v>
      </c>
      <c r="D264">
        <v>4021.2</v>
      </c>
      <c r="E264">
        <v>455.6</v>
      </c>
      <c r="F264" s="38">
        <f t="shared" si="73"/>
        <v>4021.2</v>
      </c>
      <c r="G264" s="38">
        <f t="shared" si="74"/>
        <v>455.6</v>
      </c>
      <c r="H264" s="47">
        <f t="shared" si="76"/>
        <v>782.61633011413517</v>
      </c>
    </row>
    <row r="265" spans="1:8" x14ac:dyDescent="0.25">
      <c r="A265" s="8">
        <f t="shared" si="75"/>
        <v>40689</v>
      </c>
      <c r="B265">
        <v>0</v>
      </c>
      <c r="C265">
        <v>0</v>
      </c>
      <c r="D265">
        <v>4021.2</v>
      </c>
      <c r="E265">
        <v>455.6</v>
      </c>
      <c r="F265" s="38">
        <f t="shared" ref="F265:F274" si="77">+B265+D265</f>
        <v>4021.2</v>
      </c>
      <c r="G265" s="38">
        <f t="shared" ref="G265:G274" si="78">+C265+E265</f>
        <v>455.6</v>
      </c>
      <c r="H265" s="47">
        <f t="shared" si="76"/>
        <v>782.61633011413517</v>
      </c>
    </row>
    <row r="266" spans="1:8" x14ac:dyDescent="0.25">
      <c r="A266" s="8">
        <f t="shared" si="75"/>
        <v>40696</v>
      </c>
      <c r="B266" s="80" t="s">
        <v>185</v>
      </c>
      <c r="C266" s="80" t="s">
        <v>185</v>
      </c>
      <c r="D266" s="80" t="s">
        <v>185</v>
      </c>
      <c r="E266" s="80" t="s">
        <v>185</v>
      </c>
      <c r="F266" s="104" t="s">
        <v>186</v>
      </c>
      <c r="G266" s="38"/>
      <c r="H266" s="47"/>
    </row>
    <row r="267" spans="1:8" x14ac:dyDescent="0.25">
      <c r="A267" s="8">
        <f t="shared" si="75"/>
        <v>40703</v>
      </c>
      <c r="B267" s="80">
        <v>0</v>
      </c>
      <c r="C267" s="80">
        <v>0</v>
      </c>
      <c r="D267" s="80">
        <v>57.8</v>
      </c>
      <c r="E267" s="80">
        <v>0</v>
      </c>
      <c r="F267" s="38">
        <f t="shared" si="77"/>
        <v>57.8</v>
      </c>
      <c r="G267" s="38">
        <f t="shared" si="78"/>
        <v>0</v>
      </c>
      <c r="H267" s="47"/>
    </row>
    <row r="268" spans="1:8" x14ac:dyDescent="0.25">
      <c r="A268" s="8">
        <f t="shared" si="75"/>
        <v>40710</v>
      </c>
      <c r="B268" s="80">
        <v>60</v>
      </c>
      <c r="C268" s="80">
        <v>0</v>
      </c>
      <c r="D268" s="80">
        <v>57.8</v>
      </c>
      <c r="E268" s="80">
        <v>0</v>
      </c>
      <c r="F268" s="38">
        <f t="shared" si="77"/>
        <v>117.8</v>
      </c>
      <c r="G268" s="38">
        <f t="shared" si="78"/>
        <v>0</v>
      </c>
      <c r="H268" s="47"/>
    </row>
    <row r="269" spans="1:8" x14ac:dyDescent="0.25">
      <c r="A269" s="8">
        <f t="shared" si="75"/>
        <v>40717</v>
      </c>
      <c r="B269">
        <v>60</v>
      </c>
      <c r="C269" s="80">
        <v>0</v>
      </c>
      <c r="D269" s="80">
        <v>57.8</v>
      </c>
      <c r="E269" s="80">
        <v>0</v>
      </c>
      <c r="F269" s="38">
        <f t="shared" si="77"/>
        <v>117.8</v>
      </c>
      <c r="G269" s="38">
        <f t="shared" si="78"/>
        <v>0</v>
      </c>
      <c r="H269" s="47"/>
    </row>
    <row r="270" spans="1:8" x14ac:dyDescent="0.25">
      <c r="A270" s="8">
        <f t="shared" si="75"/>
        <v>40724</v>
      </c>
      <c r="B270">
        <v>60</v>
      </c>
      <c r="C270" s="80">
        <v>0</v>
      </c>
      <c r="D270" s="80">
        <v>57.8</v>
      </c>
      <c r="E270" s="80">
        <v>0</v>
      </c>
      <c r="F270" s="38">
        <f t="shared" si="77"/>
        <v>117.8</v>
      </c>
      <c r="G270" s="38">
        <f t="shared" si="78"/>
        <v>0</v>
      </c>
    </row>
    <row r="271" spans="1:8" x14ac:dyDescent="0.25">
      <c r="A271" s="8">
        <f t="shared" si="75"/>
        <v>40731</v>
      </c>
      <c r="B271">
        <v>60</v>
      </c>
      <c r="C271" s="80">
        <v>0</v>
      </c>
      <c r="D271" s="80">
        <v>57.8</v>
      </c>
      <c r="E271" s="80">
        <v>0</v>
      </c>
      <c r="F271" s="38">
        <f t="shared" si="77"/>
        <v>117.8</v>
      </c>
      <c r="G271" s="38">
        <f t="shared" si="78"/>
        <v>0</v>
      </c>
    </row>
    <row r="272" spans="1:8" x14ac:dyDescent="0.25">
      <c r="A272" s="8">
        <f t="shared" si="75"/>
        <v>40738</v>
      </c>
      <c r="B272">
        <v>60</v>
      </c>
      <c r="C272" s="80">
        <v>0</v>
      </c>
      <c r="D272" s="80">
        <v>57.8</v>
      </c>
      <c r="E272" s="80">
        <v>0</v>
      </c>
      <c r="F272" s="38">
        <f t="shared" si="77"/>
        <v>117.8</v>
      </c>
      <c r="G272" s="38">
        <f t="shared" si="78"/>
        <v>0</v>
      </c>
    </row>
    <row r="273" spans="1:8" x14ac:dyDescent="0.25">
      <c r="A273" s="8">
        <f t="shared" si="75"/>
        <v>40745</v>
      </c>
      <c r="B273">
        <v>0</v>
      </c>
      <c r="C273" s="80">
        <v>75</v>
      </c>
      <c r="D273" s="80">
        <v>120.7</v>
      </c>
      <c r="E273" s="80">
        <v>20.2</v>
      </c>
      <c r="F273" s="38">
        <f t="shared" si="77"/>
        <v>120.7</v>
      </c>
      <c r="G273" s="38">
        <f t="shared" si="78"/>
        <v>95.2</v>
      </c>
    </row>
    <row r="274" spans="1:8" x14ac:dyDescent="0.25">
      <c r="A274" s="8">
        <f t="shared" si="75"/>
        <v>40752</v>
      </c>
      <c r="B274">
        <v>0</v>
      </c>
      <c r="C274" s="80">
        <v>185</v>
      </c>
      <c r="D274" s="80">
        <v>120.7</v>
      </c>
      <c r="E274" s="80">
        <v>20.2</v>
      </c>
      <c r="F274" s="38">
        <f t="shared" si="77"/>
        <v>120.7</v>
      </c>
      <c r="G274" s="38">
        <f t="shared" si="78"/>
        <v>205.2</v>
      </c>
    </row>
    <row r="275" spans="1:8" x14ac:dyDescent="0.25">
      <c r="A275" s="8">
        <f t="shared" si="75"/>
        <v>40759</v>
      </c>
      <c r="B275">
        <v>0</v>
      </c>
      <c r="C275">
        <v>375</v>
      </c>
      <c r="D275">
        <v>183.7</v>
      </c>
      <c r="E275">
        <v>20.2</v>
      </c>
      <c r="F275" s="38">
        <f t="shared" ref="F275:F311" si="79">+B275+D275</f>
        <v>183.7</v>
      </c>
      <c r="G275" s="38">
        <f t="shared" ref="G275:G311" si="80">+C275+E275</f>
        <v>395.2</v>
      </c>
    </row>
    <row r="276" spans="1:8" x14ac:dyDescent="0.25">
      <c r="A276" s="8">
        <f t="shared" si="75"/>
        <v>40766</v>
      </c>
      <c r="B276">
        <v>0</v>
      </c>
      <c r="C276">
        <v>969</v>
      </c>
      <c r="D276">
        <v>183.7</v>
      </c>
      <c r="E276">
        <v>20.2</v>
      </c>
      <c r="F276" s="38">
        <f t="shared" si="79"/>
        <v>183.7</v>
      </c>
      <c r="G276" s="38">
        <f t="shared" si="80"/>
        <v>989.2</v>
      </c>
    </row>
    <row r="277" spans="1:8" x14ac:dyDescent="0.25">
      <c r="A277" s="8">
        <f t="shared" si="75"/>
        <v>40773</v>
      </c>
      <c r="B277">
        <v>0</v>
      </c>
      <c r="C277">
        <v>1047</v>
      </c>
      <c r="D277">
        <v>246.7</v>
      </c>
      <c r="E277">
        <v>78.099999999999994</v>
      </c>
      <c r="F277" s="38">
        <f t="shared" si="79"/>
        <v>246.7</v>
      </c>
      <c r="G277" s="38">
        <f t="shared" si="80"/>
        <v>1125.0999999999999</v>
      </c>
    </row>
    <row r="278" spans="1:8" x14ac:dyDescent="0.25">
      <c r="A278" s="8">
        <f t="shared" si="75"/>
        <v>40780</v>
      </c>
      <c r="B278">
        <v>0</v>
      </c>
      <c r="C278">
        <v>1047</v>
      </c>
      <c r="D278">
        <v>246.7</v>
      </c>
      <c r="E278">
        <v>161.4</v>
      </c>
      <c r="F278" s="38">
        <f t="shared" si="79"/>
        <v>246.7</v>
      </c>
      <c r="G278" s="38">
        <f t="shared" si="80"/>
        <v>1208.4000000000001</v>
      </c>
    </row>
    <row r="279" spans="1:8" x14ac:dyDescent="0.25">
      <c r="A279" s="8">
        <f t="shared" si="75"/>
        <v>40787</v>
      </c>
      <c r="B279">
        <v>0</v>
      </c>
      <c r="C279">
        <v>1012.6</v>
      </c>
      <c r="D279">
        <v>246.7</v>
      </c>
      <c r="E279">
        <v>311.60000000000002</v>
      </c>
      <c r="F279" s="38">
        <f t="shared" si="79"/>
        <v>246.7</v>
      </c>
      <c r="G279" s="38">
        <f t="shared" si="80"/>
        <v>1324.2</v>
      </c>
    </row>
    <row r="280" spans="1:8" x14ac:dyDescent="0.25">
      <c r="A280" s="8">
        <f t="shared" si="75"/>
        <v>40794</v>
      </c>
      <c r="B280">
        <v>0</v>
      </c>
      <c r="C280">
        <v>567.6</v>
      </c>
      <c r="D280">
        <v>246.7</v>
      </c>
      <c r="E280">
        <v>493</v>
      </c>
      <c r="F280" s="38">
        <f t="shared" si="79"/>
        <v>246.7</v>
      </c>
      <c r="G280" s="38">
        <f t="shared" si="80"/>
        <v>1060.5999999999999</v>
      </c>
    </row>
    <row r="281" spans="1:8" x14ac:dyDescent="0.25">
      <c r="A281" s="8">
        <f t="shared" si="75"/>
        <v>40801</v>
      </c>
      <c r="B281">
        <v>0</v>
      </c>
      <c r="C281">
        <v>722.6</v>
      </c>
      <c r="D281">
        <v>246.7</v>
      </c>
      <c r="E281">
        <v>626.4</v>
      </c>
      <c r="F281" s="38">
        <f t="shared" si="79"/>
        <v>246.7</v>
      </c>
      <c r="G281" s="38">
        <f t="shared" si="80"/>
        <v>1349</v>
      </c>
    </row>
    <row r="282" spans="1:8" x14ac:dyDescent="0.25">
      <c r="A282" s="8">
        <f t="shared" si="75"/>
        <v>40808</v>
      </c>
      <c r="B282">
        <v>0</v>
      </c>
      <c r="C282">
        <v>846.6</v>
      </c>
      <c r="D282">
        <v>246.7</v>
      </c>
      <c r="E282">
        <v>626.4</v>
      </c>
      <c r="F282" s="38">
        <f t="shared" si="79"/>
        <v>246.7</v>
      </c>
      <c r="G282" s="38">
        <f t="shared" si="80"/>
        <v>1473</v>
      </c>
      <c r="H282" s="103"/>
    </row>
    <row r="283" spans="1:8" x14ac:dyDescent="0.25">
      <c r="A283" s="8">
        <f t="shared" si="75"/>
        <v>40815</v>
      </c>
      <c r="B283">
        <v>0</v>
      </c>
      <c r="C283">
        <v>840.5</v>
      </c>
      <c r="D283">
        <v>246.7</v>
      </c>
      <c r="E283">
        <v>780</v>
      </c>
      <c r="F283" s="38">
        <f t="shared" si="79"/>
        <v>246.7</v>
      </c>
      <c r="G283" s="38">
        <f t="shared" si="80"/>
        <v>1620.5</v>
      </c>
      <c r="H283" s="103"/>
    </row>
    <row r="284" spans="1:8" x14ac:dyDescent="0.25">
      <c r="A284" s="8">
        <f t="shared" si="75"/>
        <v>40822</v>
      </c>
      <c r="B284">
        <v>0</v>
      </c>
      <c r="C284">
        <v>63.6</v>
      </c>
      <c r="D284">
        <v>246.7</v>
      </c>
      <c r="E284">
        <v>881.7</v>
      </c>
      <c r="F284" s="38">
        <f t="shared" si="79"/>
        <v>246.7</v>
      </c>
      <c r="G284" s="38">
        <f t="shared" si="80"/>
        <v>945.30000000000007</v>
      </c>
    </row>
    <row r="285" spans="1:8" x14ac:dyDescent="0.25">
      <c r="A285" s="8">
        <f t="shared" si="75"/>
        <v>40829</v>
      </c>
      <c r="B285">
        <v>0</v>
      </c>
      <c r="C285">
        <v>701.1</v>
      </c>
      <c r="D285">
        <v>246.7</v>
      </c>
      <c r="E285">
        <v>938.2</v>
      </c>
      <c r="F285" s="38">
        <f t="shared" si="79"/>
        <v>246.7</v>
      </c>
      <c r="G285" s="38">
        <f t="shared" si="80"/>
        <v>1639.3000000000002</v>
      </c>
    </row>
    <row r="286" spans="1:8" x14ac:dyDescent="0.25">
      <c r="A286" s="8">
        <f t="shared" si="75"/>
        <v>40836</v>
      </c>
      <c r="B286">
        <v>0</v>
      </c>
      <c r="C286">
        <v>817.6</v>
      </c>
      <c r="D286">
        <v>246.7</v>
      </c>
      <c r="E286">
        <v>1061.9000000000001</v>
      </c>
      <c r="F286" s="38">
        <f t="shared" si="79"/>
        <v>246.7</v>
      </c>
      <c r="G286" s="38">
        <f t="shared" si="80"/>
        <v>1879.5</v>
      </c>
    </row>
    <row r="287" spans="1:8" x14ac:dyDescent="0.25">
      <c r="A287" s="8">
        <f t="shared" si="75"/>
        <v>40843</v>
      </c>
      <c r="B287">
        <v>0</v>
      </c>
      <c r="C287">
        <v>756.1</v>
      </c>
      <c r="D287">
        <v>246.7</v>
      </c>
      <c r="E287">
        <v>1119.7</v>
      </c>
      <c r="F287" s="38">
        <f t="shared" si="79"/>
        <v>246.7</v>
      </c>
      <c r="G287" s="38">
        <f t="shared" si="80"/>
        <v>1875.8000000000002</v>
      </c>
    </row>
    <row r="288" spans="1:8" x14ac:dyDescent="0.25">
      <c r="A288" s="8">
        <f t="shared" si="75"/>
        <v>40850</v>
      </c>
      <c r="B288">
        <v>0</v>
      </c>
      <c r="C288">
        <v>691.4</v>
      </c>
      <c r="D288">
        <v>246.7</v>
      </c>
      <c r="E288">
        <v>1177.4000000000001</v>
      </c>
      <c r="F288" s="38">
        <f t="shared" si="79"/>
        <v>246.7</v>
      </c>
      <c r="G288" s="38">
        <f t="shared" si="80"/>
        <v>1868.8000000000002</v>
      </c>
    </row>
    <row r="289" spans="1:7" x14ac:dyDescent="0.25">
      <c r="A289" s="8">
        <f t="shared" si="75"/>
        <v>40857</v>
      </c>
      <c r="B289">
        <v>0</v>
      </c>
      <c r="C289">
        <v>806.4</v>
      </c>
      <c r="D289">
        <v>246.7</v>
      </c>
      <c r="E289">
        <v>1177.4000000000001</v>
      </c>
      <c r="F289" s="38">
        <f t="shared" si="79"/>
        <v>246.7</v>
      </c>
      <c r="G289" s="38">
        <f t="shared" si="80"/>
        <v>1983.8000000000002</v>
      </c>
    </row>
    <row r="290" spans="1:7" x14ac:dyDescent="0.25">
      <c r="A290" s="8">
        <f t="shared" si="75"/>
        <v>40864</v>
      </c>
      <c r="B290">
        <v>0</v>
      </c>
      <c r="C290">
        <v>871.4</v>
      </c>
      <c r="D290">
        <v>246.7</v>
      </c>
      <c r="E290">
        <v>1293.5999999999999</v>
      </c>
      <c r="F290" s="38">
        <f t="shared" si="79"/>
        <v>246.7</v>
      </c>
      <c r="G290" s="38">
        <f t="shared" si="80"/>
        <v>2165</v>
      </c>
    </row>
    <row r="291" spans="1:7" x14ac:dyDescent="0.25">
      <c r="A291" s="8">
        <f t="shared" si="75"/>
        <v>40871</v>
      </c>
      <c r="B291">
        <v>0</v>
      </c>
      <c r="C291">
        <v>816.4</v>
      </c>
      <c r="D291">
        <v>246.7</v>
      </c>
      <c r="E291">
        <v>1405.9</v>
      </c>
      <c r="F291" s="38">
        <f t="shared" si="79"/>
        <v>246.7</v>
      </c>
      <c r="G291" s="38">
        <f t="shared" si="80"/>
        <v>2222.3000000000002</v>
      </c>
    </row>
    <row r="292" spans="1:7" x14ac:dyDescent="0.25">
      <c r="A292" s="8">
        <f t="shared" si="75"/>
        <v>40878</v>
      </c>
      <c r="B292">
        <v>0</v>
      </c>
      <c r="C292">
        <v>877.4</v>
      </c>
      <c r="D292">
        <v>246.7</v>
      </c>
      <c r="E292">
        <v>1461.9</v>
      </c>
      <c r="F292" s="38">
        <f t="shared" si="79"/>
        <v>246.7</v>
      </c>
      <c r="G292" s="38">
        <f t="shared" si="80"/>
        <v>2339.3000000000002</v>
      </c>
    </row>
    <row r="293" spans="1:7" x14ac:dyDescent="0.25">
      <c r="A293" s="8">
        <f t="shared" si="75"/>
        <v>40885</v>
      </c>
      <c r="B293">
        <v>0</v>
      </c>
      <c r="C293">
        <v>882.5</v>
      </c>
      <c r="D293">
        <v>246.7</v>
      </c>
      <c r="E293">
        <v>1518.3</v>
      </c>
      <c r="F293" s="38">
        <f t="shared" si="79"/>
        <v>246.7</v>
      </c>
      <c r="G293" s="38">
        <f t="shared" si="80"/>
        <v>2400.8000000000002</v>
      </c>
    </row>
    <row r="294" spans="1:7" x14ac:dyDescent="0.25">
      <c r="A294" s="8">
        <f t="shared" si="75"/>
        <v>40892</v>
      </c>
      <c r="B294">
        <v>0</v>
      </c>
      <c r="C294">
        <v>937.5</v>
      </c>
      <c r="D294">
        <v>246.7</v>
      </c>
      <c r="E294">
        <v>1633.8</v>
      </c>
      <c r="F294" s="38">
        <f t="shared" si="79"/>
        <v>246.7</v>
      </c>
      <c r="G294" s="38">
        <f t="shared" si="80"/>
        <v>2571.3000000000002</v>
      </c>
    </row>
    <row r="295" spans="1:7" x14ac:dyDescent="0.25">
      <c r="A295" s="8">
        <f t="shared" si="75"/>
        <v>40899</v>
      </c>
      <c r="B295">
        <v>0</v>
      </c>
      <c r="C295">
        <v>882.5</v>
      </c>
      <c r="D295">
        <v>246.7</v>
      </c>
      <c r="E295">
        <v>1682.6</v>
      </c>
      <c r="F295" s="38">
        <f t="shared" si="79"/>
        <v>246.7</v>
      </c>
      <c r="G295" s="38">
        <f t="shared" si="80"/>
        <v>2565.1</v>
      </c>
    </row>
    <row r="296" spans="1:7" x14ac:dyDescent="0.25">
      <c r="A296" s="8">
        <f t="shared" si="75"/>
        <v>40906</v>
      </c>
      <c r="B296">
        <v>0</v>
      </c>
      <c r="C296">
        <v>827.5</v>
      </c>
      <c r="D296">
        <v>246.7</v>
      </c>
      <c r="E296">
        <v>1740.3</v>
      </c>
      <c r="F296" s="38">
        <f t="shared" si="79"/>
        <v>246.7</v>
      </c>
      <c r="G296" s="38">
        <f t="shared" si="80"/>
        <v>2567.8000000000002</v>
      </c>
    </row>
    <row r="297" spans="1:7" x14ac:dyDescent="0.25">
      <c r="A297" s="8">
        <f t="shared" si="75"/>
        <v>40913</v>
      </c>
      <c r="B297">
        <v>0</v>
      </c>
      <c r="C297">
        <v>659.8</v>
      </c>
      <c r="D297">
        <v>246.7</v>
      </c>
      <c r="E297">
        <v>1972.3</v>
      </c>
      <c r="F297" s="38">
        <f t="shared" si="79"/>
        <v>246.7</v>
      </c>
      <c r="G297" s="38">
        <f t="shared" si="80"/>
        <v>2632.1</v>
      </c>
    </row>
    <row r="298" spans="1:7" x14ac:dyDescent="0.25">
      <c r="A298" s="8">
        <f t="shared" si="75"/>
        <v>40920</v>
      </c>
      <c r="B298">
        <v>0</v>
      </c>
      <c r="C298">
        <v>675.5</v>
      </c>
      <c r="D298">
        <v>246.7</v>
      </c>
      <c r="E298">
        <v>1972.3</v>
      </c>
      <c r="F298" s="38">
        <f t="shared" si="79"/>
        <v>246.7</v>
      </c>
      <c r="G298" s="38">
        <f t="shared" si="80"/>
        <v>2647.8</v>
      </c>
    </row>
    <row r="299" spans="1:7" x14ac:dyDescent="0.25">
      <c r="A299" s="8">
        <f t="shared" si="75"/>
        <v>40927</v>
      </c>
      <c r="B299">
        <v>0</v>
      </c>
      <c r="C299">
        <v>670.5</v>
      </c>
      <c r="D299">
        <v>246.7</v>
      </c>
      <c r="E299">
        <v>2087.5</v>
      </c>
      <c r="F299" s="38">
        <f t="shared" si="79"/>
        <v>246.7</v>
      </c>
      <c r="G299" s="38">
        <f t="shared" si="80"/>
        <v>2758</v>
      </c>
    </row>
    <row r="300" spans="1:7" x14ac:dyDescent="0.25">
      <c r="A300" s="8">
        <f t="shared" si="75"/>
        <v>40934</v>
      </c>
      <c r="B300">
        <v>0</v>
      </c>
      <c r="C300">
        <v>695.9</v>
      </c>
      <c r="D300">
        <v>246.7</v>
      </c>
      <c r="E300">
        <v>2202.1999999999998</v>
      </c>
      <c r="F300" s="38">
        <f t="shared" si="79"/>
        <v>246.7</v>
      </c>
      <c r="G300" s="38">
        <f t="shared" si="80"/>
        <v>2898.1</v>
      </c>
    </row>
    <row r="301" spans="1:7" x14ac:dyDescent="0.25">
      <c r="A301" s="8">
        <f t="shared" si="75"/>
        <v>40941</v>
      </c>
      <c r="B301">
        <v>0</v>
      </c>
      <c r="C301">
        <v>618.9</v>
      </c>
      <c r="D301">
        <v>246.7</v>
      </c>
      <c r="E301">
        <v>2297.1999999999998</v>
      </c>
      <c r="F301" s="38">
        <f t="shared" si="79"/>
        <v>246.7</v>
      </c>
      <c r="G301" s="38">
        <f t="shared" si="80"/>
        <v>2916.1</v>
      </c>
    </row>
    <row r="302" spans="1:7" x14ac:dyDescent="0.25">
      <c r="A302" s="8">
        <f t="shared" si="75"/>
        <v>40948</v>
      </c>
      <c r="B302">
        <v>9</v>
      </c>
      <c r="C302">
        <v>508.9</v>
      </c>
      <c r="D302">
        <v>246.7</v>
      </c>
      <c r="E302">
        <v>2438.6</v>
      </c>
      <c r="F302" s="38">
        <f t="shared" si="79"/>
        <v>255.7</v>
      </c>
      <c r="G302" s="38">
        <f t="shared" si="80"/>
        <v>2947.5</v>
      </c>
    </row>
    <row r="303" spans="1:7" x14ac:dyDescent="0.25">
      <c r="A303" s="8">
        <f t="shared" si="75"/>
        <v>40955</v>
      </c>
      <c r="B303">
        <v>198</v>
      </c>
      <c r="C303">
        <v>458.9</v>
      </c>
      <c r="D303">
        <v>246.7</v>
      </c>
      <c r="E303">
        <v>2783.8</v>
      </c>
      <c r="F303" s="38">
        <f t="shared" si="79"/>
        <v>444.7</v>
      </c>
      <c r="G303" s="38">
        <f t="shared" si="80"/>
        <v>3242.7000000000003</v>
      </c>
    </row>
    <row r="304" spans="1:7" x14ac:dyDescent="0.25">
      <c r="A304" s="8">
        <f t="shared" si="75"/>
        <v>40962</v>
      </c>
      <c r="B304">
        <v>198</v>
      </c>
      <c r="C304">
        <v>579.5</v>
      </c>
      <c r="D304">
        <v>246.7</v>
      </c>
      <c r="E304">
        <v>2839.2</v>
      </c>
      <c r="F304" s="38">
        <f t="shared" si="79"/>
        <v>444.7</v>
      </c>
      <c r="G304" s="38">
        <f t="shared" si="80"/>
        <v>3418.7</v>
      </c>
    </row>
    <row r="305" spans="1:8" x14ac:dyDescent="0.25">
      <c r="A305" s="8">
        <f t="shared" si="75"/>
        <v>40969</v>
      </c>
      <c r="B305">
        <v>198</v>
      </c>
      <c r="C305">
        <v>639.5</v>
      </c>
      <c r="D305">
        <v>246.7</v>
      </c>
      <c r="E305">
        <v>2896.5</v>
      </c>
      <c r="F305" s="38">
        <f t="shared" si="79"/>
        <v>444.7</v>
      </c>
      <c r="G305" s="38">
        <f t="shared" si="80"/>
        <v>3536</v>
      </c>
    </row>
    <row r="306" spans="1:8" x14ac:dyDescent="0.25">
      <c r="A306" s="8">
        <f t="shared" si="75"/>
        <v>40976</v>
      </c>
      <c r="B306">
        <v>189</v>
      </c>
      <c r="C306">
        <v>535.5</v>
      </c>
      <c r="D306">
        <v>256.60000000000002</v>
      </c>
      <c r="E306">
        <v>3095.8</v>
      </c>
      <c r="F306" s="38">
        <f t="shared" si="79"/>
        <v>445.6</v>
      </c>
      <c r="G306" s="38">
        <f t="shared" si="80"/>
        <v>3631.3</v>
      </c>
    </row>
    <row r="307" spans="1:8" x14ac:dyDescent="0.25">
      <c r="A307" s="8">
        <f t="shared" si="75"/>
        <v>40983</v>
      </c>
      <c r="B307">
        <v>189</v>
      </c>
      <c r="C307">
        <v>594.5</v>
      </c>
      <c r="D307">
        <v>315.3</v>
      </c>
      <c r="E307">
        <v>3153.6</v>
      </c>
      <c r="F307" s="38">
        <f t="shared" si="79"/>
        <v>504.3</v>
      </c>
      <c r="G307" s="38">
        <f t="shared" si="80"/>
        <v>3748.1</v>
      </c>
    </row>
    <row r="308" spans="1:8" x14ac:dyDescent="0.25">
      <c r="A308" s="8">
        <f t="shared" si="75"/>
        <v>40990</v>
      </c>
      <c r="B308">
        <v>249</v>
      </c>
      <c r="C308">
        <v>586</v>
      </c>
      <c r="D308">
        <v>315.3</v>
      </c>
      <c r="E308">
        <v>3163</v>
      </c>
      <c r="F308" s="38">
        <f t="shared" si="79"/>
        <v>564.29999999999995</v>
      </c>
      <c r="G308" s="38">
        <f t="shared" si="80"/>
        <v>3749</v>
      </c>
    </row>
    <row r="309" spans="1:8" x14ac:dyDescent="0.25">
      <c r="A309" s="8">
        <f t="shared" si="75"/>
        <v>40997</v>
      </c>
      <c r="B309">
        <v>355</v>
      </c>
      <c r="C309">
        <v>542.6</v>
      </c>
      <c r="D309">
        <v>326.10000000000002</v>
      </c>
      <c r="E309">
        <v>3214.8</v>
      </c>
      <c r="F309" s="38">
        <f t="shared" si="79"/>
        <v>681.1</v>
      </c>
      <c r="G309" s="38">
        <f t="shared" si="80"/>
        <v>3757.4</v>
      </c>
    </row>
    <row r="310" spans="1:8" x14ac:dyDescent="0.25">
      <c r="A310" s="8">
        <f t="shared" si="75"/>
        <v>41004</v>
      </c>
      <c r="B310">
        <v>425</v>
      </c>
      <c r="C310">
        <v>601.6</v>
      </c>
      <c r="D310">
        <v>326.10000000000002</v>
      </c>
      <c r="E310">
        <v>3272.6</v>
      </c>
      <c r="F310" s="38">
        <f t="shared" si="79"/>
        <v>751.1</v>
      </c>
      <c r="G310" s="38">
        <f t="shared" si="80"/>
        <v>3874.2</v>
      </c>
    </row>
    <row r="311" spans="1:8" x14ac:dyDescent="0.25">
      <c r="A311" s="8">
        <f t="shared" si="75"/>
        <v>41011</v>
      </c>
      <c r="B311">
        <v>540</v>
      </c>
      <c r="C311">
        <v>533.79999999999995</v>
      </c>
      <c r="D311">
        <v>326.10000000000002</v>
      </c>
      <c r="E311">
        <v>3404.2</v>
      </c>
      <c r="F311" s="38">
        <f t="shared" si="79"/>
        <v>866.1</v>
      </c>
      <c r="G311" s="38">
        <f t="shared" si="80"/>
        <v>3938</v>
      </c>
    </row>
    <row r="312" spans="1:8" x14ac:dyDescent="0.25">
      <c r="A312" s="8">
        <f t="shared" si="75"/>
        <v>41018</v>
      </c>
      <c r="B312">
        <v>420</v>
      </c>
      <c r="C312">
        <v>414.8</v>
      </c>
      <c r="D312">
        <v>514.4</v>
      </c>
      <c r="E312">
        <v>3530</v>
      </c>
      <c r="F312" s="38">
        <f t="shared" ref="F312:F343" si="81">+B312+D312</f>
        <v>934.4</v>
      </c>
      <c r="G312" s="38">
        <f t="shared" ref="G312:G343" si="82">+C312+E312</f>
        <v>3944.8</v>
      </c>
    </row>
    <row r="313" spans="1:8" x14ac:dyDescent="0.25">
      <c r="A313" s="8">
        <f t="shared" si="75"/>
        <v>41025</v>
      </c>
      <c r="B313">
        <v>410</v>
      </c>
      <c r="C313">
        <v>294.8</v>
      </c>
      <c r="D313">
        <v>525.1</v>
      </c>
      <c r="E313">
        <v>3652.7</v>
      </c>
      <c r="F313" s="38">
        <f t="shared" si="81"/>
        <v>935.1</v>
      </c>
      <c r="G313" s="38">
        <f t="shared" si="82"/>
        <v>3947.5</v>
      </c>
    </row>
    <row r="314" spans="1:8" x14ac:dyDescent="0.25">
      <c r="A314" s="8">
        <f t="shared" si="75"/>
        <v>41032</v>
      </c>
      <c r="B314">
        <v>355.3</v>
      </c>
      <c r="C314">
        <v>174.9</v>
      </c>
      <c r="D314">
        <v>638.4</v>
      </c>
      <c r="E314">
        <v>3776.4</v>
      </c>
      <c r="F314" s="38">
        <f t="shared" si="81"/>
        <v>993.7</v>
      </c>
      <c r="G314" s="38">
        <f t="shared" si="82"/>
        <v>3951.3</v>
      </c>
    </row>
    <row r="315" spans="1:8" x14ac:dyDescent="0.25">
      <c r="A315" s="8">
        <f t="shared" si="75"/>
        <v>41039</v>
      </c>
      <c r="B315">
        <v>235.3</v>
      </c>
      <c r="C315">
        <v>108</v>
      </c>
      <c r="D315">
        <v>764.4</v>
      </c>
      <c r="E315">
        <v>3846.2</v>
      </c>
      <c r="F315" s="38">
        <f t="shared" si="81"/>
        <v>999.7</v>
      </c>
      <c r="G315" s="38">
        <f t="shared" si="82"/>
        <v>3954.2</v>
      </c>
    </row>
    <row r="316" spans="1:8" x14ac:dyDescent="0.25">
      <c r="A316" s="8">
        <f t="shared" si="75"/>
        <v>41046</v>
      </c>
      <c r="B316">
        <v>183.3</v>
      </c>
      <c r="C316">
        <v>0</v>
      </c>
      <c r="D316">
        <v>823.6</v>
      </c>
      <c r="E316">
        <v>3977.2</v>
      </c>
      <c r="F316" s="38">
        <f t="shared" si="81"/>
        <v>1006.9000000000001</v>
      </c>
      <c r="G316" s="38">
        <f t="shared" si="82"/>
        <v>3977.2</v>
      </c>
      <c r="H316" s="38">
        <v>52.5</v>
      </c>
    </row>
    <row r="317" spans="1:8" x14ac:dyDescent="0.25">
      <c r="A317" s="8">
        <f>+A316+7</f>
        <v>41053</v>
      </c>
      <c r="B317">
        <v>123.3</v>
      </c>
      <c r="C317">
        <v>0</v>
      </c>
      <c r="D317">
        <v>886.6</v>
      </c>
      <c r="E317">
        <v>4021.2</v>
      </c>
      <c r="F317" s="38">
        <f t="shared" si="81"/>
        <v>1009.9</v>
      </c>
      <c r="G317" s="38">
        <f t="shared" si="82"/>
        <v>4021.2</v>
      </c>
      <c r="H317" s="38">
        <v>52.5</v>
      </c>
    </row>
    <row r="318" spans="1:8" x14ac:dyDescent="0.25">
      <c r="A318" s="8">
        <f>+A317+7</f>
        <v>41060</v>
      </c>
      <c r="B318">
        <v>60.3</v>
      </c>
      <c r="C318">
        <v>0</v>
      </c>
      <c r="D318">
        <v>949.8</v>
      </c>
      <c r="E318">
        <v>4021.2</v>
      </c>
      <c r="F318" s="38">
        <f t="shared" si="81"/>
        <v>1010.0999999999999</v>
      </c>
      <c r="G318" s="38">
        <f t="shared" si="82"/>
        <v>4021.2</v>
      </c>
    </row>
    <row r="319" spans="1:8" x14ac:dyDescent="0.25">
      <c r="A319" s="8">
        <f>+A318+7</f>
        <v>41067</v>
      </c>
      <c r="B319">
        <v>112.8</v>
      </c>
      <c r="C319">
        <v>0</v>
      </c>
      <c r="D319">
        <v>0</v>
      </c>
      <c r="E319">
        <v>57.8</v>
      </c>
      <c r="F319" s="38">
        <f t="shared" si="81"/>
        <v>112.8</v>
      </c>
      <c r="G319" s="38">
        <f t="shared" si="82"/>
        <v>57.8</v>
      </c>
    </row>
    <row r="320" spans="1:8" x14ac:dyDescent="0.25">
      <c r="A320" s="8">
        <f>+A319+7</f>
        <v>41074</v>
      </c>
      <c r="B320">
        <v>62.5</v>
      </c>
      <c r="C320">
        <v>60</v>
      </c>
      <c r="D320">
        <v>63</v>
      </c>
      <c r="E320">
        <v>57.8</v>
      </c>
      <c r="F320" s="38">
        <f t="shared" si="81"/>
        <v>125.5</v>
      </c>
      <c r="G320" s="38">
        <f t="shared" si="82"/>
        <v>117.8</v>
      </c>
    </row>
    <row r="321" spans="1:7" x14ac:dyDescent="0.25">
      <c r="A321" s="8">
        <f>+A320+7</f>
        <v>41081</v>
      </c>
      <c r="B321">
        <v>62.5</v>
      </c>
      <c r="C321">
        <v>60</v>
      </c>
      <c r="D321">
        <v>63</v>
      </c>
      <c r="E321">
        <v>57.8</v>
      </c>
      <c r="F321" s="38">
        <f t="shared" si="81"/>
        <v>125.5</v>
      </c>
      <c r="G321" s="38">
        <f t="shared" si="82"/>
        <v>117.8</v>
      </c>
    </row>
    <row r="322" spans="1:7" x14ac:dyDescent="0.25">
      <c r="A322" s="8">
        <f t="shared" ref="A322:A385" si="83">+A321+7</f>
        <v>41088</v>
      </c>
      <c r="B322">
        <v>0</v>
      </c>
      <c r="C322">
        <v>60</v>
      </c>
      <c r="D322">
        <v>131</v>
      </c>
      <c r="E322">
        <v>57.8</v>
      </c>
      <c r="F322" s="38">
        <f t="shared" si="81"/>
        <v>131</v>
      </c>
      <c r="G322" s="38">
        <f t="shared" si="82"/>
        <v>117.8</v>
      </c>
    </row>
    <row r="323" spans="1:7" x14ac:dyDescent="0.25">
      <c r="A323" s="8">
        <f t="shared" si="83"/>
        <v>41095</v>
      </c>
      <c r="B323">
        <v>0</v>
      </c>
      <c r="C323">
        <v>60</v>
      </c>
      <c r="D323">
        <v>131</v>
      </c>
      <c r="E323">
        <v>57.8</v>
      </c>
      <c r="F323" s="38">
        <f t="shared" si="81"/>
        <v>131</v>
      </c>
      <c r="G323" s="38">
        <f t="shared" si="82"/>
        <v>117.8</v>
      </c>
    </row>
    <row r="324" spans="1:7" x14ac:dyDescent="0.25">
      <c r="A324" s="8">
        <f t="shared" si="83"/>
        <v>41102</v>
      </c>
      <c r="B324">
        <v>0</v>
      </c>
      <c r="C324">
        <v>60</v>
      </c>
      <c r="D324">
        <v>131</v>
      </c>
      <c r="E324">
        <v>57.8</v>
      </c>
      <c r="F324" s="38">
        <f t="shared" si="81"/>
        <v>131</v>
      </c>
      <c r="G324" s="38">
        <f t="shared" si="82"/>
        <v>117.8</v>
      </c>
    </row>
    <row r="325" spans="1:7" x14ac:dyDescent="0.25">
      <c r="A325" s="8">
        <f t="shared" si="83"/>
        <v>41109</v>
      </c>
      <c r="B325">
        <v>0</v>
      </c>
      <c r="C325">
        <v>0</v>
      </c>
      <c r="D325">
        <v>131</v>
      </c>
      <c r="E325">
        <v>120.7</v>
      </c>
      <c r="F325" s="38">
        <f t="shared" si="81"/>
        <v>131</v>
      </c>
      <c r="G325" s="38">
        <f t="shared" si="82"/>
        <v>120.7</v>
      </c>
    </row>
    <row r="326" spans="1:7" x14ac:dyDescent="0.25">
      <c r="A326" s="8">
        <f t="shared" si="83"/>
        <v>41116</v>
      </c>
      <c r="B326">
        <v>0</v>
      </c>
      <c r="C326">
        <v>0</v>
      </c>
      <c r="D326">
        <v>131</v>
      </c>
      <c r="E326">
        <v>120.7</v>
      </c>
      <c r="F326" s="38">
        <f t="shared" si="81"/>
        <v>131</v>
      </c>
      <c r="G326" s="38">
        <f t="shared" si="82"/>
        <v>120.7</v>
      </c>
    </row>
    <row r="327" spans="1:7" x14ac:dyDescent="0.25">
      <c r="A327" s="8">
        <f t="shared" si="83"/>
        <v>41123</v>
      </c>
      <c r="B327">
        <v>0</v>
      </c>
      <c r="C327">
        <v>0</v>
      </c>
      <c r="D327">
        <v>131</v>
      </c>
      <c r="E327">
        <v>183.7</v>
      </c>
      <c r="F327" s="38">
        <f t="shared" si="81"/>
        <v>131</v>
      </c>
      <c r="G327" s="38">
        <f t="shared" si="82"/>
        <v>183.7</v>
      </c>
    </row>
    <row r="328" spans="1:7" x14ac:dyDescent="0.25">
      <c r="A328" s="8">
        <f t="shared" si="83"/>
        <v>41130</v>
      </c>
      <c r="B328">
        <v>0</v>
      </c>
      <c r="C328">
        <v>0</v>
      </c>
      <c r="D328">
        <v>131</v>
      </c>
      <c r="E328">
        <v>183.7</v>
      </c>
      <c r="F328" s="38">
        <f t="shared" si="81"/>
        <v>131</v>
      </c>
      <c r="G328" s="38">
        <f t="shared" si="82"/>
        <v>183.7</v>
      </c>
    </row>
    <row r="329" spans="1:7" x14ac:dyDescent="0.25">
      <c r="A329" s="8">
        <f t="shared" si="83"/>
        <v>41137</v>
      </c>
      <c r="B329">
        <v>0</v>
      </c>
      <c r="C329">
        <v>0</v>
      </c>
      <c r="D329">
        <v>131</v>
      </c>
      <c r="E329">
        <v>246.7</v>
      </c>
      <c r="F329" s="38">
        <f t="shared" si="81"/>
        <v>131</v>
      </c>
      <c r="G329" s="38">
        <f t="shared" si="82"/>
        <v>246.7</v>
      </c>
    </row>
    <row r="330" spans="1:7" x14ac:dyDescent="0.25">
      <c r="A330" s="8">
        <f t="shared" si="83"/>
        <v>41144</v>
      </c>
      <c r="B330">
        <v>0</v>
      </c>
      <c r="C330">
        <v>0</v>
      </c>
      <c r="D330">
        <v>131</v>
      </c>
      <c r="E330">
        <v>246.7</v>
      </c>
      <c r="F330" s="38">
        <f t="shared" si="81"/>
        <v>131</v>
      </c>
      <c r="G330" s="38">
        <f t="shared" si="82"/>
        <v>246.7</v>
      </c>
    </row>
    <row r="331" spans="1:7" x14ac:dyDescent="0.25">
      <c r="A331" s="8">
        <f t="shared" si="83"/>
        <v>41151</v>
      </c>
      <c r="B331">
        <v>0</v>
      </c>
      <c r="C331">
        <v>0</v>
      </c>
      <c r="D331">
        <v>131</v>
      </c>
      <c r="E331">
        <v>246.7</v>
      </c>
      <c r="F331" s="38">
        <f t="shared" si="81"/>
        <v>131</v>
      </c>
      <c r="G331" s="38">
        <f t="shared" si="82"/>
        <v>246.7</v>
      </c>
    </row>
    <row r="332" spans="1:7" x14ac:dyDescent="0.25">
      <c r="A332" s="8">
        <f t="shared" si="83"/>
        <v>41158</v>
      </c>
      <c r="B332">
        <v>0</v>
      </c>
      <c r="C332">
        <v>0</v>
      </c>
      <c r="D332">
        <v>131</v>
      </c>
      <c r="E332">
        <v>246.7</v>
      </c>
      <c r="F332" s="38">
        <f t="shared" si="81"/>
        <v>131</v>
      </c>
      <c r="G332" s="38">
        <f t="shared" si="82"/>
        <v>246.7</v>
      </c>
    </row>
    <row r="333" spans="1:7" x14ac:dyDescent="0.25">
      <c r="A333" s="8">
        <f t="shared" si="83"/>
        <v>41165</v>
      </c>
      <c r="B333">
        <v>0</v>
      </c>
      <c r="C333">
        <v>0</v>
      </c>
      <c r="D333">
        <v>131</v>
      </c>
      <c r="E333">
        <v>246.7</v>
      </c>
      <c r="F333" s="38">
        <f t="shared" si="81"/>
        <v>131</v>
      </c>
      <c r="G333" s="38">
        <f t="shared" si="82"/>
        <v>246.7</v>
      </c>
    </row>
    <row r="334" spans="1:7" x14ac:dyDescent="0.25">
      <c r="A334" s="8">
        <f t="shared" si="83"/>
        <v>41172</v>
      </c>
      <c r="B334">
        <v>0</v>
      </c>
      <c r="C334">
        <v>0</v>
      </c>
      <c r="D334">
        <v>131</v>
      </c>
      <c r="E334">
        <v>246.7</v>
      </c>
      <c r="F334" s="38">
        <f t="shared" si="81"/>
        <v>131</v>
      </c>
      <c r="G334" s="38">
        <f t="shared" si="82"/>
        <v>246.7</v>
      </c>
    </row>
    <row r="335" spans="1:7" x14ac:dyDescent="0.25">
      <c r="A335" s="8">
        <f t="shared" si="83"/>
        <v>41179</v>
      </c>
      <c r="B335">
        <v>17</v>
      </c>
      <c r="C335">
        <v>0</v>
      </c>
      <c r="D335">
        <v>131</v>
      </c>
      <c r="E335">
        <v>246.7</v>
      </c>
      <c r="F335" s="38">
        <f t="shared" si="81"/>
        <v>148</v>
      </c>
      <c r="G335" s="38">
        <f t="shared" si="82"/>
        <v>246.7</v>
      </c>
    </row>
    <row r="336" spans="1:7" x14ac:dyDescent="0.25">
      <c r="A336" s="8">
        <f t="shared" si="83"/>
        <v>41186</v>
      </c>
      <c r="B336">
        <v>17</v>
      </c>
      <c r="C336">
        <v>0</v>
      </c>
      <c r="D336">
        <v>131</v>
      </c>
      <c r="E336">
        <v>246.7</v>
      </c>
      <c r="F336" s="38">
        <f t="shared" si="81"/>
        <v>148</v>
      </c>
      <c r="G336" s="38">
        <f t="shared" si="82"/>
        <v>246.7</v>
      </c>
    </row>
    <row r="337" spans="1:7" x14ac:dyDescent="0.25">
      <c r="A337" s="8">
        <f t="shared" si="83"/>
        <v>41193</v>
      </c>
      <c r="B337">
        <v>17</v>
      </c>
      <c r="C337">
        <v>0</v>
      </c>
      <c r="D337">
        <v>131</v>
      </c>
      <c r="E337">
        <v>246.7</v>
      </c>
      <c r="F337" s="38">
        <f t="shared" si="81"/>
        <v>148</v>
      </c>
      <c r="G337" s="38">
        <f t="shared" si="82"/>
        <v>246.7</v>
      </c>
    </row>
    <row r="338" spans="1:7" x14ac:dyDescent="0.25">
      <c r="A338" s="8">
        <f t="shared" si="83"/>
        <v>41200</v>
      </c>
      <c r="B338">
        <v>17</v>
      </c>
      <c r="C338">
        <v>0</v>
      </c>
      <c r="D338">
        <v>131</v>
      </c>
      <c r="E338">
        <v>246.7</v>
      </c>
      <c r="F338" s="38">
        <f t="shared" si="81"/>
        <v>148</v>
      </c>
      <c r="G338" s="38">
        <f t="shared" si="82"/>
        <v>246.7</v>
      </c>
    </row>
    <row r="339" spans="1:7" x14ac:dyDescent="0.25">
      <c r="A339" s="8">
        <f t="shared" si="83"/>
        <v>41207</v>
      </c>
      <c r="B339">
        <v>24</v>
      </c>
      <c r="C339">
        <v>0</v>
      </c>
      <c r="D339">
        <v>131</v>
      </c>
      <c r="E339">
        <v>246.7</v>
      </c>
      <c r="F339" s="38">
        <f t="shared" si="81"/>
        <v>155</v>
      </c>
      <c r="G339" s="38">
        <f t="shared" si="82"/>
        <v>246.7</v>
      </c>
    </row>
    <row r="340" spans="1:7" x14ac:dyDescent="0.25">
      <c r="A340" s="8">
        <f t="shared" si="83"/>
        <v>41214</v>
      </c>
      <c r="B340">
        <v>0</v>
      </c>
      <c r="C340">
        <v>0</v>
      </c>
      <c r="D340">
        <v>150.4</v>
      </c>
      <c r="E340">
        <v>246.7</v>
      </c>
      <c r="F340" s="38">
        <f t="shared" si="81"/>
        <v>150.4</v>
      </c>
      <c r="G340" s="38">
        <f t="shared" si="82"/>
        <v>246.7</v>
      </c>
    </row>
    <row r="341" spans="1:7" x14ac:dyDescent="0.25">
      <c r="A341" s="8">
        <f t="shared" si="83"/>
        <v>41221</v>
      </c>
      <c r="B341">
        <v>0</v>
      </c>
      <c r="C341">
        <v>0</v>
      </c>
      <c r="D341">
        <v>150.4</v>
      </c>
      <c r="E341">
        <v>246.7</v>
      </c>
      <c r="F341" s="38">
        <f t="shared" si="81"/>
        <v>150.4</v>
      </c>
      <c r="G341" s="38">
        <f t="shared" si="82"/>
        <v>246.7</v>
      </c>
    </row>
    <row r="342" spans="1:7" x14ac:dyDescent="0.25">
      <c r="A342" s="8">
        <f t="shared" si="83"/>
        <v>41228</v>
      </c>
      <c r="B342">
        <v>0</v>
      </c>
      <c r="C342">
        <v>0</v>
      </c>
      <c r="D342">
        <v>150.4</v>
      </c>
      <c r="E342">
        <v>246.7</v>
      </c>
      <c r="F342" s="38">
        <f t="shared" si="81"/>
        <v>150.4</v>
      </c>
      <c r="G342" s="38">
        <f t="shared" si="82"/>
        <v>246.7</v>
      </c>
    </row>
    <row r="343" spans="1:7" x14ac:dyDescent="0.25">
      <c r="A343" s="8">
        <f t="shared" si="83"/>
        <v>41235</v>
      </c>
      <c r="B343">
        <v>0</v>
      </c>
      <c r="C343">
        <v>0</v>
      </c>
      <c r="D343">
        <v>150.4</v>
      </c>
      <c r="E343">
        <v>246.7</v>
      </c>
      <c r="F343" s="38">
        <f t="shared" si="81"/>
        <v>150.4</v>
      </c>
      <c r="G343" s="38">
        <f t="shared" si="82"/>
        <v>246.7</v>
      </c>
    </row>
    <row r="344" spans="1:7" x14ac:dyDescent="0.25">
      <c r="A344" s="8">
        <f t="shared" si="83"/>
        <v>41242</v>
      </c>
      <c r="B344">
        <v>0</v>
      </c>
      <c r="C344">
        <v>0</v>
      </c>
      <c r="D344">
        <v>150.4</v>
      </c>
      <c r="E344">
        <v>246.7</v>
      </c>
      <c r="F344" s="38">
        <f t="shared" ref="F344:F373" si="84">+B344+D344</f>
        <v>150.4</v>
      </c>
      <c r="G344" s="38">
        <f t="shared" ref="G344:G373" si="85">+C344+E344</f>
        <v>246.7</v>
      </c>
    </row>
    <row r="345" spans="1:7" x14ac:dyDescent="0.25">
      <c r="A345" s="8">
        <f t="shared" si="83"/>
        <v>41249</v>
      </c>
      <c r="B345">
        <v>183</v>
      </c>
      <c r="C345">
        <v>0</v>
      </c>
      <c r="D345">
        <v>150.4</v>
      </c>
      <c r="E345">
        <v>246.7</v>
      </c>
      <c r="F345" s="38">
        <f t="shared" si="84"/>
        <v>333.4</v>
      </c>
      <c r="G345" s="38">
        <f t="shared" si="85"/>
        <v>246.7</v>
      </c>
    </row>
    <row r="346" spans="1:7" x14ac:dyDescent="0.25">
      <c r="A346" s="8">
        <f t="shared" si="83"/>
        <v>41256</v>
      </c>
      <c r="B346">
        <v>293</v>
      </c>
      <c r="C346">
        <v>0</v>
      </c>
      <c r="D346">
        <v>150.4</v>
      </c>
      <c r="E346">
        <v>246.7</v>
      </c>
      <c r="F346" s="38">
        <f t="shared" si="84"/>
        <v>443.4</v>
      </c>
      <c r="G346" s="38">
        <f t="shared" si="85"/>
        <v>246.7</v>
      </c>
    </row>
    <row r="347" spans="1:7" x14ac:dyDescent="0.25">
      <c r="A347" s="8">
        <f t="shared" si="83"/>
        <v>41263</v>
      </c>
      <c r="B347">
        <v>698</v>
      </c>
      <c r="C347">
        <v>0</v>
      </c>
      <c r="D347">
        <v>150.4</v>
      </c>
      <c r="E347">
        <v>246.7</v>
      </c>
      <c r="F347" s="38">
        <f t="shared" si="84"/>
        <v>848.4</v>
      </c>
      <c r="G347" s="38">
        <f t="shared" si="85"/>
        <v>246.7</v>
      </c>
    </row>
    <row r="348" spans="1:7" x14ac:dyDescent="0.25">
      <c r="A348" s="8">
        <f t="shared" si="83"/>
        <v>41270</v>
      </c>
      <c r="B348">
        <v>707</v>
      </c>
      <c r="C348">
        <v>0</v>
      </c>
      <c r="D348">
        <v>150.4</v>
      </c>
      <c r="E348">
        <v>246.7</v>
      </c>
      <c r="F348" s="38">
        <f t="shared" si="84"/>
        <v>857.4</v>
      </c>
      <c r="G348" s="38">
        <f t="shared" si="85"/>
        <v>246.7</v>
      </c>
    </row>
    <row r="349" spans="1:7" x14ac:dyDescent="0.25">
      <c r="A349" s="8">
        <f t="shared" si="83"/>
        <v>41277</v>
      </c>
      <c r="B349">
        <v>707</v>
      </c>
      <c r="C349">
        <v>0</v>
      </c>
      <c r="D349">
        <v>150.4</v>
      </c>
      <c r="E349">
        <v>246.7</v>
      </c>
      <c r="F349" s="38">
        <f t="shared" si="84"/>
        <v>857.4</v>
      </c>
      <c r="G349" s="38">
        <f t="shared" si="85"/>
        <v>246.7</v>
      </c>
    </row>
    <row r="350" spans="1:7" x14ac:dyDescent="0.25">
      <c r="A350" s="8">
        <f t="shared" si="83"/>
        <v>41284</v>
      </c>
      <c r="B350">
        <v>853</v>
      </c>
      <c r="C350">
        <v>0</v>
      </c>
      <c r="D350">
        <v>150.4</v>
      </c>
      <c r="E350">
        <v>246.7</v>
      </c>
      <c r="F350" s="38">
        <f t="shared" si="84"/>
        <v>1003.4</v>
      </c>
      <c r="G350" s="38">
        <f t="shared" si="85"/>
        <v>246.7</v>
      </c>
    </row>
    <row r="351" spans="1:7" x14ac:dyDescent="0.25">
      <c r="A351" s="8">
        <f t="shared" si="83"/>
        <v>41291</v>
      </c>
      <c r="B351">
        <v>920.2</v>
      </c>
      <c r="C351">
        <v>0</v>
      </c>
      <c r="D351">
        <v>150.4</v>
      </c>
      <c r="E351">
        <v>246.7</v>
      </c>
      <c r="F351" s="38">
        <f t="shared" si="84"/>
        <v>1070.6000000000001</v>
      </c>
      <c r="G351" s="38">
        <f t="shared" si="85"/>
        <v>246.7</v>
      </c>
    </row>
    <row r="352" spans="1:7" x14ac:dyDescent="0.25">
      <c r="A352" s="8">
        <f t="shared" si="83"/>
        <v>41298</v>
      </c>
      <c r="B352">
        <v>864.2</v>
      </c>
      <c r="C352">
        <v>0</v>
      </c>
      <c r="D352">
        <v>229.3</v>
      </c>
      <c r="E352">
        <v>246.7</v>
      </c>
      <c r="F352" s="38">
        <f t="shared" si="84"/>
        <v>1093.5</v>
      </c>
      <c r="G352" s="38">
        <f t="shared" si="85"/>
        <v>246.7</v>
      </c>
    </row>
    <row r="353" spans="1:7" x14ac:dyDescent="0.25">
      <c r="A353" s="8">
        <f t="shared" si="83"/>
        <v>41305</v>
      </c>
      <c r="B353">
        <v>754</v>
      </c>
      <c r="C353">
        <v>0</v>
      </c>
      <c r="D353">
        <v>364.1</v>
      </c>
      <c r="E353">
        <v>246.7</v>
      </c>
      <c r="F353" s="38">
        <f t="shared" si="84"/>
        <v>1118.0999999999999</v>
      </c>
      <c r="G353" s="38">
        <f t="shared" si="85"/>
        <v>246.7</v>
      </c>
    </row>
    <row r="354" spans="1:7" x14ac:dyDescent="0.25">
      <c r="A354" s="8">
        <f t="shared" si="83"/>
        <v>41312</v>
      </c>
      <c r="B354">
        <v>673</v>
      </c>
      <c r="C354">
        <v>9</v>
      </c>
      <c r="D354">
        <v>448.1</v>
      </c>
      <c r="E354">
        <v>246.7</v>
      </c>
      <c r="F354" s="38">
        <f t="shared" si="84"/>
        <v>1121.0999999999999</v>
      </c>
      <c r="G354" s="38">
        <f t="shared" si="85"/>
        <v>255.7</v>
      </c>
    </row>
    <row r="355" spans="1:7" x14ac:dyDescent="0.25">
      <c r="A355" s="8">
        <f t="shared" si="83"/>
        <v>41319</v>
      </c>
      <c r="B355">
        <v>563</v>
      </c>
      <c r="C355">
        <v>198</v>
      </c>
      <c r="D355">
        <v>568.9</v>
      </c>
      <c r="E355">
        <v>246.7</v>
      </c>
      <c r="F355" s="38">
        <f t="shared" si="84"/>
        <v>1131.9000000000001</v>
      </c>
      <c r="G355" s="38">
        <f t="shared" si="85"/>
        <v>444.7</v>
      </c>
    </row>
    <row r="356" spans="1:7" x14ac:dyDescent="0.25">
      <c r="A356" s="8">
        <f t="shared" si="83"/>
        <v>41326</v>
      </c>
      <c r="B356">
        <v>485.5</v>
      </c>
      <c r="C356">
        <v>198</v>
      </c>
      <c r="D356">
        <v>643.5</v>
      </c>
      <c r="E356">
        <v>246.7</v>
      </c>
      <c r="F356" s="38">
        <f t="shared" si="84"/>
        <v>1129</v>
      </c>
      <c r="G356" s="38">
        <f t="shared" si="85"/>
        <v>444.7</v>
      </c>
    </row>
    <row r="357" spans="1:7" x14ac:dyDescent="0.25">
      <c r="A357" s="8">
        <f t="shared" si="83"/>
        <v>41333</v>
      </c>
      <c r="B357">
        <v>409</v>
      </c>
      <c r="C357">
        <v>198</v>
      </c>
      <c r="D357">
        <v>836.5</v>
      </c>
      <c r="E357">
        <v>246.7</v>
      </c>
      <c r="F357" s="38">
        <f t="shared" si="84"/>
        <v>1245.5</v>
      </c>
      <c r="G357" s="38">
        <f t="shared" si="85"/>
        <v>444.7</v>
      </c>
    </row>
    <row r="358" spans="1:7" x14ac:dyDescent="0.25">
      <c r="A358" s="8">
        <f t="shared" si="83"/>
        <v>41340</v>
      </c>
      <c r="B358">
        <v>322</v>
      </c>
      <c r="C358">
        <v>189</v>
      </c>
      <c r="D358">
        <v>1026.9000000000001</v>
      </c>
      <c r="E358">
        <v>256.60000000000002</v>
      </c>
      <c r="F358" s="38">
        <f t="shared" si="84"/>
        <v>1348.9</v>
      </c>
      <c r="G358" s="38">
        <f t="shared" si="85"/>
        <v>445.6</v>
      </c>
    </row>
    <row r="359" spans="1:7" x14ac:dyDescent="0.25">
      <c r="A359" s="8">
        <f t="shared" si="83"/>
        <v>41347</v>
      </c>
      <c r="B359">
        <v>267</v>
      </c>
      <c r="C359">
        <v>189</v>
      </c>
      <c r="D359">
        <v>1094.9000000000001</v>
      </c>
      <c r="E359">
        <v>315.3</v>
      </c>
      <c r="F359" s="38">
        <f t="shared" si="84"/>
        <v>1361.9</v>
      </c>
      <c r="G359" s="38">
        <f t="shared" si="85"/>
        <v>504.3</v>
      </c>
    </row>
    <row r="360" spans="1:7" x14ac:dyDescent="0.25">
      <c r="A360" s="8">
        <f t="shared" si="83"/>
        <v>41354</v>
      </c>
      <c r="B360">
        <v>142</v>
      </c>
      <c r="C360">
        <v>249</v>
      </c>
      <c r="D360">
        <v>1226</v>
      </c>
      <c r="E360">
        <v>315.3</v>
      </c>
      <c r="F360" s="38">
        <f t="shared" si="84"/>
        <v>1368</v>
      </c>
      <c r="G360" s="38">
        <f t="shared" si="85"/>
        <v>564.29999999999995</v>
      </c>
    </row>
    <row r="361" spans="1:7" x14ac:dyDescent="0.25">
      <c r="A361" s="8">
        <f t="shared" si="83"/>
        <v>41361</v>
      </c>
      <c r="B361">
        <v>87</v>
      </c>
      <c r="C361">
        <v>355</v>
      </c>
      <c r="D361">
        <v>1388.6</v>
      </c>
      <c r="E361">
        <v>326.10000000000002</v>
      </c>
      <c r="F361" s="38">
        <f t="shared" si="84"/>
        <v>1475.6</v>
      </c>
      <c r="G361" s="38">
        <f t="shared" si="85"/>
        <v>681.1</v>
      </c>
    </row>
    <row r="362" spans="1:7" x14ac:dyDescent="0.25">
      <c r="A362" s="8">
        <f t="shared" si="83"/>
        <v>41368</v>
      </c>
      <c r="B362">
        <v>0</v>
      </c>
      <c r="C362">
        <v>425</v>
      </c>
      <c r="D362">
        <v>1487.3</v>
      </c>
      <c r="E362">
        <v>326.10000000000002</v>
      </c>
      <c r="F362" s="38">
        <f t="shared" si="84"/>
        <v>1487.3</v>
      </c>
      <c r="G362" s="38">
        <f t="shared" si="85"/>
        <v>751.1</v>
      </c>
    </row>
    <row r="363" spans="1:7" x14ac:dyDescent="0.25">
      <c r="A363" s="8">
        <f t="shared" si="83"/>
        <v>41375</v>
      </c>
      <c r="B363">
        <v>0</v>
      </c>
      <c r="C363">
        <v>540</v>
      </c>
      <c r="D363">
        <v>1487.3</v>
      </c>
      <c r="E363">
        <v>326.10000000000002</v>
      </c>
      <c r="F363" s="38">
        <f t="shared" si="84"/>
        <v>1487.3</v>
      </c>
      <c r="G363" s="38">
        <f t="shared" si="85"/>
        <v>866.1</v>
      </c>
    </row>
    <row r="364" spans="1:7" x14ac:dyDescent="0.25">
      <c r="A364" s="8">
        <f t="shared" si="83"/>
        <v>41382</v>
      </c>
      <c r="B364">
        <v>0</v>
      </c>
      <c r="C364">
        <v>420</v>
      </c>
      <c r="D364">
        <v>1550.3</v>
      </c>
      <c r="E364">
        <v>514.4</v>
      </c>
      <c r="F364" s="38">
        <f t="shared" si="84"/>
        <v>1550.3</v>
      </c>
      <c r="G364" s="38">
        <f t="shared" si="85"/>
        <v>934.4</v>
      </c>
    </row>
    <row r="365" spans="1:7" x14ac:dyDescent="0.25">
      <c r="A365" s="8">
        <f t="shared" si="83"/>
        <v>41389</v>
      </c>
      <c r="B365">
        <v>0</v>
      </c>
      <c r="C365">
        <v>410</v>
      </c>
      <c r="D365">
        <v>1615</v>
      </c>
      <c r="E365">
        <v>525.1</v>
      </c>
      <c r="F365" s="38">
        <f t="shared" si="84"/>
        <v>1615</v>
      </c>
      <c r="G365" s="38">
        <f t="shared" si="85"/>
        <v>935.1</v>
      </c>
    </row>
    <row r="366" spans="1:7" x14ac:dyDescent="0.25">
      <c r="A366" s="8">
        <f t="shared" si="83"/>
        <v>41396</v>
      </c>
      <c r="B366">
        <v>0</v>
      </c>
      <c r="C366">
        <v>355.3</v>
      </c>
      <c r="D366">
        <v>1615</v>
      </c>
      <c r="E366">
        <v>638.4</v>
      </c>
      <c r="F366" s="38">
        <f t="shared" si="84"/>
        <v>1615</v>
      </c>
      <c r="G366" s="38">
        <f t="shared" si="85"/>
        <v>993.7</v>
      </c>
    </row>
    <row r="367" spans="1:7" x14ac:dyDescent="0.25">
      <c r="A367" s="8">
        <f t="shared" si="83"/>
        <v>41403</v>
      </c>
      <c r="B367">
        <v>0</v>
      </c>
      <c r="C367">
        <v>235.3</v>
      </c>
      <c r="D367">
        <v>1678</v>
      </c>
      <c r="E367">
        <v>764.4</v>
      </c>
      <c r="F367" s="38">
        <f t="shared" si="84"/>
        <v>1678</v>
      </c>
      <c r="G367" s="38">
        <f t="shared" si="85"/>
        <v>999.7</v>
      </c>
    </row>
    <row r="368" spans="1:7" x14ac:dyDescent="0.25">
      <c r="A368" s="8">
        <f t="shared" si="83"/>
        <v>41410</v>
      </c>
      <c r="B368">
        <v>0</v>
      </c>
      <c r="C368">
        <v>183.3</v>
      </c>
      <c r="D368">
        <v>1678</v>
      </c>
      <c r="E368">
        <v>823.6</v>
      </c>
      <c r="F368" s="38">
        <f t="shared" si="84"/>
        <v>1678</v>
      </c>
      <c r="G368" s="38">
        <f t="shared" si="85"/>
        <v>1006.9000000000001</v>
      </c>
    </row>
    <row r="369" spans="1:7" x14ac:dyDescent="0.25">
      <c r="A369" s="8">
        <f t="shared" si="83"/>
        <v>41417</v>
      </c>
      <c r="B369">
        <v>0</v>
      </c>
      <c r="C369">
        <v>123.3</v>
      </c>
      <c r="D369">
        <v>1678</v>
      </c>
      <c r="E369">
        <v>886.6</v>
      </c>
      <c r="F369" s="38">
        <f t="shared" si="84"/>
        <v>1678</v>
      </c>
      <c r="G369" s="38">
        <f t="shared" si="85"/>
        <v>1009.9</v>
      </c>
    </row>
    <row r="370" spans="1:7" x14ac:dyDescent="0.25">
      <c r="A370" s="8">
        <f t="shared" si="83"/>
        <v>41424</v>
      </c>
      <c r="B370">
        <v>0</v>
      </c>
      <c r="C370">
        <v>60.3</v>
      </c>
      <c r="D370">
        <v>1678</v>
      </c>
      <c r="E370">
        <v>949.8</v>
      </c>
      <c r="F370" s="38">
        <f t="shared" si="84"/>
        <v>1678</v>
      </c>
      <c r="G370" s="38">
        <f t="shared" si="85"/>
        <v>1010.0999999999999</v>
      </c>
    </row>
    <row r="371" spans="1:7" x14ac:dyDescent="0.25">
      <c r="A371" s="8">
        <f t="shared" si="83"/>
        <v>41431</v>
      </c>
      <c r="B371">
        <v>0</v>
      </c>
      <c r="C371">
        <v>112.8</v>
      </c>
      <c r="D371">
        <v>0</v>
      </c>
      <c r="E371">
        <v>0</v>
      </c>
      <c r="F371" s="38">
        <f t="shared" si="84"/>
        <v>0</v>
      </c>
      <c r="G371" s="38">
        <f t="shared" si="85"/>
        <v>112.8</v>
      </c>
    </row>
    <row r="372" spans="1:7" x14ac:dyDescent="0.25">
      <c r="A372" s="8">
        <f t="shared" si="83"/>
        <v>41438</v>
      </c>
      <c r="B372">
        <v>0</v>
      </c>
      <c r="C372">
        <v>62.5</v>
      </c>
      <c r="D372">
        <v>0</v>
      </c>
      <c r="E372">
        <v>63</v>
      </c>
      <c r="F372" s="38">
        <f t="shared" si="84"/>
        <v>0</v>
      </c>
      <c r="G372" s="38">
        <f t="shared" si="85"/>
        <v>125.5</v>
      </c>
    </row>
    <row r="373" spans="1:7" x14ac:dyDescent="0.25">
      <c r="A373" s="8">
        <f t="shared" si="83"/>
        <v>41445</v>
      </c>
      <c r="B373">
        <v>0</v>
      </c>
      <c r="C373">
        <v>62.5</v>
      </c>
      <c r="D373">
        <v>58.1</v>
      </c>
      <c r="E373">
        <v>63</v>
      </c>
      <c r="F373" s="38">
        <f t="shared" si="84"/>
        <v>58.1</v>
      </c>
      <c r="G373" s="38">
        <f t="shared" si="85"/>
        <v>125.5</v>
      </c>
    </row>
    <row r="374" spans="1:7" x14ac:dyDescent="0.25">
      <c r="A374" s="8">
        <f t="shared" si="83"/>
        <v>41452</v>
      </c>
      <c r="B374">
        <v>0</v>
      </c>
      <c r="C374">
        <v>0</v>
      </c>
      <c r="D374">
        <v>58.1</v>
      </c>
      <c r="E374">
        <v>131</v>
      </c>
      <c r="F374" s="38">
        <f t="shared" ref="F374:G376" si="86">+B374+D374</f>
        <v>58.1</v>
      </c>
      <c r="G374" s="38">
        <f t="shared" si="86"/>
        <v>131</v>
      </c>
    </row>
    <row r="375" spans="1:7" x14ac:dyDescent="0.25">
      <c r="A375" s="8">
        <f t="shared" si="83"/>
        <v>41459</v>
      </c>
      <c r="B375">
        <v>0</v>
      </c>
      <c r="C375">
        <v>0</v>
      </c>
      <c r="D375">
        <v>58.1</v>
      </c>
      <c r="E375">
        <v>131</v>
      </c>
      <c r="F375" s="38">
        <f t="shared" si="86"/>
        <v>58.1</v>
      </c>
      <c r="G375" s="38">
        <f t="shared" si="86"/>
        <v>131</v>
      </c>
    </row>
    <row r="376" spans="1:7" x14ac:dyDescent="0.25">
      <c r="A376" s="8">
        <f t="shared" si="83"/>
        <v>41466</v>
      </c>
      <c r="B376">
        <v>0</v>
      </c>
      <c r="C376">
        <v>0</v>
      </c>
      <c r="D376">
        <v>58.1</v>
      </c>
      <c r="E376">
        <v>131</v>
      </c>
      <c r="F376" s="38">
        <f t="shared" si="86"/>
        <v>58.1</v>
      </c>
      <c r="G376" s="38">
        <f t="shared" si="86"/>
        <v>131</v>
      </c>
    </row>
    <row r="377" spans="1:7" x14ac:dyDescent="0.25">
      <c r="A377" s="8">
        <f t="shared" si="83"/>
        <v>41473</v>
      </c>
      <c r="B377">
        <v>0</v>
      </c>
      <c r="C377">
        <v>0</v>
      </c>
      <c r="D377">
        <v>58.1</v>
      </c>
      <c r="E377">
        <v>131</v>
      </c>
      <c r="F377" s="38">
        <f t="shared" ref="F377:G382" si="87">+B377+D377</f>
        <v>58.1</v>
      </c>
      <c r="G377" s="38">
        <f t="shared" si="87"/>
        <v>131</v>
      </c>
    </row>
    <row r="378" spans="1:7" x14ac:dyDescent="0.25">
      <c r="A378" s="8">
        <f t="shared" si="83"/>
        <v>41480</v>
      </c>
      <c r="B378">
        <v>0</v>
      </c>
      <c r="C378">
        <v>0</v>
      </c>
      <c r="D378">
        <v>58.1</v>
      </c>
      <c r="E378">
        <v>131</v>
      </c>
      <c r="F378" s="38">
        <f t="shared" si="87"/>
        <v>58.1</v>
      </c>
      <c r="G378" s="38">
        <f t="shared" si="87"/>
        <v>131</v>
      </c>
    </row>
    <row r="379" spans="1:7" x14ac:dyDescent="0.25">
      <c r="A379" s="8">
        <f t="shared" si="83"/>
        <v>41487</v>
      </c>
      <c r="B379">
        <v>0</v>
      </c>
      <c r="C379">
        <v>0</v>
      </c>
      <c r="D379">
        <v>58.1</v>
      </c>
      <c r="E379">
        <v>131</v>
      </c>
      <c r="F379" s="38">
        <f t="shared" si="87"/>
        <v>58.1</v>
      </c>
      <c r="G379" s="38">
        <f t="shared" si="87"/>
        <v>131</v>
      </c>
    </row>
    <row r="380" spans="1:7" x14ac:dyDescent="0.25">
      <c r="A380" s="8">
        <f t="shared" si="83"/>
        <v>41494</v>
      </c>
      <c r="B380">
        <v>0</v>
      </c>
      <c r="C380">
        <v>0</v>
      </c>
      <c r="D380">
        <v>58.1</v>
      </c>
      <c r="E380">
        <v>131</v>
      </c>
      <c r="F380" s="38">
        <f t="shared" si="87"/>
        <v>58.1</v>
      </c>
      <c r="G380" s="38">
        <f t="shared" si="87"/>
        <v>131</v>
      </c>
    </row>
    <row r="381" spans="1:7" x14ac:dyDescent="0.25">
      <c r="A381" s="8">
        <f t="shared" si="83"/>
        <v>41501</v>
      </c>
      <c r="B381">
        <v>0</v>
      </c>
      <c r="C381">
        <v>0</v>
      </c>
      <c r="D381">
        <v>58.1</v>
      </c>
      <c r="E381">
        <v>131</v>
      </c>
      <c r="F381" s="38">
        <f t="shared" si="87"/>
        <v>58.1</v>
      </c>
      <c r="G381" s="38">
        <f t="shared" si="87"/>
        <v>131</v>
      </c>
    </row>
    <row r="382" spans="1:7" x14ac:dyDescent="0.25">
      <c r="A382" s="8">
        <f t="shared" si="83"/>
        <v>41508</v>
      </c>
      <c r="B382">
        <v>0</v>
      </c>
      <c r="C382">
        <v>0</v>
      </c>
      <c r="D382">
        <v>58.1</v>
      </c>
      <c r="E382">
        <v>131</v>
      </c>
      <c r="F382" s="38">
        <f t="shared" si="87"/>
        <v>58.1</v>
      </c>
      <c r="G382" s="38">
        <f t="shared" si="87"/>
        <v>131</v>
      </c>
    </row>
    <row r="383" spans="1:7" x14ac:dyDescent="0.25">
      <c r="A383" s="8">
        <f t="shared" si="83"/>
        <v>41515</v>
      </c>
      <c r="B383">
        <v>0</v>
      </c>
      <c r="C383">
        <v>0</v>
      </c>
      <c r="D383">
        <v>58.1</v>
      </c>
      <c r="E383">
        <v>131</v>
      </c>
      <c r="F383" s="38">
        <f t="shared" ref="F383:G385" si="88">+B383+D383</f>
        <v>58.1</v>
      </c>
      <c r="G383" s="38">
        <f t="shared" si="88"/>
        <v>131</v>
      </c>
    </row>
    <row r="384" spans="1:7" x14ac:dyDescent="0.25">
      <c r="A384" s="8">
        <f t="shared" si="83"/>
        <v>41522</v>
      </c>
      <c r="B384">
        <v>0</v>
      </c>
      <c r="C384">
        <v>0</v>
      </c>
      <c r="D384">
        <v>58.1</v>
      </c>
      <c r="E384">
        <v>131</v>
      </c>
      <c r="F384" s="38">
        <f t="shared" si="88"/>
        <v>58.1</v>
      </c>
      <c r="G384" s="38">
        <f t="shared" si="88"/>
        <v>131</v>
      </c>
    </row>
    <row r="385" spans="1:10" x14ac:dyDescent="0.25">
      <c r="A385" s="8">
        <f t="shared" si="83"/>
        <v>41529</v>
      </c>
      <c r="B385">
        <v>0</v>
      </c>
      <c r="C385">
        <v>0</v>
      </c>
      <c r="D385">
        <v>58.1</v>
      </c>
      <c r="E385">
        <v>131</v>
      </c>
      <c r="F385" s="38">
        <f t="shared" si="88"/>
        <v>58.1</v>
      </c>
      <c r="G385" s="38">
        <f t="shared" si="88"/>
        <v>131</v>
      </c>
    </row>
    <row r="386" spans="1:10" x14ac:dyDescent="0.25">
      <c r="A386" s="8">
        <f t="shared" ref="A386:A449" si="89">+A385+7</f>
        <v>41536</v>
      </c>
      <c r="B386">
        <v>0</v>
      </c>
      <c r="C386">
        <v>0</v>
      </c>
      <c r="D386">
        <v>58.1</v>
      </c>
      <c r="E386">
        <v>131</v>
      </c>
      <c r="F386" s="38">
        <f t="shared" ref="F386:G388" si="90">+B386+D386</f>
        <v>58.1</v>
      </c>
      <c r="G386" s="38">
        <f t="shared" si="90"/>
        <v>131</v>
      </c>
    </row>
    <row r="387" spans="1:10" ht="15" x14ac:dyDescent="0.25">
      <c r="A387" s="8">
        <f t="shared" si="89"/>
        <v>41543</v>
      </c>
      <c r="B387">
        <v>0</v>
      </c>
      <c r="C387">
        <v>17</v>
      </c>
      <c r="D387">
        <v>58.1</v>
      </c>
      <c r="E387">
        <v>131</v>
      </c>
      <c r="F387" s="38">
        <f t="shared" si="90"/>
        <v>58.1</v>
      </c>
      <c r="G387" s="38">
        <f t="shared" si="90"/>
        <v>148</v>
      </c>
      <c r="I387" s="101"/>
    </row>
    <row r="388" spans="1:10" x14ac:dyDescent="0.25">
      <c r="A388" s="8">
        <f t="shared" si="89"/>
        <v>41550</v>
      </c>
      <c r="B388">
        <v>0</v>
      </c>
      <c r="C388">
        <v>17</v>
      </c>
      <c r="D388">
        <v>58.1</v>
      </c>
      <c r="E388">
        <v>131</v>
      </c>
      <c r="F388" s="38">
        <f t="shared" si="90"/>
        <v>58.1</v>
      </c>
      <c r="G388" s="38">
        <f t="shared" si="90"/>
        <v>148</v>
      </c>
    </row>
    <row r="389" spans="1:10" x14ac:dyDescent="0.25">
      <c r="A389" s="8">
        <f t="shared" si="89"/>
        <v>41557</v>
      </c>
    </row>
    <row r="390" spans="1:10" x14ac:dyDescent="0.25">
      <c r="A390" s="8">
        <f t="shared" si="89"/>
        <v>41564</v>
      </c>
    </row>
    <row r="391" spans="1:10" x14ac:dyDescent="0.25">
      <c r="A391" s="8">
        <f t="shared" si="89"/>
        <v>41571</v>
      </c>
      <c r="B391">
        <v>0</v>
      </c>
      <c r="C391">
        <v>24</v>
      </c>
      <c r="D391">
        <v>58.1</v>
      </c>
      <c r="E391">
        <v>131</v>
      </c>
      <c r="F391" s="38">
        <f t="shared" ref="F391:G393" si="91">+B391+D391</f>
        <v>58.1</v>
      </c>
      <c r="G391" s="38">
        <f t="shared" si="91"/>
        <v>155</v>
      </c>
    </row>
    <row r="392" spans="1:10" ht="15" x14ac:dyDescent="0.25">
      <c r="A392" s="8">
        <f t="shared" si="89"/>
        <v>41578</v>
      </c>
      <c r="B392">
        <v>0</v>
      </c>
      <c r="C392">
        <v>0</v>
      </c>
      <c r="D392">
        <v>58.1</v>
      </c>
      <c r="E392">
        <v>150.4</v>
      </c>
      <c r="F392" s="38">
        <f t="shared" si="91"/>
        <v>58.1</v>
      </c>
      <c r="G392" s="38">
        <f t="shared" si="91"/>
        <v>150.4</v>
      </c>
      <c r="J392" s="101"/>
    </row>
    <row r="393" spans="1:10" x14ac:dyDescent="0.25">
      <c r="A393" s="8">
        <f t="shared" si="89"/>
        <v>41585</v>
      </c>
      <c r="B393">
        <v>0</v>
      </c>
      <c r="C393">
        <v>0</v>
      </c>
      <c r="D393">
        <v>58.1</v>
      </c>
      <c r="E393">
        <v>150.4</v>
      </c>
      <c r="F393" s="38">
        <f t="shared" si="91"/>
        <v>58.1</v>
      </c>
      <c r="G393" s="38">
        <f t="shared" si="91"/>
        <v>150.4</v>
      </c>
    </row>
    <row r="394" spans="1:10" x14ac:dyDescent="0.25">
      <c r="A394" s="8">
        <f t="shared" si="89"/>
        <v>41592</v>
      </c>
      <c r="B394">
        <v>0</v>
      </c>
      <c r="C394">
        <v>0</v>
      </c>
      <c r="D394">
        <v>58.1</v>
      </c>
      <c r="E394">
        <v>150.4</v>
      </c>
      <c r="F394" s="38">
        <f t="shared" ref="F394:G400" si="92">+B394+D394</f>
        <v>58.1</v>
      </c>
      <c r="G394" s="38">
        <f t="shared" si="92"/>
        <v>150.4</v>
      </c>
    </row>
    <row r="395" spans="1:10" x14ac:dyDescent="0.25">
      <c r="A395" s="8">
        <f t="shared" si="89"/>
        <v>41599</v>
      </c>
      <c r="B395">
        <v>110</v>
      </c>
      <c r="C395">
        <v>0</v>
      </c>
      <c r="D395">
        <v>58.1</v>
      </c>
      <c r="E395">
        <v>150.4</v>
      </c>
      <c r="F395" s="38">
        <f t="shared" si="92"/>
        <v>168.1</v>
      </c>
      <c r="G395" s="38">
        <f t="shared" si="92"/>
        <v>150.4</v>
      </c>
    </row>
    <row r="396" spans="1:10" x14ac:dyDescent="0.25">
      <c r="A396" s="8">
        <f t="shared" si="89"/>
        <v>41606</v>
      </c>
      <c r="B396">
        <v>110</v>
      </c>
      <c r="C396">
        <v>0</v>
      </c>
      <c r="D396">
        <v>58.1</v>
      </c>
      <c r="E396">
        <v>151.4</v>
      </c>
      <c r="F396" s="38">
        <f t="shared" si="92"/>
        <v>168.1</v>
      </c>
      <c r="G396" s="38">
        <f t="shared" si="92"/>
        <v>151.4</v>
      </c>
    </row>
    <row r="397" spans="1:10" x14ac:dyDescent="0.25">
      <c r="A397" s="8">
        <f t="shared" si="89"/>
        <v>41613</v>
      </c>
      <c r="B397">
        <v>110</v>
      </c>
      <c r="C397">
        <v>183</v>
      </c>
      <c r="D397">
        <v>58.1</v>
      </c>
      <c r="E397">
        <v>150.4</v>
      </c>
      <c r="F397" s="38">
        <f t="shared" si="92"/>
        <v>168.1</v>
      </c>
      <c r="G397" s="38">
        <f t="shared" si="92"/>
        <v>333.4</v>
      </c>
    </row>
    <row r="398" spans="1:10" x14ac:dyDescent="0.25">
      <c r="A398" s="8">
        <f t="shared" si="89"/>
        <v>41620</v>
      </c>
      <c r="B398">
        <v>110</v>
      </c>
      <c r="C398">
        <v>293</v>
      </c>
      <c r="D398">
        <v>58.1</v>
      </c>
      <c r="E398">
        <v>150.4</v>
      </c>
      <c r="F398" s="38">
        <f t="shared" si="92"/>
        <v>168.1</v>
      </c>
      <c r="G398" s="38">
        <f t="shared" si="92"/>
        <v>443.4</v>
      </c>
    </row>
    <row r="399" spans="1:10" x14ac:dyDescent="0.25">
      <c r="A399" s="8">
        <f t="shared" si="89"/>
        <v>41627</v>
      </c>
      <c r="B399">
        <v>165</v>
      </c>
      <c r="C399">
        <v>698</v>
      </c>
      <c r="D399">
        <v>58.1</v>
      </c>
      <c r="E399">
        <v>150.4</v>
      </c>
      <c r="F399" s="38">
        <f t="shared" si="92"/>
        <v>223.1</v>
      </c>
      <c r="G399" s="38">
        <f t="shared" si="92"/>
        <v>848.4</v>
      </c>
    </row>
    <row r="400" spans="1:10" x14ac:dyDescent="0.25">
      <c r="A400" s="8">
        <f t="shared" si="89"/>
        <v>41634</v>
      </c>
      <c r="B400">
        <v>165</v>
      </c>
      <c r="C400">
        <v>707</v>
      </c>
      <c r="D400">
        <v>58.1</v>
      </c>
      <c r="E400">
        <v>150.4</v>
      </c>
      <c r="F400" s="38">
        <f t="shared" si="92"/>
        <v>223.1</v>
      </c>
      <c r="G400" s="38">
        <f t="shared" si="92"/>
        <v>857.4</v>
      </c>
    </row>
    <row r="401" spans="1:15" x14ac:dyDescent="0.25">
      <c r="A401" s="8">
        <f t="shared" si="89"/>
        <v>41641</v>
      </c>
      <c r="B401">
        <v>165</v>
      </c>
      <c r="C401">
        <v>707</v>
      </c>
      <c r="D401">
        <v>58.1</v>
      </c>
      <c r="E401">
        <v>150.4</v>
      </c>
      <c r="F401" s="38">
        <f t="shared" ref="F401:G414" si="93">+B401+D401</f>
        <v>223.1</v>
      </c>
      <c r="G401" s="38">
        <f t="shared" si="93"/>
        <v>857.4</v>
      </c>
    </row>
    <row r="402" spans="1:15" ht="15" x14ac:dyDescent="0.25">
      <c r="A402" s="8">
        <f t="shared" si="89"/>
        <v>41648</v>
      </c>
      <c r="B402">
        <v>165</v>
      </c>
      <c r="C402">
        <v>853</v>
      </c>
      <c r="D402">
        <v>58.1</v>
      </c>
      <c r="E402">
        <v>150.4</v>
      </c>
      <c r="F402" s="38">
        <f t="shared" si="93"/>
        <v>223.1</v>
      </c>
      <c r="G402" s="38">
        <f t="shared" si="93"/>
        <v>1003.4</v>
      </c>
      <c r="I402" s="101"/>
    </row>
    <row r="403" spans="1:15" x14ac:dyDescent="0.25">
      <c r="A403" s="8">
        <f t="shared" si="89"/>
        <v>41655</v>
      </c>
      <c r="B403">
        <v>165</v>
      </c>
      <c r="C403">
        <v>920.2</v>
      </c>
      <c r="D403">
        <v>58.1</v>
      </c>
      <c r="E403">
        <v>150.4</v>
      </c>
      <c r="F403" s="38">
        <f t="shared" si="93"/>
        <v>223.1</v>
      </c>
      <c r="G403" s="38">
        <f t="shared" si="93"/>
        <v>1070.6000000000001</v>
      </c>
    </row>
    <row r="404" spans="1:15" x14ac:dyDescent="0.25">
      <c r="A404" s="8">
        <f t="shared" si="89"/>
        <v>41662</v>
      </c>
      <c r="B404">
        <v>165</v>
      </c>
      <c r="C404">
        <v>864.2</v>
      </c>
      <c r="D404">
        <v>58.1</v>
      </c>
      <c r="E404">
        <v>229.3</v>
      </c>
      <c r="F404" s="38">
        <f t="shared" si="93"/>
        <v>223.1</v>
      </c>
      <c r="G404" s="38">
        <f t="shared" si="93"/>
        <v>1093.5</v>
      </c>
    </row>
    <row r="405" spans="1:15" ht="15" x14ac:dyDescent="0.25">
      <c r="A405" s="8">
        <f t="shared" si="89"/>
        <v>41669</v>
      </c>
      <c r="B405">
        <v>165</v>
      </c>
      <c r="C405" s="26">
        <v>754</v>
      </c>
      <c r="D405">
        <v>58.1</v>
      </c>
      <c r="E405">
        <v>364.1</v>
      </c>
      <c r="F405" s="38">
        <f t="shared" si="93"/>
        <v>223.1</v>
      </c>
      <c r="G405" s="38">
        <f t="shared" si="93"/>
        <v>1118.0999999999999</v>
      </c>
      <c r="I405" s="101"/>
      <c r="K405" s="145"/>
      <c r="L405" s="144"/>
      <c r="M405" s="145"/>
      <c r="N405" s="145"/>
      <c r="O405" s="145"/>
    </row>
    <row r="406" spans="1:15" ht="15" x14ac:dyDescent="0.25">
      <c r="A406" s="8">
        <f t="shared" si="89"/>
        <v>41676</v>
      </c>
      <c r="B406">
        <v>165</v>
      </c>
      <c r="C406" s="26">
        <v>673</v>
      </c>
      <c r="D406">
        <v>58.1</v>
      </c>
      <c r="E406">
        <v>448.1</v>
      </c>
      <c r="F406" s="38">
        <f t="shared" si="93"/>
        <v>223.1</v>
      </c>
      <c r="G406" s="38">
        <f t="shared" si="93"/>
        <v>1121.0999999999999</v>
      </c>
      <c r="I406" s="101"/>
    </row>
    <row r="407" spans="1:15" x14ac:dyDescent="0.25">
      <c r="A407" s="8">
        <f t="shared" si="89"/>
        <v>41683</v>
      </c>
      <c r="B407">
        <v>138</v>
      </c>
      <c r="C407" s="26">
        <v>563</v>
      </c>
      <c r="D407">
        <v>58.1</v>
      </c>
      <c r="E407">
        <v>568.9</v>
      </c>
      <c r="F407" s="38">
        <f t="shared" si="93"/>
        <v>196.1</v>
      </c>
      <c r="G407" s="38">
        <f t="shared" si="93"/>
        <v>1131.9000000000001</v>
      </c>
    </row>
    <row r="408" spans="1:15" x14ac:dyDescent="0.25">
      <c r="A408" s="8">
        <f t="shared" si="89"/>
        <v>41690</v>
      </c>
      <c r="B408">
        <v>138</v>
      </c>
      <c r="C408" s="26">
        <v>385.5</v>
      </c>
      <c r="D408">
        <v>58.1</v>
      </c>
      <c r="E408">
        <v>643.5</v>
      </c>
      <c r="F408" s="38">
        <f t="shared" si="93"/>
        <v>196.1</v>
      </c>
      <c r="G408" s="61">
        <f t="shared" si="93"/>
        <v>1029</v>
      </c>
    </row>
    <row r="409" spans="1:15" x14ac:dyDescent="0.25">
      <c r="A409" s="8">
        <f t="shared" si="89"/>
        <v>41697</v>
      </c>
      <c r="B409">
        <v>28</v>
      </c>
      <c r="C409" s="26">
        <v>409</v>
      </c>
      <c r="D409">
        <v>115.8</v>
      </c>
      <c r="E409">
        <v>836.5</v>
      </c>
      <c r="F409" s="38">
        <f t="shared" si="93"/>
        <v>143.80000000000001</v>
      </c>
      <c r="G409" s="38">
        <f t="shared" si="93"/>
        <v>1245.5</v>
      </c>
    </row>
    <row r="410" spans="1:15" ht="15" x14ac:dyDescent="0.25">
      <c r="A410" s="8">
        <f t="shared" si="89"/>
        <v>41704</v>
      </c>
      <c r="B410">
        <v>28</v>
      </c>
      <c r="C410" s="26">
        <v>322</v>
      </c>
      <c r="D410">
        <v>115.8</v>
      </c>
      <c r="E410">
        <v>1026.9000000000001</v>
      </c>
      <c r="F410" s="38">
        <f t="shared" si="93"/>
        <v>143.80000000000001</v>
      </c>
      <c r="G410" s="38">
        <f t="shared" si="93"/>
        <v>1348.9</v>
      </c>
      <c r="I410" s="101"/>
      <c r="J410" s="145"/>
      <c r="K410" s="145"/>
      <c r="L410" s="145"/>
      <c r="M410" s="145"/>
      <c r="N410" s="145"/>
      <c r="O410" s="145"/>
    </row>
    <row r="411" spans="1:15" x14ac:dyDescent="0.25">
      <c r="A411" s="8">
        <f t="shared" si="89"/>
        <v>41711</v>
      </c>
      <c r="B411">
        <v>28</v>
      </c>
      <c r="C411" s="26">
        <v>267</v>
      </c>
      <c r="D411">
        <v>115.8</v>
      </c>
      <c r="E411">
        <v>1094.9000000000001</v>
      </c>
      <c r="F411" s="38">
        <f t="shared" si="93"/>
        <v>143.80000000000001</v>
      </c>
      <c r="G411" s="38">
        <f t="shared" si="93"/>
        <v>1361.9</v>
      </c>
    </row>
    <row r="412" spans="1:15" x14ac:dyDescent="0.25">
      <c r="A412" s="8">
        <f t="shared" si="89"/>
        <v>41718</v>
      </c>
      <c r="B412">
        <v>83</v>
      </c>
      <c r="C412" s="26">
        <v>142</v>
      </c>
      <c r="D412">
        <v>115.8</v>
      </c>
      <c r="E412" s="26">
        <v>1226</v>
      </c>
      <c r="F412" s="38">
        <f t="shared" si="93"/>
        <v>198.8</v>
      </c>
      <c r="G412" s="61">
        <f t="shared" si="93"/>
        <v>1368</v>
      </c>
    </row>
    <row r="413" spans="1:15" x14ac:dyDescent="0.25">
      <c r="A413" s="8">
        <f t="shared" si="89"/>
        <v>41725</v>
      </c>
      <c r="B413">
        <v>83</v>
      </c>
      <c r="C413" s="26">
        <v>87</v>
      </c>
      <c r="D413">
        <v>178.8</v>
      </c>
      <c r="E413">
        <v>1388.6</v>
      </c>
      <c r="F413" s="38">
        <f t="shared" si="93"/>
        <v>261.8</v>
      </c>
      <c r="G413" s="38">
        <f t="shared" si="93"/>
        <v>1475.6</v>
      </c>
    </row>
    <row r="414" spans="1:15" x14ac:dyDescent="0.25">
      <c r="A414" s="8">
        <f t="shared" si="89"/>
        <v>41732</v>
      </c>
      <c r="B414">
        <v>55</v>
      </c>
      <c r="C414" s="26">
        <v>0</v>
      </c>
      <c r="D414" s="26">
        <v>206</v>
      </c>
      <c r="E414">
        <v>1487.3</v>
      </c>
      <c r="F414" s="61">
        <f t="shared" si="93"/>
        <v>261</v>
      </c>
      <c r="G414" s="38">
        <f t="shared" si="93"/>
        <v>1487.3</v>
      </c>
    </row>
    <row r="415" spans="1:15" x14ac:dyDescent="0.25">
      <c r="A415" s="8">
        <f t="shared" si="89"/>
        <v>41739</v>
      </c>
      <c r="B415">
        <v>55</v>
      </c>
      <c r="C415" s="26">
        <v>0</v>
      </c>
      <c r="D415" s="26">
        <v>269</v>
      </c>
      <c r="E415">
        <v>1487.3</v>
      </c>
      <c r="F415" s="61">
        <f t="shared" ref="F415:G417" si="94">+B415+D415</f>
        <v>324</v>
      </c>
      <c r="G415" s="38">
        <f t="shared" si="94"/>
        <v>1487.3</v>
      </c>
    </row>
    <row r="416" spans="1:15" x14ac:dyDescent="0.25">
      <c r="A416" s="8">
        <f t="shared" si="89"/>
        <v>41746</v>
      </c>
      <c r="B416">
        <v>55</v>
      </c>
      <c r="C416" s="26">
        <v>0</v>
      </c>
      <c r="D416" s="26">
        <v>269</v>
      </c>
      <c r="E416">
        <v>1550.3</v>
      </c>
      <c r="F416" s="61">
        <f t="shared" si="94"/>
        <v>324</v>
      </c>
      <c r="G416" s="38">
        <f t="shared" si="94"/>
        <v>1550.3</v>
      </c>
    </row>
    <row r="417" spans="1:7" x14ac:dyDescent="0.25">
      <c r="A417" s="8">
        <f t="shared" si="89"/>
        <v>41753</v>
      </c>
      <c r="B417">
        <v>55</v>
      </c>
      <c r="C417" s="26">
        <v>0</v>
      </c>
      <c r="D417" s="26">
        <v>269</v>
      </c>
      <c r="E417" s="26">
        <v>1615</v>
      </c>
      <c r="F417" s="61">
        <f t="shared" si="94"/>
        <v>324</v>
      </c>
      <c r="G417" s="61">
        <f t="shared" si="94"/>
        <v>1615</v>
      </c>
    </row>
    <row r="418" spans="1:7" x14ac:dyDescent="0.25">
      <c r="A418" s="8">
        <f t="shared" si="89"/>
        <v>41760</v>
      </c>
      <c r="B418">
        <v>55</v>
      </c>
      <c r="C418">
        <v>0</v>
      </c>
      <c r="D418">
        <v>269</v>
      </c>
      <c r="E418">
        <v>1615</v>
      </c>
      <c r="F418" s="61">
        <f t="shared" ref="F418:G422" si="95">+B418+D418</f>
        <v>324</v>
      </c>
      <c r="G418" s="61">
        <f t="shared" si="95"/>
        <v>1615</v>
      </c>
    </row>
    <row r="419" spans="1:7" x14ac:dyDescent="0.25">
      <c r="A419" s="8">
        <f t="shared" si="89"/>
        <v>41767</v>
      </c>
      <c r="B419">
        <v>31.9</v>
      </c>
      <c r="C419">
        <v>0</v>
      </c>
      <c r="D419">
        <v>292.10000000000002</v>
      </c>
      <c r="E419">
        <v>1678</v>
      </c>
      <c r="F419" s="61">
        <f t="shared" si="95"/>
        <v>324</v>
      </c>
      <c r="G419" s="61">
        <f t="shared" si="95"/>
        <v>1678</v>
      </c>
    </row>
    <row r="420" spans="1:7" x14ac:dyDescent="0.25">
      <c r="A420" s="8">
        <f t="shared" si="89"/>
        <v>41774</v>
      </c>
      <c r="B420">
        <v>31.9</v>
      </c>
      <c r="C420">
        <v>0</v>
      </c>
      <c r="D420">
        <v>292.10000000000002</v>
      </c>
      <c r="E420">
        <v>1678</v>
      </c>
      <c r="F420" s="61">
        <f t="shared" si="95"/>
        <v>324</v>
      </c>
      <c r="G420" s="61">
        <f t="shared" si="95"/>
        <v>1678</v>
      </c>
    </row>
    <row r="421" spans="1:7" x14ac:dyDescent="0.25">
      <c r="A421" s="8">
        <f t="shared" si="89"/>
        <v>41781</v>
      </c>
      <c r="B421">
        <v>0</v>
      </c>
      <c r="C421">
        <v>0</v>
      </c>
      <c r="D421">
        <v>321.39999999999998</v>
      </c>
      <c r="E421">
        <v>1678</v>
      </c>
      <c r="F421" s="61">
        <f t="shared" si="95"/>
        <v>321.39999999999998</v>
      </c>
      <c r="G421" s="61">
        <f t="shared" si="95"/>
        <v>1678</v>
      </c>
    </row>
    <row r="422" spans="1:7" x14ac:dyDescent="0.25">
      <c r="A422" s="8">
        <f t="shared" si="89"/>
        <v>41788</v>
      </c>
      <c r="B422">
        <v>0</v>
      </c>
      <c r="C422">
        <v>0</v>
      </c>
      <c r="D422">
        <v>321.39999999999998</v>
      </c>
      <c r="E422">
        <v>1678</v>
      </c>
      <c r="F422" s="61">
        <f t="shared" si="95"/>
        <v>321.39999999999998</v>
      </c>
      <c r="G422" s="61">
        <f t="shared" si="95"/>
        <v>1678</v>
      </c>
    </row>
    <row r="423" spans="1:7" x14ac:dyDescent="0.25">
      <c r="A423" s="8">
        <f t="shared" si="89"/>
        <v>41795</v>
      </c>
    </row>
    <row r="424" spans="1:7" x14ac:dyDescent="0.25">
      <c r="A424" s="8">
        <f t="shared" si="89"/>
        <v>41802</v>
      </c>
    </row>
    <row r="425" spans="1:7" x14ac:dyDescent="0.25">
      <c r="A425" s="8">
        <f t="shared" si="89"/>
        <v>41809</v>
      </c>
      <c r="B425">
        <v>0</v>
      </c>
      <c r="C425">
        <v>0</v>
      </c>
      <c r="D425">
        <v>0</v>
      </c>
      <c r="E425">
        <v>58.1</v>
      </c>
      <c r="F425" s="61">
        <f t="shared" ref="F425:F435" si="96">+B425+D425</f>
        <v>0</v>
      </c>
      <c r="G425" s="61">
        <f t="shared" ref="G425:G435" si="97">+C425+E425</f>
        <v>58.1</v>
      </c>
    </row>
    <row r="426" spans="1:7" x14ac:dyDescent="0.25">
      <c r="A426" s="8">
        <f t="shared" si="89"/>
        <v>41816</v>
      </c>
      <c r="B426">
        <v>0</v>
      </c>
      <c r="C426">
        <v>0</v>
      </c>
      <c r="D426">
        <v>0</v>
      </c>
      <c r="E426">
        <v>58.1</v>
      </c>
      <c r="F426" s="61">
        <f t="shared" si="96"/>
        <v>0</v>
      </c>
      <c r="G426" s="61">
        <f t="shared" si="97"/>
        <v>58.1</v>
      </c>
    </row>
    <row r="427" spans="1:7" x14ac:dyDescent="0.25">
      <c r="A427" s="8">
        <f t="shared" si="89"/>
        <v>41823</v>
      </c>
      <c r="B427">
        <v>0</v>
      </c>
      <c r="C427">
        <v>0</v>
      </c>
      <c r="D427">
        <v>0</v>
      </c>
      <c r="E427">
        <v>58.1</v>
      </c>
      <c r="F427" s="61">
        <f t="shared" si="96"/>
        <v>0</v>
      </c>
      <c r="G427" s="61">
        <f t="shared" si="97"/>
        <v>58.1</v>
      </c>
    </row>
    <row r="428" spans="1:7" x14ac:dyDescent="0.25">
      <c r="A428" s="8">
        <f t="shared" si="89"/>
        <v>41830</v>
      </c>
      <c r="B428">
        <v>0</v>
      </c>
      <c r="C428">
        <v>0</v>
      </c>
      <c r="D428">
        <v>0</v>
      </c>
      <c r="E428">
        <v>58.1</v>
      </c>
      <c r="F428" s="61">
        <f t="shared" si="96"/>
        <v>0</v>
      </c>
      <c r="G428" s="61">
        <f t="shared" si="97"/>
        <v>58.1</v>
      </c>
    </row>
    <row r="429" spans="1:7" x14ac:dyDescent="0.25">
      <c r="A429" s="8">
        <f t="shared" si="89"/>
        <v>41837</v>
      </c>
      <c r="B429">
        <v>0</v>
      </c>
      <c r="C429">
        <v>0</v>
      </c>
      <c r="D429">
        <v>0</v>
      </c>
      <c r="E429">
        <v>58.1</v>
      </c>
      <c r="F429" s="61">
        <f t="shared" si="96"/>
        <v>0</v>
      </c>
      <c r="G429" s="61">
        <f t="shared" si="97"/>
        <v>58.1</v>
      </c>
    </row>
    <row r="430" spans="1:7" x14ac:dyDescent="0.25">
      <c r="A430" s="8">
        <f t="shared" si="89"/>
        <v>41844</v>
      </c>
      <c r="B430">
        <v>32.5</v>
      </c>
      <c r="C430">
        <v>0</v>
      </c>
      <c r="D430">
        <v>0</v>
      </c>
      <c r="E430">
        <v>58.1</v>
      </c>
      <c r="F430" s="61">
        <f t="shared" si="96"/>
        <v>32.5</v>
      </c>
      <c r="G430" s="61">
        <f t="shared" si="97"/>
        <v>58.1</v>
      </c>
    </row>
    <row r="431" spans="1:7" x14ac:dyDescent="0.25">
      <c r="A431" s="8">
        <f t="shared" si="89"/>
        <v>41851</v>
      </c>
      <c r="B431">
        <v>32.5</v>
      </c>
      <c r="C431">
        <v>0</v>
      </c>
      <c r="D431">
        <v>0</v>
      </c>
      <c r="E431">
        <v>58.1</v>
      </c>
      <c r="F431" s="61">
        <f t="shared" si="96"/>
        <v>32.5</v>
      </c>
      <c r="G431" s="61">
        <f t="shared" si="97"/>
        <v>58.1</v>
      </c>
    </row>
    <row r="432" spans="1:7" x14ac:dyDescent="0.25">
      <c r="A432" s="8">
        <f t="shared" si="89"/>
        <v>41858</v>
      </c>
      <c r="B432">
        <v>32.5</v>
      </c>
      <c r="C432">
        <v>0</v>
      </c>
      <c r="D432">
        <v>0</v>
      </c>
      <c r="E432">
        <v>58.1</v>
      </c>
      <c r="F432" s="61">
        <f t="shared" si="96"/>
        <v>32.5</v>
      </c>
      <c r="G432" s="61">
        <f t="shared" si="97"/>
        <v>58.1</v>
      </c>
    </row>
    <row r="433" spans="1:7" x14ac:dyDescent="0.25">
      <c r="A433" s="8">
        <f t="shared" si="89"/>
        <v>41865</v>
      </c>
      <c r="B433">
        <v>32.5</v>
      </c>
      <c r="C433">
        <v>0</v>
      </c>
      <c r="D433">
        <v>0</v>
      </c>
      <c r="E433">
        <v>58.1</v>
      </c>
      <c r="F433" s="61">
        <f t="shared" si="96"/>
        <v>32.5</v>
      </c>
      <c r="G433" s="61">
        <f t="shared" si="97"/>
        <v>58.1</v>
      </c>
    </row>
    <row r="434" spans="1:7" x14ac:dyDescent="0.25">
      <c r="A434" s="8">
        <f t="shared" si="89"/>
        <v>41872</v>
      </c>
      <c r="B434">
        <v>32.5</v>
      </c>
      <c r="C434">
        <v>0</v>
      </c>
      <c r="D434">
        <v>0</v>
      </c>
      <c r="E434">
        <v>58.1</v>
      </c>
      <c r="F434" s="61">
        <f t="shared" si="96"/>
        <v>32.5</v>
      </c>
      <c r="G434" s="61">
        <f t="shared" si="97"/>
        <v>58.1</v>
      </c>
    </row>
    <row r="435" spans="1:7" x14ac:dyDescent="0.25">
      <c r="A435" s="8">
        <f t="shared" si="89"/>
        <v>41879</v>
      </c>
      <c r="B435">
        <v>0</v>
      </c>
      <c r="C435">
        <v>0</v>
      </c>
      <c r="D435">
        <v>38.5</v>
      </c>
      <c r="E435">
        <v>58.1</v>
      </c>
      <c r="F435" s="61">
        <f t="shared" si="96"/>
        <v>38.5</v>
      </c>
      <c r="G435" s="61">
        <f t="shared" si="97"/>
        <v>58.1</v>
      </c>
    </row>
    <row r="436" spans="1:7" x14ac:dyDescent="0.25">
      <c r="A436" s="8">
        <f t="shared" si="89"/>
        <v>41886</v>
      </c>
    </row>
    <row r="437" spans="1:7" x14ac:dyDescent="0.25">
      <c r="A437" s="8">
        <f t="shared" si="89"/>
        <v>41893</v>
      </c>
      <c r="B437">
        <v>0</v>
      </c>
      <c r="C437">
        <v>0</v>
      </c>
      <c r="D437">
        <v>38.5</v>
      </c>
      <c r="E437">
        <v>58.1</v>
      </c>
      <c r="F437" s="61">
        <f t="shared" ref="F437:F476" si="98">+B437+D437</f>
        <v>38.5</v>
      </c>
      <c r="G437" s="61">
        <f t="shared" ref="G437:G476" si="99">+C437+E437</f>
        <v>58.1</v>
      </c>
    </row>
    <row r="438" spans="1:7" x14ac:dyDescent="0.25">
      <c r="A438" s="8">
        <f t="shared" si="89"/>
        <v>41900</v>
      </c>
      <c r="B438">
        <v>0</v>
      </c>
      <c r="C438">
        <v>0</v>
      </c>
      <c r="D438">
        <v>38.5</v>
      </c>
      <c r="E438">
        <v>58.1</v>
      </c>
      <c r="F438" s="61">
        <f t="shared" si="98"/>
        <v>38.5</v>
      </c>
      <c r="G438" s="61">
        <f t="shared" si="99"/>
        <v>58.1</v>
      </c>
    </row>
    <row r="439" spans="1:7" x14ac:dyDescent="0.25">
      <c r="A439" s="8">
        <f t="shared" si="89"/>
        <v>41907</v>
      </c>
      <c r="B439">
        <v>0</v>
      </c>
      <c r="C439">
        <v>0</v>
      </c>
      <c r="D439">
        <v>38.5</v>
      </c>
      <c r="E439">
        <v>58.1</v>
      </c>
      <c r="F439" s="61">
        <f t="shared" si="98"/>
        <v>38.5</v>
      </c>
      <c r="G439" s="61">
        <f t="shared" si="99"/>
        <v>58.1</v>
      </c>
    </row>
    <row r="440" spans="1:7" x14ac:dyDescent="0.25">
      <c r="A440" s="8">
        <f t="shared" si="89"/>
        <v>41914</v>
      </c>
      <c r="B440">
        <v>55</v>
      </c>
      <c r="C440">
        <v>0</v>
      </c>
      <c r="D440">
        <v>38.5</v>
      </c>
      <c r="E440">
        <v>58.1</v>
      </c>
      <c r="F440" s="61">
        <f t="shared" si="98"/>
        <v>93.5</v>
      </c>
      <c r="G440" s="61">
        <f t="shared" si="99"/>
        <v>58.1</v>
      </c>
    </row>
    <row r="441" spans="1:7" x14ac:dyDescent="0.25">
      <c r="A441" s="8">
        <f t="shared" si="89"/>
        <v>41921</v>
      </c>
      <c r="B441">
        <v>55</v>
      </c>
      <c r="C441">
        <v>0</v>
      </c>
      <c r="D441">
        <v>38.5</v>
      </c>
      <c r="E441">
        <v>58.1</v>
      </c>
      <c r="F441" s="61">
        <f t="shared" si="98"/>
        <v>93.5</v>
      </c>
      <c r="G441" s="61">
        <f t="shared" si="99"/>
        <v>58.1</v>
      </c>
    </row>
    <row r="442" spans="1:7" x14ac:dyDescent="0.25">
      <c r="A442" s="8">
        <f t="shared" si="89"/>
        <v>41928</v>
      </c>
      <c r="B442">
        <v>55</v>
      </c>
      <c r="C442">
        <v>0</v>
      </c>
      <c r="D442">
        <v>38.5</v>
      </c>
      <c r="E442">
        <v>58.1</v>
      </c>
      <c r="F442" s="61">
        <f t="shared" si="98"/>
        <v>93.5</v>
      </c>
      <c r="G442" s="61">
        <f t="shared" si="99"/>
        <v>58.1</v>
      </c>
    </row>
    <row r="443" spans="1:7" x14ac:dyDescent="0.25">
      <c r="A443" s="8">
        <f t="shared" si="89"/>
        <v>41935</v>
      </c>
      <c r="B443">
        <v>55</v>
      </c>
      <c r="C443">
        <v>0</v>
      </c>
      <c r="D443">
        <v>38.5</v>
      </c>
      <c r="E443">
        <v>58.1</v>
      </c>
      <c r="F443" s="61">
        <f t="shared" si="98"/>
        <v>93.5</v>
      </c>
      <c r="G443" s="61">
        <f t="shared" si="99"/>
        <v>58.1</v>
      </c>
    </row>
    <row r="444" spans="1:7" x14ac:dyDescent="0.25">
      <c r="A444" s="8">
        <f t="shared" si="89"/>
        <v>41942</v>
      </c>
      <c r="B444">
        <v>55</v>
      </c>
      <c r="C444">
        <v>0</v>
      </c>
      <c r="D444">
        <v>38.5</v>
      </c>
      <c r="E444">
        <v>58.1</v>
      </c>
      <c r="F444" s="61">
        <f t="shared" si="98"/>
        <v>93.5</v>
      </c>
      <c r="G444" s="61">
        <f t="shared" si="99"/>
        <v>58.1</v>
      </c>
    </row>
    <row r="445" spans="1:7" x14ac:dyDescent="0.25">
      <c r="A445" s="8">
        <f t="shared" si="89"/>
        <v>41949</v>
      </c>
      <c r="B445">
        <v>0</v>
      </c>
      <c r="C445">
        <v>0</v>
      </c>
      <c r="D445">
        <v>96.3</v>
      </c>
      <c r="E445">
        <v>58.1</v>
      </c>
      <c r="F445" s="61">
        <f t="shared" si="98"/>
        <v>96.3</v>
      </c>
      <c r="G445" s="61">
        <f t="shared" si="99"/>
        <v>58.1</v>
      </c>
    </row>
    <row r="446" spans="1:7" x14ac:dyDescent="0.25">
      <c r="A446" s="8">
        <f t="shared" si="89"/>
        <v>41956</v>
      </c>
      <c r="B446">
        <v>0</v>
      </c>
      <c r="C446">
        <v>0</v>
      </c>
      <c r="D446">
        <v>96.3</v>
      </c>
      <c r="E446">
        <v>58.1</v>
      </c>
      <c r="F446" s="61">
        <f t="shared" si="98"/>
        <v>96.3</v>
      </c>
      <c r="G446" s="61">
        <f t="shared" si="99"/>
        <v>58.1</v>
      </c>
    </row>
    <row r="447" spans="1:7" x14ac:dyDescent="0.25">
      <c r="A447" s="8">
        <f t="shared" si="89"/>
        <v>41963</v>
      </c>
      <c r="B447">
        <v>0</v>
      </c>
      <c r="C447">
        <v>110</v>
      </c>
      <c r="D447">
        <v>96.3</v>
      </c>
      <c r="E447">
        <v>58.1</v>
      </c>
      <c r="F447" s="61">
        <f t="shared" si="98"/>
        <v>96.3</v>
      </c>
      <c r="G447" s="61">
        <f t="shared" si="99"/>
        <v>168.1</v>
      </c>
    </row>
    <row r="448" spans="1:7" x14ac:dyDescent="0.25">
      <c r="A448" s="8">
        <f t="shared" si="89"/>
        <v>41970</v>
      </c>
      <c r="B448">
        <v>0</v>
      </c>
      <c r="C448">
        <v>110</v>
      </c>
      <c r="D448">
        <v>96.3</v>
      </c>
      <c r="E448">
        <v>58.1</v>
      </c>
      <c r="F448" s="61">
        <f t="shared" si="98"/>
        <v>96.3</v>
      </c>
      <c r="G448" s="61">
        <f t="shared" si="99"/>
        <v>168.1</v>
      </c>
    </row>
    <row r="449" spans="1:7" x14ac:dyDescent="0.25">
      <c r="A449" s="8">
        <f t="shared" si="89"/>
        <v>41977</v>
      </c>
      <c r="B449">
        <v>0</v>
      </c>
      <c r="C449">
        <v>110</v>
      </c>
      <c r="D449">
        <v>96.3</v>
      </c>
      <c r="E449">
        <v>58.1</v>
      </c>
      <c r="F449" s="61">
        <f t="shared" si="98"/>
        <v>96.3</v>
      </c>
      <c r="G449" s="61">
        <f t="shared" si="99"/>
        <v>168.1</v>
      </c>
    </row>
    <row r="450" spans="1:7" x14ac:dyDescent="0.25">
      <c r="A450" s="8">
        <f t="shared" ref="A450:A513" si="100">+A449+7</f>
        <v>41984</v>
      </c>
      <c r="B450">
        <v>0</v>
      </c>
      <c r="C450">
        <v>110</v>
      </c>
      <c r="D450">
        <v>96.3</v>
      </c>
      <c r="E450">
        <v>58.1</v>
      </c>
      <c r="F450" s="61">
        <f t="shared" si="98"/>
        <v>96.3</v>
      </c>
      <c r="G450" s="61">
        <f t="shared" si="99"/>
        <v>168.1</v>
      </c>
    </row>
    <row r="451" spans="1:7" x14ac:dyDescent="0.25">
      <c r="A451" s="8">
        <f t="shared" si="100"/>
        <v>41991</v>
      </c>
      <c r="B451">
        <v>0</v>
      </c>
      <c r="C451">
        <v>165</v>
      </c>
      <c r="D451">
        <v>96.3</v>
      </c>
      <c r="E451">
        <v>58.1</v>
      </c>
      <c r="F451" s="61">
        <f t="shared" si="98"/>
        <v>96.3</v>
      </c>
      <c r="G451" s="61">
        <f t="shared" si="99"/>
        <v>223.1</v>
      </c>
    </row>
    <row r="452" spans="1:7" x14ac:dyDescent="0.25">
      <c r="A452" s="8">
        <f t="shared" si="100"/>
        <v>41998</v>
      </c>
      <c r="B452">
        <v>0</v>
      </c>
      <c r="C452">
        <v>165</v>
      </c>
      <c r="D452">
        <v>96.3</v>
      </c>
      <c r="E452">
        <v>58.1</v>
      </c>
      <c r="F452" s="61">
        <f t="shared" si="98"/>
        <v>96.3</v>
      </c>
      <c r="G452" s="61">
        <f t="shared" si="99"/>
        <v>223.1</v>
      </c>
    </row>
    <row r="453" spans="1:7" x14ac:dyDescent="0.25">
      <c r="A453" s="8">
        <f t="shared" si="100"/>
        <v>42005</v>
      </c>
      <c r="B453">
        <v>0</v>
      </c>
      <c r="C453">
        <v>165</v>
      </c>
      <c r="D453">
        <v>96.3</v>
      </c>
      <c r="E453">
        <v>58.1</v>
      </c>
      <c r="F453" s="61">
        <f t="shared" si="98"/>
        <v>96.3</v>
      </c>
      <c r="G453" s="61">
        <f t="shared" si="99"/>
        <v>223.1</v>
      </c>
    </row>
    <row r="454" spans="1:7" x14ac:dyDescent="0.25">
      <c r="A454" s="8">
        <f t="shared" si="100"/>
        <v>42012</v>
      </c>
      <c r="B454">
        <v>0</v>
      </c>
      <c r="C454">
        <v>165</v>
      </c>
      <c r="D454">
        <v>96.3</v>
      </c>
      <c r="E454">
        <v>58.1</v>
      </c>
      <c r="F454" s="61">
        <f t="shared" si="98"/>
        <v>96.3</v>
      </c>
      <c r="G454" s="61">
        <f t="shared" si="99"/>
        <v>223.1</v>
      </c>
    </row>
    <row r="455" spans="1:7" x14ac:dyDescent="0.25">
      <c r="A455" s="8">
        <f t="shared" si="100"/>
        <v>42019</v>
      </c>
      <c r="B455">
        <v>0</v>
      </c>
      <c r="C455">
        <v>165</v>
      </c>
      <c r="D455">
        <v>96.3</v>
      </c>
      <c r="E455">
        <v>58.1</v>
      </c>
      <c r="F455" s="61">
        <f t="shared" si="98"/>
        <v>96.3</v>
      </c>
      <c r="G455" s="61">
        <f t="shared" si="99"/>
        <v>223.1</v>
      </c>
    </row>
    <row r="456" spans="1:7" x14ac:dyDescent="0.25">
      <c r="A456" s="8">
        <f t="shared" si="100"/>
        <v>42026</v>
      </c>
      <c r="B456">
        <v>0</v>
      </c>
      <c r="C456">
        <v>165</v>
      </c>
      <c r="D456">
        <v>96.3</v>
      </c>
      <c r="E456">
        <v>58.1</v>
      </c>
      <c r="F456" s="61">
        <f t="shared" si="98"/>
        <v>96.3</v>
      </c>
      <c r="G456" s="61">
        <f t="shared" si="99"/>
        <v>223.1</v>
      </c>
    </row>
    <row r="457" spans="1:7" x14ac:dyDescent="0.25">
      <c r="A457" s="8">
        <f t="shared" si="100"/>
        <v>42033</v>
      </c>
      <c r="B457">
        <v>0</v>
      </c>
      <c r="C457">
        <v>165</v>
      </c>
      <c r="D457">
        <v>96.3</v>
      </c>
      <c r="E457">
        <v>58.1</v>
      </c>
      <c r="F457" s="61">
        <f t="shared" si="98"/>
        <v>96.3</v>
      </c>
      <c r="G457" s="61">
        <f t="shared" si="99"/>
        <v>223.1</v>
      </c>
    </row>
    <row r="458" spans="1:7" x14ac:dyDescent="0.25">
      <c r="A458" s="8">
        <f t="shared" si="100"/>
        <v>42040</v>
      </c>
      <c r="B458">
        <v>0</v>
      </c>
      <c r="C458">
        <v>165</v>
      </c>
      <c r="D458">
        <v>96.3</v>
      </c>
      <c r="E458">
        <v>58.1</v>
      </c>
      <c r="F458" s="61">
        <f t="shared" si="98"/>
        <v>96.3</v>
      </c>
      <c r="G458" s="61">
        <f t="shared" si="99"/>
        <v>223.1</v>
      </c>
    </row>
    <row r="459" spans="1:7" x14ac:dyDescent="0.25">
      <c r="A459" s="8">
        <f t="shared" si="100"/>
        <v>42047</v>
      </c>
      <c r="B459">
        <v>0</v>
      </c>
      <c r="C459">
        <v>138</v>
      </c>
      <c r="D459">
        <v>96.3</v>
      </c>
      <c r="E459">
        <v>58.1</v>
      </c>
      <c r="F459" s="61">
        <f t="shared" si="98"/>
        <v>96.3</v>
      </c>
      <c r="G459" s="61">
        <f t="shared" si="99"/>
        <v>196.1</v>
      </c>
    </row>
    <row r="460" spans="1:7" x14ac:dyDescent="0.25">
      <c r="A460" s="8">
        <f t="shared" si="100"/>
        <v>42054</v>
      </c>
      <c r="B460">
        <v>0</v>
      </c>
      <c r="C460">
        <v>138</v>
      </c>
      <c r="D460">
        <v>96.3</v>
      </c>
      <c r="E460">
        <v>58.1</v>
      </c>
      <c r="F460" s="61">
        <f t="shared" si="98"/>
        <v>96.3</v>
      </c>
      <c r="G460" s="61">
        <f t="shared" si="99"/>
        <v>196.1</v>
      </c>
    </row>
    <row r="461" spans="1:7" x14ac:dyDescent="0.25">
      <c r="A461" s="8">
        <f t="shared" si="100"/>
        <v>42061</v>
      </c>
      <c r="B461">
        <v>175</v>
      </c>
      <c r="C461">
        <v>28</v>
      </c>
      <c r="D461">
        <v>96.3</v>
      </c>
      <c r="E461">
        <v>115.8</v>
      </c>
      <c r="F461" s="61">
        <f t="shared" si="98"/>
        <v>271.3</v>
      </c>
      <c r="G461" s="61">
        <f t="shared" si="99"/>
        <v>143.80000000000001</v>
      </c>
    </row>
    <row r="462" spans="1:7" x14ac:dyDescent="0.25">
      <c r="A462" s="8">
        <f t="shared" si="100"/>
        <v>42068</v>
      </c>
      <c r="B462">
        <v>175</v>
      </c>
      <c r="C462">
        <v>28</v>
      </c>
      <c r="D462">
        <v>96.3</v>
      </c>
      <c r="E462">
        <v>115.8</v>
      </c>
      <c r="F462" s="61">
        <f t="shared" si="98"/>
        <v>271.3</v>
      </c>
      <c r="G462" s="61">
        <f t="shared" si="99"/>
        <v>143.80000000000001</v>
      </c>
    </row>
    <row r="463" spans="1:7" x14ac:dyDescent="0.25">
      <c r="A463" s="8">
        <f t="shared" si="100"/>
        <v>42075</v>
      </c>
      <c r="B463">
        <v>175</v>
      </c>
      <c r="C463">
        <v>28</v>
      </c>
      <c r="D463">
        <v>96.3</v>
      </c>
      <c r="E463">
        <v>115.8</v>
      </c>
      <c r="F463" s="61">
        <f t="shared" si="98"/>
        <v>271.3</v>
      </c>
      <c r="G463" s="61">
        <f t="shared" si="99"/>
        <v>143.80000000000001</v>
      </c>
    </row>
    <row r="464" spans="1:7" x14ac:dyDescent="0.25">
      <c r="A464" s="8">
        <f t="shared" si="100"/>
        <v>42082</v>
      </c>
      <c r="B464">
        <v>175</v>
      </c>
      <c r="C464">
        <v>83</v>
      </c>
      <c r="D464">
        <v>96.3</v>
      </c>
      <c r="E464">
        <v>115.8</v>
      </c>
      <c r="F464" s="61">
        <f t="shared" si="98"/>
        <v>271.3</v>
      </c>
      <c r="G464" s="61">
        <f t="shared" si="99"/>
        <v>198.8</v>
      </c>
    </row>
    <row r="465" spans="1:7" x14ac:dyDescent="0.25">
      <c r="A465" s="8">
        <f t="shared" si="100"/>
        <v>42089</v>
      </c>
      <c r="B465">
        <v>175</v>
      </c>
      <c r="C465">
        <v>83</v>
      </c>
      <c r="D465">
        <v>96.3</v>
      </c>
      <c r="E465">
        <v>178.8</v>
      </c>
      <c r="F465" s="61">
        <f t="shared" si="98"/>
        <v>271.3</v>
      </c>
      <c r="G465" s="61">
        <f t="shared" si="99"/>
        <v>261.8</v>
      </c>
    </row>
    <row r="466" spans="1:7" x14ac:dyDescent="0.25">
      <c r="A466" s="8">
        <f t="shared" si="100"/>
        <v>42096</v>
      </c>
      <c r="B466">
        <v>120</v>
      </c>
      <c r="C466">
        <v>55</v>
      </c>
      <c r="D466">
        <v>154</v>
      </c>
      <c r="E466">
        <v>206</v>
      </c>
      <c r="F466" s="61">
        <f t="shared" si="98"/>
        <v>274</v>
      </c>
      <c r="G466" s="61">
        <f t="shared" si="99"/>
        <v>261</v>
      </c>
    </row>
    <row r="467" spans="1:7" x14ac:dyDescent="0.25">
      <c r="A467" s="8">
        <f t="shared" si="100"/>
        <v>42103</v>
      </c>
      <c r="B467">
        <v>60</v>
      </c>
      <c r="C467">
        <v>55</v>
      </c>
      <c r="D467">
        <v>271.8</v>
      </c>
      <c r="E467">
        <v>269</v>
      </c>
      <c r="F467" s="61">
        <f t="shared" si="98"/>
        <v>331.8</v>
      </c>
      <c r="G467" s="61">
        <f t="shared" si="99"/>
        <v>324</v>
      </c>
    </row>
    <row r="468" spans="1:7" x14ac:dyDescent="0.25">
      <c r="A468" s="8">
        <f t="shared" si="100"/>
        <v>42110</v>
      </c>
      <c r="B468">
        <v>60</v>
      </c>
      <c r="C468">
        <v>55</v>
      </c>
      <c r="D468">
        <v>271.8</v>
      </c>
      <c r="E468">
        <v>269</v>
      </c>
      <c r="F468" s="61">
        <f t="shared" si="98"/>
        <v>331.8</v>
      </c>
      <c r="G468" s="61">
        <f t="shared" si="99"/>
        <v>324</v>
      </c>
    </row>
    <row r="469" spans="1:7" x14ac:dyDescent="0.25">
      <c r="A469" s="8">
        <f t="shared" si="100"/>
        <v>42117</v>
      </c>
      <c r="B469">
        <v>0</v>
      </c>
      <c r="C469">
        <v>55</v>
      </c>
      <c r="D469">
        <v>386.9</v>
      </c>
      <c r="E469">
        <v>269</v>
      </c>
      <c r="F469" s="61">
        <f t="shared" si="98"/>
        <v>386.9</v>
      </c>
      <c r="G469" s="61">
        <f t="shared" si="99"/>
        <v>324</v>
      </c>
    </row>
    <row r="470" spans="1:7" x14ac:dyDescent="0.25">
      <c r="A470" s="8">
        <f t="shared" si="100"/>
        <v>42124</v>
      </c>
      <c r="B470">
        <v>0</v>
      </c>
      <c r="C470">
        <v>55</v>
      </c>
      <c r="D470">
        <v>386.9</v>
      </c>
      <c r="E470">
        <v>269</v>
      </c>
      <c r="F470" s="61">
        <f t="shared" si="98"/>
        <v>386.9</v>
      </c>
      <c r="G470" s="61">
        <f t="shared" si="99"/>
        <v>324</v>
      </c>
    </row>
    <row r="471" spans="1:7" x14ac:dyDescent="0.25">
      <c r="A471" s="8">
        <f t="shared" si="100"/>
        <v>42131</v>
      </c>
      <c r="B471">
        <v>0</v>
      </c>
      <c r="C471">
        <v>31.9</v>
      </c>
      <c r="D471">
        <v>386.9</v>
      </c>
      <c r="E471">
        <v>292.10000000000002</v>
      </c>
      <c r="F471" s="61">
        <f t="shared" si="98"/>
        <v>386.9</v>
      </c>
      <c r="G471" s="61">
        <f t="shared" si="99"/>
        <v>324</v>
      </c>
    </row>
    <row r="472" spans="1:7" x14ac:dyDescent="0.25">
      <c r="A472" s="8">
        <f t="shared" si="100"/>
        <v>42138</v>
      </c>
      <c r="B472">
        <v>0</v>
      </c>
      <c r="C472">
        <v>31.9</v>
      </c>
      <c r="D472">
        <v>386.9</v>
      </c>
      <c r="E472">
        <v>292.10000000000002</v>
      </c>
      <c r="F472" s="61">
        <f t="shared" si="98"/>
        <v>386.9</v>
      </c>
      <c r="G472" s="61">
        <f t="shared" si="99"/>
        <v>324</v>
      </c>
    </row>
    <row r="473" spans="1:7" x14ac:dyDescent="0.25">
      <c r="A473" s="8">
        <f t="shared" si="100"/>
        <v>42145</v>
      </c>
      <c r="B473">
        <v>0</v>
      </c>
      <c r="C473">
        <v>0</v>
      </c>
      <c r="D473">
        <v>386.9</v>
      </c>
      <c r="E473">
        <v>321.39999999999998</v>
      </c>
      <c r="F473" s="61">
        <f t="shared" si="98"/>
        <v>386.9</v>
      </c>
      <c r="G473" s="61">
        <f t="shared" si="99"/>
        <v>321.39999999999998</v>
      </c>
    </row>
    <row r="474" spans="1:7" x14ac:dyDescent="0.25">
      <c r="A474" s="8">
        <f t="shared" si="100"/>
        <v>42152</v>
      </c>
      <c r="B474">
        <v>0</v>
      </c>
      <c r="C474">
        <v>0</v>
      </c>
      <c r="D474">
        <v>386.9</v>
      </c>
      <c r="E474">
        <v>321.39999999999998</v>
      </c>
      <c r="F474" s="61">
        <f t="shared" si="98"/>
        <v>386.9</v>
      </c>
      <c r="G474" s="61">
        <f t="shared" si="99"/>
        <v>321.39999999999998</v>
      </c>
    </row>
    <row r="475" spans="1:7" x14ac:dyDescent="0.25">
      <c r="A475" s="8">
        <f t="shared" si="100"/>
        <v>42159</v>
      </c>
      <c r="B475">
        <v>7.5</v>
      </c>
      <c r="C475">
        <v>0</v>
      </c>
      <c r="D475">
        <v>0</v>
      </c>
      <c r="E475">
        <v>0</v>
      </c>
      <c r="F475" s="61">
        <f t="shared" si="98"/>
        <v>7.5</v>
      </c>
      <c r="G475" s="61">
        <f t="shared" si="99"/>
        <v>0</v>
      </c>
    </row>
    <row r="476" spans="1:7" x14ac:dyDescent="0.25">
      <c r="A476" s="8">
        <f t="shared" si="100"/>
        <v>42166</v>
      </c>
      <c r="B476">
        <v>7.5</v>
      </c>
      <c r="C476">
        <v>0</v>
      </c>
      <c r="D476">
        <v>0</v>
      </c>
      <c r="E476">
        <v>0</v>
      </c>
      <c r="F476" s="61">
        <f t="shared" si="98"/>
        <v>7.5</v>
      </c>
      <c r="G476" s="61">
        <f t="shared" si="99"/>
        <v>0</v>
      </c>
    </row>
    <row r="477" spans="1:7" x14ac:dyDescent="0.25">
      <c r="A477" s="8">
        <f t="shared" si="100"/>
        <v>42173</v>
      </c>
      <c r="B477">
        <v>7.5</v>
      </c>
      <c r="C477">
        <v>0</v>
      </c>
      <c r="D477">
        <v>0</v>
      </c>
      <c r="E477">
        <v>0</v>
      </c>
      <c r="F477" s="61">
        <f t="shared" ref="F477:G479" si="101">+B477+D477</f>
        <v>7.5</v>
      </c>
      <c r="G477" s="61">
        <f t="shared" si="101"/>
        <v>0</v>
      </c>
    </row>
    <row r="478" spans="1:7" x14ac:dyDescent="0.25">
      <c r="A478" s="8">
        <f t="shared" si="100"/>
        <v>42180</v>
      </c>
      <c r="B478">
        <v>7.5</v>
      </c>
      <c r="C478">
        <v>0</v>
      </c>
      <c r="D478">
        <v>0</v>
      </c>
      <c r="E478">
        <v>0</v>
      </c>
      <c r="F478" s="61">
        <f t="shared" si="101"/>
        <v>7.5</v>
      </c>
      <c r="G478" s="61">
        <f t="shared" si="101"/>
        <v>0</v>
      </c>
    </row>
    <row r="479" spans="1:7" x14ac:dyDescent="0.25">
      <c r="A479" s="8">
        <f t="shared" si="100"/>
        <v>42187</v>
      </c>
      <c r="B479">
        <v>7.5</v>
      </c>
      <c r="C479">
        <v>0</v>
      </c>
      <c r="D479">
        <v>0</v>
      </c>
      <c r="E479">
        <v>0</v>
      </c>
      <c r="F479" s="61">
        <f t="shared" si="101"/>
        <v>7.5</v>
      </c>
      <c r="G479" s="61">
        <f t="shared" si="101"/>
        <v>0</v>
      </c>
    </row>
    <row r="480" spans="1:7" x14ac:dyDescent="0.25">
      <c r="A480" s="8">
        <f t="shared" si="100"/>
        <v>42194</v>
      </c>
      <c r="B480">
        <v>7.5</v>
      </c>
      <c r="C480">
        <v>0</v>
      </c>
      <c r="D480">
        <v>0</v>
      </c>
      <c r="E480">
        <v>0</v>
      </c>
      <c r="F480" s="61">
        <f t="shared" ref="F480:G482" si="102">+B480+D480</f>
        <v>7.5</v>
      </c>
      <c r="G480" s="61">
        <f t="shared" si="102"/>
        <v>0</v>
      </c>
    </row>
    <row r="481" spans="1:7" x14ac:dyDescent="0.25">
      <c r="A481" s="8">
        <f t="shared" si="100"/>
        <v>42201</v>
      </c>
      <c r="B481">
        <v>7.5</v>
      </c>
      <c r="C481">
        <v>0</v>
      </c>
      <c r="D481">
        <v>0</v>
      </c>
      <c r="E481">
        <v>0</v>
      </c>
      <c r="F481" s="61">
        <f t="shared" si="102"/>
        <v>7.5</v>
      </c>
      <c r="G481" s="61">
        <f t="shared" si="102"/>
        <v>0</v>
      </c>
    </row>
    <row r="482" spans="1:7" x14ac:dyDescent="0.25">
      <c r="A482" s="8">
        <f t="shared" si="100"/>
        <v>42208</v>
      </c>
      <c r="B482">
        <v>7.5</v>
      </c>
      <c r="C482">
        <v>32.5</v>
      </c>
      <c r="D482">
        <v>0</v>
      </c>
      <c r="E482">
        <v>0</v>
      </c>
      <c r="F482" s="61">
        <f t="shared" si="102"/>
        <v>7.5</v>
      </c>
      <c r="G482" s="61">
        <f t="shared" si="102"/>
        <v>32.5</v>
      </c>
    </row>
    <row r="483" spans="1:7" x14ac:dyDescent="0.25">
      <c r="A483" s="8">
        <f t="shared" si="100"/>
        <v>42215</v>
      </c>
      <c r="B483">
        <v>7.5</v>
      </c>
      <c r="C483">
        <v>32.5</v>
      </c>
      <c r="D483">
        <v>0</v>
      </c>
      <c r="E483">
        <v>0</v>
      </c>
      <c r="F483" s="61">
        <f t="shared" ref="F483:G485" si="103">+B483+D483</f>
        <v>7.5</v>
      </c>
      <c r="G483" s="61">
        <f t="shared" si="103"/>
        <v>32.5</v>
      </c>
    </row>
    <row r="484" spans="1:7" x14ac:dyDescent="0.25">
      <c r="A484" s="8">
        <f t="shared" si="100"/>
        <v>42222</v>
      </c>
      <c r="B484">
        <v>0</v>
      </c>
      <c r="C484">
        <v>32.5</v>
      </c>
      <c r="D484">
        <v>8.8000000000000007</v>
      </c>
      <c r="E484">
        <v>0</v>
      </c>
      <c r="F484" s="61">
        <f t="shared" si="103"/>
        <v>8.8000000000000007</v>
      </c>
      <c r="G484" s="61">
        <f t="shared" si="103"/>
        <v>32.5</v>
      </c>
    </row>
    <row r="485" spans="1:7" x14ac:dyDescent="0.25">
      <c r="A485" s="8">
        <f t="shared" si="100"/>
        <v>42229</v>
      </c>
      <c r="B485">
        <v>0</v>
      </c>
      <c r="C485">
        <v>32.5</v>
      </c>
      <c r="D485">
        <v>8.8000000000000007</v>
      </c>
      <c r="E485">
        <v>0</v>
      </c>
      <c r="F485" s="61">
        <f t="shared" si="103"/>
        <v>8.8000000000000007</v>
      </c>
      <c r="G485" s="61">
        <f t="shared" si="103"/>
        <v>32.5</v>
      </c>
    </row>
    <row r="486" spans="1:7" x14ac:dyDescent="0.25">
      <c r="A486" s="8">
        <f t="shared" si="100"/>
        <v>42236</v>
      </c>
      <c r="B486">
        <v>0</v>
      </c>
      <c r="C486">
        <v>32.5</v>
      </c>
      <c r="D486">
        <v>8.8000000000000007</v>
      </c>
      <c r="E486">
        <v>0</v>
      </c>
      <c r="F486" s="61">
        <f t="shared" ref="F486:G488" si="104">+B486+D486</f>
        <v>8.8000000000000007</v>
      </c>
      <c r="G486" s="61">
        <f t="shared" si="104"/>
        <v>32.5</v>
      </c>
    </row>
    <row r="487" spans="1:7" x14ac:dyDescent="0.25">
      <c r="A487" s="8">
        <f t="shared" si="100"/>
        <v>42243</v>
      </c>
      <c r="B487">
        <v>0</v>
      </c>
      <c r="C487">
        <v>0</v>
      </c>
      <c r="D487">
        <v>8.5</v>
      </c>
      <c r="E487">
        <v>38.5</v>
      </c>
      <c r="F487" s="61">
        <f t="shared" si="104"/>
        <v>8.5</v>
      </c>
      <c r="G487" s="61">
        <f t="shared" si="104"/>
        <v>38.5</v>
      </c>
    </row>
    <row r="488" spans="1:7" x14ac:dyDescent="0.25">
      <c r="A488" s="8">
        <f t="shared" si="100"/>
        <v>42250</v>
      </c>
      <c r="B488">
        <v>0</v>
      </c>
      <c r="C488">
        <v>0</v>
      </c>
      <c r="D488">
        <v>8.8000000000000007</v>
      </c>
      <c r="E488">
        <v>38.5</v>
      </c>
      <c r="F488" s="61">
        <f t="shared" si="104"/>
        <v>8.8000000000000007</v>
      </c>
      <c r="G488" s="61">
        <f t="shared" si="104"/>
        <v>38.5</v>
      </c>
    </row>
    <row r="489" spans="1:7" x14ac:dyDescent="0.25">
      <c r="A489" s="8">
        <f t="shared" si="100"/>
        <v>42257</v>
      </c>
      <c r="B489">
        <v>0</v>
      </c>
      <c r="C489">
        <v>0</v>
      </c>
      <c r="D489">
        <v>8.8000000000000007</v>
      </c>
      <c r="E489">
        <v>38.5</v>
      </c>
      <c r="F489" s="61">
        <f t="shared" ref="F489:G492" si="105">+B489+D489</f>
        <v>8.8000000000000007</v>
      </c>
      <c r="G489" s="61">
        <f t="shared" si="105"/>
        <v>38.5</v>
      </c>
    </row>
    <row r="490" spans="1:7" x14ac:dyDescent="0.25">
      <c r="A490" s="8">
        <f t="shared" si="100"/>
        <v>42264</v>
      </c>
      <c r="B490">
        <v>0</v>
      </c>
      <c r="C490">
        <v>0</v>
      </c>
      <c r="D490">
        <v>8.8000000000000007</v>
      </c>
      <c r="E490">
        <v>38.5</v>
      </c>
      <c r="F490" s="61">
        <f t="shared" si="105"/>
        <v>8.8000000000000007</v>
      </c>
      <c r="G490" s="61">
        <f t="shared" si="105"/>
        <v>38.5</v>
      </c>
    </row>
    <row r="491" spans="1:7" x14ac:dyDescent="0.25">
      <c r="A491" s="8">
        <f t="shared" si="100"/>
        <v>42271</v>
      </c>
      <c r="B491">
        <v>0</v>
      </c>
      <c r="C491">
        <v>0</v>
      </c>
      <c r="D491">
        <v>8.8000000000000007</v>
      </c>
      <c r="E491">
        <v>38.5</v>
      </c>
      <c r="F491" s="61">
        <f t="shared" si="105"/>
        <v>8.8000000000000007</v>
      </c>
      <c r="G491" s="61">
        <f t="shared" si="105"/>
        <v>38.5</v>
      </c>
    </row>
    <row r="492" spans="1:7" x14ac:dyDescent="0.25">
      <c r="A492" s="8">
        <f t="shared" si="100"/>
        <v>42278</v>
      </c>
      <c r="B492">
        <v>0</v>
      </c>
      <c r="C492">
        <v>55</v>
      </c>
      <c r="D492">
        <v>8.8000000000000007</v>
      </c>
      <c r="E492">
        <v>38.5</v>
      </c>
      <c r="F492" s="61">
        <f t="shared" si="105"/>
        <v>8.8000000000000007</v>
      </c>
      <c r="G492" s="61">
        <f t="shared" si="105"/>
        <v>93.5</v>
      </c>
    </row>
    <row r="493" spans="1:7" x14ac:dyDescent="0.25">
      <c r="A493" s="8">
        <f t="shared" si="100"/>
        <v>42285</v>
      </c>
      <c r="B493">
        <v>0</v>
      </c>
      <c r="C493">
        <v>55</v>
      </c>
      <c r="D493">
        <v>8.8000000000000007</v>
      </c>
      <c r="E493">
        <v>38.5</v>
      </c>
      <c r="F493" s="61">
        <f t="shared" ref="F493:G495" si="106">+B493+D493</f>
        <v>8.8000000000000007</v>
      </c>
      <c r="G493" s="61">
        <f t="shared" si="106"/>
        <v>93.5</v>
      </c>
    </row>
    <row r="494" spans="1:7" x14ac:dyDescent="0.25">
      <c r="A494" s="8">
        <f t="shared" si="100"/>
        <v>42292</v>
      </c>
      <c r="B494">
        <v>0</v>
      </c>
      <c r="C494">
        <v>55</v>
      </c>
      <c r="D494">
        <v>8.8000000000000007</v>
      </c>
      <c r="E494">
        <v>38.5</v>
      </c>
      <c r="F494" s="61">
        <f t="shared" si="106"/>
        <v>8.8000000000000007</v>
      </c>
      <c r="G494" s="61">
        <f t="shared" si="106"/>
        <v>93.5</v>
      </c>
    </row>
    <row r="495" spans="1:7" x14ac:dyDescent="0.25">
      <c r="A495" s="8">
        <f t="shared" si="100"/>
        <v>42299</v>
      </c>
      <c r="B495">
        <v>0</v>
      </c>
      <c r="C495">
        <v>55</v>
      </c>
      <c r="D495">
        <v>8.8000000000000007</v>
      </c>
      <c r="E495">
        <v>38.5</v>
      </c>
      <c r="F495" s="61">
        <f t="shared" si="106"/>
        <v>8.8000000000000007</v>
      </c>
      <c r="G495" s="61">
        <f t="shared" si="106"/>
        <v>93.5</v>
      </c>
    </row>
    <row r="496" spans="1:7" x14ac:dyDescent="0.25">
      <c r="A496" s="8">
        <f t="shared" si="100"/>
        <v>42306</v>
      </c>
      <c r="B496">
        <v>0</v>
      </c>
      <c r="C496">
        <v>55</v>
      </c>
      <c r="D496">
        <v>8.8000000000000007</v>
      </c>
      <c r="E496">
        <v>38.5</v>
      </c>
      <c r="F496" s="61">
        <f t="shared" ref="F496:G498" si="107">+B496+D496</f>
        <v>8.8000000000000007</v>
      </c>
      <c r="G496" s="61">
        <f t="shared" si="107"/>
        <v>93.5</v>
      </c>
    </row>
    <row r="497" spans="1:8" x14ac:dyDescent="0.25">
      <c r="A497" s="8">
        <f t="shared" si="100"/>
        <v>42313</v>
      </c>
      <c r="B497">
        <v>0</v>
      </c>
      <c r="C497">
        <v>0</v>
      </c>
      <c r="D497">
        <v>8.8000000000000007</v>
      </c>
      <c r="E497">
        <v>96.3</v>
      </c>
      <c r="F497" s="61">
        <f t="shared" si="107"/>
        <v>8.8000000000000007</v>
      </c>
      <c r="G497" s="61">
        <f t="shared" si="107"/>
        <v>96.3</v>
      </c>
    </row>
    <row r="498" spans="1:8" x14ac:dyDescent="0.25">
      <c r="A498" s="8">
        <f t="shared" si="100"/>
        <v>42320</v>
      </c>
      <c r="B498">
        <v>0</v>
      </c>
      <c r="C498">
        <v>0</v>
      </c>
      <c r="D498">
        <v>8.8000000000000007</v>
      </c>
      <c r="E498">
        <v>96.3</v>
      </c>
      <c r="F498" s="61">
        <f t="shared" si="107"/>
        <v>8.8000000000000007</v>
      </c>
      <c r="G498" s="61">
        <f t="shared" si="107"/>
        <v>96.3</v>
      </c>
    </row>
    <row r="499" spans="1:8" x14ac:dyDescent="0.25">
      <c r="A499" s="8">
        <f t="shared" si="100"/>
        <v>42327</v>
      </c>
      <c r="B499">
        <v>0</v>
      </c>
      <c r="C499">
        <v>0</v>
      </c>
      <c r="D499">
        <v>8.8000000000000007</v>
      </c>
      <c r="E499">
        <v>96.3</v>
      </c>
      <c r="F499" s="61">
        <f t="shared" ref="F499:G505" si="108">+B499+D499</f>
        <v>8.8000000000000007</v>
      </c>
      <c r="G499" s="61">
        <f t="shared" si="108"/>
        <v>96.3</v>
      </c>
    </row>
    <row r="500" spans="1:8" x14ac:dyDescent="0.25">
      <c r="A500" s="8">
        <f t="shared" si="100"/>
        <v>42334</v>
      </c>
      <c r="B500">
        <v>0</v>
      </c>
      <c r="C500">
        <v>0</v>
      </c>
      <c r="D500">
        <v>8.8000000000000007</v>
      </c>
      <c r="E500">
        <v>96.3</v>
      </c>
      <c r="F500" s="61">
        <f t="shared" si="108"/>
        <v>8.8000000000000007</v>
      </c>
      <c r="G500" s="61">
        <f t="shared" si="108"/>
        <v>96.3</v>
      </c>
    </row>
    <row r="501" spans="1:8" x14ac:dyDescent="0.25">
      <c r="A501" s="8">
        <f t="shared" si="100"/>
        <v>42341</v>
      </c>
      <c r="B501">
        <v>0</v>
      </c>
      <c r="C501">
        <v>0</v>
      </c>
      <c r="D501">
        <v>8.8000000000000007</v>
      </c>
      <c r="E501">
        <v>96.3</v>
      </c>
      <c r="F501" s="61">
        <f t="shared" si="108"/>
        <v>8.8000000000000007</v>
      </c>
      <c r="G501" s="61">
        <f t="shared" si="108"/>
        <v>96.3</v>
      </c>
    </row>
    <row r="502" spans="1:8" x14ac:dyDescent="0.25">
      <c r="A502" s="8">
        <f t="shared" si="100"/>
        <v>42348</v>
      </c>
      <c r="B502">
        <v>0</v>
      </c>
      <c r="C502">
        <v>0</v>
      </c>
      <c r="D502">
        <v>8.8000000000000007</v>
      </c>
      <c r="E502">
        <v>96.3</v>
      </c>
      <c r="F502" s="61">
        <f t="shared" si="108"/>
        <v>8.8000000000000007</v>
      </c>
      <c r="G502" s="61">
        <f t="shared" si="108"/>
        <v>96.3</v>
      </c>
      <c r="H502">
        <v>0</v>
      </c>
    </row>
    <row r="503" spans="1:8" x14ac:dyDescent="0.25">
      <c r="A503" s="8">
        <f t="shared" si="100"/>
        <v>42355</v>
      </c>
      <c r="B503">
        <v>0</v>
      </c>
      <c r="C503">
        <v>0</v>
      </c>
      <c r="D503">
        <v>8.8000000000000007</v>
      </c>
      <c r="E503">
        <v>96.3</v>
      </c>
      <c r="F503" s="61">
        <f t="shared" si="108"/>
        <v>8.8000000000000007</v>
      </c>
      <c r="G503" s="61">
        <f t="shared" si="108"/>
        <v>96.3</v>
      </c>
      <c r="H503">
        <v>0</v>
      </c>
    </row>
    <row r="504" spans="1:8" x14ac:dyDescent="0.25">
      <c r="A504" s="8">
        <f t="shared" si="100"/>
        <v>42362</v>
      </c>
      <c r="B504">
        <v>0</v>
      </c>
      <c r="C504">
        <v>0</v>
      </c>
      <c r="D504">
        <v>8.8000000000000007</v>
      </c>
      <c r="E504">
        <v>96.3</v>
      </c>
      <c r="F504" s="61">
        <f t="shared" si="108"/>
        <v>8.8000000000000007</v>
      </c>
      <c r="G504" s="61">
        <f t="shared" si="108"/>
        <v>96.3</v>
      </c>
      <c r="H504">
        <v>0</v>
      </c>
    </row>
    <row r="505" spans="1:8" x14ac:dyDescent="0.25">
      <c r="A505" s="8">
        <f t="shared" si="100"/>
        <v>42369</v>
      </c>
      <c r="B505">
        <v>0</v>
      </c>
      <c r="C505">
        <v>0</v>
      </c>
      <c r="D505">
        <v>8.8000000000000007</v>
      </c>
      <c r="E505">
        <v>96.3</v>
      </c>
      <c r="F505" s="61">
        <f t="shared" si="108"/>
        <v>8.8000000000000007</v>
      </c>
      <c r="G505" s="61">
        <f t="shared" si="108"/>
        <v>96.3</v>
      </c>
      <c r="H505">
        <v>0</v>
      </c>
    </row>
    <row r="506" spans="1:8" x14ac:dyDescent="0.25">
      <c r="A506" s="8">
        <f t="shared" si="100"/>
        <v>42376</v>
      </c>
      <c r="B506">
        <v>0</v>
      </c>
      <c r="C506">
        <v>0</v>
      </c>
      <c r="D506">
        <v>8.8000000000000007</v>
      </c>
      <c r="E506">
        <v>96.3</v>
      </c>
      <c r="F506" s="61">
        <f t="shared" ref="F506:G508" si="109">+B506+D506</f>
        <v>8.8000000000000007</v>
      </c>
      <c r="G506" s="61">
        <f t="shared" si="109"/>
        <v>96.3</v>
      </c>
    </row>
    <row r="507" spans="1:8" x14ac:dyDescent="0.25">
      <c r="A507" s="8">
        <f t="shared" si="100"/>
        <v>42383</v>
      </c>
      <c r="B507">
        <v>0</v>
      </c>
      <c r="C507">
        <v>0</v>
      </c>
      <c r="D507">
        <v>8.8000000000000007</v>
      </c>
      <c r="E507">
        <v>96.3</v>
      </c>
      <c r="F507" s="61">
        <f t="shared" si="109"/>
        <v>8.8000000000000007</v>
      </c>
      <c r="G507" s="61">
        <f t="shared" si="109"/>
        <v>96.3</v>
      </c>
    </row>
    <row r="508" spans="1:8" x14ac:dyDescent="0.25">
      <c r="A508" s="8">
        <f t="shared" si="100"/>
        <v>42390</v>
      </c>
      <c r="B508">
        <v>0</v>
      </c>
      <c r="C508">
        <v>0</v>
      </c>
      <c r="D508">
        <v>8.8000000000000007</v>
      </c>
      <c r="E508">
        <v>96.3</v>
      </c>
      <c r="F508" s="61">
        <f t="shared" si="109"/>
        <v>8.8000000000000007</v>
      </c>
      <c r="G508" s="61">
        <f t="shared" si="109"/>
        <v>96.3</v>
      </c>
    </row>
    <row r="509" spans="1:8" x14ac:dyDescent="0.25">
      <c r="A509" s="8">
        <f t="shared" si="100"/>
        <v>42397</v>
      </c>
      <c r="B509">
        <v>0</v>
      </c>
      <c r="C509">
        <v>0</v>
      </c>
      <c r="D509">
        <v>8.8000000000000007</v>
      </c>
      <c r="E509">
        <v>96.3</v>
      </c>
      <c r="F509" s="61">
        <f t="shared" ref="F509:G511" si="110">+B509+D509</f>
        <v>8.8000000000000007</v>
      </c>
      <c r="G509" s="61">
        <f t="shared" si="110"/>
        <v>96.3</v>
      </c>
    </row>
    <row r="510" spans="1:8" x14ac:dyDescent="0.25">
      <c r="A510" s="8">
        <f t="shared" si="100"/>
        <v>42404</v>
      </c>
      <c r="B510">
        <v>0</v>
      </c>
      <c r="C510">
        <v>0</v>
      </c>
      <c r="D510">
        <v>8.8000000000000007</v>
      </c>
      <c r="E510">
        <v>96.3</v>
      </c>
      <c r="F510" s="61">
        <f t="shared" si="110"/>
        <v>8.8000000000000007</v>
      </c>
      <c r="G510" s="61">
        <f t="shared" si="110"/>
        <v>96.3</v>
      </c>
    </row>
    <row r="511" spans="1:8" x14ac:dyDescent="0.25">
      <c r="A511" s="8">
        <f t="shared" si="100"/>
        <v>42411</v>
      </c>
      <c r="B511">
        <v>30</v>
      </c>
      <c r="C511">
        <v>0</v>
      </c>
      <c r="D511">
        <v>8.8000000000000007</v>
      </c>
      <c r="E511">
        <v>96.3</v>
      </c>
      <c r="F511" s="61">
        <f t="shared" si="110"/>
        <v>38.799999999999997</v>
      </c>
      <c r="G511" s="61">
        <f t="shared" si="110"/>
        <v>96.3</v>
      </c>
    </row>
    <row r="512" spans="1:8" x14ac:dyDescent="0.25">
      <c r="A512" s="8">
        <f t="shared" si="100"/>
        <v>42418</v>
      </c>
      <c r="B512">
        <v>30</v>
      </c>
      <c r="C512">
        <v>0</v>
      </c>
      <c r="D512">
        <v>8.8000000000000007</v>
      </c>
      <c r="E512">
        <v>96.3</v>
      </c>
      <c r="F512" s="61">
        <f t="shared" ref="F512:G514" si="111">+B512+D512</f>
        <v>38.799999999999997</v>
      </c>
      <c r="G512" s="61">
        <f t="shared" si="111"/>
        <v>96.3</v>
      </c>
    </row>
    <row r="513" spans="1:9" x14ac:dyDescent="0.25">
      <c r="A513" s="8">
        <f t="shared" si="100"/>
        <v>42425</v>
      </c>
      <c r="B513">
        <v>30</v>
      </c>
      <c r="C513">
        <v>175</v>
      </c>
      <c r="D513">
        <v>8.8000000000000007</v>
      </c>
      <c r="E513">
        <v>96.3</v>
      </c>
      <c r="F513" s="61">
        <f t="shared" si="111"/>
        <v>38.799999999999997</v>
      </c>
      <c r="G513" s="61">
        <f t="shared" si="111"/>
        <v>271.3</v>
      </c>
    </row>
    <row r="514" spans="1:9" x14ac:dyDescent="0.25">
      <c r="A514" s="8">
        <f t="shared" ref="A514:A577" si="112">+A513+7</f>
        <v>42432</v>
      </c>
      <c r="B514">
        <v>30</v>
      </c>
      <c r="C514">
        <v>175</v>
      </c>
      <c r="D514">
        <v>8.8000000000000007</v>
      </c>
      <c r="E514">
        <v>96.3</v>
      </c>
      <c r="F514" s="61">
        <f t="shared" si="111"/>
        <v>38.799999999999997</v>
      </c>
      <c r="G514" s="61">
        <f t="shared" si="111"/>
        <v>271.3</v>
      </c>
    </row>
    <row r="515" spans="1:9" x14ac:dyDescent="0.25">
      <c r="A515" s="8">
        <f t="shared" si="112"/>
        <v>42439</v>
      </c>
      <c r="B515">
        <v>30</v>
      </c>
      <c r="C515">
        <v>175</v>
      </c>
      <c r="D515">
        <v>8.8000000000000007</v>
      </c>
      <c r="E515">
        <v>96.3</v>
      </c>
      <c r="F515" s="61">
        <f t="shared" ref="F515:G518" si="113">+B515+D515</f>
        <v>38.799999999999997</v>
      </c>
      <c r="G515" s="61">
        <f t="shared" si="113"/>
        <v>271.3</v>
      </c>
    </row>
    <row r="516" spans="1:9" x14ac:dyDescent="0.25">
      <c r="A516" s="8">
        <f t="shared" si="112"/>
        <v>42446</v>
      </c>
      <c r="B516">
        <v>30</v>
      </c>
      <c r="C516">
        <v>175</v>
      </c>
      <c r="D516">
        <v>8.8000000000000007</v>
      </c>
      <c r="E516">
        <v>96.3</v>
      </c>
      <c r="F516" s="61">
        <f t="shared" si="113"/>
        <v>38.799999999999997</v>
      </c>
      <c r="G516" s="61">
        <f t="shared" si="113"/>
        <v>271.3</v>
      </c>
    </row>
    <row r="517" spans="1:9" ht="15" x14ac:dyDescent="0.35">
      <c r="A517" s="8">
        <f t="shared" si="112"/>
        <v>42453</v>
      </c>
      <c r="B517">
        <v>30</v>
      </c>
      <c r="C517">
        <v>175</v>
      </c>
      <c r="D517">
        <v>8.8000000000000007</v>
      </c>
      <c r="E517">
        <v>96.3</v>
      </c>
      <c r="F517" s="61">
        <f t="shared" si="113"/>
        <v>38.799999999999997</v>
      </c>
      <c r="G517" s="61">
        <f t="shared" si="113"/>
        <v>271.3</v>
      </c>
      <c r="I517" s="62"/>
    </row>
    <row r="518" spans="1:9" x14ac:dyDescent="0.25">
      <c r="A518" s="8">
        <f t="shared" si="112"/>
        <v>42460</v>
      </c>
      <c r="B518">
        <v>30</v>
      </c>
      <c r="C518">
        <v>120</v>
      </c>
      <c r="D518">
        <v>8.8000000000000007</v>
      </c>
      <c r="E518" s="26">
        <v>154</v>
      </c>
      <c r="F518" s="61">
        <f t="shared" si="113"/>
        <v>38.799999999999997</v>
      </c>
      <c r="G518" s="61">
        <f t="shared" si="113"/>
        <v>274</v>
      </c>
    </row>
    <row r="519" spans="1:9" x14ac:dyDescent="0.25">
      <c r="A519" s="8">
        <f t="shared" si="112"/>
        <v>42467</v>
      </c>
      <c r="B519">
        <v>30</v>
      </c>
      <c r="C519">
        <v>60</v>
      </c>
      <c r="D519">
        <v>8.8000000000000007</v>
      </c>
      <c r="E519">
        <v>271.8</v>
      </c>
      <c r="F519" s="61">
        <f t="shared" ref="F519:G521" si="114">+B519+D519</f>
        <v>38.799999999999997</v>
      </c>
      <c r="G519" s="61">
        <f t="shared" si="114"/>
        <v>331.8</v>
      </c>
    </row>
    <row r="520" spans="1:9" x14ac:dyDescent="0.25">
      <c r="A520" s="8">
        <f t="shared" si="112"/>
        <v>42474</v>
      </c>
      <c r="B520">
        <v>60</v>
      </c>
      <c r="C520">
        <v>41.8</v>
      </c>
      <c r="D520">
        <v>271.8</v>
      </c>
      <c r="E520">
        <v>272.8</v>
      </c>
      <c r="F520" s="61">
        <f t="shared" si="114"/>
        <v>331.8</v>
      </c>
      <c r="G520" s="61">
        <f t="shared" si="114"/>
        <v>314.60000000000002</v>
      </c>
    </row>
    <row r="521" spans="1:9" x14ac:dyDescent="0.25">
      <c r="A521" s="8">
        <f t="shared" si="112"/>
        <v>42481</v>
      </c>
      <c r="B521">
        <v>0</v>
      </c>
      <c r="C521">
        <v>0</v>
      </c>
      <c r="D521">
        <v>41.8</v>
      </c>
      <c r="E521">
        <v>386.9</v>
      </c>
      <c r="F521" s="61">
        <f t="shared" si="114"/>
        <v>41.8</v>
      </c>
      <c r="G521" s="61">
        <f t="shared" si="114"/>
        <v>386.9</v>
      </c>
    </row>
    <row r="522" spans="1:9" x14ac:dyDescent="0.25">
      <c r="A522" s="8">
        <f t="shared" si="112"/>
        <v>42488</v>
      </c>
      <c r="B522">
        <v>0</v>
      </c>
      <c r="C522">
        <v>0</v>
      </c>
      <c r="D522">
        <v>41.8</v>
      </c>
      <c r="E522">
        <v>386.9</v>
      </c>
      <c r="F522" s="61">
        <f t="shared" ref="F522:G524" si="115">+B522+D522</f>
        <v>41.8</v>
      </c>
      <c r="G522" s="61">
        <f t="shared" si="115"/>
        <v>386.9</v>
      </c>
    </row>
    <row r="523" spans="1:9" x14ac:dyDescent="0.25">
      <c r="A523" s="8">
        <f t="shared" si="112"/>
        <v>42495</v>
      </c>
      <c r="B523">
        <v>0</v>
      </c>
      <c r="C523">
        <v>0</v>
      </c>
      <c r="D523">
        <v>41.8</v>
      </c>
      <c r="E523">
        <v>386.9</v>
      </c>
      <c r="F523" s="61">
        <f t="shared" si="115"/>
        <v>41.8</v>
      </c>
      <c r="G523" s="61">
        <f t="shared" si="115"/>
        <v>386.9</v>
      </c>
    </row>
    <row r="524" spans="1:9" x14ac:dyDescent="0.25">
      <c r="A524" s="8">
        <f t="shared" si="112"/>
        <v>42502</v>
      </c>
      <c r="B524">
        <v>0</v>
      </c>
      <c r="C524">
        <v>0</v>
      </c>
      <c r="D524">
        <v>41.8</v>
      </c>
      <c r="E524">
        <v>386.9</v>
      </c>
      <c r="F524" s="61">
        <f t="shared" si="115"/>
        <v>41.8</v>
      </c>
      <c r="G524" s="61">
        <f t="shared" si="115"/>
        <v>386.9</v>
      </c>
    </row>
    <row r="525" spans="1:9" x14ac:dyDescent="0.25">
      <c r="A525" s="8">
        <f t="shared" si="112"/>
        <v>42509</v>
      </c>
      <c r="B525">
        <v>0</v>
      </c>
      <c r="C525">
        <v>0</v>
      </c>
      <c r="D525">
        <v>41.8</v>
      </c>
      <c r="E525">
        <v>386.9</v>
      </c>
      <c r="F525" s="61">
        <f t="shared" ref="F525:G527" si="116">+B525+D525</f>
        <v>41.8</v>
      </c>
      <c r="G525" s="61">
        <f t="shared" si="116"/>
        <v>386.9</v>
      </c>
    </row>
    <row r="526" spans="1:9" x14ac:dyDescent="0.25">
      <c r="A526" s="8">
        <f t="shared" si="112"/>
        <v>42516</v>
      </c>
      <c r="B526">
        <v>0</v>
      </c>
      <c r="C526">
        <v>0</v>
      </c>
      <c r="D526">
        <v>41.8</v>
      </c>
      <c r="E526">
        <v>386.9</v>
      </c>
      <c r="F526" s="61">
        <f t="shared" si="116"/>
        <v>41.8</v>
      </c>
      <c r="G526" s="61">
        <f t="shared" si="116"/>
        <v>386.9</v>
      </c>
    </row>
    <row r="527" spans="1:9" x14ac:dyDescent="0.25">
      <c r="A527" s="8">
        <f t="shared" si="112"/>
        <v>42523</v>
      </c>
      <c r="B527">
        <v>0</v>
      </c>
      <c r="C527">
        <v>0</v>
      </c>
      <c r="D527">
        <v>0</v>
      </c>
      <c r="E527">
        <v>0</v>
      </c>
      <c r="F527" s="61">
        <f t="shared" si="116"/>
        <v>0</v>
      </c>
      <c r="G527" s="61">
        <f t="shared" si="116"/>
        <v>0</v>
      </c>
    </row>
    <row r="528" spans="1:9" x14ac:dyDescent="0.25">
      <c r="A528" s="8">
        <f t="shared" si="112"/>
        <v>42530</v>
      </c>
      <c r="B528">
        <v>0</v>
      </c>
      <c r="C528">
        <v>7.5</v>
      </c>
      <c r="D528">
        <v>0</v>
      </c>
      <c r="E528">
        <v>0</v>
      </c>
      <c r="F528" s="61">
        <f t="shared" ref="F528:G530" si="117">+B528+D528</f>
        <v>0</v>
      </c>
      <c r="G528" s="61">
        <f t="shared" si="117"/>
        <v>7.5</v>
      </c>
    </row>
    <row r="529" spans="1:7" x14ac:dyDescent="0.25">
      <c r="A529" s="8">
        <f t="shared" si="112"/>
        <v>42537</v>
      </c>
      <c r="B529">
        <v>0</v>
      </c>
      <c r="C529">
        <v>7.5</v>
      </c>
      <c r="D529">
        <v>0</v>
      </c>
      <c r="E529">
        <v>0</v>
      </c>
      <c r="F529" s="61">
        <f t="shared" si="117"/>
        <v>0</v>
      </c>
      <c r="G529" s="61">
        <f t="shared" si="117"/>
        <v>7.5</v>
      </c>
    </row>
    <row r="530" spans="1:7" x14ac:dyDescent="0.25">
      <c r="A530" s="8">
        <f t="shared" si="112"/>
        <v>42544</v>
      </c>
      <c r="B530">
        <v>7.5</v>
      </c>
      <c r="C530">
        <v>0</v>
      </c>
      <c r="D530">
        <v>0</v>
      </c>
      <c r="E530">
        <v>1</v>
      </c>
      <c r="F530" s="61">
        <f t="shared" si="117"/>
        <v>7.5</v>
      </c>
      <c r="G530" s="61">
        <f t="shared" si="117"/>
        <v>1</v>
      </c>
    </row>
    <row r="531" spans="1:7" x14ac:dyDescent="0.25">
      <c r="A531" s="8">
        <f t="shared" si="112"/>
        <v>42551</v>
      </c>
      <c r="B531">
        <v>0</v>
      </c>
      <c r="C531">
        <v>7.5</v>
      </c>
      <c r="D531">
        <v>0</v>
      </c>
      <c r="E531">
        <v>0</v>
      </c>
      <c r="F531" s="61">
        <f t="shared" ref="F531:G533" si="118">+B531+D531</f>
        <v>0</v>
      </c>
      <c r="G531" s="61">
        <f t="shared" si="118"/>
        <v>7.5</v>
      </c>
    </row>
    <row r="532" spans="1:7" x14ac:dyDescent="0.25">
      <c r="A532" s="8">
        <f t="shared" si="112"/>
        <v>42558</v>
      </c>
      <c r="B532">
        <v>0</v>
      </c>
      <c r="C532">
        <v>7.5</v>
      </c>
      <c r="D532">
        <v>0</v>
      </c>
      <c r="E532">
        <v>0</v>
      </c>
      <c r="F532" s="61">
        <f t="shared" si="118"/>
        <v>0</v>
      </c>
      <c r="G532" s="61">
        <f t="shared" si="118"/>
        <v>7.5</v>
      </c>
    </row>
    <row r="533" spans="1:7" x14ac:dyDescent="0.25">
      <c r="A533" s="8">
        <f t="shared" si="112"/>
        <v>42565</v>
      </c>
      <c r="B533">
        <v>0</v>
      </c>
      <c r="C533">
        <v>7.5</v>
      </c>
      <c r="D533">
        <v>0</v>
      </c>
      <c r="E533">
        <v>0</v>
      </c>
      <c r="F533" s="61">
        <f t="shared" si="118"/>
        <v>0</v>
      </c>
      <c r="G533" s="61">
        <f t="shared" si="118"/>
        <v>7.5</v>
      </c>
    </row>
    <row r="534" spans="1:7" x14ac:dyDescent="0.25">
      <c r="A534" s="8">
        <f t="shared" si="112"/>
        <v>42572</v>
      </c>
      <c r="B534">
        <v>0</v>
      </c>
      <c r="C534">
        <v>7.5</v>
      </c>
      <c r="D534">
        <v>0</v>
      </c>
      <c r="E534">
        <v>0</v>
      </c>
      <c r="F534" s="61">
        <f t="shared" ref="F534:G537" si="119">+B534+D534</f>
        <v>0</v>
      </c>
      <c r="G534" s="61">
        <f t="shared" si="119"/>
        <v>7.5</v>
      </c>
    </row>
    <row r="535" spans="1:7" x14ac:dyDescent="0.25">
      <c r="A535" s="8">
        <f t="shared" si="112"/>
        <v>42579</v>
      </c>
      <c r="B535">
        <v>0</v>
      </c>
      <c r="C535">
        <v>7.5</v>
      </c>
      <c r="D535">
        <v>0</v>
      </c>
      <c r="E535">
        <v>0</v>
      </c>
      <c r="F535" s="61">
        <f t="shared" si="119"/>
        <v>0</v>
      </c>
      <c r="G535" s="61">
        <f t="shared" si="119"/>
        <v>7.5</v>
      </c>
    </row>
    <row r="536" spans="1:7" x14ac:dyDescent="0.25">
      <c r="A536" s="8">
        <f t="shared" si="112"/>
        <v>42586</v>
      </c>
      <c r="B536">
        <v>0</v>
      </c>
      <c r="C536">
        <v>0</v>
      </c>
      <c r="D536">
        <v>0</v>
      </c>
      <c r="E536">
        <v>8.8000000000000007</v>
      </c>
      <c r="F536" s="61">
        <f t="shared" si="119"/>
        <v>0</v>
      </c>
      <c r="G536" s="61">
        <f t="shared" si="119"/>
        <v>8.8000000000000007</v>
      </c>
    </row>
    <row r="537" spans="1:7" x14ac:dyDescent="0.25">
      <c r="A537" s="8">
        <f t="shared" si="112"/>
        <v>42593</v>
      </c>
      <c r="B537">
        <v>0</v>
      </c>
      <c r="C537">
        <v>0</v>
      </c>
      <c r="D537">
        <v>0</v>
      </c>
      <c r="E537">
        <v>8.8000000000000007</v>
      </c>
      <c r="F537" s="61">
        <f t="shared" si="119"/>
        <v>0</v>
      </c>
      <c r="G537" s="61">
        <f t="shared" si="119"/>
        <v>8.8000000000000007</v>
      </c>
    </row>
    <row r="538" spans="1:7" x14ac:dyDescent="0.25">
      <c r="A538" s="8">
        <f t="shared" si="112"/>
        <v>42600</v>
      </c>
      <c r="B538">
        <v>0</v>
      </c>
      <c r="C538">
        <v>0</v>
      </c>
      <c r="D538">
        <v>0</v>
      </c>
      <c r="E538">
        <v>8.8000000000000007</v>
      </c>
      <c r="F538" s="61">
        <f t="shared" ref="F538:G540" si="120">+B538+D538</f>
        <v>0</v>
      </c>
      <c r="G538" s="61">
        <f t="shared" si="120"/>
        <v>8.8000000000000007</v>
      </c>
    </row>
    <row r="539" spans="1:7" x14ac:dyDescent="0.25">
      <c r="A539" s="8">
        <f t="shared" si="112"/>
        <v>42607</v>
      </c>
      <c r="B539">
        <v>0</v>
      </c>
      <c r="C539">
        <v>0</v>
      </c>
      <c r="D539">
        <v>0</v>
      </c>
      <c r="E539">
        <v>8.8000000000000007</v>
      </c>
      <c r="F539" s="61">
        <f t="shared" si="120"/>
        <v>0</v>
      </c>
      <c r="G539" s="61">
        <f t="shared" si="120"/>
        <v>8.8000000000000007</v>
      </c>
    </row>
    <row r="540" spans="1:7" x14ac:dyDescent="0.25">
      <c r="A540" s="8">
        <f t="shared" si="112"/>
        <v>42614</v>
      </c>
      <c r="B540">
        <v>0</v>
      </c>
      <c r="C540">
        <v>0</v>
      </c>
      <c r="D540">
        <v>0</v>
      </c>
      <c r="E540">
        <v>8.8000000000000007</v>
      </c>
      <c r="F540" s="61">
        <f t="shared" si="120"/>
        <v>0</v>
      </c>
      <c r="G540" s="61">
        <f t="shared" si="120"/>
        <v>8.8000000000000007</v>
      </c>
    </row>
    <row r="541" spans="1:7" x14ac:dyDescent="0.25">
      <c r="A541" s="8">
        <f t="shared" si="112"/>
        <v>42621</v>
      </c>
      <c r="B541">
        <v>0</v>
      </c>
      <c r="C541">
        <v>0</v>
      </c>
      <c r="D541">
        <v>0</v>
      </c>
      <c r="E541">
        <v>8.8000000000000007</v>
      </c>
      <c r="F541" s="61">
        <f t="shared" ref="F541:G543" si="121">+B541+D541</f>
        <v>0</v>
      </c>
      <c r="G541" s="61">
        <f t="shared" si="121"/>
        <v>8.8000000000000007</v>
      </c>
    </row>
    <row r="542" spans="1:7" x14ac:dyDescent="0.25">
      <c r="A542" s="8">
        <f t="shared" si="112"/>
        <v>42628</v>
      </c>
      <c r="B542">
        <v>0</v>
      </c>
      <c r="C542">
        <v>0</v>
      </c>
      <c r="D542">
        <v>0</v>
      </c>
      <c r="E542">
        <v>8.8000000000000007</v>
      </c>
      <c r="F542" s="61">
        <f t="shared" si="121"/>
        <v>0</v>
      </c>
      <c r="G542" s="61">
        <f t="shared" si="121"/>
        <v>8.8000000000000007</v>
      </c>
    </row>
    <row r="543" spans="1:7" x14ac:dyDescent="0.25">
      <c r="A543" s="8">
        <f t="shared" si="112"/>
        <v>42635</v>
      </c>
      <c r="B543">
        <v>0</v>
      </c>
      <c r="C543">
        <v>0</v>
      </c>
      <c r="D543">
        <v>0</v>
      </c>
      <c r="E543">
        <v>8.8000000000000007</v>
      </c>
      <c r="F543" s="61">
        <f t="shared" si="121"/>
        <v>0</v>
      </c>
      <c r="G543" s="61">
        <f t="shared" si="121"/>
        <v>8.8000000000000007</v>
      </c>
    </row>
    <row r="544" spans="1:7" x14ac:dyDescent="0.25">
      <c r="A544" s="8">
        <f t="shared" si="112"/>
        <v>42642</v>
      </c>
      <c r="B544">
        <v>0</v>
      </c>
      <c r="C544">
        <v>0</v>
      </c>
      <c r="D544">
        <v>0</v>
      </c>
      <c r="E544">
        <v>8.8000000000000007</v>
      </c>
      <c r="F544" s="61">
        <f t="shared" ref="F544:G546" si="122">+B544+D544</f>
        <v>0</v>
      </c>
      <c r="G544" s="61">
        <f t="shared" si="122"/>
        <v>8.8000000000000007</v>
      </c>
    </row>
    <row r="545" spans="1:7" x14ac:dyDescent="0.25">
      <c r="A545" s="8">
        <f t="shared" si="112"/>
        <v>42649</v>
      </c>
      <c r="B545">
        <v>0</v>
      </c>
      <c r="C545">
        <v>0</v>
      </c>
      <c r="D545">
        <v>0</v>
      </c>
      <c r="E545">
        <v>8.8000000000000007</v>
      </c>
      <c r="F545" s="61">
        <f t="shared" si="122"/>
        <v>0</v>
      </c>
      <c r="G545" s="61">
        <f t="shared" si="122"/>
        <v>8.8000000000000007</v>
      </c>
    </row>
    <row r="546" spans="1:7" x14ac:dyDescent="0.25">
      <c r="A546" s="8">
        <f t="shared" si="112"/>
        <v>42656</v>
      </c>
      <c r="B546">
        <v>0</v>
      </c>
      <c r="C546">
        <v>0</v>
      </c>
      <c r="D546">
        <v>0</v>
      </c>
      <c r="E546">
        <v>8.8000000000000007</v>
      </c>
      <c r="F546" s="61">
        <f t="shared" si="122"/>
        <v>0</v>
      </c>
      <c r="G546" s="61">
        <f t="shared" si="122"/>
        <v>8.8000000000000007</v>
      </c>
    </row>
    <row r="547" spans="1:7" x14ac:dyDescent="0.25">
      <c r="A547" s="8">
        <f t="shared" si="112"/>
        <v>42663</v>
      </c>
      <c r="B547">
        <v>0</v>
      </c>
      <c r="C547">
        <v>0</v>
      </c>
      <c r="D547">
        <v>0</v>
      </c>
      <c r="E547">
        <v>8.8000000000000007</v>
      </c>
      <c r="F547" s="61">
        <f t="shared" ref="F547:G549" si="123">+B547+D547</f>
        <v>0</v>
      </c>
      <c r="G547" s="61">
        <f t="shared" si="123"/>
        <v>8.8000000000000007</v>
      </c>
    </row>
    <row r="548" spans="1:7" x14ac:dyDescent="0.25">
      <c r="A548" s="8">
        <f t="shared" si="112"/>
        <v>42670</v>
      </c>
      <c r="B548">
        <v>0</v>
      </c>
      <c r="C548">
        <v>0</v>
      </c>
      <c r="D548">
        <v>0</v>
      </c>
      <c r="E548">
        <v>8.8000000000000007</v>
      </c>
      <c r="F548" s="61">
        <f t="shared" si="123"/>
        <v>0</v>
      </c>
      <c r="G548" s="61">
        <f t="shared" si="123"/>
        <v>8.8000000000000007</v>
      </c>
    </row>
    <row r="549" spans="1:7" x14ac:dyDescent="0.25">
      <c r="A549" s="8">
        <f t="shared" si="112"/>
        <v>42677</v>
      </c>
      <c r="B549">
        <v>0</v>
      </c>
      <c r="C549">
        <v>0</v>
      </c>
      <c r="D549">
        <v>0</v>
      </c>
      <c r="E549">
        <v>8.8000000000000007</v>
      </c>
      <c r="F549" s="61">
        <f t="shared" si="123"/>
        <v>0</v>
      </c>
      <c r="G549" s="61">
        <f t="shared" si="123"/>
        <v>8.8000000000000007</v>
      </c>
    </row>
    <row r="550" spans="1:7" x14ac:dyDescent="0.25">
      <c r="A550" s="8">
        <f t="shared" si="112"/>
        <v>42684</v>
      </c>
      <c r="B550">
        <v>0</v>
      </c>
      <c r="C550">
        <v>0</v>
      </c>
      <c r="D550">
        <v>0</v>
      </c>
      <c r="E550">
        <v>8.8000000000000007</v>
      </c>
      <c r="F550" s="61">
        <f t="shared" ref="F550:G552" si="124">+B550+D550</f>
        <v>0</v>
      </c>
      <c r="G550" s="61">
        <f t="shared" si="124"/>
        <v>8.8000000000000007</v>
      </c>
    </row>
    <row r="551" spans="1:7" x14ac:dyDescent="0.25">
      <c r="A551" s="8">
        <f t="shared" si="112"/>
        <v>42691</v>
      </c>
      <c r="B551">
        <v>45</v>
      </c>
      <c r="C551">
        <v>0</v>
      </c>
      <c r="D551">
        <v>0</v>
      </c>
      <c r="E551">
        <v>8.8000000000000007</v>
      </c>
      <c r="F551" s="61">
        <f t="shared" si="124"/>
        <v>45</v>
      </c>
      <c r="G551" s="61">
        <f t="shared" si="124"/>
        <v>8.8000000000000007</v>
      </c>
    </row>
    <row r="552" spans="1:7" x14ac:dyDescent="0.25">
      <c r="A552" s="8">
        <f t="shared" si="112"/>
        <v>42698</v>
      </c>
      <c r="B552">
        <v>45</v>
      </c>
      <c r="C552">
        <v>0</v>
      </c>
      <c r="D552">
        <v>0</v>
      </c>
      <c r="E552">
        <v>8.8000000000000007</v>
      </c>
      <c r="F552" s="61">
        <f t="shared" si="124"/>
        <v>45</v>
      </c>
      <c r="G552" s="61">
        <f t="shared" si="124"/>
        <v>8.8000000000000007</v>
      </c>
    </row>
    <row r="553" spans="1:7" x14ac:dyDescent="0.25">
      <c r="A553" s="8">
        <f t="shared" si="112"/>
        <v>42705</v>
      </c>
      <c r="B553">
        <v>45</v>
      </c>
      <c r="C553">
        <v>0</v>
      </c>
      <c r="D553">
        <v>0</v>
      </c>
      <c r="E553">
        <v>8.8000000000000007</v>
      </c>
      <c r="F553" s="61">
        <f t="shared" ref="F553:G555" si="125">+B553+D553</f>
        <v>45</v>
      </c>
      <c r="G553" s="61">
        <f t="shared" si="125"/>
        <v>8.8000000000000007</v>
      </c>
    </row>
    <row r="554" spans="1:7" x14ac:dyDescent="0.25">
      <c r="A554" s="8">
        <f t="shared" si="112"/>
        <v>42712</v>
      </c>
      <c r="B554">
        <v>45</v>
      </c>
      <c r="C554">
        <v>0</v>
      </c>
      <c r="D554">
        <v>0</v>
      </c>
      <c r="E554">
        <v>8.8000000000000007</v>
      </c>
      <c r="F554" s="61">
        <f t="shared" si="125"/>
        <v>45</v>
      </c>
      <c r="G554" s="61">
        <f t="shared" si="125"/>
        <v>8.8000000000000007</v>
      </c>
    </row>
    <row r="555" spans="1:7" x14ac:dyDescent="0.25">
      <c r="A555" s="8">
        <f t="shared" si="112"/>
        <v>42719</v>
      </c>
      <c r="B555">
        <v>45</v>
      </c>
      <c r="C555">
        <v>0</v>
      </c>
      <c r="D555">
        <v>0</v>
      </c>
      <c r="E555">
        <v>8.8000000000000007</v>
      </c>
      <c r="F555" s="61">
        <f t="shared" si="125"/>
        <v>45</v>
      </c>
      <c r="G555" s="61">
        <f t="shared" si="125"/>
        <v>8.8000000000000007</v>
      </c>
    </row>
    <row r="556" spans="1:7" x14ac:dyDescent="0.25">
      <c r="A556" s="8">
        <f t="shared" si="112"/>
        <v>42726</v>
      </c>
      <c r="B556">
        <v>0</v>
      </c>
      <c r="C556">
        <v>0</v>
      </c>
      <c r="D556">
        <v>49.3</v>
      </c>
      <c r="E556">
        <v>8.8000000000000007</v>
      </c>
      <c r="F556" s="61">
        <f t="shared" ref="F556:G558" si="126">+B556+D556</f>
        <v>49.3</v>
      </c>
      <c r="G556" s="61">
        <f t="shared" si="126"/>
        <v>8.8000000000000007</v>
      </c>
    </row>
    <row r="557" spans="1:7" x14ac:dyDescent="0.25">
      <c r="A557" s="8">
        <f t="shared" si="112"/>
        <v>42733</v>
      </c>
      <c r="B557">
        <v>0</v>
      </c>
      <c r="C557">
        <v>0</v>
      </c>
      <c r="D557">
        <v>49.3</v>
      </c>
      <c r="E557">
        <v>8.8000000000000007</v>
      </c>
      <c r="F557" s="61">
        <f t="shared" si="126"/>
        <v>49.3</v>
      </c>
      <c r="G557" s="61">
        <f t="shared" si="126"/>
        <v>8.8000000000000007</v>
      </c>
    </row>
    <row r="558" spans="1:7" x14ac:dyDescent="0.25">
      <c r="A558" s="8">
        <f t="shared" si="112"/>
        <v>42740</v>
      </c>
      <c r="B558">
        <v>0</v>
      </c>
      <c r="C558">
        <v>0</v>
      </c>
      <c r="D558">
        <v>49.3</v>
      </c>
      <c r="E558">
        <v>8.8000000000000007</v>
      </c>
      <c r="F558" s="61">
        <f t="shared" si="126"/>
        <v>49.3</v>
      </c>
      <c r="G558" s="61">
        <f t="shared" si="126"/>
        <v>8.8000000000000007</v>
      </c>
    </row>
    <row r="559" spans="1:7" x14ac:dyDescent="0.25">
      <c r="A559" s="8">
        <f t="shared" si="112"/>
        <v>42747</v>
      </c>
      <c r="B559">
        <v>0</v>
      </c>
      <c r="C559">
        <v>0</v>
      </c>
      <c r="D559">
        <v>49.3</v>
      </c>
      <c r="E559">
        <v>8.8000000000000007</v>
      </c>
      <c r="F559" s="61">
        <f t="shared" ref="F559:G561" si="127">+B559+D559</f>
        <v>49.3</v>
      </c>
      <c r="G559" s="61">
        <f t="shared" si="127"/>
        <v>8.8000000000000007</v>
      </c>
    </row>
    <row r="560" spans="1:7" x14ac:dyDescent="0.25">
      <c r="A560" s="8">
        <f t="shared" si="112"/>
        <v>42754</v>
      </c>
      <c r="B560">
        <v>0</v>
      </c>
      <c r="C560">
        <v>0</v>
      </c>
      <c r="D560">
        <v>60.3</v>
      </c>
      <c r="E560">
        <v>8.8000000000000007</v>
      </c>
      <c r="F560" s="61">
        <f t="shared" si="127"/>
        <v>60.3</v>
      </c>
      <c r="G560" s="61">
        <f t="shared" si="127"/>
        <v>8.8000000000000007</v>
      </c>
    </row>
    <row r="561" spans="1:8" x14ac:dyDescent="0.25">
      <c r="A561" s="8">
        <f t="shared" si="112"/>
        <v>42761</v>
      </c>
      <c r="B561">
        <v>0</v>
      </c>
      <c r="C561">
        <v>0</v>
      </c>
      <c r="D561">
        <v>60.3</v>
      </c>
      <c r="E561">
        <v>8.8000000000000007</v>
      </c>
      <c r="F561" s="61">
        <f t="shared" si="127"/>
        <v>60.3</v>
      </c>
      <c r="G561" s="61">
        <f t="shared" si="127"/>
        <v>8.8000000000000007</v>
      </c>
    </row>
    <row r="562" spans="1:8" x14ac:dyDescent="0.25">
      <c r="A562" s="8">
        <f t="shared" si="112"/>
        <v>42768</v>
      </c>
      <c r="B562">
        <v>0</v>
      </c>
      <c r="C562">
        <v>0</v>
      </c>
      <c r="D562">
        <v>60.3</v>
      </c>
      <c r="E562">
        <v>8.8000000000000007</v>
      </c>
      <c r="F562" s="61">
        <f>+B562+D562</f>
        <v>60.3</v>
      </c>
      <c r="G562" s="61">
        <f>+C562+E562</f>
        <v>8.8000000000000007</v>
      </c>
    </row>
    <row r="563" spans="1:8" x14ac:dyDescent="0.25">
      <c r="A563" s="8">
        <f t="shared" si="112"/>
        <v>42775</v>
      </c>
      <c r="B563">
        <v>0</v>
      </c>
      <c r="C563">
        <v>30</v>
      </c>
      <c r="D563">
        <v>60.3</v>
      </c>
      <c r="E563">
        <v>8.8000000000000007</v>
      </c>
      <c r="F563" s="61">
        <f t="shared" ref="F563:F609" si="128">+B563+D563</f>
        <v>60.3</v>
      </c>
      <c r="G563" s="61">
        <f t="shared" ref="G563:G609" si="129">+C563+E563</f>
        <v>38.799999999999997</v>
      </c>
    </row>
    <row r="564" spans="1:8" x14ac:dyDescent="0.25">
      <c r="A564" s="8">
        <f t="shared" si="112"/>
        <v>42782</v>
      </c>
      <c r="B564">
        <v>0</v>
      </c>
      <c r="C564">
        <v>30</v>
      </c>
      <c r="D564">
        <v>60.3</v>
      </c>
      <c r="E564">
        <v>8.8000000000000007</v>
      </c>
      <c r="F564" s="61">
        <f>+B564+D564</f>
        <v>60.3</v>
      </c>
      <c r="G564" s="61">
        <f>+C564+E564</f>
        <v>38.799999999999997</v>
      </c>
    </row>
    <row r="565" spans="1:8" x14ac:dyDescent="0.25">
      <c r="A565" s="8">
        <f t="shared" si="112"/>
        <v>42789</v>
      </c>
      <c r="B565">
        <v>0</v>
      </c>
      <c r="C565">
        <v>30</v>
      </c>
      <c r="D565">
        <v>60.3</v>
      </c>
      <c r="E565">
        <v>8.8000000000000007</v>
      </c>
      <c r="F565" s="61">
        <f t="shared" si="128"/>
        <v>60.3</v>
      </c>
      <c r="G565" s="61">
        <f t="shared" si="129"/>
        <v>38.799999999999997</v>
      </c>
    </row>
    <row r="566" spans="1:8" x14ac:dyDescent="0.25">
      <c r="A566" s="8">
        <f t="shared" si="112"/>
        <v>42796</v>
      </c>
      <c r="B566">
        <v>0</v>
      </c>
      <c r="C566">
        <v>30</v>
      </c>
      <c r="D566">
        <v>60.3</v>
      </c>
      <c r="E566">
        <v>8.8000000000000007</v>
      </c>
      <c r="F566" s="61">
        <f t="shared" si="128"/>
        <v>60.3</v>
      </c>
      <c r="G566" s="61">
        <f t="shared" si="129"/>
        <v>38.799999999999997</v>
      </c>
    </row>
    <row r="567" spans="1:8" x14ac:dyDescent="0.25">
      <c r="A567" s="8">
        <f t="shared" si="112"/>
        <v>42803</v>
      </c>
      <c r="B567">
        <v>0</v>
      </c>
      <c r="C567">
        <v>30</v>
      </c>
      <c r="D567">
        <v>60.3</v>
      </c>
      <c r="E567">
        <v>8.8000000000000007</v>
      </c>
      <c r="F567" s="61">
        <f t="shared" si="128"/>
        <v>60.3</v>
      </c>
      <c r="G567" s="61">
        <f t="shared" si="129"/>
        <v>38.799999999999997</v>
      </c>
    </row>
    <row r="568" spans="1:8" x14ac:dyDescent="0.25">
      <c r="A568" s="8">
        <f t="shared" si="112"/>
        <v>42810</v>
      </c>
      <c r="B568">
        <v>0</v>
      </c>
      <c r="C568">
        <v>30</v>
      </c>
      <c r="D568">
        <v>60.3</v>
      </c>
      <c r="E568">
        <v>8.8000000000000007</v>
      </c>
      <c r="F568" s="61">
        <f t="shared" si="128"/>
        <v>60.3</v>
      </c>
      <c r="G568" s="61">
        <f t="shared" si="129"/>
        <v>38.799999999999997</v>
      </c>
    </row>
    <row r="569" spans="1:8" x14ac:dyDescent="0.25">
      <c r="A569" s="8">
        <f t="shared" si="112"/>
        <v>42817</v>
      </c>
      <c r="B569">
        <v>0</v>
      </c>
      <c r="C569">
        <v>30</v>
      </c>
      <c r="D569">
        <v>60.3</v>
      </c>
      <c r="E569">
        <v>8.8000000000000007</v>
      </c>
      <c r="F569" s="61">
        <f t="shared" si="128"/>
        <v>60.3</v>
      </c>
      <c r="G569" s="61">
        <f t="shared" si="129"/>
        <v>38.799999999999997</v>
      </c>
    </row>
    <row r="570" spans="1:8" x14ac:dyDescent="0.25">
      <c r="A570" s="8">
        <f t="shared" si="112"/>
        <v>42824</v>
      </c>
      <c r="B570">
        <v>0</v>
      </c>
      <c r="C570">
        <v>30</v>
      </c>
      <c r="D570">
        <v>60.3</v>
      </c>
      <c r="E570">
        <v>8.8000000000000007</v>
      </c>
      <c r="F570" s="61">
        <f t="shared" si="128"/>
        <v>60.3</v>
      </c>
      <c r="G570" s="61">
        <f t="shared" si="129"/>
        <v>38.799999999999997</v>
      </c>
    </row>
    <row r="571" spans="1:8" x14ac:dyDescent="0.25">
      <c r="A571" s="8">
        <f t="shared" si="112"/>
        <v>42831</v>
      </c>
      <c r="B571">
        <v>0</v>
      </c>
      <c r="C571">
        <v>30</v>
      </c>
      <c r="D571">
        <v>60.3</v>
      </c>
      <c r="E571">
        <v>8.8000000000000007</v>
      </c>
      <c r="F571" s="61">
        <f t="shared" si="128"/>
        <v>60.3</v>
      </c>
      <c r="G571" s="61">
        <f t="shared" si="129"/>
        <v>38.799999999999997</v>
      </c>
    </row>
    <row r="572" spans="1:8" x14ac:dyDescent="0.25">
      <c r="A572" s="8">
        <f t="shared" si="112"/>
        <v>42838</v>
      </c>
      <c r="B572">
        <v>0</v>
      </c>
      <c r="C572">
        <v>0</v>
      </c>
      <c r="D572">
        <v>60.3</v>
      </c>
      <c r="E572">
        <v>74.8</v>
      </c>
      <c r="F572" s="61">
        <f t="shared" si="128"/>
        <v>60.3</v>
      </c>
      <c r="G572" s="61">
        <f t="shared" si="129"/>
        <v>74.8</v>
      </c>
    </row>
    <row r="573" spans="1:8" x14ac:dyDescent="0.25">
      <c r="A573" s="8">
        <f t="shared" si="112"/>
        <v>42845</v>
      </c>
      <c r="B573">
        <v>0</v>
      </c>
      <c r="C573">
        <v>0</v>
      </c>
      <c r="D573">
        <v>60.3</v>
      </c>
      <c r="E573">
        <v>74.8</v>
      </c>
      <c r="F573" s="61">
        <f t="shared" si="128"/>
        <v>60.3</v>
      </c>
      <c r="G573" s="61">
        <f t="shared" si="129"/>
        <v>74.8</v>
      </c>
    </row>
    <row r="574" spans="1:8" x14ac:dyDescent="0.25">
      <c r="A574" s="8">
        <f t="shared" si="112"/>
        <v>42852</v>
      </c>
      <c r="B574">
        <v>0</v>
      </c>
      <c r="C574">
        <v>0</v>
      </c>
      <c r="D574">
        <v>60.3</v>
      </c>
      <c r="E574">
        <v>74.8</v>
      </c>
      <c r="F574" s="61">
        <f t="shared" si="128"/>
        <v>60.3</v>
      </c>
      <c r="G574" s="61">
        <f t="shared" si="129"/>
        <v>74.8</v>
      </c>
      <c r="H574">
        <v>0</v>
      </c>
    </row>
    <row r="575" spans="1:8" x14ac:dyDescent="0.25">
      <c r="A575" s="8">
        <f t="shared" si="112"/>
        <v>42859</v>
      </c>
      <c r="B575">
        <v>0</v>
      </c>
      <c r="C575">
        <v>0</v>
      </c>
      <c r="D575">
        <v>111.9</v>
      </c>
      <c r="E575">
        <v>74.8</v>
      </c>
      <c r="F575" s="61">
        <f t="shared" si="128"/>
        <v>111.9</v>
      </c>
      <c r="G575" s="61">
        <f t="shared" si="129"/>
        <v>74.8</v>
      </c>
      <c r="H575">
        <v>0</v>
      </c>
    </row>
    <row r="576" spans="1:8" x14ac:dyDescent="0.25">
      <c r="A576" s="8">
        <f t="shared" si="112"/>
        <v>42866</v>
      </c>
      <c r="B576">
        <v>0</v>
      </c>
      <c r="C576">
        <v>0</v>
      </c>
      <c r="D576">
        <v>111.9</v>
      </c>
      <c r="E576">
        <v>74.8</v>
      </c>
      <c r="F576" s="61">
        <f t="shared" si="128"/>
        <v>111.9</v>
      </c>
      <c r="G576" s="61">
        <f t="shared" si="129"/>
        <v>74.8</v>
      </c>
      <c r="H576">
        <v>0</v>
      </c>
    </row>
    <row r="577" spans="1:8" x14ac:dyDescent="0.25">
      <c r="A577" s="8">
        <f t="shared" si="112"/>
        <v>42873</v>
      </c>
      <c r="B577">
        <v>0</v>
      </c>
      <c r="C577">
        <v>0</v>
      </c>
      <c r="D577">
        <v>111.9</v>
      </c>
      <c r="E577">
        <v>74.8</v>
      </c>
      <c r="F577" s="61">
        <f t="shared" si="128"/>
        <v>111.9</v>
      </c>
      <c r="G577" s="61">
        <f t="shared" si="129"/>
        <v>74.8</v>
      </c>
      <c r="H577">
        <v>0</v>
      </c>
    </row>
    <row r="578" spans="1:8" x14ac:dyDescent="0.25">
      <c r="A578" s="8">
        <f t="shared" ref="A578:A641" si="130">+A577+7</f>
        <v>42880</v>
      </c>
      <c r="B578">
        <v>0</v>
      </c>
      <c r="C578">
        <v>0</v>
      </c>
      <c r="D578">
        <v>111.9</v>
      </c>
      <c r="E578">
        <v>74.8</v>
      </c>
      <c r="F578" s="61">
        <f t="shared" si="128"/>
        <v>111.9</v>
      </c>
      <c r="G578" s="61">
        <f t="shared" si="129"/>
        <v>74.8</v>
      </c>
      <c r="H578">
        <v>115</v>
      </c>
    </row>
    <row r="579" spans="1:8" x14ac:dyDescent="0.25">
      <c r="A579" s="8">
        <f t="shared" si="130"/>
        <v>42887</v>
      </c>
      <c r="B579">
        <v>115</v>
      </c>
      <c r="C579">
        <v>0</v>
      </c>
      <c r="D579">
        <v>0</v>
      </c>
      <c r="E579">
        <v>0</v>
      </c>
      <c r="F579" s="61">
        <f t="shared" si="128"/>
        <v>115</v>
      </c>
      <c r="G579" s="61">
        <f t="shared" si="129"/>
        <v>0</v>
      </c>
      <c r="H579">
        <v>0</v>
      </c>
    </row>
    <row r="580" spans="1:8" x14ac:dyDescent="0.25">
      <c r="A580" s="8">
        <f t="shared" si="130"/>
        <v>42894</v>
      </c>
      <c r="B580">
        <v>115</v>
      </c>
      <c r="C580">
        <v>0</v>
      </c>
      <c r="D580">
        <v>0</v>
      </c>
      <c r="E580">
        <v>0</v>
      </c>
      <c r="F580" s="61">
        <f t="shared" si="128"/>
        <v>115</v>
      </c>
      <c r="G580" s="61">
        <f t="shared" si="129"/>
        <v>0</v>
      </c>
    </row>
    <row r="581" spans="1:8" x14ac:dyDescent="0.25">
      <c r="A581" s="8">
        <f t="shared" si="130"/>
        <v>42901</v>
      </c>
      <c r="B581">
        <v>115</v>
      </c>
      <c r="C581">
        <v>0</v>
      </c>
      <c r="D581">
        <v>0</v>
      </c>
      <c r="E581">
        <v>0</v>
      </c>
      <c r="F581" s="61">
        <f t="shared" si="128"/>
        <v>115</v>
      </c>
      <c r="G581" s="61">
        <f t="shared" si="129"/>
        <v>0</v>
      </c>
    </row>
    <row r="582" spans="1:8" x14ac:dyDescent="0.25">
      <c r="A582" s="8">
        <f t="shared" si="130"/>
        <v>42908</v>
      </c>
      <c r="B582">
        <v>115</v>
      </c>
      <c r="C582">
        <v>0</v>
      </c>
      <c r="D582">
        <v>0</v>
      </c>
      <c r="E582">
        <v>0</v>
      </c>
      <c r="F582" s="61">
        <f t="shared" si="128"/>
        <v>115</v>
      </c>
      <c r="G582" s="61">
        <f t="shared" si="129"/>
        <v>0</v>
      </c>
    </row>
    <row r="583" spans="1:8" x14ac:dyDescent="0.25">
      <c r="A583" s="8">
        <f t="shared" si="130"/>
        <v>42915</v>
      </c>
      <c r="B583">
        <v>115</v>
      </c>
      <c r="C583">
        <v>0</v>
      </c>
      <c r="D583">
        <v>0</v>
      </c>
      <c r="E583">
        <v>0</v>
      </c>
      <c r="F583" s="61">
        <f t="shared" si="128"/>
        <v>115</v>
      </c>
      <c r="G583" s="61">
        <f t="shared" si="129"/>
        <v>0</v>
      </c>
    </row>
    <row r="584" spans="1:8" x14ac:dyDescent="0.25">
      <c r="A584" s="8">
        <f t="shared" si="130"/>
        <v>42922</v>
      </c>
      <c r="B584">
        <v>0</v>
      </c>
      <c r="C584">
        <v>0</v>
      </c>
      <c r="D584">
        <v>115.2</v>
      </c>
      <c r="E584">
        <v>0</v>
      </c>
      <c r="F584" s="61">
        <f t="shared" si="128"/>
        <v>115.2</v>
      </c>
      <c r="G584" s="61">
        <f t="shared" si="129"/>
        <v>0</v>
      </c>
    </row>
    <row r="585" spans="1:8" x14ac:dyDescent="0.25">
      <c r="A585" s="8">
        <f t="shared" si="130"/>
        <v>42929</v>
      </c>
      <c r="B585">
        <v>0</v>
      </c>
      <c r="C585">
        <v>0</v>
      </c>
      <c r="D585">
        <v>115.2</v>
      </c>
      <c r="E585">
        <v>0</v>
      </c>
      <c r="F585" s="61">
        <f t="shared" si="128"/>
        <v>115.2</v>
      </c>
      <c r="G585" s="61">
        <f t="shared" si="129"/>
        <v>0</v>
      </c>
    </row>
    <row r="586" spans="1:8" x14ac:dyDescent="0.25">
      <c r="A586" s="8">
        <f t="shared" si="130"/>
        <v>42936</v>
      </c>
      <c r="B586">
        <v>0</v>
      </c>
      <c r="C586">
        <v>0</v>
      </c>
      <c r="D586">
        <v>115.2</v>
      </c>
      <c r="E586">
        <v>0</v>
      </c>
      <c r="F586" s="61">
        <f t="shared" si="128"/>
        <v>115.2</v>
      </c>
      <c r="G586" s="61">
        <f t="shared" si="129"/>
        <v>0</v>
      </c>
    </row>
    <row r="587" spans="1:8" x14ac:dyDescent="0.25">
      <c r="A587" s="8">
        <f t="shared" si="130"/>
        <v>42943</v>
      </c>
      <c r="B587">
        <v>0</v>
      </c>
      <c r="C587">
        <v>0</v>
      </c>
      <c r="D587">
        <v>115.2</v>
      </c>
      <c r="E587">
        <v>0</v>
      </c>
      <c r="F587" s="61">
        <f t="shared" si="128"/>
        <v>115.2</v>
      </c>
      <c r="G587" s="61">
        <f t="shared" si="129"/>
        <v>0</v>
      </c>
    </row>
    <row r="588" spans="1:8" x14ac:dyDescent="0.25">
      <c r="A588" s="8">
        <f t="shared" si="130"/>
        <v>42950</v>
      </c>
      <c r="B588">
        <v>0</v>
      </c>
      <c r="C588">
        <v>0</v>
      </c>
      <c r="D588">
        <v>115.2</v>
      </c>
      <c r="E588">
        <v>0</v>
      </c>
      <c r="F588" s="61">
        <f t="shared" si="128"/>
        <v>115.2</v>
      </c>
      <c r="G588" s="61">
        <f t="shared" si="129"/>
        <v>0</v>
      </c>
    </row>
    <row r="589" spans="1:8" x14ac:dyDescent="0.25">
      <c r="A589" s="8">
        <f t="shared" si="130"/>
        <v>42957</v>
      </c>
      <c r="B589">
        <v>0</v>
      </c>
      <c r="C589">
        <v>0</v>
      </c>
      <c r="D589">
        <v>115.2</v>
      </c>
      <c r="E589">
        <v>0</v>
      </c>
      <c r="F589" s="61">
        <f t="shared" si="128"/>
        <v>115.2</v>
      </c>
      <c r="G589" s="61">
        <f t="shared" si="129"/>
        <v>0</v>
      </c>
    </row>
    <row r="590" spans="1:8" x14ac:dyDescent="0.25">
      <c r="A590" s="8">
        <f t="shared" si="130"/>
        <v>42964</v>
      </c>
      <c r="B590">
        <v>0</v>
      </c>
      <c r="C590">
        <v>0</v>
      </c>
      <c r="D590">
        <v>115.2</v>
      </c>
      <c r="E590">
        <v>0</v>
      </c>
      <c r="F590" s="61">
        <f t="shared" si="128"/>
        <v>115.2</v>
      </c>
      <c r="G590" s="61">
        <f t="shared" si="129"/>
        <v>0</v>
      </c>
    </row>
    <row r="591" spans="1:8" x14ac:dyDescent="0.25">
      <c r="A591" s="8">
        <f t="shared" si="130"/>
        <v>42971</v>
      </c>
      <c r="B591">
        <v>0</v>
      </c>
      <c r="C591">
        <v>0</v>
      </c>
      <c r="D591">
        <v>115.2</v>
      </c>
      <c r="E591">
        <v>0</v>
      </c>
      <c r="F591" s="61">
        <f t="shared" si="128"/>
        <v>115.2</v>
      </c>
      <c r="G591" s="61">
        <f t="shared" si="129"/>
        <v>0</v>
      </c>
    </row>
    <row r="592" spans="1:8" x14ac:dyDescent="0.25">
      <c r="A592" s="8">
        <f t="shared" si="130"/>
        <v>42978</v>
      </c>
      <c r="B592">
        <v>0</v>
      </c>
      <c r="C592">
        <v>0</v>
      </c>
      <c r="D592">
        <v>115.2</v>
      </c>
      <c r="E592">
        <v>0</v>
      </c>
      <c r="F592" s="61">
        <f t="shared" si="128"/>
        <v>115.2</v>
      </c>
      <c r="G592" s="61">
        <f t="shared" si="129"/>
        <v>0</v>
      </c>
    </row>
    <row r="593" spans="1:7" x14ac:dyDescent="0.25">
      <c r="A593" s="8">
        <f t="shared" si="130"/>
        <v>42985</v>
      </c>
      <c r="B593">
        <v>0</v>
      </c>
      <c r="C593">
        <v>0</v>
      </c>
      <c r="D593">
        <v>115.2</v>
      </c>
      <c r="E593">
        <v>0</v>
      </c>
      <c r="F593" s="61">
        <f t="shared" si="128"/>
        <v>115.2</v>
      </c>
      <c r="G593" s="61">
        <f t="shared" si="129"/>
        <v>0</v>
      </c>
    </row>
    <row r="594" spans="1:7" x14ac:dyDescent="0.25">
      <c r="A594" s="8">
        <f t="shared" si="130"/>
        <v>42992</v>
      </c>
      <c r="B594">
        <v>0</v>
      </c>
      <c r="C594">
        <v>0</v>
      </c>
      <c r="D594">
        <v>115.2</v>
      </c>
      <c r="E594">
        <v>0</v>
      </c>
      <c r="F594" s="61">
        <f t="shared" si="128"/>
        <v>115.2</v>
      </c>
      <c r="G594" s="61">
        <f t="shared" si="129"/>
        <v>0</v>
      </c>
    </row>
    <row r="595" spans="1:7" x14ac:dyDescent="0.25">
      <c r="A595" s="8">
        <f t="shared" si="130"/>
        <v>42999</v>
      </c>
      <c r="B595">
        <v>0</v>
      </c>
      <c r="C595">
        <v>0</v>
      </c>
      <c r="D595">
        <v>115.2</v>
      </c>
      <c r="E595">
        <v>0</v>
      </c>
      <c r="F595" s="61">
        <f t="shared" si="128"/>
        <v>115.2</v>
      </c>
      <c r="G595" s="61">
        <f t="shared" si="129"/>
        <v>0</v>
      </c>
    </row>
    <row r="596" spans="1:7" x14ac:dyDescent="0.25">
      <c r="A596" s="8">
        <f t="shared" si="130"/>
        <v>43006</v>
      </c>
      <c r="B596">
        <v>0</v>
      </c>
      <c r="C596">
        <v>0</v>
      </c>
      <c r="D596">
        <v>115.2</v>
      </c>
      <c r="E596">
        <v>0</v>
      </c>
      <c r="F596" s="61">
        <f t="shared" si="128"/>
        <v>115.2</v>
      </c>
      <c r="G596" s="61">
        <f t="shared" si="129"/>
        <v>0</v>
      </c>
    </row>
    <row r="597" spans="1:7" x14ac:dyDescent="0.25">
      <c r="A597" s="8">
        <f t="shared" si="130"/>
        <v>43013</v>
      </c>
      <c r="B597">
        <v>0</v>
      </c>
      <c r="C597">
        <v>0</v>
      </c>
      <c r="D597">
        <v>115.2</v>
      </c>
      <c r="E597">
        <v>0</v>
      </c>
      <c r="F597" s="61">
        <f t="shared" si="128"/>
        <v>115.2</v>
      </c>
      <c r="G597" s="61">
        <f t="shared" si="129"/>
        <v>0</v>
      </c>
    </row>
    <row r="598" spans="1:7" x14ac:dyDescent="0.25">
      <c r="A598" s="8">
        <f t="shared" si="130"/>
        <v>43020</v>
      </c>
      <c r="B598">
        <v>0</v>
      </c>
      <c r="C598">
        <v>0</v>
      </c>
      <c r="D598">
        <v>115.2</v>
      </c>
      <c r="E598">
        <v>0</v>
      </c>
      <c r="F598" s="61">
        <f t="shared" si="128"/>
        <v>115.2</v>
      </c>
      <c r="G598" s="61">
        <f t="shared" si="129"/>
        <v>0</v>
      </c>
    </row>
    <row r="599" spans="1:7" x14ac:dyDescent="0.25">
      <c r="A599" s="8">
        <f t="shared" si="130"/>
        <v>43027</v>
      </c>
      <c r="B599">
        <v>0</v>
      </c>
      <c r="C599">
        <v>0</v>
      </c>
      <c r="D599">
        <v>115.2</v>
      </c>
      <c r="E599">
        <v>0</v>
      </c>
      <c r="F599" s="61">
        <f t="shared" si="128"/>
        <v>115.2</v>
      </c>
      <c r="G599" s="61">
        <f t="shared" si="129"/>
        <v>0</v>
      </c>
    </row>
    <row r="600" spans="1:7" x14ac:dyDescent="0.25">
      <c r="A600" s="8">
        <f t="shared" si="130"/>
        <v>43034</v>
      </c>
      <c r="B600">
        <v>0</v>
      </c>
      <c r="C600">
        <v>0</v>
      </c>
      <c r="D600">
        <v>115.2</v>
      </c>
      <c r="E600">
        <v>0</v>
      </c>
      <c r="F600" s="61">
        <f t="shared" si="128"/>
        <v>115.2</v>
      </c>
      <c r="G600" s="61">
        <f t="shared" si="129"/>
        <v>0</v>
      </c>
    </row>
    <row r="601" spans="1:7" x14ac:dyDescent="0.25">
      <c r="A601" s="8">
        <f t="shared" si="130"/>
        <v>43041</v>
      </c>
      <c r="B601">
        <v>0</v>
      </c>
      <c r="C601">
        <v>0</v>
      </c>
      <c r="D601">
        <v>115.2</v>
      </c>
      <c r="E601">
        <v>0</v>
      </c>
      <c r="F601" s="61">
        <f t="shared" si="128"/>
        <v>115.2</v>
      </c>
      <c r="G601" s="61">
        <f t="shared" si="129"/>
        <v>0</v>
      </c>
    </row>
    <row r="602" spans="1:7" x14ac:dyDescent="0.25">
      <c r="A602" s="8">
        <f t="shared" si="130"/>
        <v>43048</v>
      </c>
      <c r="B602">
        <v>0</v>
      </c>
      <c r="C602">
        <v>0</v>
      </c>
      <c r="D602">
        <v>115.2</v>
      </c>
      <c r="E602">
        <v>0</v>
      </c>
      <c r="F602" s="61">
        <f t="shared" si="128"/>
        <v>115.2</v>
      </c>
      <c r="G602" s="61">
        <f t="shared" si="129"/>
        <v>0</v>
      </c>
    </row>
    <row r="603" spans="1:7" x14ac:dyDescent="0.25">
      <c r="A603" s="8">
        <f t="shared" si="130"/>
        <v>43055</v>
      </c>
      <c r="B603">
        <v>0</v>
      </c>
      <c r="C603">
        <v>45</v>
      </c>
      <c r="D603">
        <v>115.2</v>
      </c>
      <c r="E603">
        <v>0</v>
      </c>
      <c r="F603" s="61">
        <f t="shared" si="128"/>
        <v>115.2</v>
      </c>
      <c r="G603" s="61">
        <f t="shared" si="129"/>
        <v>45</v>
      </c>
    </row>
    <row r="604" spans="1:7" x14ac:dyDescent="0.25">
      <c r="A604" s="8">
        <f t="shared" si="130"/>
        <v>43062</v>
      </c>
      <c r="B604">
        <v>0</v>
      </c>
      <c r="C604">
        <v>45</v>
      </c>
      <c r="D604">
        <v>115.2</v>
      </c>
      <c r="E604">
        <v>0</v>
      </c>
      <c r="F604" s="61">
        <f t="shared" si="128"/>
        <v>115.2</v>
      </c>
      <c r="G604" s="61">
        <f t="shared" si="129"/>
        <v>45</v>
      </c>
    </row>
    <row r="605" spans="1:7" x14ac:dyDescent="0.25">
      <c r="A605" s="8">
        <f t="shared" si="130"/>
        <v>43069</v>
      </c>
      <c r="B605">
        <v>0</v>
      </c>
      <c r="C605">
        <v>45</v>
      </c>
      <c r="D605">
        <v>115.2</v>
      </c>
      <c r="E605">
        <v>0</v>
      </c>
      <c r="F605" s="61">
        <f t="shared" si="128"/>
        <v>115.2</v>
      </c>
      <c r="G605" s="61">
        <f t="shared" si="129"/>
        <v>45</v>
      </c>
    </row>
    <row r="606" spans="1:7" x14ac:dyDescent="0.25">
      <c r="A606" s="8">
        <f t="shared" si="130"/>
        <v>43076</v>
      </c>
      <c r="B606">
        <v>0</v>
      </c>
      <c r="C606">
        <v>45</v>
      </c>
      <c r="D606">
        <v>115.2</v>
      </c>
      <c r="E606">
        <v>0</v>
      </c>
      <c r="F606" s="61">
        <f t="shared" si="128"/>
        <v>115.2</v>
      </c>
      <c r="G606" s="61">
        <f t="shared" si="129"/>
        <v>45</v>
      </c>
    </row>
    <row r="607" spans="1:7" x14ac:dyDescent="0.25">
      <c r="A607" s="8">
        <f t="shared" si="130"/>
        <v>43083</v>
      </c>
      <c r="B607">
        <v>0</v>
      </c>
      <c r="C607">
        <v>45</v>
      </c>
      <c r="D607">
        <v>115.2</v>
      </c>
      <c r="E607">
        <v>0</v>
      </c>
      <c r="F607" s="61">
        <f t="shared" si="128"/>
        <v>115.2</v>
      </c>
      <c r="G607" s="61">
        <f t="shared" si="129"/>
        <v>45</v>
      </c>
    </row>
    <row r="608" spans="1:7" x14ac:dyDescent="0.25">
      <c r="A608" s="8">
        <f t="shared" si="130"/>
        <v>43090</v>
      </c>
      <c r="B608">
        <v>0</v>
      </c>
      <c r="C608">
        <v>0</v>
      </c>
      <c r="D608">
        <v>115.2</v>
      </c>
      <c r="E608">
        <v>49.3</v>
      </c>
      <c r="F608" s="61">
        <f t="shared" si="128"/>
        <v>115.2</v>
      </c>
      <c r="G608" s="61">
        <f t="shared" si="129"/>
        <v>49.3</v>
      </c>
    </row>
    <row r="609" spans="1:7" x14ac:dyDescent="0.25">
      <c r="A609" s="8">
        <f t="shared" si="130"/>
        <v>43097</v>
      </c>
      <c r="B609">
        <v>0</v>
      </c>
      <c r="C609">
        <v>0</v>
      </c>
      <c r="D609">
        <v>115.2</v>
      </c>
      <c r="E609">
        <v>49.3</v>
      </c>
      <c r="F609" s="61">
        <f t="shared" si="128"/>
        <v>115.2</v>
      </c>
      <c r="G609" s="61">
        <f t="shared" si="129"/>
        <v>49.3</v>
      </c>
    </row>
    <row r="610" spans="1:7" x14ac:dyDescent="0.25">
      <c r="A610" s="8">
        <f t="shared" si="130"/>
        <v>43104</v>
      </c>
      <c r="B610">
        <v>0</v>
      </c>
      <c r="C610">
        <v>0</v>
      </c>
      <c r="D610">
        <v>115.2</v>
      </c>
      <c r="E610">
        <v>49.3</v>
      </c>
      <c r="F610" s="61">
        <f t="shared" ref="F610:F630" si="131">+B610+D610</f>
        <v>115.2</v>
      </c>
      <c r="G610" s="61">
        <f t="shared" ref="G610:G630" si="132">+C610+E610</f>
        <v>49.3</v>
      </c>
    </row>
    <row r="611" spans="1:7" x14ac:dyDescent="0.25">
      <c r="A611" s="8">
        <f t="shared" si="130"/>
        <v>43111</v>
      </c>
      <c r="B611">
        <v>0</v>
      </c>
      <c r="C611">
        <v>0</v>
      </c>
      <c r="D611">
        <v>115.2</v>
      </c>
      <c r="E611">
        <v>49.3</v>
      </c>
      <c r="F611" s="61">
        <f t="shared" si="131"/>
        <v>115.2</v>
      </c>
      <c r="G611" s="61">
        <f t="shared" si="132"/>
        <v>49.3</v>
      </c>
    </row>
    <row r="612" spans="1:7" x14ac:dyDescent="0.25">
      <c r="A612" s="8">
        <f t="shared" si="130"/>
        <v>43118</v>
      </c>
      <c r="B612">
        <v>0</v>
      </c>
      <c r="C612">
        <v>0</v>
      </c>
      <c r="D612">
        <v>115.2</v>
      </c>
      <c r="E612">
        <v>60.3</v>
      </c>
      <c r="F612" s="61">
        <f t="shared" si="131"/>
        <v>115.2</v>
      </c>
      <c r="G612" s="61">
        <f t="shared" si="132"/>
        <v>60.3</v>
      </c>
    </row>
    <row r="613" spans="1:7" x14ac:dyDescent="0.25">
      <c r="A613" s="8">
        <f t="shared" si="130"/>
        <v>43125</v>
      </c>
      <c r="B613">
        <v>0</v>
      </c>
      <c r="C613">
        <v>0</v>
      </c>
      <c r="D613">
        <v>115.2</v>
      </c>
      <c r="E613">
        <v>60.3</v>
      </c>
      <c r="F613" s="61">
        <f t="shared" si="131"/>
        <v>115.2</v>
      </c>
      <c r="G613" s="61">
        <f t="shared" si="132"/>
        <v>60.3</v>
      </c>
    </row>
    <row r="614" spans="1:7" x14ac:dyDescent="0.25">
      <c r="A614" s="8">
        <f t="shared" si="130"/>
        <v>43132</v>
      </c>
      <c r="B614">
        <v>0</v>
      </c>
      <c r="C614">
        <v>0</v>
      </c>
      <c r="D614">
        <v>115.2</v>
      </c>
      <c r="E614">
        <v>60.3</v>
      </c>
      <c r="F614" s="61">
        <f t="shared" si="131"/>
        <v>115.2</v>
      </c>
      <c r="G614" s="61">
        <f t="shared" si="132"/>
        <v>60.3</v>
      </c>
    </row>
    <row r="615" spans="1:7" x14ac:dyDescent="0.25">
      <c r="A615" s="8">
        <f t="shared" si="130"/>
        <v>43139</v>
      </c>
      <c r="B615">
        <v>0</v>
      </c>
      <c r="C615">
        <v>0</v>
      </c>
      <c r="D615">
        <v>115.2</v>
      </c>
      <c r="E615">
        <v>60.3</v>
      </c>
      <c r="F615" s="61">
        <f t="shared" si="131"/>
        <v>115.2</v>
      </c>
      <c r="G615" s="61">
        <f t="shared" si="132"/>
        <v>60.3</v>
      </c>
    </row>
    <row r="616" spans="1:7" x14ac:dyDescent="0.25">
      <c r="A616" s="8">
        <f t="shared" si="130"/>
        <v>43146</v>
      </c>
      <c r="B616">
        <v>0</v>
      </c>
      <c r="C616">
        <v>0</v>
      </c>
      <c r="D616">
        <v>115.2</v>
      </c>
      <c r="E616">
        <v>60.3</v>
      </c>
      <c r="F616" s="61">
        <f t="shared" si="131"/>
        <v>115.2</v>
      </c>
      <c r="G616" s="61">
        <f t="shared" si="132"/>
        <v>60.3</v>
      </c>
    </row>
    <row r="617" spans="1:7" x14ac:dyDescent="0.25">
      <c r="A617" s="8">
        <f t="shared" si="130"/>
        <v>43153</v>
      </c>
      <c r="B617">
        <v>0</v>
      </c>
      <c r="C617">
        <v>0</v>
      </c>
      <c r="D617">
        <v>115.2</v>
      </c>
      <c r="E617">
        <v>60.3</v>
      </c>
      <c r="F617" s="61">
        <f t="shared" si="131"/>
        <v>115.2</v>
      </c>
      <c r="G617" s="61">
        <f t="shared" si="132"/>
        <v>60.3</v>
      </c>
    </row>
    <row r="618" spans="1:7" x14ac:dyDescent="0.25">
      <c r="A618" s="8">
        <f t="shared" si="130"/>
        <v>43160</v>
      </c>
      <c r="B618">
        <v>0</v>
      </c>
      <c r="C618">
        <v>0</v>
      </c>
      <c r="D618">
        <v>115.2</v>
      </c>
      <c r="E618">
        <v>60.3</v>
      </c>
      <c r="F618" s="61">
        <f t="shared" si="131"/>
        <v>115.2</v>
      </c>
      <c r="G618" s="61">
        <f t="shared" si="132"/>
        <v>60.3</v>
      </c>
    </row>
    <row r="619" spans="1:7" x14ac:dyDescent="0.25">
      <c r="A619" s="8">
        <f t="shared" si="130"/>
        <v>43167</v>
      </c>
      <c r="B619">
        <v>0</v>
      </c>
      <c r="C619">
        <v>0</v>
      </c>
      <c r="D619">
        <v>115.2</v>
      </c>
      <c r="E619">
        <v>60.3</v>
      </c>
      <c r="F619" s="61">
        <f t="shared" si="131"/>
        <v>115.2</v>
      </c>
      <c r="G619" s="61">
        <f t="shared" si="132"/>
        <v>60.3</v>
      </c>
    </row>
    <row r="620" spans="1:7" x14ac:dyDescent="0.25">
      <c r="A620" s="8">
        <f t="shared" si="130"/>
        <v>43174</v>
      </c>
      <c r="B620">
        <v>0</v>
      </c>
      <c r="C620">
        <v>0</v>
      </c>
      <c r="D620">
        <v>115.2</v>
      </c>
      <c r="E620">
        <v>60.3</v>
      </c>
      <c r="F620" s="61">
        <f t="shared" si="131"/>
        <v>115.2</v>
      </c>
      <c r="G620" s="61">
        <f t="shared" si="132"/>
        <v>60.3</v>
      </c>
    </row>
    <row r="621" spans="1:7" x14ac:dyDescent="0.25">
      <c r="A621" s="8">
        <f t="shared" si="130"/>
        <v>43181</v>
      </c>
      <c r="B621">
        <v>0</v>
      </c>
      <c r="C621">
        <v>0</v>
      </c>
      <c r="D621">
        <v>115.2</v>
      </c>
      <c r="E621">
        <v>60.3</v>
      </c>
      <c r="F621" s="61">
        <f t="shared" si="131"/>
        <v>115.2</v>
      </c>
      <c r="G621" s="61">
        <f t="shared" si="132"/>
        <v>60.3</v>
      </c>
    </row>
    <row r="622" spans="1:7" x14ac:dyDescent="0.25">
      <c r="A622" s="8">
        <f t="shared" si="130"/>
        <v>43188</v>
      </c>
      <c r="B622">
        <v>0</v>
      </c>
      <c r="C622">
        <v>0</v>
      </c>
      <c r="D622">
        <v>115.2</v>
      </c>
      <c r="E622">
        <v>60.3</v>
      </c>
      <c r="F622" s="61">
        <f t="shared" si="131"/>
        <v>115.2</v>
      </c>
      <c r="G622" s="61">
        <f t="shared" si="132"/>
        <v>60.3</v>
      </c>
    </row>
    <row r="623" spans="1:7" x14ac:dyDescent="0.25">
      <c r="A623" s="8">
        <f t="shared" si="130"/>
        <v>43195</v>
      </c>
      <c r="B623">
        <v>0</v>
      </c>
      <c r="C623">
        <v>0</v>
      </c>
      <c r="D623">
        <v>115.2</v>
      </c>
      <c r="E623">
        <v>60.3</v>
      </c>
      <c r="F623" s="61">
        <f t="shared" si="131"/>
        <v>115.2</v>
      </c>
      <c r="G623" s="61">
        <f t="shared" si="132"/>
        <v>60.3</v>
      </c>
    </row>
    <row r="624" spans="1:7" x14ac:dyDescent="0.25">
      <c r="A624" s="8">
        <f t="shared" si="130"/>
        <v>43202</v>
      </c>
      <c r="B624">
        <v>0</v>
      </c>
      <c r="C624">
        <v>0</v>
      </c>
      <c r="D624">
        <v>115.2</v>
      </c>
      <c r="E624">
        <v>60.3</v>
      </c>
      <c r="F624" s="61">
        <f t="shared" si="131"/>
        <v>115.2</v>
      </c>
      <c r="G624" s="61">
        <f t="shared" si="132"/>
        <v>60.3</v>
      </c>
    </row>
    <row r="625" spans="1:7" x14ac:dyDescent="0.25">
      <c r="A625" s="8">
        <f t="shared" si="130"/>
        <v>43209</v>
      </c>
      <c r="B625">
        <v>0</v>
      </c>
      <c r="C625">
        <v>0</v>
      </c>
      <c r="D625">
        <v>115.2</v>
      </c>
      <c r="E625">
        <v>60.3</v>
      </c>
      <c r="F625" s="61">
        <f t="shared" si="131"/>
        <v>115.2</v>
      </c>
      <c r="G625" s="61">
        <f t="shared" si="132"/>
        <v>60.3</v>
      </c>
    </row>
    <row r="626" spans="1:7" x14ac:dyDescent="0.25">
      <c r="A626" s="8">
        <f t="shared" si="130"/>
        <v>43216</v>
      </c>
      <c r="B626">
        <v>0</v>
      </c>
      <c r="C626">
        <v>0</v>
      </c>
      <c r="D626">
        <v>115.2</v>
      </c>
      <c r="E626">
        <v>60.3</v>
      </c>
      <c r="F626" s="61">
        <f t="shared" si="131"/>
        <v>115.2</v>
      </c>
      <c r="G626" s="61">
        <f t="shared" si="132"/>
        <v>60.3</v>
      </c>
    </row>
    <row r="627" spans="1:7" x14ac:dyDescent="0.25">
      <c r="A627" s="8">
        <f t="shared" si="130"/>
        <v>43223</v>
      </c>
      <c r="B627">
        <v>0</v>
      </c>
      <c r="C627">
        <v>0</v>
      </c>
      <c r="D627">
        <v>115.2</v>
      </c>
      <c r="E627">
        <v>111.9</v>
      </c>
      <c r="F627" s="61">
        <f t="shared" si="131"/>
        <v>115.2</v>
      </c>
      <c r="G627" s="61">
        <f t="shared" si="132"/>
        <v>111.9</v>
      </c>
    </row>
    <row r="628" spans="1:7" x14ac:dyDescent="0.25">
      <c r="A628" s="8">
        <f t="shared" si="130"/>
        <v>43230</v>
      </c>
      <c r="B628">
        <v>0</v>
      </c>
      <c r="C628">
        <v>0</v>
      </c>
      <c r="D628">
        <v>115.2</v>
      </c>
      <c r="E628">
        <v>111.9</v>
      </c>
      <c r="F628" s="61">
        <f t="shared" si="131"/>
        <v>115.2</v>
      </c>
      <c r="G628" s="61">
        <f t="shared" si="132"/>
        <v>111.9</v>
      </c>
    </row>
    <row r="629" spans="1:7" x14ac:dyDescent="0.25">
      <c r="A629" s="8">
        <f t="shared" si="130"/>
        <v>43237</v>
      </c>
      <c r="B629">
        <v>0</v>
      </c>
      <c r="C629">
        <v>0</v>
      </c>
      <c r="D629">
        <v>115.2</v>
      </c>
      <c r="E629">
        <v>111.9</v>
      </c>
      <c r="F629" s="61">
        <f t="shared" si="131"/>
        <v>115.2</v>
      </c>
      <c r="G629" s="61">
        <f t="shared" si="132"/>
        <v>111.9</v>
      </c>
    </row>
    <row r="630" spans="1:7" x14ac:dyDescent="0.25">
      <c r="A630" s="8">
        <f t="shared" si="130"/>
        <v>43244</v>
      </c>
      <c r="B630">
        <v>0</v>
      </c>
      <c r="C630">
        <v>0</v>
      </c>
      <c r="D630">
        <v>115.2</v>
      </c>
      <c r="E630">
        <v>111.9</v>
      </c>
      <c r="F630" s="61">
        <f t="shared" si="131"/>
        <v>115.2</v>
      </c>
      <c r="G630" s="61">
        <f t="shared" si="132"/>
        <v>111.9</v>
      </c>
    </row>
    <row r="631" spans="1:7" x14ac:dyDescent="0.25">
      <c r="A631" s="8">
        <f t="shared" si="130"/>
        <v>43251</v>
      </c>
      <c r="B631">
        <v>0</v>
      </c>
      <c r="C631">
        <v>0</v>
      </c>
      <c r="D631">
        <v>115.2</v>
      </c>
      <c r="E631">
        <v>111.9</v>
      </c>
      <c r="F631" s="61">
        <f t="shared" ref="F631:F640" si="133">+B631+D631</f>
        <v>115.2</v>
      </c>
      <c r="G631" s="61">
        <f t="shared" ref="G631:G640" si="134">+C631+E631</f>
        <v>111.9</v>
      </c>
    </row>
    <row r="632" spans="1:7" x14ac:dyDescent="0.25">
      <c r="A632" s="8">
        <f t="shared" si="130"/>
        <v>43258</v>
      </c>
      <c r="B632">
        <v>0</v>
      </c>
      <c r="C632">
        <v>115</v>
      </c>
      <c r="D632">
        <v>0</v>
      </c>
      <c r="E632">
        <v>0</v>
      </c>
      <c r="F632" s="61">
        <f t="shared" si="133"/>
        <v>0</v>
      </c>
      <c r="G632" s="61">
        <f t="shared" si="134"/>
        <v>115</v>
      </c>
    </row>
    <row r="633" spans="1:7" x14ac:dyDescent="0.25">
      <c r="A633" s="8">
        <f t="shared" si="130"/>
        <v>43265</v>
      </c>
      <c r="B633">
        <v>0</v>
      </c>
      <c r="C633">
        <v>115</v>
      </c>
      <c r="D633">
        <v>0</v>
      </c>
      <c r="E633">
        <v>0</v>
      </c>
      <c r="F633" s="61">
        <f t="shared" si="133"/>
        <v>0</v>
      </c>
      <c r="G633" s="61">
        <f t="shared" si="134"/>
        <v>115</v>
      </c>
    </row>
    <row r="634" spans="1:7" x14ac:dyDescent="0.25">
      <c r="A634" s="8">
        <f t="shared" si="130"/>
        <v>43272</v>
      </c>
      <c r="B634">
        <v>0</v>
      </c>
      <c r="C634">
        <v>115</v>
      </c>
      <c r="D634">
        <v>0</v>
      </c>
      <c r="E634">
        <v>0</v>
      </c>
      <c r="F634" s="61">
        <f t="shared" si="133"/>
        <v>0</v>
      </c>
      <c r="G634" s="61">
        <f t="shared" si="134"/>
        <v>115</v>
      </c>
    </row>
    <row r="635" spans="1:7" x14ac:dyDescent="0.25">
      <c r="A635" s="8">
        <f t="shared" si="130"/>
        <v>43279</v>
      </c>
      <c r="B635">
        <v>0</v>
      </c>
      <c r="C635">
        <v>115</v>
      </c>
      <c r="D635">
        <v>0</v>
      </c>
      <c r="E635">
        <v>0</v>
      </c>
      <c r="F635" s="61">
        <f t="shared" si="133"/>
        <v>0</v>
      </c>
      <c r="G635" s="61">
        <f t="shared" si="134"/>
        <v>115</v>
      </c>
    </row>
    <row r="636" spans="1:7" x14ac:dyDescent="0.25">
      <c r="A636" s="8">
        <f t="shared" si="130"/>
        <v>43286</v>
      </c>
      <c r="B636">
        <v>0</v>
      </c>
      <c r="C636">
        <v>0</v>
      </c>
      <c r="D636">
        <v>0</v>
      </c>
      <c r="E636">
        <v>115.2</v>
      </c>
      <c r="F636" s="61">
        <f t="shared" si="133"/>
        <v>0</v>
      </c>
      <c r="G636" s="61">
        <f t="shared" si="134"/>
        <v>115.2</v>
      </c>
    </row>
    <row r="637" spans="1:7" x14ac:dyDescent="0.25">
      <c r="A637" s="8">
        <f t="shared" si="130"/>
        <v>43293</v>
      </c>
      <c r="B637">
        <v>0</v>
      </c>
      <c r="C637">
        <v>0</v>
      </c>
      <c r="D637">
        <v>0</v>
      </c>
      <c r="E637">
        <v>115.2</v>
      </c>
      <c r="F637" s="61">
        <f t="shared" si="133"/>
        <v>0</v>
      </c>
      <c r="G637" s="61">
        <f t="shared" si="134"/>
        <v>115.2</v>
      </c>
    </row>
    <row r="638" spans="1:7" x14ac:dyDescent="0.25">
      <c r="A638" s="8">
        <f t="shared" si="130"/>
        <v>43300</v>
      </c>
      <c r="B638">
        <v>0</v>
      </c>
      <c r="C638">
        <v>0</v>
      </c>
      <c r="D638">
        <v>0</v>
      </c>
      <c r="E638">
        <v>115.2</v>
      </c>
      <c r="F638" s="61">
        <f t="shared" si="133"/>
        <v>0</v>
      </c>
      <c r="G638" s="61">
        <f t="shared" si="134"/>
        <v>115.2</v>
      </c>
    </row>
    <row r="639" spans="1:7" x14ac:dyDescent="0.25">
      <c r="A639" s="8">
        <f t="shared" si="130"/>
        <v>43307</v>
      </c>
      <c r="B639">
        <v>0</v>
      </c>
      <c r="C639">
        <v>0</v>
      </c>
      <c r="D639">
        <v>0</v>
      </c>
      <c r="E639">
        <v>115.2</v>
      </c>
      <c r="F639" s="61">
        <f t="shared" si="133"/>
        <v>0</v>
      </c>
      <c r="G639" s="61">
        <f t="shared" si="134"/>
        <v>115.2</v>
      </c>
    </row>
    <row r="640" spans="1:7" x14ac:dyDescent="0.25">
      <c r="A640" s="8">
        <f t="shared" si="130"/>
        <v>43314</v>
      </c>
      <c r="B640">
        <v>0</v>
      </c>
      <c r="C640">
        <v>0</v>
      </c>
      <c r="D640">
        <v>0</v>
      </c>
      <c r="E640">
        <v>115.2</v>
      </c>
      <c r="F640" s="61">
        <f t="shared" si="133"/>
        <v>0</v>
      </c>
      <c r="G640" s="61">
        <f t="shared" si="134"/>
        <v>115.2</v>
      </c>
    </row>
    <row r="641" spans="1:7" x14ac:dyDescent="0.25">
      <c r="A641" s="8">
        <f t="shared" si="130"/>
        <v>43321</v>
      </c>
      <c r="B641">
        <v>0</v>
      </c>
      <c r="C641">
        <v>0</v>
      </c>
      <c r="D641">
        <v>0</v>
      </c>
      <c r="E641">
        <v>115.2</v>
      </c>
      <c r="F641" s="61">
        <f t="shared" ref="F641:F650" si="135">+B641+D641</f>
        <v>0</v>
      </c>
      <c r="G641" s="61">
        <f t="shared" ref="G641:G650" si="136">+C641+E641</f>
        <v>115.2</v>
      </c>
    </row>
    <row r="642" spans="1:7" x14ac:dyDescent="0.25">
      <c r="A642" s="8">
        <f t="shared" ref="A642:A705" si="137">+A641+7</f>
        <v>43328</v>
      </c>
      <c r="B642">
        <v>0</v>
      </c>
      <c r="C642">
        <v>0</v>
      </c>
      <c r="D642">
        <v>0</v>
      </c>
      <c r="E642">
        <v>115.2</v>
      </c>
      <c r="F642" s="61">
        <f t="shared" si="135"/>
        <v>0</v>
      </c>
      <c r="G642" s="61">
        <f t="shared" si="136"/>
        <v>115.2</v>
      </c>
    </row>
    <row r="643" spans="1:7" x14ac:dyDescent="0.25">
      <c r="A643" s="8">
        <f t="shared" si="137"/>
        <v>43335</v>
      </c>
      <c r="B643">
        <v>0</v>
      </c>
      <c r="C643">
        <v>0</v>
      </c>
      <c r="D643">
        <v>0</v>
      </c>
      <c r="E643">
        <v>115.2</v>
      </c>
      <c r="F643" s="61">
        <f t="shared" si="135"/>
        <v>0</v>
      </c>
      <c r="G643" s="61">
        <f t="shared" si="136"/>
        <v>115.2</v>
      </c>
    </row>
    <row r="644" spans="1:7" x14ac:dyDescent="0.25">
      <c r="A644" s="8">
        <f t="shared" si="137"/>
        <v>43342</v>
      </c>
      <c r="B644">
        <v>0</v>
      </c>
      <c r="C644">
        <v>0</v>
      </c>
      <c r="D644">
        <v>0</v>
      </c>
      <c r="E644">
        <v>115.2</v>
      </c>
      <c r="F644" s="61">
        <f t="shared" si="135"/>
        <v>0</v>
      </c>
      <c r="G644" s="61">
        <f t="shared" si="136"/>
        <v>115.2</v>
      </c>
    </row>
    <row r="645" spans="1:7" x14ac:dyDescent="0.25">
      <c r="A645" s="8">
        <f t="shared" si="137"/>
        <v>43349</v>
      </c>
      <c r="B645">
        <v>0</v>
      </c>
      <c r="C645">
        <v>0</v>
      </c>
      <c r="D645">
        <v>0</v>
      </c>
      <c r="E645">
        <v>115.2</v>
      </c>
      <c r="F645" s="61">
        <f t="shared" si="135"/>
        <v>0</v>
      </c>
      <c r="G645" s="61">
        <f t="shared" si="136"/>
        <v>115.2</v>
      </c>
    </row>
    <row r="646" spans="1:7" x14ac:dyDescent="0.25">
      <c r="A646" s="8">
        <f t="shared" si="137"/>
        <v>43356</v>
      </c>
      <c r="B646">
        <v>0</v>
      </c>
      <c r="C646">
        <v>0</v>
      </c>
      <c r="D646">
        <v>0</v>
      </c>
      <c r="E646">
        <v>115.2</v>
      </c>
      <c r="F646" s="61">
        <f t="shared" si="135"/>
        <v>0</v>
      </c>
      <c r="G646" s="61">
        <f t="shared" si="136"/>
        <v>115.2</v>
      </c>
    </row>
    <row r="647" spans="1:7" x14ac:dyDescent="0.25">
      <c r="A647" s="8">
        <f t="shared" si="137"/>
        <v>43363</v>
      </c>
      <c r="B647">
        <v>0</v>
      </c>
      <c r="C647">
        <v>0</v>
      </c>
      <c r="D647">
        <v>0</v>
      </c>
      <c r="E647">
        <v>115.2</v>
      </c>
      <c r="F647" s="61">
        <f t="shared" si="135"/>
        <v>0</v>
      </c>
      <c r="G647" s="61">
        <f t="shared" si="136"/>
        <v>115.2</v>
      </c>
    </row>
    <row r="648" spans="1:7" x14ac:dyDescent="0.25">
      <c r="A648" s="8">
        <f t="shared" si="137"/>
        <v>43370</v>
      </c>
      <c r="B648">
        <v>0</v>
      </c>
      <c r="C648">
        <v>0</v>
      </c>
      <c r="D648">
        <v>0</v>
      </c>
      <c r="E648">
        <v>115.2</v>
      </c>
      <c r="F648" s="61">
        <f t="shared" si="135"/>
        <v>0</v>
      </c>
      <c r="G648" s="61">
        <f t="shared" si="136"/>
        <v>115.2</v>
      </c>
    </row>
    <row r="649" spans="1:7" x14ac:dyDescent="0.25">
      <c r="A649" s="8">
        <f t="shared" si="137"/>
        <v>43377</v>
      </c>
      <c r="B649">
        <v>0</v>
      </c>
      <c r="C649">
        <v>0</v>
      </c>
      <c r="D649">
        <v>0</v>
      </c>
      <c r="E649">
        <v>115.2</v>
      </c>
      <c r="F649" s="61">
        <f t="shared" si="135"/>
        <v>0</v>
      </c>
      <c r="G649" s="61">
        <f t="shared" si="136"/>
        <v>115.2</v>
      </c>
    </row>
    <row r="650" spans="1:7" x14ac:dyDescent="0.25">
      <c r="A650" s="8">
        <f t="shared" si="137"/>
        <v>43384</v>
      </c>
      <c r="B650">
        <v>0</v>
      </c>
      <c r="C650">
        <v>0</v>
      </c>
      <c r="D650">
        <v>0</v>
      </c>
      <c r="E650">
        <v>115.2</v>
      </c>
      <c r="F650" s="61">
        <f t="shared" si="135"/>
        <v>0</v>
      </c>
      <c r="G650" s="61">
        <f t="shared" si="136"/>
        <v>115.2</v>
      </c>
    </row>
    <row r="651" spans="1:7" x14ac:dyDescent="0.25">
      <c r="A651" s="8">
        <f t="shared" si="137"/>
        <v>43391</v>
      </c>
      <c r="B651">
        <v>0</v>
      </c>
      <c r="C651">
        <v>0</v>
      </c>
      <c r="D651">
        <v>0</v>
      </c>
      <c r="E651">
        <v>115.2</v>
      </c>
      <c r="F651" s="61">
        <f t="shared" ref="F651:F676" si="138">+B651+D651</f>
        <v>0</v>
      </c>
      <c r="G651" s="61">
        <f t="shared" ref="G651:G676" si="139">+C651+E651</f>
        <v>115.2</v>
      </c>
    </row>
    <row r="652" spans="1:7" x14ac:dyDescent="0.25">
      <c r="A652" s="8">
        <f t="shared" si="137"/>
        <v>43398</v>
      </c>
      <c r="B652">
        <v>50</v>
      </c>
      <c r="C652">
        <v>0</v>
      </c>
      <c r="D652">
        <v>0</v>
      </c>
      <c r="E652">
        <v>115.2</v>
      </c>
      <c r="F652" s="61">
        <f t="shared" si="138"/>
        <v>50</v>
      </c>
      <c r="G652" s="61">
        <f t="shared" si="139"/>
        <v>115.2</v>
      </c>
    </row>
    <row r="653" spans="1:7" x14ac:dyDescent="0.25">
      <c r="A653" s="8">
        <f t="shared" si="137"/>
        <v>43405</v>
      </c>
      <c r="B653">
        <v>100</v>
      </c>
      <c r="C653">
        <v>0</v>
      </c>
      <c r="D653">
        <v>0</v>
      </c>
      <c r="E653">
        <v>115.2</v>
      </c>
      <c r="F653" s="61">
        <f t="shared" si="138"/>
        <v>100</v>
      </c>
      <c r="G653" s="61">
        <f t="shared" si="139"/>
        <v>115.2</v>
      </c>
    </row>
    <row r="654" spans="1:7" x14ac:dyDescent="0.25">
      <c r="A654" s="8">
        <f t="shared" si="137"/>
        <v>43412</v>
      </c>
      <c r="B654">
        <v>100</v>
      </c>
      <c r="C654">
        <v>0</v>
      </c>
      <c r="D654">
        <v>0</v>
      </c>
      <c r="E654">
        <v>115.2</v>
      </c>
      <c r="F654" s="61">
        <f t="shared" si="138"/>
        <v>100</v>
      </c>
      <c r="G654" s="61">
        <f t="shared" si="139"/>
        <v>115.2</v>
      </c>
    </row>
    <row r="655" spans="1:7" x14ac:dyDescent="0.25">
      <c r="A655" s="8">
        <f t="shared" si="137"/>
        <v>43419</v>
      </c>
      <c r="B655">
        <v>100</v>
      </c>
      <c r="C655">
        <v>0</v>
      </c>
      <c r="D655">
        <v>0</v>
      </c>
      <c r="E655">
        <v>115.2</v>
      </c>
      <c r="F655" s="61">
        <f t="shared" si="138"/>
        <v>100</v>
      </c>
      <c r="G655" s="61">
        <f t="shared" si="139"/>
        <v>115.2</v>
      </c>
    </row>
    <row r="656" spans="1:7" x14ac:dyDescent="0.25">
      <c r="A656" s="8">
        <f t="shared" si="137"/>
        <v>43426</v>
      </c>
      <c r="B656">
        <v>100</v>
      </c>
      <c r="C656">
        <v>0</v>
      </c>
      <c r="D656">
        <v>0</v>
      </c>
      <c r="E656">
        <v>115.2</v>
      </c>
      <c r="F656" s="61">
        <f t="shared" si="138"/>
        <v>100</v>
      </c>
      <c r="G656" s="61">
        <f t="shared" si="139"/>
        <v>115.2</v>
      </c>
    </row>
    <row r="657" spans="1:7" x14ac:dyDescent="0.25">
      <c r="A657" s="8">
        <f t="shared" si="137"/>
        <v>43433</v>
      </c>
      <c r="B657">
        <v>220</v>
      </c>
      <c r="C657">
        <v>0</v>
      </c>
      <c r="D657">
        <v>0</v>
      </c>
      <c r="E657">
        <v>115.2</v>
      </c>
      <c r="F657" s="61">
        <f t="shared" si="138"/>
        <v>220</v>
      </c>
      <c r="G657" s="61">
        <f t="shared" si="139"/>
        <v>115.2</v>
      </c>
    </row>
    <row r="658" spans="1:7" x14ac:dyDescent="0.25">
      <c r="A658" s="8">
        <f t="shared" si="137"/>
        <v>43440</v>
      </c>
      <c r="B658">
        <v>220</v>
      </c>
      <c r="C658">
        <v>0</v>
      </c>
      <c r="D658">
        <v>0</v>
      </c>
      <c r="E658">
        <v>115.2</v>
      </c>
      <c r="F658" s="61">
        <f t="shared" si="138"/>
        <v>220</v>
      </c>
      <c r="G658" s="61">
        <f t="shared" si="139"/>
        <v>115.2</v>
      </c>
    </row>
    <row r="659" spans="1:7" x14ac:dyDescent="0.25">
      <c r="A659" s="8">
        <f t="shared" si="137"/>
        <v>43447</v>
      </c>
      <c r="B659">
        <v>220</v>
      </c>
      <c r="C659">
        <v>0</v>
      </c>
      <c r="D659">
        <v>0</v>
      </c>
      <c r="E659">
        <v>115.2</v>
      </c>
      <c r="F659" s="61">
        <f t="shared" si="138"/>
        <v>220</v>
      </c>
      <c r="G659" s="61">
        <f t="shared" si="139"/>
        <v>115.2</v>
      </c>
    </row>
    <row r="660" spans="1:7" x14ac:dyDescent="0.25">
      <c r="A660" s="8">
        <f t="shared" si="137"/>
        <v>43454</v>
      </c>
      <c r="B660">
        <v>275</v>
      </c>
      <c r="C660">
        <v>0</v>
      </c>
      <c r="D660">
        <v>115.7</v>
      </c>
      <c r="E660">
        <v>115.2</v>
      </c>
      <c r="F660" s="61">
        <f t="shared" si="138"/>
        <v>390.7</v>
      </c>
      <c r="G660" s="61">
        <f t="shared" si="139"/>
        <v>115.2</v>
      </c>
    </row>
    <row r="661" spans="1:7" x14ac:dyDescent="0.25">
      <c r="A661" s="8">
        <f t="shared" si="137"/>
        <v>43461</v>
      </c>
      <c r="B661">
        <v>275</v>
      </c>
      <c r="C661">
        <v>0</v>
      </c>
      <c r="D661">
        <v>115.7</v>
      </c>
      <c r="E661">
        <v>115.2</v>
      </c>
      <c r="F661" s="61">
        <f t="shared" si="138"/>
        <v>390.7</v>
      </c>
      <c r="G661" s="61">
        <f t="shared" si="139"/>
        <v>115.2</v>
      </c>
    </row>
    <row r="662" spans="1:7" x14ac:dyDescent="0.25">
      <c r="A662" s="8">
        <f t="shared" si="137"/>
        <v>43468</v>
      </c>
      <c r="B662">
        <v>275</v>
      </c>
      <c r="C662">
        <v>0</v>
      </c>
      <c r="D662">
        <v>115.7</v>
      </c>
      <c r="E662">
        <v>115.2</v>
      </c>
      <c r="F662" s="61">
        <f t="shared" si="138"/>
        <v>390.7</v>
      </c>
      <c r="G662" s="61">
        <f t="shared" si="139"/>
        <v>115.2</v>
      </c>
    </row>
    <row r="663" spans="1:7" x14ac:dyDescent="0.25">
      <c r="A663" s="8">
        <f t="shared" si="137"/>
        <v>43475</v>
      </c>
      <c r="B663" s="271">
        <v>0</v>
      </c>
      <c r="C663" s="271">
        <v>0</v>
      </c>
      <c r="D663" s="271">
        <v>0</v>
      </c>
      <c r="E663" s="271">
        <v>0</v>
      </c>
      <c r="F663" s="286">
        <f t="shared" si="138"/>
        <v>0</v>
      </c>
      <c r="G663" s="61">
        <f t="shared" si="139"/>
        <v>0</v>
      </c>
    </row>
    <row r="664" spans="1:7" x14ac:dyDescent="0.25">
      <c r="A664" s="8">
        <f t="shared" si="137"/>
        <v>43482</v>
      </c>
      <c r="B664" s="271">
        <v>0</v>
      </c>
      <c r="C664" s="271">
        <v>0</v>
      </c>
      <c r="D664" s="271">
        <v>0</v>
      </c>
      <c r="E664" s="271">
        <v>0</v>
      </c>
      <c r="F664" s="286">
        <f t="shared" si="138"/>
        <v>0</v>
      </c>
      <c r="G664" s="61">
        <f t="shared" si="139"/>
        <v>0</v>
      </c>
    </row>
    <row r="665" spans="1:7" x14ac:dyDescent="0.25">
      <c r="A665" s="8">
        <f t="shared" si="137"/>
        <v>43489</v>
      </c>
      <c r="B665" s="271">
        <v>0</v>
      </c>
      <c r="C665" s="271">
        <v>0</v>
      </c>
      <c r="D665" s="271">
        <v>0</v>
      </c>
      <c r="E665" s="271">
        <v>0</v>
      </c>
      <c r="F665" s="286">
        <f t="shared" si="138"/>
        <v>0</v>
      </c>
      <c r="G665" s="61">
        <f t="shared" si="139"/>
        <v>0</v>
      </c>
    </row>
    <row r="666" spans="1:7" x14ac:dyDescent="0.25">
      <c r="A666" s="8">
        <f t="shared" si="137"/>
        <v>43496</v>
      </c>
      <c r="B666" s="271">
        <v>0</v>
      </c>
      <c r="C666" s="271">
        <v>0</v>
      </c>
      <c r="D666" s="271">
        <v>0</v>
      </c>
      <c r="E666" s="271">
        <v>0</v>
      </c>
      <c r="F666" s="286">
        <f t="shared" si="138"/>
        <v>0</v>
      </c>
      <c r="G666" s="61">
        <f t="shared" si="139"/>
        <v>0</v>
      </c>
    </row>
    <row r="667" spans="1:7" x14ac:dyDescent="0.25">
      <c r="A667" s="8">
        <f t="shared" si="137"/>
        <v>43503</v>
      </c>
      <c r="B667" s="271">
        <v>0</v>
      </c>
      <c r="C667" s="271">
        <v>0</v>
      </c>
      <c r="D667" s="271">
        <v>0</v>
      </c>
      <c r="E667" s="271">
        <v>0</v>
      </c>
      <c r="F667" s="286">
        <f t="shared" si="138"/>
        <v>0</v>
      </c>
      <c r="G667" s="61">
        <f t="shared" si="139"/>
        <v>0</v>
      </c>
    </row>
    <row r="668" spans="1:7" x14ac:dyDescent="0.25">
      <c r="A668" s="8">
        <f t="shared" si="137"/>
        <v>43510</v>
      </c>
      <c r="B668">
        <v>220</v>
      </c>
      <c r="C668">
        <v>0</v>
      </c>
      <c r="D668">
        <v>417.8</v>
      </c>
      <c r="E668">
        <v>115.2</v>
      </c>
      <c r="F668" s="61">
        <f t="shared" si="138"/>
        <v>637.79999999999995</v>
      </c>
      <c r="G668" s="61">
        <f t="shared" si="139"/>
        <v>115.2</v>
      </c>
    </row>
    <row r="669" spans="1:7" x14ac:dyDescent="0.25">
      <c r="A669" s="8">
        <f t="shared" si="137"/>
        <v>43517</v>
      </c>
      <c r="B669">
        <v>220</v>
      </c>
      <c r="C669">
        <v>0</v>
      </c>
      <c r="D669">
        <v>417.8</v>
      </c>
      <c r="E669">
        <v>115.2</v>
      </c>
      <c r="F669" s="61">
        <f t="shared" si="138"/>
        <v>637.79999999999995</v>
      </c>
      <c r="G669" s="61">
        <f t="shared" si="139"/>
        <v>115.2</v>
      </c>
    </row>
    <row r="670" spans="1:7" x14ac:dyDescent="0.25">
      <c r="A670" s="8">
        <f t="shared" si="137"/>
        <v>43524</v>
      </c>
      <c r="B670">
        <v>275</v>
      </c>
      <c r="C670">
        <v>0</v>
      </c>
      <c r="D670">
        <v>417.8</v>
      </c>
      <c r="E670">
        <v>115.2</v>
      </c>
      <c r="F670" s="61">
        <f t="shared" si="138"/>
        <v>692.8</v>
      </c>
      <c r="G670" s="61">
        <f t="shared" si="139"/>
        <v>115.2</v>
      </c>
    </row>
    <row r="671" spans="1:7" x14ac:dyDescent="0.25">
      <c r="A671" s="8">
        <f t="shared" si="137"/>
        <v>43531</v>
      </c>
      <c r="B671">
        <v>225</v>
      </c>
      <c r="C671">
        <v>0</v>
      </c>
      <c r="D671">
        <v>467.4</v>
      </c>
      <c r="E671">
        <v>115.2</v>
      </c>
      <c r="F671" s="61">
        <f t="shared" si="138"/>
        <v>692.4</v>
      </c>
      <c r="G671" s="61">
        <f t="shared" si="139"/>
        <v>115.2</v>
      </c>
    </row>
    <row r="672" spans="1:7" x14ac:dyDescent="0.25">
      <c r="A672" s="8">
        <f t="shared" si="137"/>
        <v>43538</v>
      </c>
      <c r="B672">
        <v>225</v>
      </c>
      <c r="C672">
        <v>0</v>
      </c>
      <c r="D672">
        <v>467.4</v>
      </c>
      <c r="E672">
        <v>115.2</v>
      </c>
      <c r="F672" s="61">
        <f t="shared" si="138"/>
        <v>692.4</v>
      </c>
      <c r="G672" s="61">
        <f t="shared" si="139"/>
        <v>115.2</v>
      </c>
    </row>
    <row r="673" spans="1:7" x14ac:dyDescent="0.25">
      <c r="A673" s="8">
        <f t="shared" si="137"/>
        <v>43545</v>
      </c>
      <c r="B673">
        <v>225</v>
      </c>
      <c r="C673">
        <v>0</v>
      </c>
      <c r="D673">
        <v>467.4</v>
      </c>
      <c r="E673">
        <v>115.2</v>
      </c>
      <c r="F673" s="61">
        <f t="shared" si="138"/>
        <v>692.4</v>
      </c>
      <c r="G673" s="61">
        <f t="shared" si="139"/>
        <v>115.2</v>
      </c>
    </row>
    <row r="674" spans="1:7" x14ac:dyDescent="0.25">
      <c r="A674" s="8">
        <f t="shared" si="137"/>
        <v>43552</v>
      </c>
      <c r="B674">
        <v>295</v>
      </c>
      <c r="C674">
        <v>0</v>
      </c>
      <c r="D674">
        <v>517</v>
      </c>
      <c r="E674">
        <v>115.2</v>
      </c>
      <c r="F674" s="61">
        <f t="shared" si="138"/>
        <v>812</v>
      </c>
      <c r="G674" s="61">
        <f t="shared" si="139"/>
        <v>115.2</v>
      </c>
    </row>
    <row r="675" spans="1:7" x14ac:dyDescent="0.25">
      <c r="A675" s="8">
        <f t="shared" si="137"/>
        <v>43559</v>
      </c>
      <c r="B675">
        <v>235</v>
      </c>
      <c r="C675">
        <v>0</v>
      </c>
      <c r="D675">
        <v>579.9</v>
      </c>
      <c r="E675">
        <v>115.2</v>
      </c>
      <c r="F675" s="61">
        <f t="shared" si="138"/>
        <v>814.9</v>
      </c>
      <c r="G675" s="61">
        <f t="shared" si="139"/>
        <v>115.2</v>
      </c>
    </row>
    <row r="676" spans="1:7" x14ac:dyDescent="0.25">
      <c r="A676" s="8">
        <f t="shared" si="137"/>
        <v>43566</v>
      </c>
      <c r="B676">
        <v>235</v>
      </c>
      <c r="C676">
        <v>0</v>
      </c>
      <c r="D676">
        <v>579.9</v>
      </c>
      <c r="E676">
        <v>115.2</v>
      </c>
      <c r="F676" s="61">
        <f t="shared" si="138"/>
        <v>814.9</v>
      </c>
      <c r="G676" s="61">
        <f t="shared" si="139"/>
        <v>115.2</v>
      </c>
    </row>
    <row r="677" spans="1:7" x14ac:dyDescent="0.25">
      <c r="A677" s="8">
        <f t="shared" si="137"/>
        <v>43573</v>
      </c>
      <c r="B677">
        <v>120</v>
      </c>
      <c r="C677">
        <v>0</v>
      </c>
      <c r="D677">
        <v>694.9</v>
      </c>
      <c r="E677">
        <v>115.2</v>
      </c>
      <c r="F677" s="61">
        <f t="shared" ref="F677:F696" si="140">+B677+D677</f>
        <v>814.9</v>
      </c>
      <c r="G677" s="61">
        <f t="shared" ref="G677:G696" si="141">+C677+E677</f>
        <v>115.2</v>
      </c>
    </row>
    <row r="678" spans="1:7" x14ac:dyDescent="0.25">
      <c r="A678" s="8">
        <f t="shared" si="137"/>
        <v>43580</v>
      </c>
      <c r="B678">
        <v>120</v>
      </c>
      <c r="C678">
        <v>0</v>
      </c>
      <c r="D678">
        <v>694.9</v>
      </c>
      <c r="E678">
        <v>115.2</v>
      </c>
      <c r="F678" s="61">
        <f t="shared" si="140"/>
        <v>814.9</v>
      </c>
      <c r="G678" s="61">
        <f t="shared" si="141"/>
        <v>115.2</v>
      </c>
    </row>
    <row r="679" spans="1:7" x14ac:dyDescent="0.25">
      <c r="A679" s="8">
        <f t="shared" si="137"/>
        <v>43587</v>
      </c>
      <c r="B679">
        <v>60</v>
      </c>
      <c r="C679">
        <v>0</v>
      </c>
      <c r="D679">
        <v>757.9</v>
      </c>
      <c r="E679">
        <v>115.2</v>
      </c>
      <c r="F679" s="61">
        <f t="shared" si="140"/>
        <v>817.9</v>
      </c>
      <c r="G679" s="61">
        <f t="shared" si="141"/>
        <v>115.2</v>
      </c>
    </row>
    <row r="680" spans="1:7" x14ac:dyDescent="0.25">
      <c r="A680" s="8">
        <f t="shared" si="137"/>
        <v>43594</v>
      </c>
      <c r="B680">
        <v>60</v>
      </c>
      <c r="C680">
        <v>0</v>
      </c>
      <c r="D680">
        <v>757.9</v>
      </c>
      <c r="E680">
        <v>115.2</v>
      </c>
      <c r="F680" s="61">
        <f t="shared" si="140"/>
        <v>817.9</v>
      </c>
      <c r="G680" s="61">
        <f t="shared" si="141"/>
        <v>115.2</v>
      </c>
    </row>
    <row r="681" spans="1:7" x14ac:dyDescent="0.25">
      <c r="A681" s="8">
        <f t="shared" si="137"/>
        <v>43601</v>
      </c>
      <c r="B681">
        <v>0</v>
      </c>
      <c r="C681">
        <v>0</v>
      </c>
      <c r="D681">
        <v>820.9</v>
      </c>
      <c r="E681">
        <v>115.2</v>
      </c>
      <c r="F681" s="61">
        <f t="shared" si="140"/>
        <v>820.9</v>
      </c>
      <c r="G681" s="61">
        <f t="shared" si="141"/>
        <v>115.2</v>
      </c>
    </row>
    <row r="682" spans="1:7" x14ac:dyDescent="0.25">
      <c r="A682" s="8">
        <f t="shared" si="137"/>
        <v>43608</v>
      </c>
      <c r="B682">
        <v>0</v>
      </c>
      <c r="C682">
        <v>0</v>
      </c>
      <c r="D682">
        <v>820.9</v>
      </c>
      <c r="E682">
        <v>115.2</v>
      </c>
      <c r="F682" s="61">
        <f t="shared" si="140"/>
        <v>820.9</v>
      </c>
      <c r="G682" s="61">
        <f t="shared" si="141"/>
        <v>115.2</v>
      </c>
    </row>
    <row r="683" spans="1:7" x14ac:dyDescent="0.25">
      <c r="A683" s="8">
        <f t="shared" si="137"/>
        <v>43615</v>
      </c>
      <c r="B683">
        <v>0</v>
      </c>
      <c r="C683">
        <v>0</v>
      </c>
      <c r="D683">
        <v>820.9</v>
      </c>
      <c r="E683">
        <v>115.2</v>
      </c>
      <c r="F683" s="61">
        <f t="shared" si="140"/>
        <v>820.9</v>
      </c>
      <c r="G683" s="61">
        <f t="shared" si="141"/>
        <v>115.2</v>
      </c>
    </row>
    <row r="684" spans="1:7" x14ac:dyDescent="0.25">
      <c r="A684" s="8">
        <f t="shared" si="137"/>
        <v>43622</v>
      </c>
      <c r="B684">
        <v>20</v>
      </c>
      <c r="C684">
        <v>0</v>
      </c>
      <c r="D684">
        <v>0</v>
      </c>
      <c r="E684">
        <v>0</v>
      </c>
      <c r="F684" s="61">
        <f t="shared" si="140"/>
        <v>20</v>
      </c>
      <c r="G684" s="61">
        <f t="shared" si="141"/>
        <v>0</v>
      </c>
    </row>
    <row r="685" spans="1:7" x14ac:dyDescent="0.25">
      <c r="A685" s="8">
        <f t="shared" si="137"/>
        <v>43629</v>
      </c>
      <c r="B685">
        <v>20</v>
      </c>
      <c r="C685">
        <v>0</v>
      </c>
      <c r="D685">
        <v>0</v>
      </c>
      <c r="E685">
        <v>0</v>
      </c>
      <c r="F685" s="61">
        <f t="shared" si="140"/>
        <v>20</v>
      </c>
      <c r="G685" s="61">
        <f t="shared" si="141"/>
        <v>0</v>
      </c>
    </row>
    <row r="686" spans="1:7" x14ac:dyDescent="0.25">
      <c r="A686" s="8">
        <f t="shared" si="137"/>
        <v>43636</v>
      </c>
      <c r="B686">
        <v>20</v>
      </c>
      <c r="C686">
        <v>0</v>
      </c>
      <c r="D686">
        <v>0</v>
      </c>
      <c r="E686">
        <v>0</v>
      </c>
      <c r="F686" s="61">
        <f t="shared" si="140"/>
        <v>20</v>
      </c>
      <c r="G686" s="61">
        <f t="shared" si="141"/>
        <v>0</v>
      </c>
    </row>
    <row r="687" spans="1:7" x14ac:dyDescent="0.25">
      <c r="A687" s="8">
        <f t="shared" si="137"/>
        <v>43643</v>
      </c>
      <c r="B687">
        <v>0</v>
      </c>
      <c r="C687">
        <v>0</v>
      </c>
      <c r="D687">
        <v>21.4</v>
      </c>
      <c r="E687">
        <v>0</v>
      </c>
      <c r="F687" s="61">
        <f t="shared" si="140"/>
        <v>21.4</v>
      </c>
      <c r="G687" s="61">
        <f t="shared" si="141"/>
        <v>0</v>
      </c>
    </row>
    <row r="688" spans="1:7" x14ac:dyDescent="0.25">
      <c r="A688" s="8">
        <f t="shared" si="137"/>
        <v>43650</v>
      </c>
      <c r="B688">
        <v>0</v>
      </c>
      <c r="C688">
        <v>0</v>
      </c>
      <c r="D688">
        <v>21.4</v>
      </c>
      <c r="E688">
        <v>0</v>
      </c>
      <c r="F688" s="61">
        <f t="shared" si="140"/>
        <v>21.4</v>
      </c>
      <c r="G688" s="61">
        <f t="shared" si="141"/>
        <v>0</v>
      </c>
    </row>
    <row r="689" spans="1:7" x14ac:dyDescent="0.25">
      <c r="A689" s="8">
        <f t="shared" si="137"/>
        <v>43657</v>
      </c>
      <c r="B689">
        <v>101</v>
      </c>
      <c r="C689">
        <v>20</v>
      </c>
      <c r="D689">
        <v>19.5</v>
      </c>
      <c r="E689">
        <v>32.1</v>
      </c>
      <c r="F689" s="61">
        <f t="shared" si="140"/>
        <v>120.5</v>
      </c>
      <c r="G689" s="61">
        <f t="shared" si="141"/>
        <v>52.1</v>
      </c>
    </row>
    <row r="690" spans="1:7" x14ac:dyDescent="0.25">
      <c r="A690" s="8">
        <f t="shared" si="137"/>
        <v>43664</v>
      </c>
      <c r="B690">
        <v>0</v>
      </c>
      <c r="C690">
        <v>0</v>
      </c>
      <c r="D690">
        <v>21.4</v>
      </c>
      <c r="E690">
        <v>0</v>
      </c>
      <c r="F690" s="61">
        <f t="shared" si="140"/>
        <v>21.4</v>
      </c>
      <c r="G690" s="61">
        <f t="shared" si="141"/>
        <v>0</v>
      </c>
    </row>
    <row r="691" spans="1:7" x14ac:dyDescent="0.25">
      <c r="A691" s="8">
        <f t="shared" si="137"/>
        <v>43671</v>
      </c>
      <c r="B691">
        <v>0</v>
      </c>
      <c r="C691">
        <v>0</v>
      </c>
      <c r="D691">
        <v>21.4</v>
      </c>
      <c r="E691">
        <v>0</v>
      </c>
      <c r="F691" s="61">
        <f t="shared" si="140"/>
        <v>21.4</v>
      </c>
      <c r="G691" s="61">
        <f t="shared" si="141"/>
        <v>0</v>
      </c>
    </row>
    <row r="692" spans="1:7" x14ac:dyDescent="0.25">
      <c r="A692" s="8">
        <f t="shared" si="137"/>
        <v>43678</v>
      </c>
      <c r="B692">
        <v>0</v>
      </c>
      <c r="C692">
        <v>0</v>
      </c>
      <c r="D692">
        <v>21.4</v>
      </c>
      <c r="E692">
        <v>0</v>
      </c>
      <c r="F692" s="61">
        <f t="shared" si="140"/>
        <v>21.4</v>
      </c>
      <c r="G692" s="61">
        <f t="shared" si="141"/>
        <v>0</v>
      </c>
    </row>
    <row r="693" spans="1:7" x14ac:dyDescent="0.25">
      <c r="A693" s="8">
        <f t="shared" si="137"/>
        <v>43685</v>
      </c>
      <c r="B693">
        <v>0</v>
      </c>
      <c r="C693">
        <v>0</v>
      </c>
      <c r="D693">
        <v>21.4</v>
      </c>
      <c r="E693">
        <v>0</v>
      </c>
      <c r="F693" s="61">
        <f t="shared" si="140"/>
        <v>21.4</v>
      </c>
      <c r="G693" s="61">
        <f t="shared" si="141"/>
        <v>0</v>
      </c>
    </row>
    <row r="694" spans="1:7" x14ac:dyDescent="0.25">
      <c r="A694" s="8">
        <f t="shared" si="137"/>
        <v>43692</v>
      </c>
      <c r="B694">
        <v>0</v>
      </c>
      <c r="C694">
        <v>0</v>
      </c>
      <c r="D694">
        <v>0</v>
      </c>
      <c r="E694">
        <v>0</v>
      </c>
      <c r="F694" s="61">
        <f t="shared" si="140"/>
        <v>0</v>
      </c>
      <c r="G694" s="61">
        <f t="shared" si="141"/>
        <v>0</v>
      </c>
    </row>
    <row r="695" spans="1:7" x14ac:dyDescent="0.25">
      <c r="A695" s="8">
        <f t="shared" si="137"/>
        <v>43699</v>
      </c>
      <c r="B695">
        <v>42</v>
      </c>
      <c r="C695">
        <v>0</v>
      </c>
      <c r="D695">
        <v>0</v>
      </c>
      <c r="E695">
        <v>0</v>
      </c>
      <c r="F695" s="61">
        <f t="shared" si="140"/>
        <v>42</v>
      </c>
      <c r="G695" s="61">
        <f t="shared" si="141"/>
        <v>0</v>
      </c>
    </row>
    <row r="696" spans="1:7" x14ac:dyDescent="0.25">
      <c r="A696" s="8">
        <f t="shared" si="137"/>
        <v>43706</v>
      </c>
      <c r="B696">
        <v>42</v>
      </c>
      <c r="C696">
        <v>0</v>
      </c>
      <c r="D696">
        <v>0</v>
      </c>
      <c r="E696">
        <v>0</v>
      </c>
      <c r="F696" s="61">
        <f t="shared" si="140"/>
        <v>42</v>
      </c>
      <c r="G696" s="61">
        <f t="shared" si="141"/>
        <v>0</v>
      </c>
    </row>
    <row r="697" spans="1:7" x14ac:dyDescent="0.25">
      <c r="A697" s="8">
        <f t="shared" si="137"/>
        <v>43713</v>
      </c>
      <c r="B697">
        <v>42</v>
      </c>
      <c r="C697">
        <v>0</v>
      </c>
      <c r="D697">
        <v>0</v>
      </c>
      <c r="E697">
        <v>0</v>
      </c>
      <c r="F697" s="61">
        <f t="shared" ref="F697:F760" si="142">+B697+D697</f>
        <v>42</v>
      </c>
      <c r="G697" s="61">
        <f t="shared" ref="G697:G760" si="143">+C697+E697</f>
        <v>0</v>
      </c>
    </row>
    <row r="698" spans="1:7" x14ac:dyDescent="0.25">
      <c r="A698" s="8">
        <f t="shared" si="137"/>
        <v>43720</v>
      </c>
      <c r="B698">
        <v>42</v>
      </c>
      <c r="C698">
        <v>0</v>
      </c>
      <c r="D698">
        <v>0</v>
      </c>
      <c r="E698">
        <v>0</v>
      </c>
      <c r="F698" s="61">
        <f t="shared" si="142"/>
        <v>42</v>
      </c>
      <c r="G698" s="61">
        <f t="shared" si="143"/>
        <v>0</v>
      </c>
    </row>
    <row r="699" spans="1:7" x14ac:dyDescent="0.25">
      <c r="A699" s="8">
        <f t="shared" si="137"/>
        <v>43727</v>
      </c>
      <c r="B699">
        <v>92</v>
      </c>
      <c r="C699">
        <v>0</v>
      </c>
      <c r="D699">
        <v>0</v>
      </c>
      <c r="E699">
        <v>0</v>
      </c>
      <c r="F699" s="61">
        <f t="shared" si="142"/>
        <v>92</v>
      </c>
      <c r="G699" s="61">
        <f t="shared" si="143"/>
        <v>0</v>
      </c>
    </row>
    <row r="700" spans="1:7" x14ac:dyDescent="0.25">
      <c r="A700" s="8">
        <f t="shared" si="137"/>
        <v>43734</v>
      </c>
      <c r="B700">
        <v>0</v>
      </c>
      <c r="C700">
        <v>0</v>
      </c>
      <c r="D700">
        <v>101.2</v>
      </c>
      <c r="E700">
        <v>0</v>
      </c>
      <c r="F700" s="61">
        <f t="shared" si="142"/>
        <v>101.2</v>
      </c>
      <c r="G700" s="61">
        <f t="shared" si="143"/>
        <v>0</v>
      </c>
    </row>
    <row r="701" spans="1:7" x14ac:dyDescent="0.25">
      <c r="A701" s="8">
        <f t="shared" si="137"/>
        <v>43741</v>
      </c>
      <c r="B701">
        <v>0</v>
      </c>
      <c r="C701">
        <v>0</v>
      </c>
      <c r="D701">
        <v>101.2</v>
      </c>
      <c r="E701">
        <v>0</v>
      </c>
      <c r="F701" s="61">
        <f t="shared" si="142"/>
        <v>101.2</v>
      </c>
      <c r="G701" s="61">
        <f t="shared" si="143"/>
        <v>0</v>
      </c>
    </row>
    <row r="702" spans="1:7" x14ac:dyDescent="0.25">
      <c r="A702" s="8">
        <f t="shared" si="137"/>
        <v>43748</v>
      </c>
      <c r="B702">
        <v>0</v>
      </c>
      <c r="C702">
        <v>0</v>
      </c>
      <c r="D702">
        <v>101.2</v>
      </c>
      <c r="E702">
        <v>0</v>
      </c>
      <c r="F702" s="61">
        <f t="shared" si="142"/>
        <v>101.2</v>
      </c>
      <c r="G702" s="61">
        <f t="shared" si="143"/>
        <v>0</v>
      </c>
    </row>
    <row r="703" spans="1:7" x14ac:dyDescent="0.25">
      <c r="A703" s="8">
        <f t="shared" si="137"/>
        <v>43755</v>
      </c>
      <c r="B703">
        <v>0</v>
      </c>
      <c r="C703">
        <v>0</v>
      </c>
      <c r="D703">
        <v>101.2</v>
      </c>
      <c r="E703">
        <v>0</v>
      </c>
      <c r="F703" s="61">
        <f t="shared" si="142"/>
        <v>101.2</v>
      </c>
      <c r="G703" s="61">
        <f t="shared" si="143"/>
        <v>0</v>
      </c>
    </row>
    <row r="704" spans="1:7" x14ac:dyDescent="0.25">
      <c r="A704" s="8">
        <f t="shared" si="137"/>
        <v>43762</v>
      </c>
      <c r="B704">
        <v>0</v>
      </c>
      <c r="C704">
        <v>50</v>
      </c>
      <c r="D704">
        <v>101.2</v>
      </c>
      <c r="E704">
        <v>0</v>
      </c>
      <c r="F704" s="61">
        <f t="shared" si="142"/>
        <v>101.2</v>
      </c>
      <c r="G704" s="61">
        <f t="shared" si="143"/>
        <v>50</v>
      </c>
    </row>
    <row r="705" spans="1:10" x14ac:dyDescent="0.25">
      <c r="A705" s="8">
        <f t="shared" si="137"/>
        <v>43769</v>
      </c>
      <c r="B705">
        <v>0</v>
      </c>
      <c r="C705">
        <v>100</v>
      </c>
      <c r="D705">
        <v>101.2</v>
      </c>
      <c r="E705">
        <v>0</v>
      </c>
      <c r="F705" s="61">
        <f t="shared" si="142"/>
        <v>101.2</v>
      </c>
      <c r="G705" s="61">
        <f t="shared" si="143"/>
        <v>100</v>
      </c>
    </row>
    <row r="706" spans="1:10" x14ac:dyDescent="0.25">
      <c r="A706" s="8">
        <f t="shared" ref="A706:A769" si="144">+A705+7</f>
        <v>43776</v>
      </c>
      <c r="B706">
        <v>0</v>
      </c>
      <c r="C706">
        <v>100</v>
      </c>
      <c r="D706">
        <v>101.2</v>
      </c>
      <c r="E706">
        <v>0</v>
      </c>
      <c r="F706" s="61">
        <f t="shared" si="142"/>
        <v>101.2</v>
      </c>
      <c r="G706" s="61">
        <f t="shared" si="143"/>
        <v>100</v>
      </c>
    </row>
    <row r="707" spans="1:10" ht="15" x14ac:dyDescent="0.35">
      <c r="A707" s="8">
        <f t="shared" si="144"/>
        <v>43783</v>
      </c>
      <c r="B707" s="316">
        <v>0</v>
      </c>
      <c r="C707">
        <v>10</v>
      </c>
      <c r="D707">
        <v>409.7</v>
      </c>
      <c r="E707">
        <v>94.6</v>
      </c>
      <c r="F707" s="61">
        <f t="shared" si="142"/>
        <v>409.7</v>
      </c>
      <c r="G707" s="61">
        <f t="shared" si="143"/>
        <v>104.6</v>
      </c>
    </row>
    <row r="708" spans="1:10" ht="15" x14ac:dyDescent="0.35">
      <c r="A708" s="8">
        <f t="shared" si="144"/>
        <v>43790</v>
      </c>
      <c r="B708" s="316">
        <f>'1121'!B47</f>
        <v>0</v>
      </c>
      <c r="C708" s="316">
        <f>'1121'!C47</f>
        <v>100</v>
      </c>
      <c r="D708" s="316">
        <f>'1121'!D47</f>
        <v>101.2</v>
      </c>
      <c r="E708" s="316">
        <f>'1121'!E47</f>
        <v>0</v>
      </c>
      <c r="F708" s="61">
        <f t="shared" si="142"/>
        <v>101.2</v>
      </c>
      <c r="G708" s="61">
        <f t="shared" si="143"/>
        <v>100</v>
      </c>
    </row>
    <row r="709" spans="1:10" x14ac:dyDescent="0.25">
      <c r="A709" s="8">
        <f t="shared" si="144"/>
        <v>43797</v>
      </c>
      <c r="B709">
        <f>'1128'!B47</f>
        <v>0</v>
      </c>
      <c r="C709">
        <f>'1128'!C47</f>
        <v>220</v>
      </c>
      <c r="D709">
        <f>'1128'!D47</f>
        <v>101.2</v>
      </c>
      <c r="E709">
        <f>'1128'!E47</f>
        <v>0</v>
      </c>
      <c r="F709" s="61">
        <f t="shared" si="142"/>
        <v>101.2</v>
      </c>
      <c r="G709" s="61">
        <f t="shared" si="143"/>
        <v>220</v>
      </c>
    </row>
    <row r="710" spans="1:10" x14ac:dyDescent="0.25">
      <c r="A710" s="8">
        <f t="shared" si="144"/>
        <v>43804</v>
      </c>
      <c r="B710">
        <f>'1205'!B47</f>
        <v>0</v>
      </c>
      <c r="C710">
        <f>'1205'!C47</f>
        <v>220</v>
      </c>
      <c r="D710">
        <f>'1205'!D47</f>
        <v>101.2</v>
      </c>
      <c r="E710">
        <f>'1205'!E47</f>
        <v>0</v>
      </c>
      <c r="F710" s="61">
        <f t="shared" si="142"/>
        <v>101.2</v>
      </c>
      <c r="G710" s="61">
        <f t="shared" si="143"/>
        <v>220</v>
      </c>
    </row>
    <row r="711" spans="1:10" ht="15" x14ac:dyDescent="0.35">
      <c r="A711" s="8">
        <f t="shared" si="144"/>
        <v>43811</v>
      </c>
      <c r="B711">
        <f>'1212'!B47</f>
        <v>0</v>
      </c>
      <c r="C711">
        <f>'1212'!C47</f>
        <v>220</v>
      </c>
      <c r="D711">
        <f>'1212'!D47</f>
        <v>101.2</v>
      </c>
      <c r="E711">
        <f>'1212'!E47</f>
        <v>0</v>
      </c>
      <c r="F711" s="61">
        <f t="shared" si="142"/>
        <v>101.2</v>
      </c>
      <c r="G711" s="61">
        <f t="shared" si="143"/>
        <v>220</v>
      </c>
      <c r="J711" s="316"/>
    </row>
    <row r="712" spans="1:10" x14ac:dyDescent="0.25">
      <c r="A712" s="8">
        <f t="shared" si="144"/>
        <v>43818</v>
      </c>
      <c r="B712">
        <f>'1219'!B47</f>
        <v>0</v>
      </c>
      <c r="C712">
        <f>'1219'!C47</f>
        <v>275</v>
      </c>
      <c r="D712">
        <f>'1219'!D47</f>
        <v>101.2</v>
      </c>
      <c r="E712">
        <f>'1219'!E47</f>
        <v>115.7</v>
      </c>
      <c r="F712" s="61">
        <f t="shared" si="142"/>
        <v>101.2</v>
      </c>
      <c r="G712" s="61">
        <f t="shared" si="143"/>
        <v>390.7</v>
      </c>
    </row>
    <row r="713" spans="1:10" x14ac:dyDescent="0.25">
      <c r="A713" s="8">
        <f t="shared" si="144"/>
        <v>43825</v>
      </c>
      <c r="B713">
        <f>'1226'!B47</f>
        <v>0</v>
      </c>
      <c r="C713">
        <f>'1226'!C47</f>
        <v>275</v>
      </c>
      <c r="D713">
        <f>'1226'!D47</f>
        <v>101.2</v>
      </c>
      <c r="E713">
        <f>'1226'!E47</f>
        <v>115.7</v>
      </c>
      <c r="F713" s="61">
        <f t="shared" si="142"/>
        <v>101.2</v>
      </c>
      <c r="G713" s="61">
        <f t="shared" si="143"/>
        <v>390.7</v>
      </c>
    </row>
    <row r="714" spans="1:10" ht="15" x14ac:dyDescent="0.35">
      <c r="A714" s="8">
        <f t="shared" si="144"/>
        <v>43832</v>
      </c>
      <c r="B714">
        <f>'0102'!B47</f>
        <v>0</v>
      </c>
      <c r="C714">
        <f>'0102'!C47</f>
        <v>275</v>
      </c>
      <c r="D714">
        <f>'0102'!D47</f>
        <v>101.2</v>
      </c>
      <c r="E714">
        <f>'0102'!E47</f>
        <v>115.7</v>
      </c>
      <c r="F714" s="61">
        <f t="shared" si="142"/>
        <v>101.2</v>
      </c>
      <c r="G714" s="61">
        <f t="shared" si="143"/>
        <v>390.7</v>
      </c>
      <c r="I714" s="316"/>
    </row>
    <row r="715" spans="1:10" x14ac:dyDescent="0.25">
      <c r="A715" s="8">
        <f t="shared" si="144"/>
        <v>43839</v>
      </c>
      <c r="B715">
        <f>'0109'!B47</f>
        <v>0</v>
      </c>
      <c r="C715">
        <f>'0109'!C47</f>
        <v>275</v>
      </c>
      <c r="D715">
        <f>'0109'!D47</f>
        <v>101.2</v>
      </c>
      <c r="E715">
        <f>'0109'!E47</f>
        <v>115.7</v>
      </c>
      <c r="F715" s="61">
        <f t="shared" si="142"/>
        <v>101.2</v>
      </c>
      <c r="G715" s="61">
        <f t="shared" si="143"/>
        <v>390.7</v>
      </c>
    </row>
    <row r="716" spans="1:10" x14ac:dyDescent="0.25">
      <c r="A716" s="8">
        <f t="shared" si="144"/>
        <v>43846</v>
      </c>
      <c r="B716">
        <f>'0116'!B47</f>
        <v>0</v>
      </c>
      <c r="C716">
        <f>'0116'!C47</f>
        <v>275</v>
      </c>
      <c r="D716">
        <f>'0116'!D47</f>
        <v>101.2</v>
      </c>
      <c r="E716">
        <f>'0116'!E47</f>
        <v>115.7</v>
      </c>
      <c r="F716" s="61">
        <f t="shared" si="142"/>
        <v>101.2</v>
      </c>
      <c r="G716" s="61">
        <f t="shared" si="143"/>
        <v>390.7</v>
      </c>
    </row>
    <row r="717" spans="1:10" x14ac:dyDescent="0.25">
      <c r="A717" s="8">
        <f t="shared" si="144"/>
        <v>43853</v>
      </c>
      <c r="B717">
        <f>'0123'!B47</f>
        <v>0</v>
      </c>
      <c r="C717">
        <f>'0123'!C47</f>
        <v>275</v>
      </c>
      <c r="D717">
        <f>'0123'!D47</f>
        <v>101.2</v>
      </c>
      <c r="E717">
        <f>'0123'!E47</f>
        <v>115.7</v>
      </c>
      <c r="F717" s="61">
        <f t="shared" si="142"/>
        <v>101.2</v>
      </c>
      <c r="G717" s="61">
        <f t="shared" si="143"/>
        <v>390.7</v>
      </c>
    </row>
    <row r="718" spans="1:10" x14ac:dyDescent="0.25">
      <c r="A718" s="8">
        <f t="shared" si="144"/>
        <v>43860</v>
      </c>
      <c r="B718">
        <f>'0130'!B47</f>
        <v>0</v>
      </c>
      <c r="C718">
        <f>'0130'!C47</f>
        <v>275</v>
      </c>
      <c r="D718">
        <f>'0130'!D47</f>
        <v>101.2</v>
      </c>
      <c r="E718">
        <f>'0130'!E47</f>
        <v>115.7</v>
      </c>
      <c r="F718" s="61">
        <f t="shared" si="142"/>
        <v>101.2</v>
      </c>
      <c r="G718" s="61">
        <f t="shared" si="143"/>
        <v>390.7</v>
      </c>
    </row>
    <row r="719" spans="1:10" x14ac:dyDescent="0.25">
      <c r="A719" s="8">
        <f t="shared" si="144"/>
        <v>43867</v>
      </c>
      <c r="B719">
        <f>'0206'!B47</f>
        <v>0</v>
      </c>
      <c r="C719">
        <f>'0206'!C47</f>
        <v>275</v>
      </c>
      <c r="D719">
        <f>'0206'!D47</f>
        <v>101.2</v>
      </c>
      <c r="E719">
        <f>'0206'!E47</f>
        <v>115.7</v>
      </c>
      <c r="F719" s="61">
        <f t="shared" si="142"/>
        <v>101.2</v>
      </c>
      <c r="G719" s="61">
        <f t="shared" si="143"/>
        <v>390.7</v>
      </c>
    </row>
    <row r="720" spans="1:10" x14ac:dyDescent="0.25">
      <c r="A720" s="8">
        <f t="shared" si="144"/>
        <v>43874</v>
      </c>
      <c r="B720">
        <f>'0213'!B48</f>
        <v>0</v>
      </c>
      <c r="C720">
        <f>'0213'!C48</f>
        <v>220</v>
      </c>
      <c r="D720">
        <f>'0213'!D48</f>
        <v>101.2</v>
      </c>
      <c r="E720">
        <f>'0213'!E48</f>
        <v>417.8</v>
      </c>
      <c r="F720" s="61">
        <f t="shared" si="142"/>
        <v>101.2</v>
      </c>
      <c r="G720" s="61">
        <f t="shared" si="143"/>
        <v>637.79999999999995</v>
      </c>
    </row>
    <row r="721" spans="1:7" x14ac:dyDescent="0.25">
      <c r="A721" s="8">
        <f t="shared" si="144"/>
        <v>43881</v>
      </c>
      <c r="B721">
        <f>'0220'!B48</f>
        <v>0</v>
      </c>
      <c r="C721">
        <f>'0220'!C48</f>
        <v>220</v>
      </c>
      <c r="D721">
        <f>'0220'!D48</f>
        <v>101.2</v>
      </c>
      <c r="E721">
        <f>'0220'!E48</f>
        <v>417.8</v>
      </c>
      <c r="F721" s="61">
        <f t="shared" si="142"/>
        <v>101.2</v>
      </c>
      <c r="G721" s="61">
        <f t="shared" si="143"/>
        <v>637.79999999999995</v>
      </c>
    </row>
    <row r="722" spans="1:7" x14ac:dyDescent="0.25">
      <c r="A722" s="8">
        <f t="shared" si="144"/>
        <v>43888</v>
      </c>
      <c r="B722">
        <f>'0227'!B49</f>
        <v>0</v>
      </c>
      <c r="C722">
        <f>'0227'!C49</f>
        <v>275</v>
      </c>
      <c r="D722">
        <f>'0227'!D49</f>
        <v>101.2</v>
      </c>
      <c r="E722">
        <f>'0227'!E49</f>
        <v>417.8</v>
      </c>
      <c r="F722" s="61">
        <f t="shared" si="142"/>
        <v>101.2</v>
      </c>
      <c r="G722" s="61">
        <f t="shared" si="143"/>
        <v>692.8</v>
      </c>
    </row>
    <row r="723" spans="1:7" x14ac:dyDescent="0.25">
      <c r="A723" s="8">
        <f t="shared" si="144"/>
        <v>43895</v>
      </c>
      <c r="B723">
        <f>'0305'!B50</f>
        <v>0</v>
      </c>
      <c r="C723">
        <f>'0305'!C50</f>
        <v>225</v>
      </c>
      <c r="D723">
        <f>'0305'!D50</f>
        <v>101.2</v>
      </c>
      <c r="E723">
        <f>'0305'!E50</f>
        <v>467.4</v>
      </c>
      <c r="F723" s="61">
        <f t="shared" si="142"/>
        <v>101.2</v>
      </c>
      <c r="G723" s="61">
        <f t="shared" si="143"/>
        <v>692.4</v>
      </c>
    </row>
    <row r="724" spans="1:7" x14ac:dyDescent="0.25">
      <c r="A724" s="8">
        <f t="shared" si="144"/>
        <v>43902</v>
      </c>
      <c r="B724">
        <f>'0312'!B51</f>
        <v>0</v>
      </c>
      <c r="C724">
        <f>'0312'!C51</f>
        <v>225</v>
      </c>
      <c r="D724">
        <f>'0312'!D51</f>
        <v>101.2</v>
      </c>
      <c r="E724">
        <f>'0312'!E51</f>
        <v>467.4</v>
      </c>
      <c r="F724" s="61">
        <f t="shared" si="142"/>
        <v>101.2</v>
      </c>
      <c r="G724" s="61">
        <f t="shared" si="143"/>
        <v>692.4</v>
      </c>
    </row>
    <row r="725" spans="1:7" x14ac:dyDescent="0.25">
      <c r="A725" s="8">
        <f t="shared" si="144"/>
        <v>43909</v>
      </c>
      <c r="B725">
        <f>'0319'!B51</f>
        <v>0</v>
      </c>
      <c r="C725">
        <f>'0319'!C51</f>
        <v>225</v>
      </c>
      <c r="D725">
        <f>'0319'!D51</f>
        <v>101.2</v>
      </c>
      <c r="E725">
        <f>'0319'!E51</f>
        <v>467.4</v>
      </c>
      <c r="F725" s="61">
        <f t="shared" si="142"/>
        <v>101.2</v>
      </c>
      <c r="G725" s="61">
        <f t="shared" si="143"/>
        <v>692.4</v>
      </c>
    </row>
    <row r="726" spans="1:7" x14ac:dyDescent="0.25">
      <c r="A726" s="8">
        <f t="shared" si="144"/>
        <v>43916</v>
      </c>
      <c r="B726">
        <f>'0326'!B52</f>
        <v>0</v>
      </c>
      <c r="C726">
        <f>'0326'!C52</f>
        <v>295</v>
      </c>
      <c r="D726">
        <f>'0326'!D52</f>
        <v>101.2</v>
      </c>
      <c r="E726">
        <f>'0326'!E52</f>
        <v>517</v>
      </c>
      <c r="F726" s="61">
        <f t="shared" si="142"/>
        <v>101.2</v>
      </c>
      <c r="G726" s="61">
        <f t="shared" si="143"/>
        <v>812</v>
      </c>
    </row>
    <row r="727" spans="1:7" x14ac:dyDescent="0.25">
      <c r="A727" s="8">
        <f t="shared" si="144"/>
        <v>43923</v>
      </c>
      <c r="B727">
        <f>'0326'!B52</f>
        <v>0</v>
      </c>
      <c r="C727">
        <f>'0326'!C52</f>
        <v>295</v>
      </c>
      <c r="D727">
        <f>'0326'!D52</f>
        <v>101.2</v>
      </c>
      <c r="E727">
        <f>'0326'!E52</f>
        <v>517</v>
      </c>
      <c r="F727" s="61">
        <f t="shared" si="142"/>
        <v>101.2</v>
      </c>
      <c r="G727" s="61">
        <f t="shared" si="143"/>
        <v>812</v>
      </c>
    </row>
    <row r="728" spans="1:7" x14ac:dyDescent="0.25">
      <c r="A728" s="8">
        <f t="shared" si="144"/>
        <v>43930</v>
      </c>
      <c r="B728">
        <f>'0409'!B52</f>
        <v>0</v>
      </c>
      <c r="C728">
        <f>'0409'!C52</f>
        <v>235</v>
      </c>
      <c r="D728">
        <f>'0409'!D52</f>
        <v>101.2</v>
      </c>
      <c r="E728">
        <f>'0409'!E52</f>
        <v>579.9</v>
      </c>
      <c r="F728" s="61">
        <f t="shared" si="142"/>
        <v>101.2</v>
      </c>
      <c r="G728" s="61">
        <f t="shared" si="143"/>
        <v>814.9</v>
      </c>
    </row>
    <row r="729" spans="1:7" x14ac:dyDescent="0.25">
      <c r="A729" s="8">
        <f t="shared" si="144"/>
        <v>43937</v>
      </c>
      <c r="B729">
        <f>'0416'!B52</f>
        <v>0</v>
      </c>
      <c r="C729">
        <f>'0416'!C52</f>
        <v>120</v>
      </c>
      <c r="D729">
        <f>'0416'!D52</f>
        <v>101.2</v>
      </c>
      <c r="E729">
        <f>'0416'!E52</f>
        <v>694.9</v>
      </c>
      <c r="F729" s="61">
        <f t="shared" si="142"/>
        <v>101.2</v>
      </c>
      <c r="G729" s="61">
        <f t="shared" si="143"/>
        <v>814.9</v>
      </c>
    </row>
    <row r="730" spans="1:7" x14ac:dyDescent="0.25">
      <c r="A730" s="8">
        <f t="shared" si="144"/>
        <v>43944</v>
      </c>
      <c r="B730">
        <f>'0423'!B52</f>
        <v>0</v>
      </c>
      <c r="C730">
        <f>'0423'!C52</f>
        <v>120</v>
      </c>
      <c r="D730">
        <f>'0423'!D52</f>
        <v>101.2</v>
      </c>
      <c r="E730">
        <f>'0423'!E52</f>
        <v>694.9</v>
      </c>
      <c r="F730" s="61">
        <f t="shared" si="142"/>
        <v>101.2</v>
      </c>
      <c r="G730" s="61">
        <f t="shared" si="143"/>
        <v>814.9</v>
      </c>
    </row>
    <row r="731" spans="1:7" x14ac:dyDescent="0.25">
      <c r="A731" s="8">
        <f t="shared" si="144"/>
        <v>43951</v>
      </c>
      <c r="F731" s="61">
        <f t="shared" si="142"/>
        <v>0</v>
      </c>
      <c r="G731" s="61">
        <f t="shared" si="143"/>
        <v>0</v>
      </c>
    </row>
    <row r="732" spans="1:7" x14ac:dyDescent="0.25">
      <c r="A732" s="8">
        <f t="shared" si="144"/>
        <v>43958</v>
      </c>
      <c r="F732" s="61">
        <f t="shared" si="142"/>
        <v>0</v>
      </c>
      <c r="G732" s="61">
        <f t="shared" si="143"/>
        <v>0</v>
      </c>
    </row>
    <row r="733" spans="1:7" x14ac:dyDescent="0.25">
      <c r="A733" s="8">
        <f t="shared" si="144"/>
        <v>43965</v>
      </c>
      <c r="F733" s="61">
        <f t="shared" si="142"/>
        <v>0</v>
      </c>
      <c r="G733" s="61">
        <f t="shared" si="143"/>
        <v>0</v>
      </c>
    </row>
    <row r="734" spans="1:7" x14ac:dyDescent="0.25">
      <c r="A734" s="8">
        <f t="shared" si="144"/>
        <v>43972</v>
      </c>
      <c r="F734" s="61">
        <f t="shared" si="142"/>
        <v>0</v>
      </c>
      <c r="G734" s="61">
        <f t="shared" si="143"/>
        <v>0</v>
      </c>
    </row>
    <row r="735" spans="1:7" x14ac:dyDescent="0.25">
      <c r="A735" s="8">
        <f t="shared" si="144"/>
        <v>43979</v>
      </c>
      <c r="F735" s="61">
        <f t="shared" si="142"/>
        <v>0</v>
      </c>
      <c r="G735" s="61">
        <f t="shared" si="143"/>
        <v>0</v>
      </c>
    </row>
    <row r="736" spans="1:7" x14ac:dyDescent="0.25">
      <c r="A736" s="8">
        <f t="shared" si="144"/>
        <v>43986</v>
      </c>
      <c r="F736" s="61">
        <f t="shared" si="142"/>
        <v>0</v>
      </c>
      <c r="G736" s="61">
        <f t="shared" si="143"/>
        <v>0</v>
      </c>
    </row>
    <row r="737" spans="1:7" x14ac:dyDescent="0.25">
      <c r="A737" s="8">
        <f t="shared" si="144"/>
        <v>43993</v>
      </c>
      <c r="F737" s="61">
        <f t="shared" si="142"/>
        <v>0</v>
      </c>
      <c r="G737" s="61">
        <f t="shared" si="143"/>
        <v>0</v>
      </c>
    </row>
    <row r="738" spans="1:7" x14ac:dyDescent="0.25">
      <c r="A738" s="8">
        <f t="shared" si="144"/>
        <v>44000</v>
      </c>
      <c r="F738" s="61">
        <f t="shared" si="142"/>
        <v>0</v>
      </c>
      <c r="G738" s="61">
        <f t="shared" si="143"/>
        <v>0</v>
      </c>
    </row>
    <row r="739" spans="1:7" x14ac:dyDescent="0.25">
      <c r="A739" s="8">
        <f t="shared" si="144"/>
        <v>44007</v>
      </c>
      <c r="F739" s="61">
        <f t="shared" si="142"/>
        <v>0</v>
      </c>
      <c r="G739" s="61">
        <f t="shared" si="143"/>
        <v>0</v>
      </c>
    </row>
    <row r="740" spans="1:7" x14ac:dyDescent="0.25">
      <c r="A740" s="8">
        <f t="shared" si="144"/>
        <v>44014</v>
      </c>
      <c r="F740" s="61">
        <f t="shared" si="142"/>
        <v>0</v>
      </c>
      <c r="G740" s="61">
        <f t="shared" si="143"/>
        <v>0</v>
      </c>
    </row>
    <row r="741" spans="1:7" x14ac:dyDescent="0.25">
      <c r="A741" s="8">
        <f t="shared" si="144"/>
        <v>44021</v>
      </c>
      <c r="F741" s="61">
        <f t="shared" si="142"/>
        <v>0</v>
      </c>
      <c r="G741" s="61">
        <f t="shared" si="143"/>
        <v>0</v>
      </c>
    </row>
    <row r="742" spans="1:7" x14ac:dyDescent="0.25">
      <c r="A742" s="8">
        <f t="shared" si="144"/>
        <v>44028</v>
      </c>
      <c r="F742" s="61">
        <f t="shared" si="142"/>
        <v>0</v>
      </c>
      <c r="G742" s="61">
        <f t="shared" si="143"/>
        <v>0</v>
      </c>
    </row>
    <row r="743" spans="1:7" x14ac:dyDescent="0.25">
      <c r="A743" s="8">
        <f t="shared" si="144"/>
        <v>44035</v>
      </c>
      <c r="F743" s="61">
        <f t="shared" si="142"/>
        <v>0</v>
      </c>
      <c r="G743" s="61">
        <f t="shared" si="143"/>
        <v>0</v>
      </c>
    </row>
    <row r="744" spans="1:7" x14ac:dyDescent="0.25">
      <c r="A744" s="8">
        <f t="shared" si="144"/>
        <v>44042</v>
      </c>
      <c r="F744" s="61">
        <f t="shared" si="142"/>
        <v>0</v>
      </c>
      <c r="G744" s="61">
        <f t="shared" si="143"/>
        <v>0</v>
      </c>
    </row>
    <row r="745" spans="1:7" x14ac:dyDescent="0.25">
      <c r="A745" s="8">
        <f t="shared" si="144"/>
        <v>44049</v>
      </c>
      <c r="F745" s="61">
        <f t="shared" si="142"/>
        <v>0</v>
      </c>
      <c r="G745" s="61">
        <f t="shared" si="143"/>
        <v>0</v>
      </c>
    </row>
    <row r="746" spans="1:7" x14ac:dyDescent="0.25">
      <c r="A746" s="8">
        <f t="shared" si="144"/>
        <v>44056</v>
      </c>
      <c r="F746" s="61">
        <f t="shared" si="142"/>
        <v>0</v>
      </c>
      <c r="G746" s="61">
        <f t="shared" si="143"/>
        <v>0</v>
      </c>
    </row>
    <row r="747" spans="1:7" x14ac:dyDescent="0.25">
      <c r="A747" s="8">
        <f t="shared" si="144"/>
        <v>44063</v>
      </c>
      <c r="F747" s="61">
        <f t="shared" si="142"/>
        <v>0</v>
      </c>
      <c r="G747" s="61">
        <f t="shared" si="143"/>
        <v>0</v>
      </c>
    </row>
    <row r="748" spans="1:7" x14ac:dyDescent="0.25">
      <c r="A748" s="8">
        <f t="shared" si="144"/>
        <v>44070</v>
      </c>
      <c r="F748" s="61">
        <f t="shared" si="142"/>
        <v>0</v>
      </c>
      <c r="G748" s="61">
        <f t="shared" si="143"/>
        <v>0</v>
      </c>
    </row>
    <row r="749" spans="1:7" x14ac:dyDescent="0.25">
      <c r="A749" s="8">
        <f t="shared" si="144"/>
        <v>44077</v>
      </c>
      <c r="F749" s="61">
        <f t="shared" si="142"/>
        <v>0</v>
      </c>
      <c r="G749" s="61">
        <f t="shared" si="143"/>
        <v>0</v>
      </c>
    </row>
    <row r="750" spans="1:7" x14ac:dyDescent="0.25">
      <c r="A750" s="8">
        <f t="shared" si="144"/>
        <v>44084</v>
      </c>
      <c r="F750" s="61">
        <f t="shared" si="142"/>
        <v>0</v>
      </c>
      <c r="G750" s="61">
        <f t="shared" si="143"/>
        <v>0</v>
      </c>
    </row>
    <row r="751" spans="1:7" x14ac:dyDescent="0.25">
      <c r="A751" s="8">
        <f t="shared" si="144"/>
        <v>44091</v>
      </c>
      <c r="F751" s="61">
        <f t="shared" si="142"/>
        <v>0</v>
      </c>
      <c r="G751" s="61">
        <f t="shared" si="143"/>
        <v>0</v>
      </c>
    </row>
    <row r="752" spans="1:7" x14ac:dyDescent="0.25">
      <c r="A752" s="8">
        <f t="shared" si="144"/>
        <v>44098</v>
      </c>
      <c r="F752" s="61">
        <f t="shared" si="142"/>
        <v>0</v>
      </c>
      <c r="G752" s="61">
        <f t="shared" si="143"/>
        <v>0</v>
      </c>
    </row>
    <row r="753" spans="1:7" x14ac:dyDescent="0.25">
      <c r="A753" s="8">
        <f t="shared" si="144"/>
        <v>44105</v>
      </c>
      <c r="F753" s="61">
        <f t="shared" si="142"/>
        <v>0</v>
      </c>
      <c r="G753" s="61">
        <f t="shared" si="143"/>
        <v>0</v>
      </c>
    </row>
    <row r="754" spans="1:7" x14ac:dyDescent="0.25">
      <c r="A754" s="8">
        <f t="shared" si="144"/>
        <v>44112</v>
      </c>
      <c r="F754" s="61">
        <f t="shared" si="142"/>
        <v>0</v>
      </c>
      <c r="G754" s="61">
        <f t="shared" si="143"/>
        <v>0</v>
      </c>
    </row>
    <row r="755" spans="1:7" x14ac:dyDescent="0.25">
      <c r="A755" s="8">
        <f t="shared" si="144"/>
        <v>44119</v>
      </c>
      <c r="F755" s="61">
        <f t="shared" si="142"/>
        <v>0</v>
      </c>
      <c r="G755" s="61">
        <f t="shared" si="143"/>
        <v>0</v>
      </c>
    </row>
    <row r="756" spans="1:7" x14ac:dyDescent="0.25">
      <c r="A756" s="8">
        <f t="shared" si="144"/>
        <v>44126</v>
      </c>
      <c r="F756" s="61">
        <f t="shared" si="142"/>
        <v>0</v>
      </c>
      <c r="G756" s="61">
        <f t="shared" si="143"/>
        <v>0</v>
      </c>
    </row>
    <row r="757" spans="1:7" x14ac:dyDescent="0.25">
      <c r="A757" s="8">
        <f t="shared" si="144"/>
        <v>44133</v>
      </c>
      <c r="F757" s="61">
        <f t="shared" si="142"/>
        <v>0</v>
      </c>
      <c r="G757" s="61">
        <f t="shared" si="143"/>
        <v>0</v>
      </c>
    </row>
    <row r="758" spans="1:7" x14ac:dyDescent="0.25">
      <c r="A758" s="8">
        <f t="shared" si="144"/>
        <v>44140</v>
      </c>
      <c r="F758" s="61">
        <f t="shared" si="142"/>
        <v>0</v>
      </c>
      <c r="G758" s="61">
        <f t="shared" si="143"/>
        <v>0</v>
      </c>
    </row>
    <row r="759" spans="1:7" x14ac:dyDescent="0.25">
      <c r="A759" s="8">
        <f t="shared" si="144"/>
        <v>44147</v>
      </c>
      <c r="F759" s="61">
        <f t="shared" si="142"/>
        <v>0</v>
      </c>
      <c r="G759" s="61">
        <f t="shared" si="143"/>
        <v>0</v>
      </c>
    </row>
    <row r="760" spans="1:7" x14ac:dyDescent="0.25">
      <c r="A760" s="8">
        <f t="shared" si="144"/>
        <v>44154</v>
      </c>
      <c r="F760" s="61">
        <f t="shared" si="142"/>
        <v>0</v>
      </c>
      <c r="G760" s="61">
        <f t="shared" si="143"/>
        <v>0</v>
      </c>
    </row>
    <row r="761" spans="1:7" x14ac:dyDescent="0.25">
      <c r="A761" s="8">
        <f t="shared" si="144"/>
        <v>44161</v>
      </c>
      <c r="F761" s="61">
        <f>+B761+D761</f>
        <v>0</v>
      </c>
      <c r="G761" s="61">
        <f>+C761+E761</f>
        <v>0</v>
      </c>
    </row>
    <row r="762" spans="1:7" x14ac:dyDescent="0.25">
      <c r="A762" s="8">
        <f t="shared" si="144"/>
        <v>44168</v>
      </c>
      <c r="F762" s="61">
        <f t="shared" ref="F762:F790" si="145">+B762+D762</f>
        <v>0</v>
      </c>
      <c r="G762" s="61">
        <f t="shared" ref="G762:G790" si="146">+C762+E762</f>
        <v>0</v>
      </c>
    </row>
    <row r="763" spans="1:7" x14ac:dyDescent="0.25">
      <c r="A763" s="8">
        <f t="shared" si="144"/>
        <v>44175</v>
      </c>
      <c r="F763" s="61">
        <f t="shared" si="145"/>
        <v>0</v>
      </c>
      <c r="G763" s="61">
        <f t="shared" si="146"/>
        <v>0</v>
      </c>
    </row>
    <row r="764" spans="1:7" x14ac:dyDescent="0.25">
      <c r="A764" s="8">
        <f t="shared" si="144"/>
        <v>44182</v>
      </c>
      <c r="F764" s="61">
        <f t="shared" si="145"/>
        <v>0</v>
      </c>
      <c r="G764" s="61">
        <f t="shared" si="146"/>
        <v>0</v>
      </c>
    </row>
    <row r="765" spans="1:7" x14ac:dyDescent="0.25">
      <c r="A765" s="8">
        <f t="shared" si="144"/>
        <v>44189</v>
      </c>
      <c r="F765" s="61">
        <f t="shared" si="145"/>
        <v>0</v>
      </c>
      <c r="G765" s="61">
        <f t="shared" si="146"/>
        <v>0</v>
      </c>
    </row>
    <row r="766" spans="1:7" x14ac:dyDescent="0.25">
      <c r="A766" s="8">
        <f t="shared" si="144"/>
        <v>44196</v>
      </c>
      <c r="F766" s="61">
        <f t="shared" si="145"/>
        <v>0</v>
      </c>
      <c r="G766" s="61">
        <f t="shared" si="146"/>
        <v>0</v>
      </c>
    </row>
    <row r="767" spans="1:7" x14ac:dyDescent="0.25">
      <c r="A767" s="8">
        <f t="shared" si="144"/>
        <v>44203</v>
      </c>
      <c r="F767" s="61">
        <f t="shared" si="145"/>
        <v>0</v>
      </c>
      <c r="G767" s="61">
        <f t="shared" si="146"/>
        <v>0</v>
      </c>
    </row>
    <row r="768" spans="1:7" x14ac:dyDescent="0.25">
      <c r="A768" s="8">
        <f t="shared" si="144"/>
        <v>44210</v>
      </c>
      <c r="F768" s="61">
        <f t="shared" si="145"/>
        <v>0</v>
      </c>
      <c r="G768" s="61">
        <f t="shared" si="146"/>
        <v>0</v>
      </c>
    </row>
    <row r="769" spans="1:7" x14ac:dyDescent="0.25">
      <c r="A769" s="8">
        <f t="shared" si="144"/>
        <v>44217</v>
      </c>
      <c r="F769" s="61">
        <f t="shared" si="145"/>
        <v>0</v>
      </c>
      <c r="G769" s="61">
        <f t="shared" si="146"/>
        <v>0</v>
      </c>
    </row>
    <row r="770" spans="1:7" x14ac:dyDescent="0.25">
      <c r="A770" s="8">
        <f t="shared" ref="A770:A790" si="147">+A769+7</f>
        <v>44224</v>
      </c>
      <c r="F770" s="61">
        <f t="shared" si="145"/>
        <v>0</v>
      </c>
      <c r="G770" s="61">
        <f t="shared" si="146"/>
        <v>0</v>
      </c>
    </row>
    <row r="771" spans="1:7" x14ac:dyDescent="0.25">
      <c r="A771" s="8">
        <f t="shared" si="147"/>
        <v>44231</v>
      </c>
      <c r="F771" s="61">
        <f t="shared" si="145"/>
        <v>0</v>
      </c>
      <c r="G771" s="61">
        <f t="shared" si="146"/>
        <v>0</v>
      </c>
    </row>
    <row r="772" spans="1:7" x14ac:dyDescent="0.25">
      <c r="A772" s="8">
        <f t="shared" si="147"/>
        <v>44238</v>
      </c>
      <c r="F772" s="61">
        <f t="shared" si="145"/>
        <v>0</v>
      </c>
      <c r="G772" s="61">
        <f t="shared" si="146"/>
        <v>0</v>
      </c>
    </row>
    <row r="773" spans="1:7" x14ac:dyDescent="0.25">
      <c r="A773" s="8">
        <f t="shared" si="147"/>
        <v>44245</v>
      </c>
      <c r="F773" s="61">
        <f t="shared" si="145"/>
        <v>0</v>
      </c>
      <c r="G773" s="61">
        <f t="shared" si="146"/>
        <v>0</v>
      </c>
    </row>
    <row r="774" spans="1:7" x14ac:dyDescent="0.25">
      <c r="A774" s="8">
        <f t="shared" si="147"/>
        <v>44252</v>
      </c>
      <c r="F774" s="61">
        <f t="shared" si="145"/>
        <v>0</v>
      </c>
      <c r="G774" s="61">
        <f t="shared" si="146"/>
        <v>0</v>
      </c>
    </row>
    <row r="775" spans="1:7" x14ac:dyDescent="0.25">
      <c r="A775" s="8">
        <f t="shared" si="147"/>
        <v>44259</v>
      </c>
      <c r="F775" s="61">
        <f t="shared" si="145"/>
        <v>0</v>
      </c>
      <c r="G775" s="61">
        <f t="shared" si="146"/>
        <v>0</v>
      </c>
    </row>
    <row r="776" spans="1:7" x14ac:dyDescent="0.25">
      <c r="A776" s="8">
        <f t="shared" si="147"/>
        <v>44266</v>
      </c>
      <c r="F776" s="61">
        <f t="shared" si="145"/>
        <v>0</v>
      </c>
      <c r="G776" s="61">
        <f t="shared" si="146"/>
        <v>0</v>
      </c>
    </row>
    <row r="777" spans="1:7" x14ac:dyDescent="0.25">
      <c r="A777" s="8">
        <f t="shared" si="147"/>
        <v>44273</v>
      </c>
      <c r="F777" s="61">
        <f t="shared" si="145"/>
        <v>0</v>
      </c>
      <c r="G777" s="61">
        <f t="shared" si="146"/>
        <v>0</v>
      </c>
    </row>
    <row r="778" spans="1:7" x14ac:dyDescent="0.25">
      <c r="A778" s="8">
        <f t="shared" si="147"/>
        <v>44280</v>
      </c>
      <c r="F778" s="61">
        <f t="shared" si="145"/>
        <v>0</v>
      </c>
      <c r="G778" s="61">
        <f t="shared" si="146"/>
        <v>0</v>
      </c>
    </row>
    <row r="779" spans="1:7" x14ac:dyDescent="0.25">
      <c r="A779" s="8">
        <f t="shared" si="147"/>
        <v>44287</v>
      </c>
      <c r="F779" s="61">
        <f t="shared" si="145"/>
        <v>0</v>
      </c>
      <c r="G779" s="61">
        <f t="shared" si="146"/>
        <v>0</v>
      </c>
    </row>
    <row r="780" spans="1:7" x14ac:dyDescent="0.25">
      <c r="A780" s="8">
        <f t="shared" si="147"/>
        <v>44294</v>
      </c>
      <c r="F780" s="61">
        <f t="shared" si="145"/>
        <v>0</v>
      </c>
      <c r="G780" s="61">
        <f t="shared" si="146"/>
        <v>0</v>
      </c>
    </row>
    <row r="781" spans="1:7" x14ac:dyDescent="0.25">
      <c r="A781" s="8">
        <f t="shared" si="147"/>
        <v>44301</v>
      </c>
      <c r="F781" s="61">
        <f t="shared" si="145"/>
        <v>0</v>
      </c>
      <c r="G781" s="61">
        <f t="shared" si="146"/>
        <v>0</v>
      </c>
    </row>
    <row r="782" spans="1:7" x14ac:dyDescent="0.25">
      <c r="A782" s="8">
        <f t="shared" si="147"/>
        <v>44308</v>
      </c>
      <c r="F782" s="61">
        <f t="shared" si="145"/>
        <v>0</v>
      </c>
      <c r="G782" s="61">
        <f t="shared" si="146"/>
        <v>0</v>
      </c>
    </row>
    <row r="783" spans="1:7" x14ac:dyDescent="0.25">
      <c r="A783" s="8">
        <f t="shared" si="147"/>
        <v>44315</v>
      </c>
      <c r="F783" s="61">
        <f t="shared" si="145"/>
        <v>0</v>
      </c>
      <c r="G783" s="61">
        <f t="shared" si="146"/>
        <v>0</v>
      </c>
    </row>
    <row r="784" spans="1:7" x14ac:dyDescent="0.25">
      <c r="A784" s="8">
        <f t="shared" si="147"/>
        <v>44322</v>
      </c>
      <c r="F784" s="61">
        <f t="shared" si="145"/>
        <v>0</v>
      </c>
      <c r="G784" s="61">
        <f t="shared" si="146"/>
        <v>0</v>
      </c>
    </row>
    <row r="785" spans="1:7" x14ac:dyDescent="0.25">
      <c r="A785" s="8">
        <f t="shared" si="147"/>
        <v>44329</v>
      </c>
      <c r="F785" s="61">
        <f t="shared" si="145"/>
        <v>0</v>
      </c>
      <c r="G785" s="61">
        <f t="shared" si="146"/>
        <v>0</v>
      </c>
    </row>
    <row r="786" spans="1:7" x14ac:dyDescent="0.25">
      <c r="A786" s="8">
        <f t="shared" si="147"/>
        <v>44336</v>
      </c>
      <c r="F786" s="61">
        <f t="shared" si="145"/>
        <v>0</v>
      </c>
      <c r="G786" s="61">
        <f t="shared" si="146"/>
        <v>0</v>
      </c>
    </row>
    <row r="787" spans="1:7" x14ac:dyDescent="0.25">
      <c r="A787" s="8">
        <f t="shared" si="147"/>
        <v>44343</v>
      </c>
      <c r="F787" s="61">
        <f t="shared" si="145"/>
        <v>0</v>
      </c>
      <c r="G787" s="61">
        <f t="shared" si="146"/>
        <v>0</v>
      </c>
    </row>
    <row r="788" spans="1:7" x14ac:dyDescent="0.25">
      <c r="A788" s="8">
        <f t="shared" si="147"/>
        <v>44350</v>
      </c>
      <c r="F788" s="61">
        <f t="shared" si="145"/>
        <v>0</v>
      </c>
      <c r="G788" s="61">
        <f t="shared" si="146"/>
        <v>0</v>
      </c>
    </row>
    <row r="789" spans="1:7" x14ac:dyDescent="0.25">
      <c r="A789" s="8">
        <f t="shared" si="147"/>
        <v>44357</v>
      </c>
      <c r="F789" s="61">
        <f t="shared" si="145"/>
        <v>0</v>
      </c>
      <c r="G789" s="61">
        <f t="shared" si="146"/>
        <v>0</v>
      </c>
    </row>
    <row r="790" spans="1:7" x14ac:dyDescent="0.25">
      <c r="A790" s="8">
        <f t="shared" si="147"/>
        <v>44364</v>
      </c>
      <c r="F790" s="61">
        <f t="shared" si="145"/>
        <v>0</v>
      </c>
      <c r="G790" s="61">
        <f t="shared" si="146"/>
        <v>0</v>
      </c>
    </row>
    <row r="65525" spans="1:1" x14ac:dyDescent="0.25">
      <c r="A65525" s="8"/>
    </row>
  </sheetData>
  <mergeCells count="2">
    <mergeCell ref="D1:E1"/>
    <mergeCell ref="F1:G1"/>
  </mergeCells>
  <phoneticPr fontId="7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7"/>
  <dimension ref="A1:P515"/>
  <sheetViews>
    <sheetView zoomScale="130" zoomScaleNormal="130" workbookViewId="0">
      <pane xSplit="1" ySplit="2" topLeftCell="B459" activePane="bottomRight" state="frozen"/>
      <selection pane="topRight" activeCell="B1" sqref="B1"/>
      <selection pane="bottomLeft" activeCell="A3" sqref="A3"/>
      <selection pane="bottomRight" activeCell="B468" sqref="B468:E468"/>
    </sheetView>
  </sheetViews>
  <sheetFormatPr defaultRowHeight="13.2" x14ac:dyDescent="0.25"/>
  <cols>
    <col min="1" max="1" width="13.6640625" customWidth="1"/>
    <col min="2" max="2" width="10.109375" customWidth="1"/>
    <col min="3" max="3" width="12.44140625" customWidth="1"/>
    <col min="4" max="4" width="10.109375" customWidth="1"/>
    <col min="5" max="5" width="12.109375" customWidth="1"/>
    <col min="6" max="6" width="9.88671875" customWidth="1"/>
    <col min="7" max="7" width="10.88671875" customWidth="1"/>
  </cols>
  <sheetData>
    <row r="1" spans="1:9" ht="15.6" x14ac:dyDescent="0.3">
      <c r="A1" s="75" t="s">
        <v>92</v>
      </c>
      <c r="B1" s="205" t="s">
        <v>2</v>
      </c>
      <c r="C1" s="205"/>
      <c r="D1" s="342" t="s">
        <v>3</v>
      </c>
      <c r="E1" s="342"/>
      <c r="F1" s="342" t="s">
        <v>4</v>
      </c>
      <c r="G1" s="342"/>
      <c r="H1" s="205"/>
      <c r="I1" s="75" t="s">
        <v>333</v>
      </c>
    </row>
    <row r="2" spans="1:9" ht="15.6" x14ac:dyDescent="0.3">
      <c r="A2" s="75" t="s">
        <v>10</v>
      </c>
      <c r="B2" s="205" t="s">
        <v>26</v>
      </c>
      <c r="C2" s="205" t="s">
        <v>27</v>
      </c>
      <c r="D2" s="205" t="s">
        <v>26</v>
      </c>
      <c r="E2" s="205" t="s">
        <v>27</v>
      </c>
      <c r="F2" s="205" t="s">
        <v>187</v>
      </c>
      <c r="G2" s="205" t="s">
        <v>27</v>
      </c>
      <c r="H2" s="205" t="s">
        <v>5</v>
      </c>
      <c r="I2" s="207" t="s">
        <v>334</v>
      </c>
    </row>
    <row r="4" spans="1:9" x14ac:dyDescent="0.25">
      <c r="A4" s="8">
        <v>40696</v>
      </c>
      <c r="H4" s="18"/>
    </row>
    <row r="5" spans="1:9" x14ac:dyDescent="0.25">
      <c r="A5" s="8">
        <v>40703</v>
      </c>
      <c r="H5" s="18"/>
    </row>
    <row r="6" spans="1:9" x14ac:dyDescent="0.25">
      <c r="A6" s="8">
        <v>40710</v>
      </c>
    </row>
    <row r="7" spans="1:9" x14ac:dyDescent="0.25">
      <c r="A7" s="8">
        <v>40717</v>
      </c>
    </row>
    <row r="8" spans="1:9" x14ac:dyDescent="0.25">
      <c r="A8" s="8">
        <v>40724</v>
      </c>
    </row>
    <row r="9" spans="1:9" x14ac:dyDescent="0.25">
      <c r="A9" s="8">
        <v>40731</v>
      </c>
    </row>
    <row r="10" spans="1:9" x14ac:dyDescent="0.25">
      <c r="A10" s="8">
        <v>40738</v>
      </c>
    </row>
    <row r="11" spans="1:9" x14ac:dyDescent="0.25">
      <c r="A11" s="8">
        <v>40745</v>
      </c>
    </row>
    <row r="12" spans="1:9" x14ac:dyDescent="0.25">
      <c r="A12" s="8">
        <v>40752</v>
      </c>
    </row>
    <row r="13" spans="1:9" x14ac:dyDescent="0.25">
      <c r="A13" s="8">
        <v>40759</v>
      </c>
    </row>
    <row r="14" spans="1:9" x14ac:dyDescent="0.25">
      <c r="A14" s="8">
        <v>40766</v>
      </c>
    </row>
    <row r="15" spans="1:9" x14ac:dyDescent="0.25">
      <c r="A15" s="8">
        <v>40773</v>
      </c>
    </row>
    <row r="16" spans="1:9" x14ac:dyDescent="0.25">
      <c r="A16" s="8">
        <v>40780</v>
      </c>
    </row>
    <row r="17" spans="1:9" x14ac:dyDescent="0.25">
      <c r="A17" s="8">
        <v>40787</v>
      </c>
    </row>
    <row r="18" spans="1:9" x14ac:dyDescent="0.25">
      <c r="A18" s="8">
        <v>40794</v>
      </c>
    </row>
    <row r="19" spans="1:9" x14ac:dyDescent="0.25">
      <c r="A19" s="8">
        <v>40801</v>
      </c>
      <c r="B19" s="80"/>
      <c r="C19" s="80"/>
      <c r="D19" s="80"/>
      <c r="E19" s="80"/>
      <c r="F19" s="105"/>
      <c r="G19" s="105"/>
    </row>
    <row r="20" spans="1:9" x14ac:dyDescent="0.25">
      <c r="A20" s="8">
        <v>40808</v>
      </c>
      <c r="B20" s="80"/>
      <c r="C20" s="80"/>
      <c r="D20" s="80"/>
      <c r="E20" s="80"/>
      <c r="F20" s="105"/>
      <c r="G20" s="105"/>
      <c r="I20" s="103"/>
    </row>
    <row r="21" spans="1:9" x14ac:dyDescent="0.25">
      <c r="A21" s="8">
        <v>40815</v>
      </c>
      <c r="B21" s="80"/>
      <c r="C21" s="80"/>
      <c r="D21" s="80"/>
      <c r="E21" s="80"/>
      <c r="F21" s="105"/>
      <c r="G21" s="105"/>
    </row>
    <row r="22" spans="1:9" x14ac:dyDescent="0.25">
      <c r="A22" s="8">
        <v>40822</v>
      </c>
      <c r="B22" s="80"/>
      <c r="C22" s="80"/>
      <c r="D22" s="80"/>
      <c r="E22" s="80"/>
      <c r="F22" s="105"/>
      <c r="G22" s="105"/>
    </row>
    <row r="23" spans="1:9" x14ac:dyDescent="0.25">
      <c r="A23" s="8">
        <v>40829</v>
      </c>
      <c r="B23" s="80"/>
      <c r="C23" s="80"/>
      <c r="D23" s="80"/>
      <c r="E23" s="80"/>
      <c r="F23" s="105"/>
      <c r="G23" s="105"/>
    </row>
    <row r="24" spans="1:9" x14ac:dyDescent="0.25">
      <c r="A24" s="8">
        <v>40836</v>
      </c>
      <c r="B24" s="80"/>
      <c r="C24" s="80"/>
      <c r="D24" s="80"/>
      <c r="E24" s="80"/>
      <c r="F24" s="105"/>
      <c r="G24" s="105"/>
    </row>
    <row r="25" spans="1:9" x14ac:dyDescent="0.25">
      <c r="A25" s="8">
        <v>40843</v>
      </c>
      <c r="B25" s="80"/>
      <c r="C25" s="80"/>
      <c r="D25" s="80"/>
      <c r="E25" s="80"/>
      <c r="F25" s="105"/>
      <c r="G25" s="105"/>
    </row>
    <row r="26" spans="1:9" x14ac:dyDescent="0.25">
      <c r="A26" s="8">
        <v>40850</v>
      </c>
      <c r="B26" s="80"/>
      <c r="C26" s="80"/>
      <c r="D26" s="80"/>
      <c r="E26" s="80"/>
      <c r="F26" s="105"/>
      <c r="G26" s="105"/>
    </row>
    <row r="27" spans="1:9" x14ac:dyDescent="0.25">
      <c r="A27" s="8">
        <v>40857</v>
      </c>
      <c r="B27" s="80"/>
      <c r="C27" s="80"/>
      <c r="D27" s="80"/>
      <c r="E27" s="80"/>
      <c r="F27" s="105"/>
      <c r="G27" s="105"/>
    </row>
    <row r="28" spans="1:9" x14ac:dyDescent="0.25">
      <c r="A28" s="8">
        <v>40864</v>
      </c>
      <c r="B28" s="80"/>
      <c r="C28" s="80"/>
      <c r="D28" s="80"/>
      <c r="E28" s="80"/>
      <c r="F28" s="105"/>
      <c r="G28" s="105"/>
    </row>
    <row r="29" spans="1:9" x14ac:dyDescent="0.25">
      <c r="A29" s="8">
        <v>40871</v>
      </c>
      <c r="B29" s="80"/>
      <c r="C29" s="80"/>
      <c r="D29" s="80"/>
      <c r="E29" s="80"/>
      <c r="F29" s="105"/>
      <c r="G29" s="105"/>
    </row>
    <row r="30" spans="1:9" x14ac:dyDescent="0.25">
      <c r="A30" s="8">
        <v>40878</v>
      </c>
      <c r="B30" s="80"/>
      <c r="C30" s="80"/>
      <c r="D30" s="80"/>
      <c r="E30" s="80"/>
      <c r="F30" s="105"/>
      <c r="G30" s="105"/>
    </row>
    <row r="31" spans="1:9" x14ac:dyDescent="0.25">
      <c r="A31" s="8">
        <v>40885</v>
      </c>
      <c r="B31" s="80"/>
      <c r="C31" s="80"/>
      <c r="D31" s="80"/>
      <c r="E31" s="80"/>
      <c r="F31" s="105"/>
      <c r="G31" s="105"/>
    </row>
    <row r="32" spans="1:9" x14ac:dyDescent="0.25">
      <c r="A32" s="8">
        <v>40892</v>
      </c>
      <c r="F32" s="105"/>
      <c r="G32" s="105"/>
    </row>
    <row r="33" spans="1:7" x14ac:dyDescent="0.25">
      <c r="A33" s="8">
        <v>40899</v>
      </c>
      <c r="B33" s="80"/>
      <c r="C33" s="80"/>
      <c r="D33" s="80"/>
      <c r="E33" s="80"/>
      <c r="F33" s="105"/>
      <c r="G33" s="105"/>
    </row>
    <row r="34" spans="1:7" x14ac:dyDescent="0.25">
      <c r="A34" s="8">
        <v>40906</v>
      </c>
      <c r="B34" s="80"/>
      <c r="C34" s="80"/>
      <c r="D34" s="80"/>
      <c r="E34" s="80"/>
      <c r="F34" s="105"/>
      <c r="G34" s="105"/>
    </row>
    <row r="35" spans="1:7" x14ac:dyDescent="0.25">
      <c r="A35" s="8">
        <v>40913</v>
      </c>
      <c r="F35" s="105"/>
      <c r="G35" s="105"/>
    </row>
    <row r="36" spans="1:7" x14ac:dyDescent="0.25">
      <c r="A36" s="8">
        <v>40920</v>
      </c>
      <c r="F36" s="105"/>
      <c r="G36" s="105"/>
    </row>
    <row r="37" spans="1:7" x14ac:dyDescent="0.25">
      <c r="A37" s="8">
        <v>40927</v>
      </c>
      <c r="F37" s="105"/>
      <c r="G37" s="105"/>
    </row>
    <row r="38" spans="1:7" x14ac:dyDescent="0.25">
      <c r="A38" s="8">
        <v>40934</v>
      </c>
      <c r="F38" s="105"/>
      <c r="G38" s="105"/>
    </row>
    <row r="39" spans="1:7" x14ac:dyDescent="0.25">
      <c r="A39" s="8">
        <v>40941</v>
      </c>
      <c r="F39" s="105"/>
      <c r="G39" s="105"/>
    </row>
    <row r="40" spans="1:7" x14ac:dyDescent="0.25">
      <c r="A40" s="8">
        <v>40948</v>
      </c>
      <c r="F40" s="105"/>
      <c r="G40" s="105"/>
    </row>
    <row r="41" spans="1:7" x14ac:dyDescent="0.25">
      <c r="A41" s="8">
        <v>40955</v>
      </c>
      <c r="F41" s="105"/>
      <c r="G41" s="105"/>
    </row>
    <row r="42" spans="1:7" x14ac:dyDescent="0.25">
      <c r="A42" s="8">
        <v>40962</v>
      </c>
      <c r="F42" s="105"/>
      <c r="G42" s="105"/>
    </row>
    <row r="43" spans="1:7" x14ac:dyDescent="0.25">
      <c r="A43" s="8">
        <v>40969</v>
      </c>
      <c r="F43" s="105"/>
      <c r="G43" s="105"/>
    </row>
    <row r="44" spans="1:7" x14ac:dyDescent="0.25">
      <c r="A44" s="8">
        <v>40976</v>
      </c>
      <c r="F44" s="105"/>
      <c r="G44" s="105"/>
    </row>
    <row r="45" spans="1:7" x14ac:dyDescent="0.25">
      <c r="A45" s="8">
        <v>40983</v>
      </c>
      <c r="F45" s="105"/>
      <c r="G45" s="105"/>
    </row>
    <row r="46" spans="1:7" x14ac:dyDescent="0.25">
      <c r="A46" s="8">
        <v>40990</v>
      </c>
      <c r="F46" s="105"/>
      <c r="G46" s="105"/>
    </row>
    <row r="47" spans="1:7" x14ac:dyDescent="0.25">
      <c r="A47" s="8">
        <v>40997</v>
      </c>
      <c r="F47" s="105"/>
      <c r="G47" s="105"/>
    </row>
    <row r="48" spans="1:7" x14ac:dyDescent="0.25">
      <c r="A48" s="8">
        <v>41004</v>
      </c>
      <c r="F48" s="105"/>
      <c r="G48" s="105"/>
    </row>
    <row r="49" spans="1:7" x14ac:dyDescent="0.25">
      <c r="A49" s="8">
        <v>41011</v>
      </c>
      <c r="F49" s="105"/>
      <c r="G49" s="105"/>
    </row>
    <row r="50" spans="1:7" x14ac:dyDescent="0.25">
      <c r="A50" s="8">
        <v>41018</v>
      </c>
      <c r="F50" s="105"/>
      <c r="G50" s="105"/>
    </row>
    <row r="51" spans="1:7" x14ac:dyDescent="0.25">
      <c r="A51" s="8">
        <v>41025</v>
      </c>
      <c r="F51" s="105"/>
      <c r="G51" s="105"/>
    </row>
    <row r="52" spans="1:7" x14ac:dyDescent="0.25">
      <c r="A52" s="8">
        <v>41032</v>
      </c>
      <c r="F52" s="105"/>
      <c r="G52" s="105"/>
    </row>
    <row r="53" spans="1:7" x14ac:dyDescent="0.25">
      <c r="A53" s="8">
        <v>41039</v>
      </c>
      <c r="F53" s="105"/>
      <c r="G53" s="105"/>
    </row>
    <row r="54" spans="1:7" x14ac:dyDescent="0.25">
      <c r="A54" s="8">
        <v>41046</v>
      </c>
      <c r="F54" s="105"/>
      <c r="G54" s="105"/>
    </row>
    <row r="55" spans="1:7" x14ac:dyDescent="0.25">
      <c r="A55" s="8">
        <v>41053</v>
      </c>
      <c r="F55" s="105"/>
      <c r="G55" s="105"/>
    </row>
    <row r="56" spans="1:7" x14ac:dyDescent="0.25">
      <c r="A56" s="8">
        <v>41060</v>
      </c>
      <c r="F56" s="105"/>
      <c r="G56" s="105"/>
    </row>
    <row r="57" spans="1:7" x14ac:dyDescent="0.25">
      <c r="A57" s="8">
        <v>41067</v>
      </c>
      <c r="F57" s="105"/>
      <c r="G57" s="105"/>
    </row>
    <row r="58" spans="1:7" x14ac:dyDescent="0.25">
      <c r="A58" s="8">
        <v>41074</v>
      </c>
      <c r="F58" s="105"/>
      <c r="G58" s="105"/>
    </row>
    <row r="59" spans="1:7" x14ac:dyDescent="0.25">
      <c r="A59" s="8">
        <v>41081</v>
      </c>
      <c r="F59" s="105"/>
      <c r="G59" s="105"/>
    </row>
    <row r="60" spans="1:7" x14ac:dyDescent="0.25">
      <c r="A60" s="8">
        <v>41088</v>
      </c>
      <c r="F60" s="105"/>
      <c r="G60" s="105"/>
    </row>
    <row r="61" spans="1:7" x14ac:dyDescent="0.25">
      <c r="A61" s="8">
        <v>41095</v>
      </c>
      <c r="F61" s="105"/>
      <c r="G61" s="105"/>
    </row>
    <row r="62" spans="1:7" x14ac:dyDescent="0.25">
      <c r="A62" s="8">
        <v>41102</v>
      </c>
      <c r="F62" s="105"/>
      <c r="G62" s="105"/>
    </row>
    <row r="63" spans="1:7" x14ac:dyDescent="0.25">
      <c r="A63" s="8">
        <v>41109</v>
      </c>
      <c r="F63" s="105"/>
      <c r="G63" s="105"/>
    </row>
    <row r="64" spans="1:7" x14ac:dyDescent="0.25">
      <c r="A64" s="8">
        <v>41116</v>
      </c>
      <c r="F64" s="105"/>
      <c r="G64" s="105"/>
    </row>
    <row r="65" spans="1:7" x14ac:dyDescent="0.25">
      <c r="A65" s="8">
        <v>41123</v>
      </c>
      <c r="F65" s="105"/>
      <c r="G65" s="105"/>
    </row>
    <row r="66" spans="1:7" x14ac:dyDescent="0.25">
      <c r="A66" s="8">
        <v>41130</v>
      </c>
      <c r="F66" s="105"/>
      <c r="G66" s="105"/>
    </row>
    <row r="67" spans="1:7" x14ac:dyDescent="0.25">
      <c r="A67" s="8">
        <v>41137</v>
      </c>
      <c r="F67" s="105"/>
      <c r="G67" s="105"/>
    </row>
    <row r="68" spans="1:7" x14ac:dyDescent="0.25">
      <c r="A68" s="8">
        <v>41144</v>
      </c>
      <c r="F68" s="105"/>
      <c r="G68" s="105"/>
    </row>
    <row r="69" spans="1:7" x14ac:dyDescent="0.25">
      <c r="A69" s="8">
        <v>41151</v>
      </c>
      <c r="F69" s="105"/>
      <c r="G69" s="105"/>
    </row>
    <row r="70" spans="1:7" x14ac:dyDescent="0.25">
      <c r="A70" s="8">
        <v>41158</v>
      </c>
      <c r="F70" s="105"/>
      <c r="G70" s="105"/>
    </row>
    <row r="71" spans="1:7" x14ac:dyDescent="0.25">
      <c r="A71" s="8">
        <v>41165</v>
      </c>
      <c r="F71" s="105"/>
      <c r="G71" s="105"/>
    </row>
    <row r="72" spans="1:7" x14ac:dyDescent="0.25">
      <c r="A72" s="8">
        <v>41172</v>
      </c>
      <c r="F72" s="105"/>
      <c r="G72" s="105"/>
    </row>
    <row r="73" spans="1:7" x14ac:dyDescent="0.25">
      <c r="A73" s="8">
        <v>41179</v>
      </c>
      <c r="F73" s="105"/>
      <c r="G73" s="105"/>
    </row>
    <row r="74" spans="1:7" x14ac:dyDescent="0.25">
      <c r="A74" s="8">
        <v>41186</v>
      </c>
      <c r="F74" s="105"/>
      <c r="G74" s="105"/>
    </row>
    <row r="75" spans="1:7" x14ac:dyDescent="0.25">
      <c r="A75" s="8">
        <v>41193</v>
      </c>
      <c r="F75" s="105"/>
      <c r="G75" s="105"/>
    </row>
    <row r="76" spans="1:7" x14ac:dyDescent="0.25">
      <c r="A76" s="8">
        <v>41200</v>
      </c>
      <c r="F76" s="105"/>
      <c r="G76" s="105"/>
    </row>
    <row r="77" spans="1:7" x14ac:dyDescent="0.25">
      <c r="A77" s="8">
        <v>41207</v>
      </c>
      <c r="F77" s="105"/>
      <c r="G77" s="105"/>
    </row>
    <row r="78" spans="1:7" x14ac:dyDescent="0.25">
      <c r="A78" s="8">
        <v>41214</v>
      </c>
      <c r="F78" s="105"/>
      <c r="G78" s="105"/>
    </row>
    <row r="79" spans="1:7" x14ac:dyDescent="0.25">
      <c r="A79" s="8">
        <v>41221</v>
      </c>
      <c r="F79" s="105"/>
      <c r="G79" s="105"/>
    </row>
    <row r="80" spans="1:7" x14ac:dyDescent="0.25">
      <c r="A80" s="8">
        <v>41228</v>
      </c>
      <c r="F80" s="105"/>
      <c r="G80" s="105"/>
    </row>
    <row r="81" spans="1:7" x14ac:dyDescent="0.25">
      <c r="A81" s="8">
        <v>41235</v>
      </c>
      <c r="F81" s="105"/>
      <c r="G81" s="105"/>
    </row>
    <row r="82" spans="1:7" x14ac:dyDescent="0.25">
      <c r="A82" s="8">
        <v>41242</v>
      </c>
      <c r="F82" s="105"/>
      <c r="G82" s="105"/>
    </row>
    <row r="83" spans="1:7" x14ac:dyDescent="0.25">
      <c r="A83" s="8">
        <v>41249</v>
      </c>
      <c r="F83" s="105"/>
      <c r="G83" s="105"/>
    </row>
    <row r="84" spans="1:7" x14ac:dyDescent="0.25">
      <c r="A84" s="8">
        <v>41256</v>
      </c>
      <c r="F84" s="105"/>
      <c r="G84" s="105"/>
    </row>
    <row r="85" spans="1:7" x14ac:dyDescent="0.25">
      <c r="A85" s="8">
        <v>41263</v>
      </c>
      <c r="F85" s="105"/>
      <c r="G85" s="105"/>
    </row>
    <row r="86" spans="1:7" x14ac:dyDescent="0.25">
      <c r="A86" s="8">
        <v>41270</v>
      </c>
      <c r="F86" s="105"/>
      <c r="G86" s="105"/>
    </row>
    <row r="87" spans="1:7" x14ac:dyDescent="0.25">
      <c r="A87" s="8">
        <v>41277</v>
      </c>
      <c r="F87" s="105"/>
      <c r="G87" s="105"/>
    </row>
    <row r="88" spans="1:7" x14ac:dyDescent="0.25">
      <c r="A88" s="8">
        <v>41284</v>
      </c>
      <c r="F88" s="105"/>
      <c r="G88" s="105"/>
    </row>
    <row r="89" spans="1:7" x14ac:dyDescent="0.25">
      <c r="A89" s="8">
        <v>41291</v>
      </c>
      <c r="F89" s="105"/>
      <c r="G89" s="105"/>
    </row>
    <row r="90" spans="1:7" x14ac:dyDescent="0.25">
      <c r="A90" s="8">
        <v>41298</v>
      </c>
      <c r="F90" s="105"/>
      <c r="G90" s="105"/>
    </row>
    <row r="91" spans="1:7" x14ac:dyDescent="0.25">
      <c r="A91" s="8">
        <v>41305</v>
      </c>
      <c r="F91" s="105"/>
      <c r="G91" s="105"/>
    </row>
    <row r="92" spans="1:7" x14ac:dyDescent="0.25">
      <c r="A92" s="8">
        <v>41312</v>
      </c>
      <c r="F92" s="105"/>
      <c r="G92" s="105"/>
    </row>
    <row r="93" spans="1:7" x14ac:dyDescent="0.25">
      <c r="A93" s="8">
        <v>41319</v>
      </c>
      <c r="F93" s="105"/>
      <c r="G93" s="105"/>
    </row>
    <row r="94" spans="1:7" x14ac:dyDescent="0.25">
      <c r="A94" s="8">
        <v>41326</v>
      </c>
      <c r="F94" s="105"/>
      <c r="G94" s="105"/>
    </row>
    <row r="95" spans="1:7" x14ac:dyDescent="0.25">
      <c r="A95" s="8">
        <v>41333</v>
      </c>
      <c r="F95" s="105"/>
      <c r="G95" s="105"/>
    </row>
    <row r="96" spans="1:7" x14ac:dyDescent="0.25">
      <c r="A96" s="8">
        <v>41340</v>
      </c>
      <c r="F96" s="105"/>
      <c r="G96" s="105"/>
    </row>
    <row r="97" spans="1:7" x14ac:dyDescent="0.25">
      <c r="A97" s="8">
        <v>41347</v>
      </c>
      <c r="F97" s="105"/>
      <c r="G97" s="105"/>
    </row>
    <row r="98" spans="1:7" x14ac:dyDescent="0.25">
      <c r="A98" s="8">
        <v>41354</v>
      </c>
      <c r="F98" s="105"/>
      <c r="G98" s="105"/>
    </row>
    <row r="99" spans="1:7" x14ac:dyDescent="0.25">
      <c r="A99" s="8">
        <v>41361</v>
      </c>
      <c r="F99" s="105"/>
      <c r="G99" s="105"/>
    </row>
    <row r="100" spans="1:7" x14ac:dyDescent="0.25">
      <c r="A100" s="8">
        <v>41368</v>
      </c>
      <c r="F100" s="105"/>
      <c r="G100" s="105"/>
    </row>
    <row r="101" spans="1:7" x14ac:dyDescent="0.25">
      <c r="A101" s="8">
        <v>41375</v>
      </c>
      <c r="F101" s="105"/>
      <c r="G101" s="105"/>
    </row>
    <row r="102" spans="1:7" x14ac:dyDescent="0.25">
      <c r="A102" s="8">
        <v>41382</v>
      </c>
      <c r="F102" s="105"/>
      <c r="G102" s="105"/>
    </row>
    <row r="103" spans="1:7" x14ac:dyDescent="0.25">
      <c r="A103" s="8">
        <v>41389</v>
      </c>
      <c r="F103" s="105"/>
      <c r="G103" s="105"/>
    </row>
    <row r="104" spans="1:7" x14ac:dyDescent="0.25">
      <c r="A104" s="8">
        <v>41396</v>
      </c>
      <c r="F104" s="105"/>
      <c r="G104" s="105"/>
    </row>
    <row r="105" spans="1:7" x14ac:dyDescent="0.25">
      <c r="A105" s="8">
        <v>41403</v>
      </c>
      <c r="F105" s="105"/>
      <c r="G105" s="105"/>
    </row>
    <row r="106" spans="1:7" x14ac:dyDescent="0.25">
      <c r="A106" s="8">
        <v>41410</v>
      </c>
      <c r="F106" s="105"/>
      <c r="G106" s="105"/>
    </row>
    <row r="107" spans="1:7" x14ac:dyDescent="0.25">
      <c r="A107" s="8">
        <v>41417</v>
      </c>
      <c r="F107" s="105"/>
      <c r="G107" s="105"/>
    </row>
    <row r="108" spans="1:7" x14ac:dyDescent="0.25">
      <c r="A108" s="8">
        <v>41424</v>
      </c>
      <c r="F108" s="105"/>
      <c r="G108" s="105"/>
    </row>
    <row r="109" spans="1:7" x14ac:dyDescent="0.25">
      <c r="A109" s="8">
        <v>41431</v>
      </c>
    </row>
    <row r="110" spans="1:7" x14ac:dyDescent="0.25">
      <c r="A110" s="8">
        <v>41438</v>
      </c>
    </row>
    <row r="111" spans="1:7" x14ac:dyDescent="0.25">
      <c r="A111" s="8">
        <v>41445</v>
      </c>
    </row>
    <row r="112" spans="1:7" x14ac:dyDescent="0.25">
      <c r="A112" s="8">
        <v>41452</v>
      </c>
    </row>
    <row r="113" spans="1:10" x14ac:dyDescent="0.25">
      <c r="A113" s="8">
        <v>41459</v>
      </c>
    </row>
    <row r="114" spans="1:10" x14ac:dyDescent="0.25">
      <c r="A114" s="8">
        <v>41466</v>
      </c>
      <c r="F114" s="105"/>
      <c r="G114" s="105"/>
    </row>
    <row r="115" spans="1:10" x14ac:dyDescent="0.25">
      <c r="A115" s="8">
        <v>41473</v>
      </c>
    </row>
    <row r="116" spans="1:10" x14ac:dyDescent="0.25">
      <c r="A116" s="8">
        <v>41480</v>
      </c>
      <c r="B116">
        <v>352.8</v>
      </c>
      <c r="C116">
        <v>27</v>
      </c>
      <c r="D116">
        <v>930.7</v>
      </c>
      <c r="E116">
        <v>23</v>
      </c>
      <c r="F116">
        <f t="shared" ref="F116:G118" si="0">+B116+D116</f>
        <v>1283.5</v>
      </c>
      <c r="G116">
        <f t="shared" si="0"/>
        <v>50</v>
      </c>
    </row>
    <row r="117" spans="1:10" x14ac:dyDescent="0.25">
      <c r="A117" s="8">
        <v>41487</v>
      </c>
      <c r="B117">
        <v>400.8</v>
      </c>
      <c r="C117">
        <v>27</v>
      </c>
      <c r="D117">
        <v>1052.2</v>
      </c>
      <c r="E117">
        <v>23</v>
      </c>
      <c r="F117">
        <f t="shared" si="0"/>
        <v>1453</v>
      </c>
      <c r="G117">
        <f t="shared" si="0"/>
        <v>50</v>
      </c>
    </row>
    <row r="118" spans="1:10" x14ac:dyDescent="0.25">
      <c r="A118" s="8">
        <v>41494</v>
      </c>
      <c r="B118">
        <v>340.1</v>
      </c>
      <c r="C118">
        <v>27</v>
      </c>
      <c r="D118">
        <v>1253.5999999999999</v>
      </c>
      <c r="E118">
        <v>23</v>
      </c>
      <c r="F118">
        <f t="shared" si="0"/>
        <v>1593.6999999999998</v>
      </c>
      <c r="G118">
        <f t="shared" si="0"/>
        <v>50</v>
      </c>
    </row>
    <row r="119" spans="1:10" x14ac:dyDescent="0.25">
      <c r="A119" s="8">
        <v>41501</v>
      </c>
      <c r="B119">
        <v>418.1</v>
      </c>
      <c r="C119">
        <v>27</v>
      </c>
      <c r="D119">
        <v>1364.4</v>
      </c>
      <c r="E119">
        <v>23</v>
      </c>
      <c r="F119">
        <f t="shared" ref="F119:G126" si="1">+B119+D119</f>
        <v>1782.5</v>
      </c>
      <c r="G119">
        <f t="shared" si="1"/>
        <v>50</v>
      </c>
    </row>
    <row r="120" spans="1:10" x14ac:dyDescent="0.25">
      <c r="A120" s="8">
        <v>41508</v>
      </c>
      <c r="B120">
        <v>445.6</v>
      </c>
      <c r="C120">
        <v>27</v>
      </c>
      <c r="D120">
        <v>1425.8</v>
      </c>
      <c r="E120">
        <v>23</v>
      </c>
      <c r="F120">
        <f t="shared" si="1"/>
        <v>1871.4</v>
      </c>
      <c r="G120">
        <f t="shared" si="1"/>
        <v>50</v>
      </c>
    </row>
    <row r="121" spans="1:10" x14ac:dyDescent="0.25">
      <c r="A121" s="8">
        <v>41515</v>
      </c>
      <c r="B121">
        <v>460.5</v>
      </c>
      <c r="C121">
        <v>27</v>
      </c>
      <c r="D121">
        <v>1597.9</v>
      </c>
      <c r="E121">
        <v>23</v>
      </c>
      <c r="F121">
        <f t="shared" si="1"/>
        <v>2058.4</v>
      </c>
      <c r="G121">
        <f t="shared" si="1"/>
        <v>50</v>
      </c>
    </row>
    <row r="122" spans="1:10" x14ac:dyDescent="0.25">
      <c r="A122" s="8">
        <v>41522</v>
      </c>
      <c r="B122">
        <v>494.5</v>
      </c>
      <c r="C122">
        <v>27</v>
      </c>
      <c r="D122">
        <v>1774.7</v>
      </c>
      <c r="E122">
        <v>23</v>
      </c>
      <c r="F122">
        <f t="shared" si="1"/>
        <v>2269.1999999999998</v>
      </c>
      <c r="G122">
        <f t="shared" si="1"/>
        <v>50</v>
      </c>
    </row>
    <row r="123" spans="1:10" x14ac:dyDescent="0.25">
      <c r="A123" s="8">
        <v>41529</v>
      </c>
      <c r="B123">
        <v>428.5</v>
      </c>
      <c r="C123">
        <v>0</v>
      </c>
      <c r="D123">
        <v>1961.1</v>
      </c>
      <c r="E123">
        <v>46</v>
      </c>
      <c r="F123">
        <f t="shared" si="1"/>
        <v>2389.6</v>
      </c>
      <c r="G123">
        <f t="shared" si="1"/>
        <v>46</v>
      </c>
    </row>
    <row r="124" spans="1:10" x14ac:dyDescent="0.25">
      <c r="A124" s="8">
        <v>41536</v>
      </c>
      <c r="B124">
        <v>389</v>
      </c>
      <c r="C124">
        <v>0</v>
      </c>
      <c r="D124">
        <v>2075.3000000000002</v>
      </c>
      <c r="E124">
        <v>46</v>
      </c>
      <c r="F124">
        <f t="shared" si="1"/>
        <v>2464.3000000000002</v>
      </c>
      <c r="G124">
        <f t="shared" si="1"/>
        <v>46</v>
      </c>
    </row>
    <row r="125" spans="1:10" ht="15" x14ac:dyDescent="0.25">
      <c r="A125" s="8">
        <v>41543</v>
      </c>
      <c r="B125">
        <v>397.9</v>
      </c>
      <c r="C125">
        <v>0</v>
      </c>
      <c r="D125">
        <v>2137.9</v>
      </c>
      <c r="E125">
        <v>46</v>
      </c>
      <c r="F125">
        <f t="shared" si="1"/>
        <v>2535.8000000000002</v>
      </c>
      <c r="G125">
        <f t="shared" si="1"/>
        <v>46</v>
      </c>
      <c r="J125" s="101"/>
    </row>
    <row r="126" spans="1:10" x14ac:dyDescent="0.25">
      <c r="A126" s="8">
        <v>41550</v>
      </c>
      <c r="B126">
        <v>457.9</v>
      </c>
      <c r="C126">
        <v>0</v>
      </c>
      <c r="D126">
        <v>2270.5</v>
      </c>
      <c r="E126">
        <v>46</v>
      </c>
      <c r="F126">
        <f t="shared" si="1"/>
        <v>2728.4</v>
      </c>
      <c r="G126">
        <f t="shared" si="1"/>
        <v>46</v>
      </c>
    </row>
    <row r="127" spans="1:10" x14ac:dyDescent="0.25">
      <c r="A127" s="8">
        <v>41557</v>
      </c>
    </row>
    <row r="128" spans="1:10" x14ac:dyDescent="0.25">
      <c r="A128" s="8">
        <v>41564</v>
      </c>
    </row>
    <row r="129" spans="1:15" x14ac:dyDescent="0.25">
      <c r="A129" s="8">
        <v>41571</v>
      </c>
      <c r="B129">
        <v>469.3</v>
      </c>
      <c r="C129">
        <v>0</v>
      </c>
      <c r="D129">
        <v>2652.4</v>
      </c>
      <c r="E129">
        <v>46</v>
      </c>
      <c r="F129">
        <f t="shared" ref="F129:G131" si="2">+B129+D129</f>
        <v>3121.7000000000003</v>
      </c>
      <c r="G129">
        <f t="shared" si="2"/>
        <v>46</v>
      </c>
    </row>
    <row r="130" spans="1:15" x14ac:dyDescent="0.25">
      <c r="A130" s="8">
        <v>41578</v>
      </c>
      <c r="B130">
        <v>411.8</v>
      </c>
      <c r="C130">
        <v>0</v>
      </c>
      <c r="D130">
        <v>2737.6</v>
      </c>
      <c r="E130">
        <v>46</v>
      </c>
      <c r="F130">
        <f t="shared" si="2"/>
        <v>3149.4</v>
      </c>
      <c r="G130">
        <f t="shared" si="2"/>
        <v>46</v>
      </c>
    </row>
    <row r="131" spans="1:15" ht="15" x14ac:dyDescent="0.25">
      <c r="A131" s="8">
        <v>41585</v>
      </c>
      <c r="B131">
        <v>386.8</v>
      </c>
      <c r="C131">
        <v>0</v>
      </c>
      <c r="D131">
        <v>2763.9</v>
      </c>
      <c r="E131">
        <v>46</v>
      </c>
      <c r="F131">
        <f t="shared" si="2"/>
        <v>3150.7000000000003</v>
      </c>
      <c r="G131">
        <f t="shared" si="2"/>
        <v>46</v>
      </c>
      <c r="J131" s="101"/>
    </row>
    <row r="132" spans="1:15" x14ac:dyDescent="0.25">
      <c r="A132" s="8">
        <v>41592</v>
      </c>
      <c r="B132">
        <v>332.9</v>
      </c>
      <c r="C132">
        <v>17</v>
      </c>
      <c r="D132">
        <v>2891.6</v>
      </c>
      <c r="E132">
        <v>46</v>
      </c>
      <c r="F132">
        <f t="shared" ref="F132:G148" si="3">+B132+D132</f>
        <v>3224.5</v>
      </c>
      <c r="G132">
        <f t="shared" si="3"/>
        <v>63</v>
      </c>
    </row>
    <row r="133" spans="1:15" x14ac:dyDescent="0.25">
      <c r="A133" s="8">
        <v>41599</v>
      </c>
      <c r="B133">
        <v>302.89999999999998</v>
      </c>
      <c r="C133">
        <v>17</v>
      </c>
      <c r="D133">
        <v>2924.6</v>
      </c>
      <c r="E133">
        <v>46</v>
      </c>
      <c r="F133">
        <f t="shared" si="3"/>
        <v>3227.5</v>
      </c>
      <c r="G133">
        <f t="shared" si="3"/>
        <v>63</v>
      </c>
    </row>
    <row r="134" spans="1:15" x14ac:dyDescent="0.25">
      <c r="A134" s="8">
        <v>41606</v>
      </c>
      <c r="B134">
        <v>269.5</v>
      </c>
      <c r="C134">
        <v>17</v>
      </c>
      <c r="D134">
        <v>2956.7</v>
      </c>
      <c r="E134">
        <v>46</v>
      </c>
      <c r="F134">
        <f t="shared" si="3"/>
        <v>3226.2</v>
      </c>
      <c r="G134">
        <f t="shared" si="3"/>
        <v>63</v>
      </c>
    </row>
    <row r="135" spans="1:15" x14ac:dyDescent="0.25">
      <c r="A135" s="8">
        <v>41613</v>
      </c>
      <c r="B135" s="26">
        <v>217</v>
      </c>
      <c r="C135">
        <v>17</v>
      </c>
      <c r="D135">
        <v>3063.7</v>
      </c>
      <c r="E135">
        <v>46</v>
      </c>
      <c r="F135">
        <f t="shared" si="3"/>
        <v>3280.7</v>
      </c>
      <c r="G135">
        <f t="shared" si="3"/>
        <v>63</v>
      </c>
    </row>
    <row r="136" spans="1:15" x14ac:dyDescent="0.25">
      <c r="A136" s="8">
        <v>41620</v>
      </c>
      <c r="B136">
        <v>198.1</v>
      </c>
      <c r="C136">
        <v>17</v>
      </c>
      <c r="D136">
        <v>3133.1</v>
      </c>
      <c r="E136">
        <v>46</v>
      </c>
      <c r="F136">
        <f t="shared" si="3"/>
        <v>3331.2</v>
      </c>
      <c r="G136">
        <f t="shared" si="3"/>
        <v>63</v>
      </c>
    </row>
    <row r="137" spans="1:15" x14ac:dyDescent="0.25">
      <c r="A137" s="8">
        <v>41627</v>
      </c>
      <c r="B137">
        <v>311.89999999999998</v>
      </c>
      <c r="C137">
        <v>17</v>
      </c>
      <c r="D137">
        <v>3159.3</v>
      </c>
      <c r="E137">
        <v>46</v>
      </c>
      <c r="F137">
        <f t="shared" si="3"/>
        <v>3471.2000000000003</v>
      </c>
      <c r="G137">
        <f t="shared" si="3"/>
        <v>63</v>
      </c>
    </row>
    <row r="138" spans="1:15" x14ac:dyDescent="0.25">
      <c r="A138" s="8">
        <v>41634</v>
      </c>
      <c r="B138">
        <v>285.5</v>
      </c>
      <c r="C138">
        <v>24</v>
      </c>
      <c r="D138">
        <v>3192.9</v>
      </c>
      <c r="E138">
        <v>46</v>
      </c>
      <c r="F138">
        <f t="shared" si="3"/>
        <v>3478.4</v>
      </c>
      <c r="G138">
        <f t="shared" si="3"/>
        <v>70</v>
      </c>
    </row>
    <row r="139" spans="1:15" x14ac:dyDescent="0.25">
      <c r="A139" s="8">
        <v>41641</v>
      </c>
      <c r="B139">
        <v>260.5</v>
      </c>
      <c r="C139">
        <v>34</v>
      </c>
      <c r="D139">
        <v>3247.9</v>
      </c>
      <c r="E139">
        <v>46</v>
      </c>
      <c r="F139">
        <f t="shared" si="3"/>
        <v>3508.4</v>
      </c>
      <c r="G139">
        <f t="shared" si="3"/>
        <v>80</v>
      </c>
    </row>
    <row r="140" spans="1:15" ht="15" x14ac:dyDescent="0.25">
      <c r="A140" s="8">
        <v>41648</v>
      </c>
      <c r="B140">
        <v>167.5</v>
      </c>
      <c r="C140">
        <v>40</v>
      </c>
      <c r="D140">
        <v>3312.4</v>
      </c>
      <c r="E140">
        <v>46</v>
      </c>
      <c r="F140">
        <f t="shared" si="3"/>
        <v>3479.9</v>
      </c>
      <c r="G140">
        <f t="shared" si="3"/>
        <v>86</v>
      </c>
      <c r="I140" s="101"/>
    </row>
    <row r="141" spans="1:15" x14ac:dyDescent="0.25">
      <c r="A141" s="8">
        <v>41655</v>
      </c>
      <c r="B141">
        <v>252.5</v>
      </c>
      <c r="C141">
        <v>43</v>
      </c>
      <c r="D141">
        <v>3339.9</v>
      </c>
      <c r="E141">
        <v>46</v>
      </c>
      <c r="F141">
        <f t="shared" si="3"/>
        <v>3592.4</v>
      </c>
      <c r="G141">
        <f t="shared" si="3"/>
        <v>89</v>
      </c>
    </row>
    <row r="142" spans="1:15" x14ac:dyDescent="0.25">
      <c r="A142" s="8">
        <v>41662</v>
      </c>
      <c r="B142">
        <v>257.5</v>
      </c>
      <c r="C142">
        <v>43</v>
      </c>
      <c r="D142">
        <v>3367.3</v>
      </c>
      <c r="E142">
        <v>46</v>
      </c>
      <c r="F142">
        <f t="shared" si="3"/>
        <v>3624.8</v>
      </c>
      <c r="G142">
        <f t="shared" si="3"/>
        <v>89</v>
      </c>
    </row>
    <row r="143" spans="1:15" ht="15" x14ac:dyDescent="0.25">
      <c r="A143" s="8">
        <v>41669</v>
      </c>
      <c r="B143">
        <v>312.5</v>
      </c>
      <c r="C143">
        <v>17</v>
      </c>
      <c r="D143">
        <v>3394.8</v>
      </c>
      <c r="E143">
        <v>72</v>
      </c>
      <c r="F143">
        <f t="shared" si="3"/>
        <v>3707.3</v>
      </c>
      <c r="G143">
        <f t="shared" si="3"/>
        <v>89</v>
      </c>
      <c r="I143" s="101"/>
      <c r="K143" s="145"/>
      <c r="L143" s="144"/>
      <c r="M143" s="145"/>
      <c r="N143" s="145"/>
      <c r="O143" s="145"/>
    </row>
    <row r="144" spans="1:15" ht="15" x14ac:dyDescent="0.25">
      <c r="A144" s="8">
        <v>41676</v>
      </c>
      <c r="B144">
        <v>312.5</v>
      </c>
      <c r="C144">
        <v>17</v>
      </c>
      <c r="D144">
        <v>3422.3</v>
      </c>
      <c r="E144">
        <v>72</v>
      </c>
      <c r="F144">
        <f t="shared" si="3"/>
        <v>3734.8</v>
      </c>
      <c r="G144">
        <f t="shared" si="3"/>
        <v>89</v>
      </c>
      <c r="I144" s="101"/>
    </row>
    <row r="145" spans="1:16" x14ac:dyDescent="0.25">
      <c r="A145" s="8">
        <v>41683</v>
      </c>
      <c r="B145">
        <v>255.5</v>
      </c>
      <c r="C145">
        <v>47</v>
      </c>
      <c r="D145">
        <v>3482.3</v>
      </c>
      <c r="E145">
        <v>72</v>
      </c>
      <c r="F145">
        <f t="shared" si="3"/>
        <v>3737.8</v>
      </c>
      <c r="G145">
        <f t="shared" si="3"/>
        <v>119</v>
      </c>
    </row>
    <row r="146" spans="1:16" x14ac:dyDescent="0.25">
      <c r="A146" s="8">
        <v>41690</v>
      </c>
      <c r="B146">
        <v>250.5</v>
      </c>
      <c r="C146">
        <v>103.5</v>
      </c>
      <c r="D146">
        <v>3537.3</v>
      </c>
      <c r="E146">
        <v>72</v>
      </c>
      <c r="F146">
        <f t="shared" si="3"/>
        <v>3787.8</v>
      </c>
      <c r="G146">
        <f t="shared" si="3"/>
        <v>175.5</v>
      </c>
    </row>
    <row r="147" spans="1:16" x14ac:dyDescent="0.25">
      <c r="A147" s="8">
        <v>41697</v>
      </c>
      <c r="B147" s="26">
        <v>255</v>
      </c>
      <c r="C147" s="26">
        <v>122</v>
      </c>
      <c r="D147">
        <v>3625.9</v>
      </c>
      <c r="E147">
        <v>72</v>
      </c>
      <c r="F147">
        <f t="shared" si="3"/>
        <v>3880.9</v>
      </c>
      <c r="G147">
        <f t="shared" si="3"/>
        <v>194</v>
      </c>
    </row>
    <row r="148" spans="1:16" ht="15" x14ac:dyDescent="0.25">
      <c r="A148" s="8">
        <v>41704</v>
      </c>
      <c r="B148" s="26">
        <v>230</v>
      </c>
      <c r="C148" s="26">
        <v>152</v>
      </c>
      <c r="D148">
        <v>3652.2</v>
      </c>
      <c r="E148">
        <v>72</v>
      </c>
      <c r="F148">
        <f t="shared" si="3"/>
        <v>3882.2</v>
      </c>
      <c r="G148">
        <f t="shared" si="3"/>
        <v>224</v>
      </c>
      <c r="I148" s="101"/>
      <c r="J148" s="145"/>
      <c r="K148" s="145"/>
      <c r="L148" s="145"/>
      <c r="M148" s="145"/>
      <c r="N148" s="145"/>
      <c r="O148" s="145"/>
      <c r="P148" s="145"/>
    </row>
    <row r="149" spans="1:16" x14ac:dyDescent="0.25">
      <c r="A149" s="8">
        <v>41711</v>
      </c>
      <c r="B149" s="26">
        <v>230</v>
      </c>
      <c r="C149" s="26">
        <v>152</v>
      </c>
      <c r="D149">
        <v>3679.7</v>
      </c>
      <c r="E149">
        <v>73</v>
      </c>
      <c r="F149">
        <f t="shared" ref="F149:G155" si="4">+B149+D149</f>
        <v>3909.7</v>
      </c>
      <c r="G149">
        <f t="shared" si="4"/>
        <v>225</v>
      </c>
    </row>
    <row r="150" spans="1:16" x14ac:dyDescent="0.25">
      <c r="A150" s="8">
        <v>41718</v>
      </c>
      <c r="B150" s="26">
        <v>230</v>
      </c>
      <c r="C150">
        <v>333.5</v>
      </c>
      <c r="D150">
        <v>3679.7</v>
      </c>
      <c r="E150">
        <v>72</v>
      </c>
      <c r="F150">
        <f t="shared" si="4"/>
        <v>3909.7</v>
      </c>
      <c r="G150">
        <f t="shared" si="4"/>
        <v>405.5</v>
      </c>
    </row>
    <row r="151" spans="1:16" x14ac:dyDescent="0.25">
      <c r="A151" s="8">
        <v>41725</v>
      </c>
      <c r="B151" s="26">
        <v>245</v>
      </c>
      <c r="C151" s="26">
        <v>346.5</v>
      </c>
      <c r="D151">
        <v>3711.1</v>
      </c>
      <c r="E151">
        <v>89</v>
      </c>
      <c r="F151">
        <f t="shared" si="4"/>
        <v>3956.1</v>
      </c>
      <c r="G151">
        <f t="shared" si="4"/>
        <v>435.5</v>
      </c>
    </row>
    <row r="152" spans="1:16" x14ac:dyDescent="0.25">
      <c r="A152" s="8">
        <v>41732</v>
      </c>
      <c r="B152" s="26">
        <v>240</v>
      </c>
      <c r="C152" s="26">
        <v>336.5</v>
      </c>
      <c r="D152" s="26">
        <v>3741</v>
      </c>
      <c r="E152">
        <v>99.5</v>
      </c>
      <c r="F152" s="26">
        <f t="shared" si="4"/>
        <v>3981</v>
      </c>
      <c r="G152" s="26">
        <f t="shared" si="4"/>
        <v>436</v>
      </c>
    </row>
    <row r="153" spans="1:16" x14ac:dyDescent="0.25">
      <c r="A153" s="8">
        <v>41739</v>
      </c>
      <c r="B153" s="26">
        <v>270</v>
      </c>
      <c r="C153" s="26">
        <v>301.5</v>
      </c>
      <c r="D153" s="26">
        <v>3796</v>
      </c>
      <c r="E153" s="26">
        <v>174.3</v>
      </c>
      <c r="F153" s="26">
        <f t="shared" si="4"/>
        <v>4066</v>
      </c>
      <c r="G153">
        <f t="shared" si="4"/>
        <v>475.8</v>
      </c>
    </row>
    <row r="154" spans="1:16" x14ac:dyDescent="0.25">
      <c r="A154" s="8">
        <v>41746</v>
      </c>
      <c r="B154" s="26">
        <v>245</v>
      </c>
      <c r="C154" s="26">
        <v>266.5</v>
      </c>
      <c r="D154">
        <v>3822.3</v>
      </c>
      <c r="E154">
        <v>210.9</v>
      </c>
      <c r="F154">
        <f t="shared" si="4"/>
        <v>4067.3</v>
      </c>
      <c r="G154">
        <f t="shared" si="4"/>
        <v>477.4</v>
      </c>
    </row>
    <row r="155" spans="1:16" x14ac:dyDescent="0.25">
      <c r="A155" s="8">
        <v>41753</v>
      </c>
      <c r="B155" s="26">
        <v>274</v>
      </c>
      <c r="C155" s="26">
        <v>201.5</v>
      </c>
      <c r="D155">
        <v>3876.7</v>
      </c>
      <c r="E155">
        <v>257.7</v>
      </c>
      <c r="F155">
        <f t="shared" si="4"/>
        <v>4150.7</v>
      </c>
      <c r="G155">
        <f t="shared" si="4"/>
        <v>459.2</v>
      </c>
    </row>
    <row r="156" spans="1:16" x14ac:dyDescent="0.25">
      <c r="A156" s="8">
        <v>41760</v>
      </c>
      <c r="B156">
        <v>323.5</v>
      </c>
      <c r="C156">
        <v>170</v>
      </c>
      <c r="D156">
        <v>3876.7</v>
      </c>
      <c r="E156">
        <v>284.7</v>
      </c>
      <c r="F156">
        <f t="shared" ref="F156:F187" si="5">+B156+D156</f>
        <v>4200.2</v>
      </c>
      <c r="G156">
        <f t="shared" ref="G156:G187" si="6">+C156+E156</f>
        <v>454.7</v>
      </c>
      <c r="H156">
        <v>80</v>
      </c>
    </row>
    <row r="157" spans="1:16" x14ac:dyDescent="0.25">
      <c r="A157" s="8">
        <v>41767</v>
      </c>
      <c r="B157">
        <v>266.5</v>
      </c>
      <c r="C157">
        <v>138.5</v>
      </c>
      <c r="D157">
        <v>3992.7</v>
      </c>
      <c r="E157">
        <v>316.2</v>
      </c>
      <c r="F157">
        <f t="shared" si="5"/>
        <v>4259.2</v>
      </c>
      <c r="G157">
        <f t="shared" si="6"/>
        <v>454.7</v>
      </c>
      <c r="H157">
        <v>105</v>
      </c>
    </row>
    <row r="158" spans="1:16" x14ac:dyDescent="0.25">
      <c r="A158" s="8">
        <v>41774</v>
      </c>
      <c r="B158">
        <v>266.5</v>
      </c>
      <c r="C158">
        <v>150.5</v>
      </c>
      <c r="D158">
        <v>4027.4</v>
      </c>
      <c r="E158">
        <v>376.2</v>
      </c>
      <c r="F158">
        <f t="shared" si="5"/>
        <v>4293.8999999999996</v>
      </c>
      <c r="G158">
        <f t="shared" si="6"/>
        <v>526.70000000000005</v>
      </c>
      <c r="H158">
        <v>105</v>
      </c>
    </row>
    <row r="159" spans="1:16" x14ac:dyDescent="0.25">
      <c r="A159" s="8">
        <v>41781</v>
      </c>
      <c r="B159">
        <v>200</v>
      </c>
      <c r="C159">
        <v>120.5</v>
      </c>
      <c r="D159">
        <v>4088.1</v>
      </c>
      <c r="E159">
        <v>451.9</v>
      </c>
      <c r="F159">
        <f t="shared" si="5"/>
        <v>4288.1000000000004</v>
      </c>
      <c r="G159">
        <f t="shared" si="6"/>
        <v>572.4</v>
      </c>
      <c r="H159">
        <v>265.5</v>
      </c>
    </row>
    <row r="160" spans="1:16" x14ac:dyDescent="0.25">
      <c r="A160" s="8">
        <v>41788</v>
      </c>
      <c r="B160">
        <v>140</v>
      </c>
      <c r="C160">
        <v>145.5</v>
      </c>
      <c r="D160">
        <v>4174.7</v>
      </c>
      <c r="E160">
        <v>468.4</v>
      </c>
      <c r="F160">
        <f t="shared" si="5"/>
        <v>4314.7</v>
      </c>
      <c r="G160">
        <f t="shared" si="6"/>
        <v>613.9</v>
      </c>
      <c r="H160">
        <v>300.5</v>
      </c>
    </row>
    <row r="161" spans="1:7" x14ac:dyDescent="0.25">
      <c r="A161" s="8">
        <v>41795</v>
      </c>
      <c r="B161">
        <v>509</v>
      </c>
      <c r="C161">
        <v>550</v>
      </c>
      <c r="D161">
        <v>64.099999999999994</v>
      </c>
      <c r="E161">
        <v>89.2</v>
      </c>
      <c r="F161">
        <f t="shared" si="5"/>
        <v>573.1</v>
      </c>
      <c r="G161">
        <f t="shared" si="6"/>
        <v>639.20000000000005</v>
      </c>
    </row>
    <row r="162" spans="1:7" x14ac:dyDescent="0.25">
      <c r="A162" s="8">
        <v>41802</v>
      </c>
      <c r="B162">
        <v>506</v>
      </c>
      <c r="C162">
        <v>402</v>
      </c>
      <c r="D162">
        <v>190.2</v>
      </c>
      <c r="E162">
        <v>284.5</v>
      </c>
      <c r="F162">
        <f t="shared" si="5"/>
        <v>696.2</v>
      </c>
      <c r="G162">
        <f t="shared" si="6"/>
        <v>686.5</v>
      </c>
    </row>
    <row r="163" spans="1:7" x14ac:dyDescent="0.25">
      <c r="A163" s="8">
        <v>41809</v>
      </c>
      <c r="B163">
        <v>477.5</v>
      </c>
      <c r="C163">
        <v>384</v>
      </c>
      <c r="D163">
        <v>283</v>
      </c>
      <c r="E163">
        <v>421.8</v>
      </c>
      <c r="F163">
        <f t="shared" si="5"/>
        <v>760.5</v>
      </c>
      <c r="G163">
        <f t="shared" si="6"/>
        <v>805.8</v>
      </c>
    </row>
    <row r="164" spans="1:7" x14ac:dyDescent="0.25">
      <c r="A164" s="8">
        <v>41816</v>
      </c>
      <c r="B164">
        <v>585.70000000000005</v>
      </c>
      <c r="C164">
        <v>355.5</v>
      </c>
      <c r="D164">
        <v>315.39999999999998</v>
      </c>
      <c r="E164">
        <v>510.9</v>
      </c>
      <c r="F164">
        <f t="shared" si="5"/>
        <v>901.1</v>
      </c>
      <c r="G164">
        <f t="shared" si="6"/>
        <v>866.4</v>
      </c>
    </row>
    <row r="165" spans="1:7" x14ac:dyDescent="0.25">
      <c r="A165" s="8">
        <v>41823</v>
      </c>
      <c r="B165">
        <v>603.20000000000005</v>
      </c>
      <c r="C165">
        <v>345.5</v>
      </c>
      <c r="D165">
        <v>348.4</v>
      </c>
      <c r="E165">
        <v>700.2</v>
      </c>
      <c r="F165">
        <f t="shared" si="5"/>
        <v>951.6</v>
      </c>
      <c r="G165">
        <f t="shared" si="6"/>
        <v>1045.7</v>
      </c>
    </row>
    <row r="166" spans="1:7" x14ac:dyDescent="0.25">
      <c r="A166" s="8">
        <v>41830</v>
      </c>
      <c r="B166">
        <v>548.20000000000005</v>
      </c>
      <c r="C166">
        <v>297.5</v>
      </c>
      <c r="D166">
        <v>407.5</v>
      </c>
      <c r="E166">
        <v>872.1</v>
      </c>
      <c r="F166">
        <f t="shared" si="5"/>
        <v>955.7</v>
      </c>
      <c r="G166">
        <f t="shared" si="6"/>
        <v>1169.5999999999999</v>
      </c>
    </row>
    <row r="167" spans="1:7" x14ac:dyDescent="0.25">
      <c r="A167" s="8">
        <v>41837</v>
      </c>
      <c r="B167">
        <v>403.5</v>
      </c>
      <c r="C167">
        <v>297.5</v>
      </c>
      <c r="D167">
        <v>599.4</v>
      </c>
      <c r="E167">
        <v>897.7</v>
      </c>
      <c r="F167">
        <f t="shared" si="5"/>
        <v>1002.9</v>
      </c>
      <c r="G167">
        <f t="shared" si="6"/>
        <v>1195.2</v>
      </c>
    </row>
    <row r="168" spans="1:7" x14ac:dyDescent="0.25">
      <c r="A168" s="8">
        <v>41844</v>
      </c>
      <c r="B168">
        <v>493.5</v>
      </c>
      <c r="C168">
        <v>352.8</v>
      </c>
      <c r="D168">
        <v>625.6</v>
      </c>
      <c r="E168">
        <v>930.7</v>
      </c>
      <c r="F168">
        <f t="shared" si="5"/>
        <v>1119.0999999999999</v>
      </c>
      <c r="G168">
        <f t="shared" si="6"/>
        <v>1283.5</v>
      </c>
    </row>
    <row r="169" spans="1:7" x14ac:dyDescent="0.25">
      <c r="A169" s="8">
        <v>41851</v>
      </c>
      <c r="B169">
        <v>366</v>
      </c>
      <c r="C169">
        <v>400.8</v>
      </c>
      <c r="D169">
        <v>717.6</v>
      </c>
      <c r="E169">
        <v>1052.2</v>
      </c>
      <c r="F169">
        <f t="shared" si="5"/>
        <v>1083.5999999999999</v>
      </c>
      <c r="G169">
        <f t="shared" si="6"/>
        <v>1453</v>
      </c>
    </row>
    <row r="170" spans="1:7" x14ac:dyDescent="0.25">
      <c r="A170" s="8">
        <v>41858</v>
      </c>
      <c r="B170">
        <v>396.5</v>
      </c>
      <c r="C170">
        <v>340.1</v>
      </c>
      <c r="D170">
        <v>746</v>
      </c>
      <c r="E170">
        <v>1253.5999999999999</v>
      </c>
      <c r="F170">
        <f t="shared" si="5"/>
        <v>1142.5</v>
      </c>
      <c r="G170">
        <f t="shared" si="6"/>
        <v>1593.6999999999998</v>
      </c>
    </row>
    <row r="171" spans="1:7" x14ac:dyDescent="0.25">
      <c r="A171" s="8">
        <v>41865</v>
      </c>
      <c r="B171">
        <v>312.5</v>
      </c>
      <c r="C171">
        <v>418.1</v>
      </c>
      <c r="D171">
        <v>771.2</v>
      </c>
      <c r="E171">
        <v>1364.4</v>
      </c>
      <c r="F171">
        <f t="shared" si="5"/>
        <v>1083.7</v>
      </c>
      <c r="G171">
        <f t="shared" si="6"/>
        <v>1782.5</v>
      </c>
    </row>
    <row r="172" spans="1:7" x14ac:dyDescent="0.25">
      <c r="A172" s="8">
        <v>41872</v>
      </c>
      <c r="B172">
        <v>373.5</v>
      </c>
      <c r="C172">
        <v>445.6</v>
      </c>
      <c r="D172">
        <v>804.2</v>
      </c>
      <c r="E172">
        <v>1425.8</v>
      </c>
      <c r="F172">
        <f t="shared" si="5"/>
        <v>1177.7</v>
      </c>
      <c r="G172">
        <f t="shared" si="6"/>
        <v>1871.4</v>
      </c>
    </row>
    <row r="173" spans="1:7" x14ac:dyDescent="0.25">
      <c r="A173" s="8">
        <v>41879</v>
      </c>
      <c r="B173">
        <v>286</v>
      </c>
      <c r="C173">
        <v>460.5</v>
      </c>
      <c r="D173">
        <v>930.7</v>
      </c>
      <c r="E173">
        <v>1597.9</v>
      </c>
      <c r="F173">
        <f t="shared" si="5"/>
        <v>1216.7</v>
      </c>
      <c r="G173">
        <f t="shared" si="6"/>
        <v>2058.4</v>
      </c>
    </row>
    <row r="174" spans="1:7" x14ac:dyDescent="0.25">
      <c r="A174" s="8">
        <v>41886</v>
      </c>
      <c r="B174">
        <v>286</v>
      </c>
      <c r="C174">
        <v>494.5</v>
      </c>
      <c r="D174">
        <v>930.7</v>
      </c>
      <c r="E174">
        <v>1774.7</v>
      </c>
      <c r="F174">
        <f t="shared" si="5"/>
        <v>1216.7</v>
      </c>
      <c r="G174">
        <f t="shared" si="6"/>
        <v>2269.1999999999998</v>
      </c>
    </row>
    <row r="175" spans="1:7" x14ac:dyDescent="0.25">
      <c r="A175" s="8">
        <v>41893</v>
      </c>
      <c r="B175">
        <v>234</v>
      </c>
      <c r="C175">
        <v>428.5</v>
      </c>
      <c r="D175">
        <v>985.7</v>
      </c>
      <c r="E175">
        <v>1961.1</v>
      </c>
      <c r="F175">
        <f t="shared" si="5"/>
        <v>1219.7</v>
      </c>
      <c r="G175">
        <f t="shared" si="6"/>
        <v>2389.6</v>
      </c>
    </row>
    <row r="176" spans="1:7" x14ac:dyDescent="0.25">
      <c r="A176" s="8">
        <v>41900</v>
      </c>
      <c r="B176">
        <v>326</v>
      </c>
      <c r="C176">
        <v>389</v>
      </c>
      <c r="D176">
        <v>1013.2</v>
      </c>
      <c r="E176">
        <v>2075.3000000000002</v>
      </c>
      <c r="F176">
        <f t="shared" si="5"/>
        <v>1339.2</v>
      </c>
      <c r="G176">
        <f t="shared" si="6"/>
        <v>2464.3000000000002</v>
      </c>
    </row>
    <row r="177" spans="1:7" x14ac:dyDescent="0.25">
      <c r="A177" s="8">
        <v>41907</v>
      </c>
      <c r="B177">
        <v>258.5</v>
      </c>
      <c r="C177">
        <v>397.9</v>
      </c>
      <c r="D177">
        <v>1088.4000000000001</v>
      </c>
      <c r="E177">
        <v>2137.9</v>
      </c>
      <c r="F177">
        <f t="shared" si="5"/>
        <v>1346.9</v>
      </c>
      <c r="G177">
        <f t="shared" si="6"/>
        <v>2535.8000000000002</v>
      </c>
    </row>
    <row r="178" spans="1:7" x14ac:dyDescent="0.25">
      <c r="A178" s="8">
        <v>41914</v>
      </c>
      <c r="B178">
        <v>191</v>
      </c>
      <c r="C178">
        <v>457.9</v>
      </c>
      <c r="D178">
        <v>1194.7</v>
      </c>
      <c r="E178">
        <v>2270.5</v>
      </c>
      <c r="F178">
        <f t="shared" si="5"/>
        <v>1385.7</v>
      </c>
      <c r="G178">
        <f t="shared" si="6"/>
        <v>2728.4</v>
      </c>
    </row>
    <row r="179" spans="1:7" x14ac:dyDescent="0.25">
      <c r="A179" s="8">
        <v>41921</v>
      </c>
      <c r="B179">
        <v>191</v>
      </c>
      <c r="C179">
        <v>457.9</v>
      </c>
      <c r="D179">
        <v>1249.4000000000001</v>
      </c>
      <c r="E179">
        <v>2270.5</v>
      </c>
      <c r="F179">
        <f t="shared" si="5"/>
        <v>1440.4</v>
      </c>
      <c r="G179">
        <f t="shared" si="6"/>
        <v>2728.4</v>
      </c>
    </row>
    <row r="180" spans="1:7" x14ac:dyDescent="0.25">
      <c r="A180" s="8">
        <v>41928</v>
      </c>
      <c r="B180">
        <v>151</v>
      </c>
      <c r="C180">
        <v>457.9</v>
      </c>
      <c r="D180">
        <v>1288.2</v>
      </c>
      <c r="E180">
        <v>2270.5</v>
      </c>
      <c r="F180">
        <f t="shared" si="5"/>
        <v>1439.2</v>
      </c>
      <c r="G180">
        <f t="shared" si="6"/>
        <v>2728.4</v>
      </c>
    </row>
    <row r="181" spans="1:7" x14ac:dyDescent="0.25">
      <c r="A181" s="8">
        <v>41935</v>
      </c>
      <c r="B181">
        <v>171</v>
      </c>
      <c r="C181">
        <v>469.3</v>
      </c>
      <c r="D181">
        <v>1324.3</v>
      </c>
      <c r="E181">
        <v>2652.4</v>
      </c>
      <c r="F181">
        <f t="shared" si="5"/>
        <v>1495.3</v>
      </c>
      <c r="G181">
        <f t="shared" si="6"/>
        <v>3121.7000000000003</v>
      </c>
    </row>
    <row r="182" spans="1:7" x14ac:dyDescent="0.25">
      <c r="A182" s="8">
        <v>41942</v>
      </c>
      <c r="B182">
        <v>141</v>
      </c>
      <c r="C182">
        <v>411.8</v>
      </c>
      <c r="D182">
        <v>1351.3</v>
      </c>
      <c r="E182">
        <v>2737.6</v>
      </c>
      <c r="F182">
        <f t="shared" si="5"/>
        <v>1492.3</v>
      </c>
      <c r="G182">
        <f t="shared" si="6"/>
        <v>3149.4</v>
      </c>
    </row>
    <row r="183" spans="1:7" x14ac:dyDescent="0.25">
      <c r="A183" s="8">
        <v>41949</v>
      </c>
      <c r="B183">
        <v>141</v>
      </c>
      <c r="C183">
        <v>386.8</v>
      </c>
      <c r="D183">
        <v>1351.3</v>
      </c>
      <c r="E183">
        <v>2763.9</v>
      </c>
      <c r="F183">
        <f t="shared" si="5"/>
        <v>1492.3</v>
      </c>
      <c r="G183">
        <f t="shared" si="6"/>
        <v>3150.7000000000003</v>
      </c>
    </row>
    <row r="184" spans="1:7" x14ac:dyDescent="0.25">
      <c r="A184" s="8">
        <v>41956</v>
      </c>
      <c r="B184">
        <v>141</v>
      </c>
      <c r="C184">
        <v>332.9</v>
      </c>
      <c r="D184">
        <v>1351.3</v>
      </c>
      <c r="E184">
        <v>2891.6</v>
      </c>
      <c r="F184">
        <f t="shared" si="5"/>
        <v>1492.3</v>
      </c>
      <c r="G184">
        <f t="shared" si="6"/>
        <v>3224.5</v>
      </c>
    </row>
    <row r="185" spans="1:7" x14ac:dyDescent="0.25">
      <c r="A185" s="8">
        <v>41963</v>
      </c>
      <c r="B185">
        <v>121</v>
      </c>
      <c r="C185">
        <v>302.89999999999998</v>
      </c>
      <c r="D185">
        <v>1400.7</v>
      </c>
      <c r="E185">
        <v>2924.6</v>
      </c>
      <c r="F185">
        <f t="shared" si="5"/>
        <v>1521.7</v>
      </c>
      <c r="G185">
        <f t="shared" si="6"/>
        <v>3227.5</v>
      </c>
    </row>
    <row r="186" spans="1:7" x14ac:dyDescent="0.25">
      <c r="A186" s="8">
        <v>41970</v>
      </c>
      <c r="B186">
        <v>55</v>
      </c>
      <c r="C186">
        <v>269.5</v>
      </c>
      <c r="D186">
        <v>1400.7</v>
      </c>
      <c r="E186">
        <v>2956.7</v>
      </c>
      <c r="F186">
        <f t="shared" si="5"/>
        <v>1455.7</v>
      </c>
      <c r="G186">
        <f t="shared" si="6"/>
        <v>3226.2</v>
      </c>
    </row>
    <row r="187" spans="1:7" x14ac:dyDescent="0.25">
      <c r="A187" s="8">
        <v>41977</v>
      </c>
      <c r="B187">
        <v>55</v>
      </c>
      <c r="C187">
        <v>217</v>
      </c>
      <c r="D187">
        <v>1400.7</v>
      </c>
      <c r="E187">
        <v>3063.7</v>
      </c>
      <c r="F187">
        <f t="shared" si="5"/>
        <v>1455.7</v>
      </c>
      <c r="G187">
        <f t="shared" si="6"/>
        <v>3280.7</v>
      </c>
    </row>
    <row r="188" spans="1:7" x14ac:dyDescent="0.25">
      <c r="A188" s="8">
        <v>41984</v>
      </c>
      <c r="B188">
        <v>55</v>
      </c>
      <c r="C188">
        <v>198.1</v>
      </c>
      <c r="D188">
        <v>1400.7</v>
      </c>
      <c r="E188">
        <v>3133.1</v>
      </c>
      <c r="F188">
        <f t="shared" ref="F188:F216" si="7">+B188+D188</f>
        <v>1455.7</v>
      </c>
      <c r="G188">
        <f t="shared" ref="G188:G216" si="8">+C188+E188</f>
        <v>3331.2</v>
      </c>
    </row>
    <row r="189" spans="1:7" x14ac:dyDescent="0.25">
      <c r="A189" s="8">
        <v>41991</v>
      </c>
      <c r="B189">
        <v>30</v>
      </c>
      <c r="C189">
        <v>311.89999999999998</v>
      </c>
      <c r="D189">
        <v>1428.2</v>
      </c>
      <c r="E189">
        <v>3159.3</v>
      </c>
      <c r="F189">
        <f t="shared" si="7"/>
        <v>1458.2</v>
      </c>
      <c r="G189">
        <f t="shared" si="8"/>
        <v>3471.2000000000003</v>
      </c>
    </row>
    <row r="190" spans="1:7" x14ac:dyDescent="0.25">
      <c r="A190" s="8">
        <v>41998</v>
      </c>
      <c r="B190">
        <v>60</v>
      </c>
      <c r="C190">
        <v>285.5</v>
      </c>
      <c r="D190">
        <v>1428.2</v>
      </c>
      <c r="E190">
        <v>3192.9</v>
      </c>
      <c r="F190">
        <f t="shared" si="7"/>
        <v>1488.2</v>
      </c>
      <c r="G190">
        <f t="shared" si="8"/>
        <v>3478.4</v>
      </c>
    </row>
    <row r="191" spans="1:7" x14ac:dyDescent="0.25">
      <c r="A191" s="8">
        <v>42005</v>
      </c>
      <c r="B191">
        <v>60</v>
      </c>
      <c r="C191">
        <v>260.5</v>
      </c>
      <c r="D191">
        <v>1428.2</v>
      </c>
      <c r="E191">
        <v>3247.9</v>
      </c>
      <c r="F191">
        <f t="shared" si="7"/>
        <v>1488.2</v>
      </c>
      <c r="G191">
        <f t="shared" si="8"/>
        <v>3508.4</v>
      </c>
    </row>
    <row r="192" spans="1:7" x14ac:dyDescent="0.25">
      <c r="A192" s="8">
        <v>42012</v>
      </c>
      <c r="B192">
        <v>60</v>
      </c>
      <c r="C192">
        <v>167.5</v>
      </c>
      <c r="D192">
        <v>1428.2</v>
      </c>
      <c r="E192">
        <v>3312.4</v>
      </c>
      <c r="F192">
        <f t="shared" si="7"/>
        <v>1488.2</v>
      </c>
      <c r="G192">
        <f t="shared" si="8"/>
        <v>3479.9</v>
      </c>
    </row>
    <row r="193" spans="1:8" x14ac:dyDescent="0.25">
      <c r="A193" s="8">
        <v>42019</v>
      </c>
      <c r="B193">
        <v>33</v>
      </c>
      <c r="C193">
        <v>252.5</v>
      </c>
      <c r="D193">
        <v>1428.2</v>
      </c>
      <c r="E193">
        <v>3339.9</v>
      </c>
      <c r="F193">
        <f t="shared" si="7"/>
        <v>1461.2</v>
      </c>
      <c r="G193">
        <f t="shared" si="8"/>
        <v>3592.4</v>
      </c>
    </row>
    <row r="194" spans="1:8" x14ac:dyDescent="0.25">
      <c r="A194" s="8">
        <v>42026</v>
      </c>
      <c r="B194">
        <v>33</v>
      </c>
      <c r="C194">
        <v>257.5</v>
      </c>
      <c r="D194">
        <v>1428.2</v>
      </c>
      <c r="E194">
        <v>3367.3</v>
      </c>
      <c r="F194">
        <f t="shared" si="7"/>
        <v>1461.2</v>
      </c>
      <c r="G194">
        <f t="shared" si="8"/>
        <v>3624.8</v>
      </c>
    </row>
    <row r="195" spans="1:8" x14ac:dyDescent="0.25">
      <c r="A195" s="8">
        <v>42033</v>
      </c>
      <c r="B195">
        <v>53</v>
      </c>
      <c r="C195">
        <v>312.5</v>
      </c>
      <c r="D195">
        <v>1428.2</v>
      </c>
      <c r="E195">
        <v>3394.8</v>
      </c>
      <c r="F195">
        <f t="shared" si="7"/>
        <v>1481.2</v>
      </c>
      <c r="G195">
        <f t="shared" si="8"/>
        <v>3707.3</v>
      </c>
    </row>
    <row r="196" spans="1:8" x14ac:dyDescent="0.25">
      <c r="A196" s="8">
        <v>42040</v>
      </c>
      <c r="B196">
        <v>78</v>
      </c>
      <c r="C196">
        <v>312.5</v>
      </c>
      <c r="D196">
        <v>1428.2</v>
      </c>
      <c r="E196">
        <v>3422.3</v>
      </c>
      <c r="F196">
        <f t="shared" si="7"/>
        <v>1506.2</v>
      </c>
      <c r="G196">
        <f t="shared" si="8"/>
        <v>3734.8</v>
      </c>
    </row>
    <row r="197" spans="1:8" x14ac:dyDescent="0.25">
      <c r="A197" s="8">
        <v>42047</v>
      </c>
      <c r="B197">
        <v>78</v>
      </c>
      <c r="C197">
        <v>255.5</v>
      </c>
      <c r="D197">
        <v>1428.2</v>
      </c>
      <c r="E197">
        <v>3482.3</v>
      </c>
      <c r="F197">
        <f t="shared" si="7"/>
        <v>1506.2</v>
      </c>
      <c r="G197">
        <f t="shared" si="8"/>
        <v>3737.8</v>
      </c>
    </row>
    <row r="198" spans="1:8" x14ac:dyDescent="0.25">
      <c r="A198" s="8">
        <v>42054</v>
      </c>
      <c r="B198">
        <v>78</v>
      </c>
      <c r="C198">
        <v>250.5</v>
      </c>
      <c r="D198">
        <v>1428.2</v>
      </c>
      <c r="E198">
        <v>3537.3</v>
      </c>
      <c r="F198">
        <f t="shared" si="7"/>
        <v>1506.2</v>
      </c>
      <c r="G198">
        <f t="shared" si="8"/>
        <v>3787.8</v>
      </c>
    </row>
    <row r="199" spans="1:8" x14ac:dyDescent="0.25">
      <c r="A199" s="8">
        <v>42061</v>
      </c>
      <c r="B199">
        <v>58</v>
      </c>
      <c r="C199">
        <v>255</v>
      </c>
      <c r="D199">
        <v>1450.2</v>
      </c>
      <c r="E199">
        <v>3625.9</v>
      </c>
      <c r="F199">
        <f t="shared" si="7"/>
        <v>1508.2</v>
      </c>
      <c r="G199">
        <f t="shared" si="8"/>
        <v>3880.9</v>
      </c>
    </row>
    <row r="200" spans="1:8" x14ac:dyDescent="0.25">
      <c r="A200" s="8">
        <v>42068</v>
      </c>
      <c r="B200">
        <v>33</v>
      </c>
      <c r="C200">
        <v>230</v>
      </c>
      <c r="D200">
        <v>1475.2</v>
      </c>
      <c r="E200">
        <v>3652.2</v>
      </c>
      <c r="F200">
        <f t="shared" si="7"/>
        <v>1508.2</v>
      </c>
      <c r="G200">
        <f t="shared" si="8"/>
        <v>3882.2</v>
      </c>
    </row>
    <row r="201" spans="1:8" x14ac:dyDescent="0.25">
      <c r="A201" s="8">
        <v>42075</v>
      </c>
      <c r="B201">
        <v>33</v>
      </c>
      <c r="C201">
        <v>230</v>
      </c>
      <c r="D201">
        <v>1475.2</v>
      </c>
      <c r="E201">
        <v>3679.7</v>
      </c>
      <c r="F201">
        <f t="shared" si="7"/>
        <v>1508.2</v>
      </c>
      <c r="G201">
        <f t="shared" si="8"/>
        <v>3909.7</v>
      </c>
    </row>
    <row r="202" spans="1:8" x14ac:dyDescent="0.25">
      <c r="A202" s="8">
        <v>42082</v>
      </c>
      <c r="B202">
        <v>0</v>
      </c>
      <c r="C202">
        <v>230</v>
      </c>
      <c r="D202">
        <v>1533.5</v>
      </c>
      <c r="E202">
        <v>3679.7</v>
      </c>
      <c r="F202">
        <f t="shared" si="7"/>
        <v>1533.5</v>
      </c>
      <c r="G202">
        <f t="shared" si="8"/>
        <v>3909.7</v>
      </c>
    </row>
    <row r="203" spans="1:8" x14ac:dyDescent="0.25">
      <c r="A203" s="8">
        <v>42089</v>
      </c>
      <c r="B203">
        <v>0</v>
      </c>
      <c r="C203">
        <v>245</v>
      </c>
      <c r="D203">
        <v>1533.5</v>
      </c>
      <c r="E203">
        <v>3711.1</v>
      </c>
      <c r="F203">
        <f t="shared" si="7"/>
        <v>1533.5</v>
      </c>
      <c r="G203">
        <f t="shared" si="8"/>
        <v>3956.1</v>
      </c>
    </row>
    <row r="204" spans="1:8" x14ac:dyDescent="0.25">
      <c r="A204" s="8">
        <v>42096</v>
      </c>
      <c r="B204">
        <v>0</v>
      </c>
      <c r="C204">
        <v>240</v>
      </c>
      <c r="D204">
        <v>1533.5</v>
      </c>
      <c r="E204">
        <v>3741</v>
      </c>
      <c r="F204">
        <f t="shared" si="7"/>
        <v>1533.5</v>
      </c>
      <c r="G204">
        <f t="shared" si="8"/>
        <v>3981</v>
      </c>
    </row>
    <row r="205" spans="1:8" x14ac:dyDescent="0.25">
      <c r="A205" s="8">
        <v>42103</v>
      </c>
      <c r="B205">
        <v>0</v>
      </c>
      <c r="C205">
        <v>270</v>
      </c>
      <c r="D205">
        <v>1533.5</v>
      </c>
      <c r="E205">
        <v>3796</v>
      </c>
      <c r="F205">
        <f t="shared" si="7"/>
        <v>1533.5</v>
      </c>
      <c r="G205">
        <f t="shared" si="8"/>
        <v>4066</v>
      </c>
    </row>
    <row r="206" spans="1:8" x14ac:dyDescent="0.25">
      <c r="A206" s="8">
        <v>42110</v>
      </c>
      <c r="B206">
        <v>0</v>
      </c>
      <c r="C206">
        <v>245</v>
      </c>
      <c r="D206">
        <v>1533.5</v>
      </c>
      <c r="E206">
        <v>3822.3</v>
      </c>
      <c r="F206">
        <f t="shared" si="7"/>
        <v>1533.5</v>
      </c>
      <c r="G206">
        <f t="shared" si="8"/>
        <v>4067.3</v>
      </c>
    </row>
    <row r="207" spans="1:8" x14ac:dyDescent="0.25">
      <c r="A207" s="8">
        <v>42117</v>
      </c>
      <c r="B207">
        <v>0</v>
      </c>
      <c r="C207">
        <v>247</v>
      </c>
      <c r="D207">
        <v>1533.5</v>
      </c>
      <c r="E207">
        <v>3876.7</v>
      </c>
      <c r="F207">
        <f t="shared" si="7"/>
        <v>1533.5</v>
      </c>
      <c r="G207">
        <f t="shared" si="8"/>
        <v>4123.7</v>
      </c>
    </row>
    <row r="208" spans="1:8" x14ac:dyDescent="0.25">
      <c r="A208" s="8">
        <v>42124</v>
      </c>
      <c r="B208">
        <v>0</v>
      </c>
      <c r="C208">
        <v>323.5</v>
      </c>
      <c r="D208">
        <v>1533.5</v>
      </c>
      <c r="E208">
        <v>3876.7</v>
      </c>
      <c r="F208">
        <f t="shared" si="7"/>
        <v>1533.5</v>
      </c>
      <c r="G208">
        <f t="shared" si="8"/>
        <v>4200.2</v>
      </c>
      <c r="H208">
        <v>60</v>
      </c>
    </row>
    <row r="209" spans="1:8" x14ac:dyDescent="0.25">
      <c r="A209" s="8">
        <v>42131</v>
      </c>
      <c r="B209">
        <v>0</v>
      </c>
      <c r="C209">
        <v>266.5</v>
      </c>
      <c r="D209">
        <v>1533.5</v>
      </c>
      <c r="E209">
        <v>3992.7</v>
      </c>
      <c r="F209">
        <f t="shared" si="7"/>
        <v>1533.5</v>
      </c>
      <c r="G209">
        <f t="shared" si="8"/>
        <v>4259.2</v>
      </c>
      <c r="H209">
        <v>60</v>
      </c>
    </row>
    <row r="210" spans="1:8" x14ac:dyDescent="0.25">
      <c r="A210" s="8">
        <v>42138</v>
      </c>
      <c r="B210">
        <v>0</v>
      </c>
      <c r="C210">
        <v>266.5</v>
      </c>
      <c r="D210">
        <v>1533.5</v>
      </c>
      <c r="E210">
        <v>4027.4</v>
      </c>
      <c r="F210">
        <f t="shared" si="7"/>
        <v>1533.5</v>
      </c>
      <c r="G210">
        <f t="shared" si="8"/>
        <v>4293.8999999999996</v>
      </c>
      <c r="H210">
        <v>85</v>
      </c>
    </row>
    <row r="211" spans="1:8" x14ac:dyDescent="0.25">
      <c r="A211" s="8">
        <v>42145</v>
      </c>
      <c r="B211">
        <v>0</v>
      </c>
      <c r="C211" s="26">
        <v>200</v>
      </c>
      <c r="D211">
        <v>1533.5</v>
      </c>
      <c r="E211">
        <v>4088.1</v>
      </c>
      <c r="F211">
        <f t="shared" si="7"/>
        <v>1533.5</v>
      </c>
      <c r="G211">
        <f t="shared" si="8"/>
        <v>4288.1000000000004</v>
      </c>
      <c r="H211">
        <v>85</v>
      </c>
    </row>
    <row r="212" spans="1:8" x14ac:dyDescent="0.25">
      <c r="A212" s="8">
        <v>42152</v>
      </c>
      <c r="B212">
        <v>0</v>
      </c>
      <c r="C212" s="26">
        <v>140</v>
      </c>
      <c r="D212">
        <v>1533.5</v>
      </c>
      <c r="E212">
        <v>4174.7</v>
      </c>
      <c r="F212">
        <f t="shared" si="7"/>
        <v>1533.5</v>
      </c>
      <c r="G212">
        <f t="shared" si="8"/>
        <v>4314.7</v>
      </c>
      <c r="H212">
        <v>117</v>
      </c>
    </row>
    <row r="213" spans="1:8" x14ac:dyDescent="0.25">
      <c r="A213" s="8">
        <v>42159</v>
      </c>
      <c r="B213">
        <v>117</v>
      </c>
      <c r="C213" s="26">
        <v>509</v>
      </c>
      <c r="D213">
        <v>0</v>
      </c>
      <c r="E213">
        <v>64.099999999999994</v>
      </c>
      <c r="F213" s="26">
        <f t="shared" si="7"/>
        <v>117</v>
      </c>
      <c r="G213">
        <f t="shared" si="8"/>
        <v>573.1</v>
      </c>
      <c r="H213">
        <v>117</v>
      </c>
    </row>
    <row r="214" spans="1:8" x14ac:dyDescent="0.25">
      <c r="A214" s="8">
        <v>42166</v>
      </c>
      <c r="B214">
        <v>110</v>
      </c>
      <c r="C214" s="26">
        <v>506</v>
      </c>
      <c r="D214">
        <v>33</v>
      </c>
      <c r="E214">
        <v>190.2</v>
      </c>
      <c r="F214" s="26">
        <f t="shared" si="7"/>
        <v>143</v>
      </c>
      <c r="G214">
        <f t="shared" si="8"/>
        <v>696.2</v>
      </c>
      <c r="H214">
        <v>117</v>
      </c>
    </row>
    <row r="215" spans="1:8" x14ac:dyDescent="0.25">
      <c r="A215" s="8">
        <v>42173</v>
      </c>
      <c r="B215">
        <v>110</v>
      </c>
      <c r="C215">
        <v>477.5</v>
      </c>
      <c r="D215">
        <v>33</v>
      </c>
      <c r="E215" s="26">
        <v>283</v>
      </c>
      <c r="F215" s="26">
        <f t="shared" si="7"/>
        <v>143</v>
      </c>
      <c r="G215">
        <f t="shared" si="8"/>
        <v>760.5</v>
      </c>
    </row>
    <row r="216" spans="1:8" x14ac:dyDescent="0.25">
      <c r="A216" s="8">
        <v>42180</v>
      </c>
      <c r="B216">
        <v>110</v>
      </c>
      <c r="C216">
        <v>585.70000000000005</v>
      </c>
      <c r="D216">
        <v>33</v>
      </c>
      <c r="E216">
        <v>315.39999999999998</v>
      </c>
      <c r="F216" s="26">
        <f t="shared" si="7"/>
        <v>143</v>
      </c>
      <c r="G216">
        <f t="shared" si="8"/>
        <v>901.1</v>
      </c>
    </row>
    <row r="217" spans="1:8" x14ac:dyDescent="0.25">
      <c r="A217" s="8">
        <v>42187</v>
      </c>
      <c r="B217">
        <v>80</v>
      </c>
      <c r="C217">
        <v>603.20000000000005</v>
      </c>
      <c r="D217">
        <v>65</v>
      </c>
      <c r="E217">
        <v>348.4</v>
      </c>
      <c r="F217" s="26">
        <f t="shared" ref="F217:G219" si="9">+B217+D217</f>
        <v>145</v>
      </c>
      <c r="G217">
        <f t="shared" si="9"/>
        <v>951.6</v>
      </c>
    </row>
    <row r="218" spans="1:8" x14ac:dyDescent="0.25">
      <c r="A218" s="8">
        <v>42194</v>
      </c>
      <c r="B218">
        <v>55</v>
      </c>
      <c r="C218">
        <v>548.20000000000005</v>
      </c>
      <c r="D218">
        <v>98</v>
      </c>
      <c r="E218">
        <v>407.5</v>
      </c>
      <c r="F218" s="26">
        <f t="shared" si="9"/>
        <v>153</v>
      </c>
      <c r="G218">
        <f t="shared" si="9"/>
        <v>955.7</v>
      </c>
    </row>
    <row r="219" spans="1:8" x14ac:dyDescent="0.25">
      <c r="A219" s="8">
        <v>42201</v>
      </c>
      <c r="B219">
        <v>30</v>
      </c>
      <c r="C219">
        <v>403.5</v>
      </c>
      <c r="D219">
        <v>144.6</v>
      </c>
      <c r="E219">
        <v>599.4</v>
      </c>
      <c r="F219">
        <f t="shared" si="9"/>
        <v>174.6</v>
      </c>
      <c r="G219">
        <f t="shared" si="9"/>
        <v>1002.9</v>
      </c>
    </row>
    <row r="220" spans="1:8" x14ac:dyDescent="0.25">
      <c r="A220" s="8">
        <v>42208</v>
      </c>
      <c r="B220">
        <v>60</v>
      </c>
      <c r="C220">
        <v>493.5</v>
      </c>
      <c r="D220">
        <v>144.6</v>
      </c>
      <c r="E220">
        <v>625.6</v>
      </c>
      <c r="F220">
        <f t="shared" ref="F220:G225" si="10">+B220+D220</f>
        <v>204.6</v>
      </c>
      <c r="G220">
        <f t="shared" si="10"/>
        <v>1119.0999999999999</v>
      </c>
    </row>
    <row r="221" spans="1:8" x14ac:dyDescent="0.25">
      <c r="A221" s="8">
        <v>42215</v>
      </c>
      <c r="B221">
        <v>90</v>
      </c>
      <c r="C221" s="26">
        <v>366</v>
      </c>
      <c r="D221">
        <v>144.6</v>
      </c>
      <c r="E221">
        <v>717.6</v>
      </c>
      <c r="F221">
        <f t="shared" si="10"/>
        <v>234.6</v>
      </c>
      <c r="G221">
        <f t="shared" si="10"/>
        <v>1083.5999999999999</v>
      </c>
    </row>
    <row r="222" spans="1:8" x14ac:dyDescent="0.25">
      <c r="A222" s="8">
        <v>42222</v>
      </c>
      <c r="B222">
        <v>90</v>
      </c>
      <c r="C222">
        <v>396.5</v>
      </c>
      <c r="D222">
        <v>144.6</v>
      </c>
      <c r="E222" s="26">
        <v>746</v>
      </c>
      <c r="F222">
        <f t="shared" si="10"/>
        <v>234.6</v>
      </c>
      <c r="G222">
        <f t="shared" si="10"/>
        <v>1142.5</v>
      </c>
    </row>
    <row r="223" spans="1:8" x14ac:dyDescent="0.25">
      <c r="A223" s="8">
        <v>42229</v>
      </c>
      <c r="B223">
        <v>90</v>
      </c>
      <c r="C223">
        <v>312.5</v>
      </c>
      <c r="D223">
        <v>144.6</v>
      </c>
      <c r="E223">
        <v>771.2</v>
      </c>
      <c r="F223">
        <f t="shared" si="10"/>
        <v>234.6</v>
      </c>
      <c r="G223">
        <f t="shared" si="10"/>
        <v>1083.7</v>
      </c>
    </row>
    <row r="224" spans="1:8" x14ac:dyDescent="0.25">
      <c r="A224" s="8">
        <v>42236</v>
      </c>
      <c r="B224">
        <v>115</v>
      </c>
      <c r="C224">
        <v>373.5</v>
      </c>
      <c r="D224">
        <v>144.6</v>
      </c>
      <c r="E224">
        <v>804.2</v>
      </c>
      <c r="F224">
        <f t="shared" si="10"/>
        <v>259.60000000000002</v>
      </c>
      <c r="G224">
        <f t="shared" si="10"/>
        <v>1177.7</v>
      </c>
    </row>
    <row r="225" spans="1:8" x14ac:dyDescent="0.25">
      <c r="A225" s="8">
        <v>42243</v>
      </c>
      <c r="B225">
        <v>115</v>
      </c>
      <c r="C225" s="26">
        <v>286</v>
      </c>
      <c r="D225">
        <v>144.6</v>
      </c>
      <c r="E225">
        <v>930.7</v>
      </c>
      <c r="F225">
        <f t="shared" si="10"/>
        <v>259.60000000000002</v>
      </c>
      <c r="G225">
        <f t="shared" si="10"/>
        <v>1216.7</v>
      </c>
    </row>
    <row r="226" spans="1:8" x14ac:dyDescent="0.25">
      <c r="A226" s="8">
        <v>42250</v>
      </c>
      <c r="B226">
        <v>139</v>
      </c>
      <c r="C226" s="26">
        <v>286</v>
      </c>
      <c r="D226">
        <v>150.6</v>
      </c>
      <c r="E226">
        <v>930.7</v>
      </c>
      <c r="F226">
        <f t="shared" ref="F226:G228" si="11">+B226+D226</f>
        <v>289.60000000000002</v>
      </c>
      <c r="G226">
        <f t="shared" si="11"/>
        <v>1216.7</v>
      </c>
    </row>
    <row r="227" spans="1:8" x14ac:dyDescent="0.25">
      <c r="A227" s="8">
        <v>42257</v>
      </c>
      <c r="B227">
        <v>55</v>
      </c>
      <c r="C227" s="26">
        <v>234</v>
      </c>
      <c r="D227">
        <v>236.5</v>
      </c>
      <c r="E227">
        <v>985.47</v>
      </c>
      <c r="F227">
        <f t="shared" si="11"/>
        <v>291.5</v>
      </c>
      <c r="G227">
        <f t="shared" si="11"/>
        <v>1219.47</v>
      </c>
    </row>
    <row r="228" spans="1:8" x14ac:dyDescent="0.25">
      <c r="A228" s="8">
        <v>42264</v>
      </c>
      <c r="B228">
        <v>55</v>
      </c>
      <c r="C228" s="26">
        <v>326</v>
      </c>
      <c r="D228">
        <v>236.5</v>
      </c>
      <c r="E228">
        <v>1013.2</v>
      </c>
      <c r="F228">
        <f t="shared" si="11"/>
        <v>291.5</v>
      </c>
      <c r="G228">
        <f t="shared" si="11"/>
        <v>1339.2</v>
      </c>
    </row>
    <row r="229" spans="1:8" x14ac:dyDescent="0.25">
      <c r="A229" s="8">
        <v>42271</v>
      </c>
      <c r="B229">
        <v>55</v>
      </c>
      <c r="C229" s="26">
        <v>258.5</v>
      </c>
      <c r="D229">
        <v>255.2</v>
      </c>
      <c r="E229">
        <v>1088.4000000000001</v>
      </c>
      <c r="F229">
        <f t="shared" ref="F229:G232" si="12">+B229+D229</f>
        <v>310.2</v>
      </c>
      <c r="G229">
        <f t="shared" si="12"/>
        <v>1346.9</v>
      </c>
    </row>
    <row r="230" spans="1:8" x14ac:dyDescent="0.25">
      <c r="A230" s="8">
        <v>42278</v>
      </c>
      <c r="B230">
        <v>55</v>
      </c>
      <c r="C230" s="26">
        <v>191</v>
      </c>
      <c r="D230">
        <v>255.2</v>
      </c>
      <c r="E230">
        <v>1194.7</v>
      </c>
      <c r="F230">
        <f t="shared" si="12"/>
        <v>310.2</v>
      </c>
      <c r="G230">
        <f t="shared" si="12"/>
        <v>1385.7</v>
      </c>
    </row>
    <row r="231" spans="1:8" x14ac:dyDescent="0.25">
      <c r="A231" s="8">
        <v>42285</v>
      </c>
      <c r="B231">
        <v>55</v>
      </c>
      <c r="C231" s="26">
        <v>191</v>
      </c>
      <c r="D231">
        <v>255.2</v>
      </c>
      <c r="E231">
        <v>1294.4000000000001</v>
      </c>
      <c r="F231">
        <f t="shared" si="12"/>
        <v>310.2</v>
      </c>
      <c r="G231">
        <f t="shared" si="12"/>
        <v>1485.4</v>
      </c>
    </row>
    <row r="232" spans="1:8" x14ac:dyDescent="0.25">
      <c r="A232" s="8">
        <v>42292</v>
      </c>
      <c r="B232">
        <v>55</v>
      </c>
      <c r="C232" s="26">
        <v>191</v>
      </c>
      <c r="D232">
        <v>255.2</v>
      </c>
      <c r="E232">
        <v>1288.2</v>
      </c>
      <c r="F232">
        <f t="shared" si="12"/>
        <v>310.2</v>
      </c>
      <c r="G232">
        <f t="shared" si="12"/>
        <v>1479.2</v>
      </c>
    </row>
    <row r="233" spans="1:8" x14ac:dyDescent="0.25">
      <c r="A233" s="8">
        <v>42299</v>
      </c>
      <c r="B233">
        <v>55</v>
      </c>
      <c r="C233" s="26">
        <v>171</v>
      </c>
      <c r="D233">
        <v>255.2</v>
      </c>
      <c r="E233">
        <v>1324.3</v>
      </c>
      <c r="F233">
        <f t="shared" ref="F233:G235" si="13">+B233+D233</f>
        <v>310.2</v>
      </c>
      <c r="G233">
        <f t="shared" si="13"/>
        <v>1495.3</v>
      </c>
    </row>
    <row r="234" spans="1:8" x14ac:dyDescent="0.25">
      <c r="A234" s="8">
        <v>42306</v>
      </c>
      <c r="B234">
        <v>55</v>
      </c>
      <c r="C234" s="26">
        <v>141</v>
      </c>
      <c r="D234">
        <v>255.2</v>
      </c>
      <c r="E234">
        <v>1351.3</v>
      </c>
      <c r="F234">
        <f t="shared" si="13"/>
        <v>310.2</v>
      </c>
      <c r="G234">
        <f t="shared" si="13"/>
        <v>1492.3</v>
      </c>
    </row>
    <row r="235" spans="1:8" x14ac:dyDescent="0.25">
      <c r="A235" s="8">
        <v>42313</v>
      </c>
      <c r="B235">
        <v>55</v>
      </c>
      <c r="C235">
        <v>141</v>
      </c>
      <c r="D235">
        <v>255.2</v>
      </c>
      <c r="E235">
        <v>1351.3</v>
      </c>
      <c r="F235">
        <f t="shared" si="13"/>
        <v>310.2</v>
      </c>
      <c r="G235">
        <f t="shared" si="13"/>
        <v>1492.3</v>
      </c>
    </row>
    <row r="236" spans="1:8" x14ac:dyDescent="0.25">
      <c r="A236" s="8">
        <v>42320</v>
      </c>
      <c r="B236">
        <v>55</v>
      </c>
      <c r="C236">
        <v>141</v>
      </c>
      <c r="D236">
        <v>282.7</v>
      </c>
      <c r="E236">
        <v>1351.3</v>
      </c>
      <c r="F236">
        <f t="shared" ref="F236:G238" si="14">+B236+D236</f>
        <v>337.7</v>
      </c>
      <c r="G236">
        <f t="shared" si="14"/>
        <v>1492.3</v>
      </c>
    </row>
    <row r="237" spans="1:8" x14ac:dyDescent="0.25">
      <c r="A237" s="8">
        <v>42327</v>
      </c>
      <c r="B237">
        <v>30</v>
      </c>
      <c r="C237">
        <v>121</v>
      </c>
      <c r="D237">
        <v>307.7</v>
      </c>
      <c r="E237">
        <v>1400.7</v>
      </c>
      <c r="F237">
        <f t="shared" si="14"/>
        <v>337.7</v>
      </c>
      <c r="G237">
        <f t="shared" si="14"/>
        <v>1521.7</v>
      </c>
    </row>
    <row r="238" spans="1:8" x14ac:dyDescent="0.25">
      <c r="A238" s="8">
        <v>42334</v>
      </c>
      <c r="B238">
        <v>30</v>
      </c>
      <c r="C238">
        <v>55</v>
      </c>
      <c r="D238">
        <v>307.7</v>
      </c>
      <c r="E238">
        <v>1400.7</v>
      </c>
      <c r="F238">
        <f t="shared" si="14"/>
        <v>337.7</v>
      </c>
      <c r="G238">
        <f t="shared" si="14"/>
        <v>1455.7</v>
      </c>
    </row>
    <row r="239" spans="1:8" x14ac:dyDescent="0.25">
      <c r="A239" s="8">
        <v>42341</v>
      </c>
      <c r="B239">
        <v>30</v>
      </c>
      <c r="C239">
        <v>55</v>
      </c>
      <c r="D239">
        <v>307.7</v>
      </c>
      <c r="E239">
        <v>1400.7</v>
      </c>
      <c r="F239">
        <f t="shared" ref="F239:G243" si="15">+B239+D239</f>
        <v>337.7</v>
      </c>
      <c r="G239">
        <f t="shared" si="15"/>
        <v>1455.7</v>
      </c>
    </row>
    <row r="240" spans="1:8" x14ac:dyDescent="0.25">
      <c r="A240" s="8">
        <v>42348</v>
      </c>
      <c r="B240">
        <v>0</v>
      </c>
      <c r="C240">
        <v>55</v>
      </c>
      <c r="D240">
        <v>358.9</v>
      </c>
      <c r="E240">
        <v>1400.7</v>
      </c>
      <c r="F240">
        <f t="shared" si="15"/>
        <v>358.9</v>
      </c>
      <c r="G240">
        <f t="shared" si="15"/>
        <v>1455.7</v>
      </c>
      <c r="H240">
        <v>0</v>
      </c>
    </row>
    <row r="241" spans="1:8" x14ac:dyDescent="0.25">
      <c r="A241" s="8">
        <v>42355</v>
      </c>
      <c r="B241">
        <v>0</v>
      </c>
      <c r="C241">
        <v>30</v>
      </c>
      <c r="D241">
        <v>358.9</v>
      </c>
      <c r="E241">
        <v>1428.2</v>
      </c>
      <c r="F241">
        <f t="shared" si="15"/>
        <v>358.9</v>
      </c>
      <c r="G241">
        <f t="shared" si="15"/>
        <v>1458.2</v>
      </c>
      <c r="H241">
        <v>0</v>
      </c>
    </row>
    <row r="242" spans="1:8" x14ac:dyDescent="0.25">
      <c r="A242" s="8">
        <v>42362</v>
      </c>
      <c r="B242">
        <v>0</v>
      </c>
      <c r="C242">
        <v>60</v>
      </c>
      <c r="D242">
        <v>358.9</v>
      </c>
      <c r="E242">
        <v>1428.2</v>
      </c>
      <c r="F242">
        <f t="shared" si="15"/>
        <v>358.9</v>
      </c>
      <c r="G242">
        <f t="shared" si="15"/>
        <v>1488.2</v>
      </c>
      <c r="H242">
        <v>0</v>
      </c>
    </row>
    <row r="243" spans="1:8" x14ac:dyDescent="0.25">
      <c r="A243" s="8">
        <v>42369</v>
      </c>
      <c r="B243">
        <v>10</v>
      </c>
      <c r="C243">
        <v>60</v>
      </c>
      <c r="D243">
        <v>358.9</v>
      </c>
      <c r="E243">
        <v>1428.2</v>
      </c>
      <c r="F243">
        <f t="shared" si="15"/>
        <v>368.9</v>
      </c>
      <c r="G243">
        <f t="shared" si="15"/>
        <v>1488.2</v>
      </c>
      <c r="H243">
        <v>0</v>
      </c>
    </row>
    <row r="244" spans="1:8" x14ac:dyDescent="0.25">
      <c r="A244" s="8">
        <v>42376</v>
      </c>
      <c r="B244">
        <v>10</v>
      </c>
      <c r="C244">
        <v>60</v>
      </c>
      <c r="D244">
        <v>358.9</v>
      </c>
      <c r="E244">
        <v>1428.2</v>
      </c>
      <c r="F244">
        <f t="shared" ref="F244:G246" si="16">+B244+D244</f>
        <v>368.9</v>
      </c>
      <c r="G244">
        <f t="shared" si="16"/>
        <v>1488.2</v>
      </c>
    </row>
    <row r="245" spans="1:8" x14ac:dyDescent="0.25">
      <c r="A245" s="8">
        <v>42383</v>
      </c>
      <c r="B245">
        <v>10</v>
      </c>
      <c r="C245">
        <v>33</v>
      </c>
      <c r="D245">
        <v>358.9</v>
      </c>
      <c r="E245">
        <v>1428.2</v>
      </c>
      <c r="F245">
        <f t="shared" si="16"/>
        <v>368.9</v>
      </c>
      <c r="G245">
        <f t="shared" si="16"/>
        <v>1461.2</v>
      </c>
    </row>
    <row r="246" spans="1:8" x14ac:dyDescent="0.25">
      <c r="A246" s="8">
        <v>42390</v>
      </c>
      <c r="B246">
        <v>10</v>
      </c>
      <c r="C246">
        <v>33</v>
      </c>
      <c r="D246">
        <v>358.9</v>
      </c>
      <c r="E246">
        <v>1428.2</v>
      </c>
      <c r="F246">
        <f t="shared" si="16"/>
        <v>368.9</v>
      </c>
      <c r="G246">
        <f t="shared" si="16"/>
        <v>1461.2</v>
      </c>
    </row>
    <row r="247" spans="1:8" x14ac:dyDescent="0.25">
      <c r="A247" s="8">
        <v>42397</v>
      </c>
      <c r="B247">
        <v>10</v>
      </c>
      <c r="C247">
        <v>53</v>
      </c>
      <c r="D247">
        <v>358.9</v>
      </c>
      <c r="E247">
        <v>1428.2</v>
      </c>
      <c r="F247">
        <f t="shared" ref="F247:G249" si="17">+B247+D247</f>
        <v>368.9</v>
      </c>
      <c r="G247">
        <f t="shared" si="17"/>
        <v>1481.2</v>
      </c>
    </row>
    <row r="248" spans="1:8" x14ac:dyDescent="0.25">
      <c r="A248" s="8">
        <v>42404</v>
      </c>
      <c r="B248">
        <v>10</v>
      </c>
      <c r="C248">
        <v>78</v>
      </c>
      <c r="D248">
        <v>358.9</v>
      </c>
      <c r="E248">
        <v>1428.2</v>
      </c>
      <c r="F248">
        <f t="shared" si="17"/>
        <v>368.9</v>
      </c>
      <c r="G248">
        <f t="shared" si="17"/>
        <v>1506.2</v>
      </c>
    </row>
    <row r="249" spans="1:8" x14ac:dyDescent="0.25">
      <c r="A249" s="8">
        <v>42411</v>
      </c>
      <c r="B249">
        <v>10</v>
      </c>
      <c r="C249">
        <v>78</v>
      </c>
      <c r="D249">
        <v>358.9</v>
      </c>
      <c r="E249">
        <v>1428.2</v>
      </c>
      <c r="F249">
        <f t="shared" si="17"/>
        <v>368.9</v>
      </c>
      <c r="G249">
        <f t="shared" si="17"/>
        <v>1506.2</v>
      </c>
    </row>
    <row r="250" spans="1:8" x14ac:dyDescent="0.25">
      <c r="A250" s="8">
        <v>42418</v>
      </c>
      <c r="B250">
        <v>10</v>
      </c>
      <c r="C250">
        <v>78</v>
      </c>
      <c r="D250">
        <v>375.4</v>
      </c>
      <c r="E250">
        <v>1428.2</v>
      </c>
      <c r="F250">
        <f t="shared" ref="F250:G252" si="18">+B250+D250</f>
        <v>385.4</v>
      </c>
      <c r="G250">
        <f t="shared" si="18"/>
        <v>1506.2</v>
      </c>
    </row>
    <row r="251" spans="1:8" x14ac:dyDescent="0.25">
      <c r="A251" s="8">
        <v>42425</v>
      </c>
      <c r="B251">
        <v>0</v>
      </c>
      <c r="C251">
        <v>58</v>
      </c>
      <c r="D251">
        <v>385.9</v>
      </c>
      <c r="E251">
        <v>1450.2</v>
      </c>
      <c r="F251">
        <f t="shared" si="18"/>
        <v>385.9</v>
      </c>
      <c r="G251">
        <f t="shared" si="18"/>
        <v>1508.2</v>
      </c>
    </row>
    <row r="252" spans="1:8" x14ac:dyDescent="0.25">
      <c r="A252" s="8">
        <v>42432</v>
      </c>
      <c r="B252">
        <v>0</v>
      </c>
      <c r="C252">
        <v>33</v>
      </c>
      <c r="D252">
        <v>385.9</v>
      </c>
      <c r="E252">
        <v>1475.2</v>
      </c>
      <c r="F252">
        <f t="shared" si="18"/>
        <v>385.9</v>
      </c>
      <c r="G252">
        <f t="shared" si="18"/>
        <v>1508.2</v>
      </c>
    </row>
    <row r="253" spans="1:8" x14ac:dyDescent="0.25">
      <c r="A253" s="8">
        <v>42439</v>
      </c>
      <c r="B253">
        <v>0</v>
      </c>
      <c r="C253">
        <v>33</v>
      </c>
      <c r="D253">
        <v>385.9</v>
      </c>
      <c r="E253">
        <v>1475.2</v>
      </c>
      <c r="F253">
        <f t="shared" ref="F253:G255" si="19">+B253+D253</f>
        <v>385.9</v>
      </c>
      <c r="G253">
        <f t="shared" si="19"/>
        <v>1508.2</v>
      </c>
    </row>
    <row r="254" spans="1:8" x14ac:dyDescent="0.25">
      <c r="A254" s="8">
        <v>42446</v>
      </c>
      <c r="B254">
        <v>18</v>
      </c>
      <c r="C254">
        <v>0</v>
      </c>
      <c r="D254">
        <v>385.9</v>
      </c>
      <c r="E254">
        <v>1533.5</v>
      </c>
      <c r="F254">
        <f t="shared" si="19"/>
        <v>403.9</v>
      </c>
      <c r="G254">
        <f t="shared" si="19"/>
        <v>1533.5</v>
      </c>
    </row>
    <row r="255" spans="1:8" x14ac:dyDescent="0.25">
      <c r="A255" s="8">
        <v>42453</v>
      </c>
      <c r="B255">
        <v>18</v>
      </c>
      <c r="C255">
        <v>0</v>
      </c>
      <c r="D255">
        <v>385.9</v>
      </c>
      <c r="E255">
        <v>1533.5</v>
      </c>
      <c r="F255">
        <f t="shared" si="19"/>
        <v>403.9</v>
      </c>
      <c r="G255">
        <f t="shared" si="19"/>
        <v>1533.5</v>
      </c>
    </row>
    <row r="256" spans="1:8" x14ac:dyDescent="0.25">
      <c r="A256" s="8">
        <v>42460</v>
      </c>
      <c r="B256">
        <v>18</v>
      </c>
      <c r="C256">
        <v>0</v>
      </c>
      <c r="D256">
        <v>385.9</v>
      </c>
      <c r="E256">
        <v>1533.5</v>
      </c>
      <c r="F256">
        <f t="shared" ref="F256:G258" si="20">+B256+D256</f>
        <v>403.9</v>
      </c>
      <c r="G256">
        <f t="shared" si="20"/>
        <v>1533.5</v>
      </c>
    </row>
    <row r="257" spans="1:8" x14ac:dyDescent="0.25">
      <c r="A257" s="8">
        <v>42467</v>
      </c>
      <c r="B257">
        <v>41</v>
      </c>
      <c r="C257">
        <v>0</v>
      </c>
      <c r="D257">
        <v>385.9</v>
      </c>
      <c r="E257">
        <v>1533.5</v>
      </c>
      <c r="F257">
        <f t="shared" si="20"/>
        <v>426.9</v>
      </c>
      <c r="G257">
        <f t="shared" si="20"/>
        <v>1533.5</v>
      </c>
    </row>
    <row r="258" spans="1:8" x14ac:dyDescent="0.25">
      <c r="A258" s="8">
        <v>42474</v>
      </c>
      <c r="B258">
        <v>23</v>
      </c>
      <c r="C258">
        <v>0</v>
      </c>
      <c r="D258">
        <v>405.7</v>
      </c>
      <c r="E258">
        <v>1533.5</v>
      </c>
      <c r="F258">
        <f t="shared" si="20"/>
        <v>428.7</v>
      </c>
      <c r="G258">
        <f t="shared" si="20"/>
        <v>1533.5</v>
      </c>
    </row>
    <row r="259" spans="1:8" x14ac:dyDescent="0.25">
      <c r="A259" s="8">
        <v>42481</v>
      </c>
      <c r="B259" s="26">
        <v>0</v>
      </c>
      <c r="C259" s="26">
        <v>0</v>
      </c>
      <c r="D259" s="26">
        <v>450</v>
      </c>
      <c r="E259">
        <v>1533.5</v>
      </c>
      <c r="F259" s="26">
        <f t="shared" ref="F259:G261" si="21">+B259+D259</f>
        <v>450</v>
      </c>
      <c r="G259">
        <f t="shared" si="21"/>
        <v>1533.5</v>
      </c>
    </row>
    <row r="260" spans="1:8" x14ac:dyDescent="0.25">
      <c r="A260" s="8">
        <v>42488</v>
      </c>
      <c r="B260" s="26">
        <v>0</v>
      </c>
      <c r="C260" s="26">
        <v>0</v>
      </c>
      <c r="D260" s="26">
        <v>450</v>
      </c>
      <c r="E260">
        <v>1533.5</v>
      </c>
      <c r="F260" s="26">
        <f t="shared" si="21"/>
        <v>450</v>
      </c>
      <c r="G260">
        <f t="shared" si="21"/>
        <v>1533.5</v>
      </c>
    </row>
    <row r="261" spans="1:8" x14ac:dyDescent="0.25">
      <c r="A261" s="8">
        <v>42495</v>
      </c>
      <c r="B261" s="26">
        <v>28.5</v>
      </c>
      <c r="C261" s="26">
        <v>0</v>
      </c>
      <c r="D261" s="26">
        <v>450</v>
      </c>
      <c r="E261">
        <v>1533.5</v>
      </c>
      <c r="F261" s="26">
        <f t="shared" si="21"/>
        <v>478.5</v>
      </c>
      <c r="G261">
        <f t="shared" si="21"/>
        <v>1533.5</v>
      </c>
    </row>
    <row r="262" spans="1:8" x14ac:dyDescent="0.25">
      <c r="A262" s="8">
        <v>42502</v>
      </c>
      <c r="B262" s="26">
        <v>57</v>
      </c>
      <c r="C262" s="26">
        <v>0</v>
      </c>
      <c r="D262" s="26">
        <v>450</v>
      </c>
      <c r="E262">
        <v>1533.5</v>
      </c>
      <c r="F262" s="26">
        <f t="shared" ref="F262:G264" si="22">+B262+D262</f>
        <v>507</v>
      </c>
      <c r="G262">
        <f t="shared" si="22"/>
        <v>1533.5</v>
      </c>
    </row>
    <row r="263" spans="1:8" x14ac:dyDescent="0.25">
      <c r="A263" s="8">
        <v>42509</v>
      </c>
      <c r="B263" s="26">
        <v>57</v>
      </c>
      <c r="C263" s="26">
        <v>0</v>
      </c>
      <c r="D263" s="26">
        <v>450</v>
      </c>
      <c r="E263" s="26">
        <v>1533.5</v>
      </c>
      <c r="F263" s="26">
        <f t="shared" si="22"/>
        <v>507</v>
      </c>
      <c r="G263" s="26">
        <f t="shared" si="22"/>
        <v>1533.5</v>
      </c>
    </row>
    <row r="264" spans="1:8" x14ac:dyDescent="0.25">
      <c r="A264" s="8">
        <v>42516</v>
      </c>
      <c r="B264" s="26">
        <v>28.5</v>
      </c>
      <c r="C264" s="26">
        <v>0</v>
      </c>
      <c r="D264" s="26">
        <v>483</v>
      </c>
      <c r="E264" s="26">
        <v>1533.5</v>
      </c>
      <c r="F264" s="26">
        <f t="shared" si="22"/>
        <v>511.5</v>
      </c>
      <c r="G264" s="26">
        <f t="shared" si="22"/>
        <v>1533.5</v>
      </c>
      <c r="H264" s="26">
        <v>55</v>
      </c>
    </row>
    <row r="265" spans="1:8" x14ac:dyDescent="0.25">
      <c r="A265" s="8">
        <v>42523</v>
      </c>
      <c r="B265" s="26">
        <v>80</v>
      </c>
      <c r="C265" s="26">
        <v>117</v>
      </c>
      <c r="D265">
        <v>29.7</v>
      </c>
      <c r="E265" s="26">
        <v>0</v>
      </c>
      <c r="F265" s="26">
        <f t="shared" ref="F265:G267" si="23">+B265+D265</f>
        <v>109.7</v>
      </c>
      <c r="G265" s="26">
        <f t="shared" si="23"/>
        <v>117</v>
      </c>
    </row>
    <row r="266" spans="1:8" x14ac:dyDescent="0.25">
      <c r="A266" s="8">
        <v>42530</v>
      </c>
      <c r="B266">
        <v>112.5</v>
      </c>
      <c r="C266" s="26">
        <v>110</v>
      </c>
      <c r="D266">
        <v>29.7</v>
      </c>
      <c r="E266" s="26">
        <v>33</v>
      </c>
      <c r="F266" s="26">
        <f t="shared" si="23"/>
        <v>142.19999999999999</v>
      </c>
      <c r="G266" s="26">
        <f t="shared" si="23"/>
        <v>143</v>
      </c>
    </row>
    <row r="267" spans="1:8" x14ac:dyDescent="0.25">
      <c r="A267" s="8">
        <v>42537</v>
      </c>
      <c r="B267">
        <v>137.5</v>
      </c>
      <c r="C267" s="26">
        <v>110</v>
      </c>
      <c r="D267">
        <v>29.7</v>
      </c>
      <c r="E267" s="26">
        <v>33</v>
      </c>
      <c r="F267" s="26">
        <f t="shared" si="23"/>
        <v>167.2</v>
      </c>
      <c r="G267" s="26">
        <f t="shared" si="23"/>
        <v>143</v>
      </c>
    </row>
    <row r="268" spans="1:8" x14ac:dyDescent="0.25">
      <c r="A268" s="8">
        <v>42544</v>
      </c>
      <c r="B268">
        <v>137.5</v>
      </c>
      <c r="C268" s="26">
        <v>110</v>
      </c>
      <c r="D268">
        <v>29.7</v>
      </c>
      <c r="E268" s="26">
        <v>33</v>
      </c>
      <c r="F268" s="26">
        <f t="shared" ref="F268:G270" si="24">+B268+D268</f>
        <v>167.2</v>
      </c>
      <c r="G268" s="26">
        <f t="shared" si="24"/>
        <v>143</v>
      </c>
    </row>
    <row r="269" spans="1:8" x14ac:dyDescent="0.25">
      <c r="A269" s="8">
        <v>42551</v>
      </c>
      <c r="B269">
        <v>172.5</v>
      </c>
      <c r="C269" s="26">
        <v>80</v>
      </c>
      <c r="D269">
        <v>29.7</v>
      </c>
      <c r="E269" s="26">
        <v>65</v>
      </c>
      <c r="F269" s="26">
        <f t="shared" si="24"/>
        <v>202.2</v>
      </c>
      <c r="G269" s="26">
        <f t="shared" si="24"/>
        <v>145</v>
      </c>
    </row>
    <row r="270" spans="1:8" x14ac:dyDescent="0.25">
      <c r="A270" s="8">
        <v>42558</v>
      </c>
      <c r="B270">
        <v>202.5</v>
      </c>
      <c r="C270" s="26">
        <v>55</v>
      </c>
      <c r="D270">
        <v>29.7</v>
      </c>
      <c r="E270" s="26">
        <v>98</v>
      </c>
      <c r="F270" s="26">
        <f t="shared" si="24"/>
        <v>232.2</v>
      </c>
      <c r="G270" s="26">
        <f t="shared" si="24"/>
        <v>153</v>
      </c>
    </row>
    <row r="271" spans="1:8" x14ac:dyDescent="0.25">
      <c r="A271" s="8">
        <v>42565</v>
      </c>
      <c r="B271">
        <v>207.5</v>
      </c>
      <c r="C271" s="26">
        <v>30</v>
      </c>
      <c r="D271">
        <v>55.7</v>
      </c>
      <c r="E271">
        <v>144.6</v>
      </c>
      <c r="F271" s="26">
        <f t="shared" ref="F271:G273" si="25">+B271+D271</f>
        <v>263.2</v>
      </c>
      <c r="G271" s="26">
        <f t="shared" si="25"/>
        <v>174.6</v>
      </c>
    </row>
    <row r="272" spans="1:8" x14ac:dyDescent="0.25">
      <c r="A272" s="8">
        <v>42572</v>
      </c>
      <c r="B272">
        <v>187.5</v>
      </c>
      <c r="C272" s="26">
        <v>60</v>
      </c>
      <c r="D272">
        <v>115.6</v>
      </c>
      <c r="E272">
        <v>144.6</v>
      </c>
      <c r="F272" s="26">
        <f t="shared" si="25"/>
        <v>303.10000000000002</v>
      </c>
      <c r="G272" s="26">
        <f t="shared" si="25"/>
        <v>204.6</v>
      </c>
    </row>
    <row r="273" spans="1:7" x14ac:dyDescent="0.25">
      <c r="A273" s="8">
        <v>42579</v>
      </c>
      <c r="B273">
        <v>212.5</v>
      </c>
      <c r="C273" s="26">
        <v>90</v>
      </c>
      <c r="D273">
        <v>115.6</v>
      </c>
      <c r="E273">
        <v>144.6</v>
      </c>
      <c r="F273" s="26">
        <f t="shared" si="25"/>
        <v>328.1</v>
      </c>
      <c r="G273" s="26">
        <f t="shared" si="25"/>
        <v>234.6</v>
      </c>
    </row>
    <row r="274" spans="1:7" x14ac:dyDescent="0.25">
      <c r="A274" s="8">
        <v>42586</v>
      </c>
      <c r="B274">
        <v>212.5</v>
      </c>
      <c r="C274" s="26">
        <v>90</v>
      </c>
      <c r="D274">
        <v>115.6</v>
      </c>
      <c r="E274">
        <v>144.6</v>
      </c>
      <c r="F274" s="26">
        <f t="shared" ref="F274:G276" si="26">+B274+D274</f>
        <v>328.1</v>
      </c>
      <c r="G274" s="26">
        <f t="shared" si="26"/>
        <v>234.6</v>
      </c>
    </row>
    <row r="275" spans="1:7" x14ac:dyDescent="0.25">
      <c r="A275" s="8">
        <v>42593</v>
      </c>
      <c r="B275" s="26">
        <v>140</v>
      </c>
      <c r="C275" s="26">
        <v>90</v>
      </c>
      <c r="D275">
        <v>280.10000000000002</v>
      </c>
      <c r="E275">
        <v>144.6</v>
      </c>
      <c r="F275" s="26">
        <f t="shared" si="26"/>
        <v>420.1</v>
      </c>
      <c r="G275" s="26">
        <f t="shared" si="26"/>
        <v>234.6</v>
      </c>
    </row>
    <row r="276" spans="1:7" x14ac:dyDescent="0.25">
      <c r="A276" s="8">
        <v>42600</v>
      </c>
      <c r="B276" s="26">
        <v>155</v>
      </c>
      <c r="C276" s="26">
        <v>115</v>
      </c>
      <c r="D276">
        <v>313.10000000000002</v>
      </c>
      <c r="E276">
        <v>144.6</v>
      </c>
      <c r="F276" s="26">
        <f t="shared" si="26"/>
        <v>468.1</v>
      </c>
      <c r="G276" s="26">
        <f t="shared" si="26"/>
        <v>259.60000000000002</v>
      </c>
    </row>
    <row r="277" spans="1:7" x14ac:dyDescent="0.25">
      <c r="A277" s="8">
        <v>42607</v>
      </c>
      <c r="B277">
        <v>156.5</v>
      </c>
      <c r="C277">
        <v>115</v>
      </c>
      <c r="D277">
        <v>498.1</v>
      </c>
      <c r="E277">
        <v>144.6</v>
      </c>
      <c r="F277" s="26">
        <f t="shared" ref="F277:G279" si="27">+B277+D277</f>
        <v>654.6</v>
      </c>
      <c r="G277" s="26">
        <f t="shared" si="27"/>
        <v>259.60000000000002</v>
      </c>
    </row>
    <row r="278" spans="1:7" x14ac:dyDescent="0.25">
      <c r="A278" s="8">
        <v>42614</v>
      </c>
      <c r="B278">
        <v>217.8</v>
      </c>
      <c r="C278">
        <v>139</v>
      </c>
      <c r="D278">
        <v>589.70000000000005</v>
      </c>
      <c r="E278">
        <v>150.6</v>
      </c>
      <c r="F278" s="26">
        <f t="shared" si="27"/>
        <v>807.5</v>
      </c>
      <c r="G278" s="26">
        <f t="shared" si="27"/>
        <v>289.60000000000002</v>
      </c>
    </row>
    <row r="279" spans="1:7" x14ac:dyDescent="0.25">
      <c r="A279" s="8">
        <v>42621</v>
      </c>
      <c r="B279" s="26">
        <v>191.4</v>
      </c>
      <c r="C279" s="26">
        <v>55</v>
      </c>
      <c r="D279">
        <v>621.70000000000005</v>
      </c>
      <c r="E279">
        <v>236.5</v>
      </c>
      <c r="F279" s="26">
        <f t="shared" si="27"/>
        <v>813.1</v>
      </c>
      <c r="G279" s="26">
        <f t="shared" si="27"/>
        <v>291.5</v>
      </c>
    </row>
    <row r="280" spans="1:7" x14ac:dyDescent="0.25">
      <c r="A280" s="8">
        <v>42628</v>
      </c>
      <c r="B280" s="26">
        <v>125</v>
      </c>
      <c r="C280" s="26">
        <v>55</v>
      </c>
      <c r="D280">
        <v>769.9</v>
      </c>
      <c r="E280">
        <v>236.5</v>
      </c>
      <c r="F280" s="26">
        <f t="shared" ref="F280:G282" si="28">+B280+D280</f>
        <v>894.9</v>
      </c>
      <c r="G280" s="26">
        <f t="shared" si="28"/>
        <v>291.5</v>
      </c>
    </row>
    <row r="281" spans="1:7" x14ac:dyDescent="0.25">
      <c r="A281" s="8">
        <v>42635</v>
      </c>
      <c r="B281" s="26">
        <v>99.5</v>
      </c>
      <c r="C281" s="26">
        <v>55</v>
      </c>
      <c r="D281">
        <v>796.2</v>
      </c>
      <c r="E281">
        <v>255.2</v>
      </c>
      <c r="F281" s="26">
        <f t="shared" si="28"/>
        <v>895.7</v>
      </c>
      <c r="G281" s="26">
        <f t="shared" si="28"/>
        <v>310.2</v>
      </c>
    </row>
    <row r="282" spans="1:7" x14ac:dyDescent="0.25">
      <c r="A282" s="8">
        <v>42642</v>
      </c>
      <c r="B282">
        <v>75</v>
      </c>
      <c r="C282">
        <v>55</v>
      </c>
      <c r="D282">
        <v>883.4</v>
      </c>
      <c r="E282">
        <v>255.2</v>
      </c>
      <c r="F282" s="26">
        <f t="shared" si="28"/>
        <v>958.4</v>
      </c>
      <c r="G282" s="26">
        <f t="shared" si="28"/>
        <v>310.2</v>
      </c>
    </row>
    <row r="283" spans="1:7" x14ac:dyDescent="0.25">
      <c r="A283" s="8">
        <v>42649</v>
      </c>
      <c r="B283">
        <v>74.099999999999994</v>
      </c>
      <c r="C283">
        <v>55</v>
      </c>
      <c r="D283">
        <v>920.6</v>
      </c>
      <c r="E283">
        <v>255.2</v>
      </c>
      <c r="F283" s="26">
        <f t="shared" ref="F283:G286" si="29">+B283+D283</f>
        <v>994.7</v>
      </c>
      <c r="G283" s="26">
        <f t="shared" si="29"/>
        <v>310.2</v>
      </c>
    </row>
    <row r="284" spans="1:7" x14ac:dyDescent="0.25">
      <c r="A284" s="8">
        <v>42656</v>
      </c>
      <c r="B284">
        <v>74.099999999999994</v>
      </c>
      <c r="C284">
        <v>55</v>
      </c>
      <c r="D284">
        <v>920.6</v>
      </c>
      <c r="E284">
        <v>255.2</v>
      </c>
      <c r="F284" s="26">
        <f t="shared" si="29"/>
        <v>994.7</v>
      </c>
      <c r="G284" s="26">
        <f t="shared" si="29"/>
        <v>310.2</v>
      </c>
    </row>
    <row r="285" spans="1:7" x14ac:dyDescent="0.25">
      <c r="A285" s="8">
        <v>42663</v>
      </c>
      <c r="B285">
        <v>94.1</v>
      </c>
      <c r="C285">
        <v>55</v>
      </c>
      <c r="D285">
        <v>920.6</v>
      </c>
      <c r="E285">
        <v>255.2</v>
      </c>
      <c r="F285" s="26">
        <f t="shared" si="29"/>
        <v>1014.7</v>
      </c>
      <c r="G285" s="26">
        <f t="shared" si="29"/>
        <v>310.2</v>
      </c>
    </row>
    <row r="286" spans="1:7" x14ac:dyDescent="0.25">
      <c r="A286" s="8">
        <v>42670</v>
      </c>
      <c r="B286">
        <v>94.1</v>
      </c>
      <c r="C286">
        <v>55</v>
      </c>
      <c r="D286">
        <v>920.6</v>
      </c>
      <c r="E286">
        <v>255.2</v>
      </c>
      <c r="F286" s="26">
        <f t="shared" si="29"/>
        <v>1014.7</v>
      </c>
      <c r="G286" s="26">
        <f t="shared" si="29"/>
        <v>310.2</v>
      </c>
    </row>
    <row r="287" spans="1:7" x14ac:dyDescent="0.25">
      <c r="A287" s="8">
        <v>42677</v>
      </c>
      <c r="B287">
        <v>94.1</v>
      </c>
      <c r="C287">
        <v>55</v>
      </c>
      <c r="D287">
        <v>920.6</v>
      </c>
      <c r="E287">
        <v>255.2</v>
      </c>
      <c r="F287" s="26">
        <f t="shared" ref="F287:G289" si="30">+B287+D287</f>
        <v>1014.7</v>
      </c>
      <c r="G287" s="26">
        <f t="shared" si="30"/>
        <v>310.2</v>
      </c>
    </row>
    <row r="288" spans="1:7" x14ac:dyDescent="0.25">
      <c r="A288" s="8">
        <v>42684</v>
      </c>
      <c r="B288" s="26">
        <v>40</v>
      </c>
      <c r="C288" s="26">
        <v>55</v>
      </c>
      <c r="D288">
        <v>982.7</v>
      </c>
      <c r="E288">
        <v>282.7</v>
      </c>
      <c r="F288" s="26">
        <f t="shared" si="30"/>
        <v>1022.7</v>
      </c>
      <c r="G288" s="26">
        <f t="shared" si="30"/>
        <v>337.7</v>
      </c>
    </row>
    <row r="289" spans="1:7" x14ac:dyDescent="0.25">
      <c r="A289" s="8">
        <v>42691</v>
      </c>
      <c r="B289" s="26">
        <v>35</v>
      </c>
      <c r="C289" s="26">
        <v>30</v>
      </c>
      <c r="D289" s="26">
        <v>1018</v>
      </c>
      <c r="E289">
        <v>307.7</v>
      </c>
      <c r="F289" s="26">
        <f t="shared" si="30"/>
        <v>1053</v>
      </c>
      <c r="G289" s="26">
        <f t="shared" si="30"/>
        <v>337.7</v>
      </c>
    </row>
    <row r="290" spans="1:7" x14ac:dyDescent="0.25">
      <c r="A290" s="8">
        <v>42698</v>
      </c>
      <c r="B290" s="26">
        <v>35</v>
      </c>
      <c r="C290" s="26">
        <v>30</v>
      </c>
      <c r="D290" s="26">
        <v>1018</v>
      </c>
      <c r="E290">
        <v>307.7</v>
      </c>
      <c r="F290" s="26">
        <f t="shared" ref="F290:G292" si="31">+B290+D290</f>
        <v>1053</v>
      </c>
      <c r="G290" s="26">
        <f t="shared" si="31"/>
        <v>337.7</v>
      </c>
    </row>
    <row r="291" spans="1:7" x14ac:dyDescent="0.25">
      <c r="A291" s="8">
        <v>42705</v>
      </c>
      <c r="B291" s="26">
        <v>30</v>
      </c>
      <c r="C291" s="26">
        <v>30</v>
      </c>
      <c r="D291" s="26">
        <v>1051</v>
      </c>
      <c r="E291">
        <v>307.7</v>
      </c>
      <c r="F291" s="26">
        <f t="shared" si="31"/>
        <v>1081</v>
      </c>
      <c r="G291" s="26">
        <f t="shared" si="31"/>
        <v>337.7</v>
      </c>
    </row>
    <row r="292" spans="1:7" x14ac:dyDescent="0.25">
      <c r="A292" s="8">
        <v>42712</v>
      </c>
      <c r="B292" s="26">
        <v>30</v>
      </c>
      <c r="C292" s="26">
        <v>0</v>
      </c>
      <c r="D292" s="26">
        <v>1051</v>
      </c>
      <c r="E292">
        <v>358.9</v>
      </c>
      <c r="F292" s="26">
        <f t="shared" si="31"/>
        <v>1081</v>
      </c>
      <c r="G292" s="26">
        <f t="shared" si="31"/>
        <v>358.9</v>
      </c>
    </row>
    <row r="293" spans="1:7" x14ac:dyDescent="0.25">
      <c r="A293" s="8">
        <v>42719</v>
      </c>
      <c r="B293" s="26">
        <v>30</v>
      </c>
      <c r="C293" s="26">
        <v>0</v>
      </c>
      <c r="D293">
        <v>1077.3</v>
      </c>
      <c r="E293">
        <v>358.9</v>
      </c>
      <c r="F293" s="26">
        <f t="shared" ref="F293:G295" si="32">+B293+D293</f>
        <v>1107.3</v>
      </c>
      <c r="G293" s="26">
        <f t="shared" si="32"/>
        <v>358.9</v>
      </c>
    </row>
    <row r="294" spans="1:7" x14ac:dyDescent="0.25">
      <c r="A294" s="8">
        <v>42726</v>
      </c>
      <c r="B294" s="26">
        <v>30</v>
      </c>
      <c r="C294" s="26">
        <v>0</v>
      </c>
      <c r="D294">
        <v>1077.3</v>
      </c>
      <c r="E294">
        <v>358.9</v>
      </c>
      <c r="F294" s="26">
        <f t="shared" si="32"/>
        <v>1107.3</v>
      </c>
      <c r="G294" s="26">
        <f t="shared" si="32"/>
        <v>358.9</v>
      </c>
    </row>
    <row r="295" spans="1:7" x14ac:dyDescent="0.25">
      <c r="A295" s="8">
        <v>42733</v>
      </c>
      <c r="B295" s="26">
        <v>30</v>
      </c>
      <c r="C295" s="26">
        <v>10</v>
      </c>
      <c r="D295">
        <v>1077.3</v>
      </c>
      <c r="E295">
        <v>358.9</v>
      </c>
      <c r="F295" s="26">
        <f t="shared" si="32"/>
        <v>1107.3</v>
      </c>
      <c r="G295" s="26">
        <f t="shared" si="32"/>
        <v>368.9</v>
      </c>
    </row>
    <row r="296" spans="1:7" x14ac:dyDescent="0.25">
      <c r="A296" s="8">
        <v>42740</v>
      </c>
      <c r="B296" s="26">
        <v>30</v>
      </c>
      <c r="C296" s="26">
        <v>10</v>
      </c>
      <c r="D296">
        <v>1077.3</v>
      </c>
      <c r="E296">
        <v>358.9</v>
      </c>
      <c r="F296" s="26">
        <f t="shared" ref="F296:G298" si="33">+B296+D296</f>
        <v>1107.3</v>
      </c>
      <c r="G296" s="26">
        <f t="shared" si="33"/>
        <v>368.9</v>
      </c>
    </row>
    <row r="297" spans="1:7" x14ac:dyDescent="0.25">
      <c r="A297" s="8">
        <v>42747</v>
      </c>
      <c r="B297" s="26">
        <v>30</v>
      </c>
      <c r="C297" s="26">
        <v>10</v>
      </c>
      <c r="D297">
        <v>1077.3</v>
      </c>
      <c r="E297">
        <v>358.9</v>
      </c>
      <c r="F297" s="26">
        <f t="shared" si="33"/>
        <v>1107.3</v>
      </c>
      <c r="G297" s="26">
        <f t="shared" si="33"/>
        <v>368.9</v>
      </c>
    </row>
    <row r="298" spans="1:7" x14ac:dyDescent="0.25">
      <c r="A298" s="8">
        <v>42754</v>
      </c>
      <c r="B298" s="26">
        <v>30</v>
      </c>
      <c r="C298" s="26">
        <v>10</v>
      </c>
      <c r="D298">
        <v>1077.3</v>
      </c>
      <c r="E298">
        <v>358.9</v>
      </c>
      <c r="F298" s="26">
        <f t="shared" si="33"/>
        <v>1107.3</v>
      </c>
      <c r="G298" s="26">
        <f t="shared" si="33"/>
        <v>368.9</v>
      </c>
    </row>
    <row r="299" spans="1:7" x14ac:dyDescent="0.25">
      <c r="A299" s="8">
        <v>42761</v>
      </c>
      <c r="B299" s="26">
        <v>45</v>
      </c>
      <c r="C299" s="26">
        <v>10</v>
      </c>
      <c r="D299">
        <v>1077.3</v>
      </c>
      <c r="E299">
        <v>358.9</v>
      </c>
      <c r="F299" s="26">
        <f t="shared" ref="F299:F311" si="34">+B299+D299</f>
        <v>1122.3</v>
      </c>
      <c r="G299" s="26">
        <f t="shared" ref="G299:G311" si="35">+C299+E299</f>
        <v>368.9</v>
      </c>
    </row>
    <row r="300" spans="1:7" x14ac:dyDescent="0.25">
      <c r="A300" s="8">
        <v>42768</v>
      </c>
      <c r="B300" s="26">
        <v>15</v>
      </c>
      <c r="C300" s="26">
        <v>10</v>
      </c>
      <c r="D300">
        <v>1110.3</v>
      </c>
      <c r="E300">
        <v>358.9</v>
      </c>
      <c r="F300" s="26">
        <f t="shared" si="34"/>
        <v>1125.3</v>
      </c>
      <c r="G300" s="26">
        <f t="shared" si="35"/>
        <v>368.9</v>
      </c>
    </row>
    <row r="301" spans="1:7" x14ac:dyDescent="0.25">
      <c r="A301" s="8">
        <v>42775</v>
      </c>
      <c r="B301" s="26">
        <v>5</v>
      </c>
      <c r="C301" s="26">
        <v>10</v>
      </c>
      <c r="D301">
        <v>1121.3</v>
      </c>
      <c r="E301">
        <v>358.9</v>
      </c>
      <c r="F301" s="26">
        <f t="shared" si="34"/>
        <v>1126.3</v>
      </c>
      <c r="G301" s="26">
        <f t="shared" si="35"/>
        <v>368.9</v>
      </c>
    </row>
    <row r="302" spans="1:7" x14ac:dyDescent="0.25">
      <c r="A302" s="8">
        <v>42782</v>
      </c>
      <c r="B302" s="26">
        <v>5</v>
      </c>
      <c r="C302" s="26">
        <v>10</v>
      </c>
      <c r="D302">
        <v>1121.3</v>
      </c>
      <c r="E302">
        <v>375.4</v>
      </c>
      <c r="F302" s="26">
        <f t="shared" si="34"/>
        <v>1126.3</v>
      </c>
      <c r="G302" s="26">
        <f t="shared" si="35"/>
        <v>385.4</v>
      </c>
    </row>
    <row r="303" spans="1:7" x14ac:dyDescent="0.25">
      <c r="A303" s="8">
        <v>42789</v>
      </c>
      <c r="B303" s="26">
        <v>0</v>
      </c>
      <c r="C303" s="26">
        <v>0</v>
      </c>
      <c r="D303">
        <v>1128.5</v>
      </c>
      <c r="E303">
        <v>385.9</v>
      </c>
      <c r="F303" s="26">
        <f t="shared" si="34"/>
        <v>1128.5</v>
      </c>
      <c r="G303" s="26">
        <f t="shared" si="35"/>
        <v>385.9</v>
      </c>
    </row>
    <row r="304" spans="1:7" x14ac:dyDescent="0.25">
      <c r="A304" s="8">
        <v>42796</v>
      </c>
      <c r="B304" s="26">
        <v>0</v>
      </c>
      <c r="C304" s="26">
        <v>0</v>
      </c>
      <c r="D304">
        <v>1128.5</v>
      </c>
      <c r="E304">
        <v>385.9</v>
      </c>
      <c r="F304" s="26">
        <f t="shared" si="34"/>
        <v>1128.5</v>
      </c>
      <c r="G304" s="26">
        <f t="shared" si="35"/>
        <v>385.9</v>
      </c>
    </row>
    <row r="305" spans="1:15" x14ac:dyDescent="0.25">
      <c r="A305" s="8">
        <v>42803</v>
      </c>
      <c r="B305" s="26">
        <v>0</v>
      </c>
      <c r="C305" s="26">
        <v>0</v>
      </c>
      <c r="D305">
        <v>1156</v>
      </c>
      <c r="E305">
        <v>385.9</v>
      </c>
      <c r="F305" s="26">
        <f t="shared" si="34"/>
        <v>1156</v>
      </c>
      <c r="G305" s="26">
        <f t="shared" si="35"/>
        <v>385.9</v>
      </c>
    </row>
    <row r="306" spans="1:15" x14ac:dyDescent="0.25">
      <c r="A306" s="8">
        <v>42810</v>
      </c>
      <c r="B306" s="26">
        <v>0</v>
      </c>
      <c r="C306" s="26">
        <v>18</v>
      </c>
      <c r="D306">
        <v>1183.5</v>
      </c>
      <c r="E306">
        <v>385.9</v>
      </c>
      <c r="F306" s="26">
        <f t="shared" si="34"/>
        <v>1183.5</v>
      </c>
      <c r="G306" s="26">
        <f t="shared" si="35"/>
        <v>403.9</v>
      </c>
    </row>
    <row r="307" spans="1:15" x14ac:dyDescent="0.25">
      <c r="A307" s="8">
        <v>42817</v>
      </c>
      <c r="B307" s="26">
        <v>0</v>
      </c>
      <c r="C307" s="26">
        <v>18</v>
      </c>
      <c r="D307">
        <v>1183.5</v>
      </c>
      <c r="E307">
        <v>385.9</v>
      </c>
      <c r="F307" s="26">
        <f t="shared" si="34"/>
        <v>1183.5</v>
      </c>
      <c r="G307" s="26">
        <f t="shared" si="35"/>
        <v>403.9</v>
      </c>
    </row>
    <row r="308" spans="1:15" x14ac:dyDescent="0.25">
      <c r="A308" s="8">
        <v>42824</v>
      </c>
      <c r="B308" s="26">
        <v>0</v>
      </c>
      <c r="C308" s="26">
        <v>18</v>
      </c>
      <c r="D308">
        <v>1183.5</v>
      </c>
      <c r="E308">
        <v>385.9</v>
      </c>
      <c r="F308" s="26">
        <f t="shared" si="34"/>
        <v>1183.5</v>
      </c>
      <c r="G308" s="26">
        <f t="shared" si="35"/>
        <v>403.9</v>
      </c>
    </row>
    <row r="309" spans="1:15" x14ac:dyDescent="0.25">
      <c r="A309" s="8">
        <v>42831</v>
      </c>
      <c r="B309" s="26">
        <v>0</v>
      </c>
      <c r="C309" s="26">
        <v>41</v>
      </c>
      <c r="D309">
        <v>1183.5</v>
      </c>
      <c r="E309">
        <v>385.9</v>
      </c>
      <c r="F309" s="26">
        <f t="shared" si="34"/>
        <v>1183.5</v>
      </c>
      <c r="G309" s="26">
        <f t="shared" si="35"/>
        <v>426.9</v>
      </c>
    </row>
    <row r="310" spans="1:15" x14ac:dyDescent="0.25">
      <c r="A310" s="8">
        <v>42838</v>
      </c>
      <c r="B310" s="26">
        <v>30</v>
      </c>
      <c r="C310" s="26">
        <v>23</v>
      </c>
      <c r="D310">
        <v>1185.2</v>
      </c>
      <c r="E310">
        <v>405.7</v>
      </c>
      <c r="F310" s="26">
        <f t="shared" si="34"/>
        <v>1215.2</v>
      </c>
      <c r="G310" s="26">
        <f t="shared" si="35"/>
        <v>428.7</v>
      </c>
    </row>
    <row r="311" spans="1:15" x14ac:dyDescent="0.25">
      <c r="A311" s="8">
        <v>42845</v>
      </c>
      <c r="B311" s="26">
        <v>30</v>
      </c>
      <c r="C311" s="26">
        <v>0</v>
      </c>
      <c r="D311" s="26">
        <v>1185.2</v>
      </c>
      <c r="E311" s="26">
        <v>450</v>
      </c>
      <c r="F311" s="26">
        <f t="shared" si="34"/>
        <v>1215.2</v>
      </c>
      <c r="G311" s="26">
        <f t="shared" si="35"/>
        <v>450</v>
      </c>
    </row>
    <row r="312" spans="1:15" x14ac:dyDescent="0.25">
      <c r="A312" s="8">
        <v>42852</v>
      </c>
      <c r="B312" s="26">
        <v>30</v>
      </c>
      <c r="C312" s="26">
        <v>28.5</v>
      </c>
      <c r="D312" s="26">
        <v>1185.2</v>
      </c>
      <c r="E312" s="26">
        <v>450</v>
      </c>
      <c r="F312" s="26">
        <f t="shared" ref="F312:F339" si="36">+B312+D312</f>
        <v>1215.2</v>
      </c>
      <c r="G312" s="26">
        <f t="shared" ref="G312:G339" si="37">+C312+E312</f>
        <v>478.5</v>
      </c>
      <c r="H312" s="268">
        <v>0</v>
      </c>
      <c r="I312" s="269"/>
      <c r="J312" s="269"/>
      <c r="K312" s="269"/>
      <c r="L312" s="269"/>
      <c r="M312" s="269"/>
      <c r="N312" s="269"/>
      <c r="O312" s="269"/>
    </row>
    <row r="313" spans="1:15" x14ac:dyDescent="0.25">
      <c r="A313" s="8">
        <v>42859</v>
      </c>
      <c r="B313" s="26">
        <v>30</v>
      </c>
      <c r="C313" s="26">
        <v>57</v>
      </c>
      <c r="D313" s="26">
        <v>1185.2</v>
      </c>
      <c r="E313" s="26">
        <v>450</v>
      </c>
      <c r="F313" s="26">
        <f t="shared" si="36"/>
        <v>1215.2</v>
      </c>
      <c r="G313" s="26">
        <f t="shared" si="37"/>
        <v>507</v>
      </c>
      <c r="H313" s="268">
        <v>0</v>
      </c>
      <c r="I313" s="269"/>
      <c r="J313" s="269"/>
      <c r="K313" s="269"/>
      <c r="L313" s="269"/>
      <c r="M313" s="269"/>
      <c r="N313" s="269"/>
      <c r="O313" s="269"/>
    </row>
    <row r="314" spans="1:15" x14ac:dyDescent="0.25">
      <c r="A314" s="8">
        <v>42866</v>
      </c>
      <c r="B314" s="26">
        <v>30</v>
      </c>
      <c r="C314" s="26">
        <v>57</v>
      </c>
      <c r="D314" s="26">
        <v>1185.2</v>
      </c>
      <c r="E314" s="26">
        <v>450</v>
      </c>
      <c r="F314" s="26">
        <f t="shared" si="36"/>
        <v>1215.2</v>
      </c>
      <c r="G314" s="26">
        <f t="shared" si="37"/>
        <v>507</v>
      </c>
      <c r="H314" s="268">
        <v>0</v>
      </c>
      <c r="I314" s="269"/>
      <c r="J314" s="269"/>
      <c r="K314" s="269"/>
      <c r="L314" s="269"/>
      <c r="M314" s="269"/>
      <c r="N314" s="269"/>
      <c r="O314" s="269"/>
    </row>
    <row r="315" spans="1:15" x14ac:dyDescent="0.25">
      <c r="A315" s="8">
        <v>42873</v>
      </c>
      <c r="B315" s="26">
        <v>30</v>
      </c>
      <c r="C315" s="26">
        <v>28.5</v>
      </c>
      <c r="D315" s="26">
        <v>1207.2</v>
      </c>
      <c r="E315" s="26">
        <v>483</v>
      </c>
      <c r="F315" s="26">
        <f t="shared" si="36"/>
        <v>1237.2</v>
      </c>
      <c r="G315" s="26">
        <f t="shared" si="37"/>
        <v>511.5</v>
      </c>
      <c r="H315" s="268">
        <v>0</v>
      </c>
      <c r="I315" s="269"/>
      <c r="J315" s="269"/>
      <c r="K315" s="269"/>
      <c r="L315" s="269"/>
      <c r="M315" s="269"/>
      <c r="N315" s="269"/>
      <c r="O315" s="269"/>
    </row>
    <row r="316" spans="1:15" x14ac:dyDescent="0.25">
      <c r="A316" s="8">
        <v>42880</v>
      </c>
      <c r="B316" s="26">
        <v>30</v>
      </c>
      <c r="C316" s="26">
        <v>80</v>
      </c>
      <c r="D316" s="26">
        <v>0</v>
      </c>
      <c r="E316" s="26">
        <v>29.7</v>
      </c>
      <c r="F316" s="26">
        <f t="shared" si="36"/>
        <v>30</v>
      </c>
      <c r="G316" s="26">
        <f t="shared" si="37"/>
        <v>109.7</v>
      </c>
      <c r="H316" s="268">
        <v>0</v>
      </c>
      <c r="I316" s="269"/>
      <c r="J316" s="269"/>
      <c r="K316" s="269"/>
      <c r="L316" s="269"/>
      <c r="M316" s="269"/>
      <c r="N316" s="269"/>
      <c r="O316" s="269"/>
    </row>
    <row r="317" spans="1:15" x14ac:dyDescent="0.25">
      <c r="A317" s="8">
        <v>42887</v>
      </c>
      <c r="B317" s="26">
        <v>30</v>
      </c>
      <c r="C317" s="26">
        <v>112.5</v>
      </c>
      <c r="D317" s="26">
        <v>0</v>
      </c>
      <c r="E317" s="26">
        <v>29.7</v>
      </c>
      <c r="F317" s="26">
        <f t="shared" si="36"/>
        <v>30</v>
      </c>
      <c r="G317" s="26">
        <f t="shared" si="37"/>
        <v>142.19999999999999</v>
      </c>
      <c r="H317" s="268">
        <v>0</v>
      </c>
      <c r="I317" s="269"/>
      <c r="J317" s="269"/>
      <c r="K317" s="269"/>
      <c r="L317" s="269"/>
      <c r="M317" s="269"/>
      <c r="N317" s="269"/>
      <c r="O317" s="269"/>
    </row>
    <row r="318" spans="1:15" x14ac:dyDescent="0.25">
      <c r="A318" s="8">
        <v>42894</v>
      </c>
      <c r="B318" s="26">
        <v>20</v>
      </c>
      <c r="C318" s="26">
        <v>137.5</v>
      </c>
      <c r="D318" s="26">
        <v>42.9</v>
      </c>
      <c r="E318" s="26">
        <v>29.7</v>
      </c>
      <c r="F318" s="26">
        <f t="shared" si="36"/>
        <v>62.9</v>
      </c>
      <c r="G318" s="26">
        <f t="shared" si="37"/>
        <v>167.2</v>
      </c>
      <c r="H318" s="269"/>
      <c r="I318" s="269"/>
      <c r="J318" s="269"/>
      <c r="K318" s="269"/>
      <c r="L318" s="269"/>
      <c r="M318" s="269"/>
      <c r="N318" s="269"/>
      <c r="O318" s="269"/>
    </row>
    <row r="319" spans="1:15" x14ac:dyDescent="0.25">
      <c r="A319" s="8">
        <v>42901</v>
      </c>
      <c r="B319" s="26">
        <v>20</v>
      </c>
      <c r="C319" s="26">
        <v>172.5</v>
      </c>
      <c r="D319" s="26">
        <v>42.9</v>
      </c>
      <c r="E319" s="26">
        <v>29.7</v>
      </c>
      <c r="F319" s="26">
        <f t="shared" si="36"/>
        <v>62.9</v>
      </c>
      <c r="G319" s="26">
        <f t="shared" si="37"/>
        <v>202.2</v>
      </c>
      <c r="H319" s="269"/>
      <c r="I319" s="269"/>
      <c r="J319" s="269"/>
      <c r="K319" s="269"/>
      <c r="L319" s="269"/>
      <c r="M319" s="269"/>
      <c r="N319" s="269"/>
      <c r="O319" s="269"/>
    </row>
    <row r="320" spans="1:15" x14ac:dyDescent="0.25">
      <c r="A320" s="8">
        <v>42908</v>
      </c>
      <c r="B320" s="26">
        <v>50</v>
      </c>
      <c r="C320" s="26">
        <v>172.5</v>
      </c>
      <c r="D320" s="26">
        <v>42.9</v>
      </c>
      <c r="E320" s="26">
        <v>29.7</v>
      </c>
      <c r="F320" s="26">
        <f t="shared" si="36"/>
        <v>92.9</v>
      </c>
      <c r="G320" s="26">
        <f t="shared" si="37"/>
        <v>202.2</v>
      </c>
      <c r="H320" s="269"/>
      <c r="I320" s="269"/>
      <c r="J320" s="269"/>
      <c r="K320" s="269"/>
      <c r="L320" s="269"/>
      <c r="M320" s="269"/>
      <c r="N320" s="269"/>
      <c r="O320" s="269"/>
    </row>
    <row r="321" spans="1:15" x14ac:dyDescent="0.25">
      <c r="A321" s="8">
        <v>42915</v>
      </c>
      <c r="B321" s="26">
        <v>50</v>
      </c>
      <c r="C321" s="26">
        <v>172.5</v>
      </c>
      <c r="D321" s="26">
        <v>42.9</v>
      </c>
      <c r="E321" s="26">
        <v>29.7</v>
      </c>
      <c r="F321" s="26">
        <f t="shared" si="36"/>
        <v>92.9</v>
      </c>
      <c r="G321" s="26">
        <f t="shared" si="37"/>
        <v>202.2</v>
      </c>
      <c r="H321" s="269"/>
      <c r="I321" s="269"/>
      <c r="J321" s="269"/>
      <c r="K321" s="269"/>
      <c r="L321" s="269"/>
      <c r="M321" s="269"/>
      <c r="N321" s="269"/>
      <c r="O321" s="269"/>
    </row>
    <row r="322" spans="1:15" x14ac:dyDescent="0.25">
      <c r="A322" s="8">
        <v>42922</v>
      </c>
      <c r="B322" s="26">
        <v>50</v>
      </c>
      <c r="C322" s="26">
        <v>202.5</v>
      </c>
      <c r="D322" s="26">
        <v>42.9</v>
      </c>
      <c r="E322" s="26">
        <v>29.7</v>
      </c>
      <c r="F322" s="26">
        <f t="shared" si="36"/>
        <v>92.9</v>
      </c>
      <c r="G322" s="26">
        <f t="shared" si="37"/>
        <v>232.2</v>
      </c>
      <c r="H322" s="269"/>
      <c r="I322" s="269"/>
      <c r="J322" s="269"/>
      <c r="K322" s="269"/>
      <c r="L322" s="269"/>
      <c r="M322" s="269"/>
      <c r="N322" s="269"/>
      <c r="O322" s="269"/>
    </row>
    <row r="323" spans="1:15" x14ac:dyDescent="0.25">
      <c r="A323" s="8">
        <v>42929</v>
      </c>
      <c r="B323" s="26">
        <v>50</v>
      </c>
      <c r="C323">
        <v>207.5</v>
      </c>
      <c r="D323">
        <v>42.9</v>
      </c>
      <c r="E323">
        <v>55.7</v>
      </c>
      <c r="F323" s="26">
        <f t="shared" si="36"/>
        <v>92.9</v>
      </c>
      <c r="G323" s="26">
        <f t="shared" si="37"/>
        <v>263.2</v>
      </c>
      <c r="H323" s="269"/>
      <c r="I323" s="269"/>
      <c r="J323" s="269"/>
      <c r="K323" s="269"/>
      <c r="L323" s="269"/>
      <c r="M323" s="269"/>
      <c r="N323" s="269"/>
      <c r="O323" s="269"/>
    </row>
    <row r="324" spans="1:15" x14ac:dyDescent="0.25">
      <c r="A324" s="8">
        <v>42936</v>
      </c>
      <c r="B324" s="26">
        <v>50</v>
      </c>
      <c r="C324">
        <v>187.5</v>
      </c>
      <c r="D324">
        <v>42.9</v>
      </c>
      <c r="E324">
        <v>115.6</v>
      </c>
      <c r="F324" s="26">
        <f t="shared" si="36"/>
        <v>92.9</v>
      </c>
      <c r="G324" s="26">
        <f t="shared" si="37"/>
        <v>303.10000000000002</v>
      </c>
      <c r="H324" s="269"/>
      <c r="I324" s="269"/>
      <c r="J324" s="269"/>
      <c r="K324" s="269"/>
      <c r="L324" s="269"/>
      <c r="M324" s="269"/>
      <c r="N324" s="269"/>
      <c r="O324" s="269"/>
    </row>
    <row r="325" spans="1:15" x14ac:dyDescent="0.25">
      <c r="A325" s="8">
        <v>42943</v>
      </c>
      <c r="B325" s="26">
        <v>30</v>
      </c>
      <c r="C325">
        <v>212.5</v>
      </c>
      <c r="D325">
        <v>64.900000000000006</v>
      </c>
      <c r="E325">
        <v>115.6</v>
      </c>
      <c r="F325" s="26">
        <f t="shared" si="36"/>
        <v>94.9</v>
      </c>
      <c r="G325" s="26">
        <f t="shared" si="37"/>
        <v>328.1</v>
      </c>
      <c r="H325" s="269"/>
      <c r="I325" s="269"/>
      <c r="J325" s="269"/>
      <c r="K325" s="269"/>
      <c r="L325" s="269"/>
      <c r="M325" s="269"/>
      <c r="N325" s="269"/>
      <c r="O325" s="269"/>
    </row>
    <row r="326" spans="1:15" x14ac:dyDescent="0.25">
      <c r="A326" s="8">
        <v>42950</v>
      </c>
      <c r="B326" s="26">
        <v>30</v>
      </c>
      <c r="C326">
        <v>212.5</v>
      </c>
      <c r="D326">
        <v>64.900000000000006</v>
      </c>
      <c r="E326">
        <v>115.6</v>
      </c>
      <c r="F326" s="26">
        <f t="shared" si="36"/>
        <v>94.9</v>
      </c>
      <c r="G326" s="26">
        <f t="shared" si="37"/>
        <v>328.1</v>
      </c>
      <c r="H326" s="269"/>
      <c r="I326" s="269"/>
      <c r="J326" s="269"/>
      <c r="K326" s="269"/>
      <c r="L326" s="269"/>
      <c r="M326" s="269"/>
      <c r="N326" s="269"/>
      <c r="O326" s="269"/>
    </row>
    <row r="327" spans="1:15" x14ac:dyDescent="0.25">
      <c r="A327" s="8">
        <v>42957</v>
      </c>
      <c r="B327" s="26">
        <v>30</v>
      </c>
      <c r="C327" s="26">
        <v>140</v>
      </c>
      <c r="D327">
        <v>64.900000000000006</v>
      </c>
      <c r="E327">
        <v>280.10000000000002</v>
      </c>
      <c r="F327" s="26">
        <f t="shared" si="36"/>
        <v>94.9</v>
      </c>
      <c r="G327" s="26">
        <f t="shared" si="37"/>
        <v>420.1</v>
      </c>
      <c r="H327" s="269"/>
      <c r="I327" s="269"/>
      <c r="J327" s="269"/>
      <c r="K327" s="269"/>
      <c r="L327" s="269"/>
      <c r="M327" s="269"/>
      <c r="N327" s="269"/>
      <c r="O327" s="269"/>
    </row>
    <row r="328" spans="1:15" x14ac:dyDescent="0.25">
      <c r="A328" s="8">
        <v>42964</v>
      </c>
      <c r="B328" s="26">
        <v>30</v>
      </c>
      <c r="C328" s="26">
        <v>155</v>
      </c>
      <c r="D328">
        <v>64.900000000000006</v>
      </c>
      <c r="E328">
        <v>313.10000000000002</v>
      </c>
      <c r="F328" s="26">
        <f t="shared" si="36"/>
        <v>94.9</v>
      </c>
      <c r="G328" s="26">
        <f t="shared" si="37"/>
        <v>468.1</v>
      </c>
      <c r="H328" s="269"/>
      <c r="I328" s="269"/>
      <c r="J328" s="269"/>
      <c r="K328" s="269"/>
      <c r="L328" s="269"/>
      <c r="M328" s="269"/>
      <c r="N328" s="269"/>
      <c r="O328" s="269"/>
    </row>
    <row r="329" spans="1:15" x14ac:dyDescent="0.25">
      <c r="A329" s="8">
        <v>42971</v>
      </c>
      <c r="B329" s="26">
        <v>30</v>
      </c>
      <c r="C329">
        <v>156.5</v>
      </c>
      <c r="D329">
        <v>64.900000000000006</v>
      </c>
      <c r="E329">
        <v>498.1</v>
      </c>
      <c r="F329" s="26">
        <f t="shared" si="36"/>
        <v>94.9</v>
      </c>
      <c r="G329" s="26">
        <f t="shared" si="37"/>
        <v>654.6</v>
      </c>
      <c r="H329" s="269"/>
      <c r="I329" s="269"/>
      <c r="J329" s="269"/>
      <c r="K329" s="269"/>
      <c r="L329" s="269"/>
      <c r="M329" s="269"/>
      <c r="N329" s="269"/>
      <c r="O329" s="269"/>
    </row>
    <row r="330" spans="1:15" x14ac:dyDescent="0.25">
      <c r="A330" s="8">
        <v>42978</v>
      </c>
      <c r="B330" s="26">
        <v>30</v>
      </c>
      <c r="C330">
        <v>217.8</v>
      </c>
      <c r="D330">
        <v>64.900000000000006</v>
      </c>
      <c r="E330">
        <v>589.70000000000005</v>
      </c>
      <c r="F330" s="26">
        <f t="shared" si="36"/>
        <v>94.9</v>
      </c>
      <c r="G330" s="26">
        <f t="shared" si="37"/>
        <v>807.5</v>
      </c>
      <c r="H330" s="269"/>
      <c r="I330" s="269"/>
      <c r="J330" s="269"/>
      <c r="K330" s="269"/>
      <c r="L330" s="269"/>
      <c r="M330" s="269"/>
      <c r="N330" s="269"/>
      <c r="O330" s="269"/>
    </row>
    <row r="331" spans="1:15" x14ac:dyDescent="0.25">
      <c r="A331" s="8">
        <v>42985</v>
      </c>
      <c r="B331" s="26">
        <v>30</v>
      </c>
      <c r="C331">
        <v>191.4</v>
      </c>
      <c r="D331">
        <v>64.900000000000006</v>
      </c>
      <c r="E331">
        <v>621.70000000000005</v>
      </c>
      <c r="F331" s="26">
        <f t="shared" si="36"/>
        <v>94.9</v>
      </c>
      <c r="G331" s="26">
        <f t="shared" si="37"/>
        <v>813.1</v>
      </c>
      <c r="H331" s="269"/>
      <c r="I331" s="269"/>
      <c r="J331" s="269"/>
      <c r="K331" s="269"/>
      <c r="L331" s="269"/>
      <c r="M331" s="269"/>
      <c r="N331" s="269"/>
      <c r="O331" s="269"/>
    </row>
    <row r="332" spans="1:15" x14ac:dyDescent="0.25">
      <c r="A332" s="8">
        <v>42992</v>
      </c>
      <c r="B332">
        <v>30</v>
      </c>
      <c r="C332">
        <v>125</v>
      </c>
      <c r="D332">
        <v>64.900000000000006</v>
      </c>
      <c r="E332">
        <v>769.9</v>
      </c>
      <c r="F332" s="26">
        <f t="shared" si="36"/>
        <v>94.9</v>
      </c>
      <c r="G332" s="26">
        <f t="shared" si="37"/>
        <v>894.9</v>
      </c>
      <c r="H332" s="269"/>
      <c r="I332" s="269"/>
      <c r="J332" s="269"/>
      <c r="K332" s="269"/>
      <c r="L332" s="269"/>
      <c r="M332" s="269"/>
      <c r="N332" s="269"/>
      <c r="O332" s="269"/>
    </row>
    <row r="333" spans="1:15" x14ac:dyDescent="0.25">
      <c r="A333" s="8">
        <v>42999</v>
      </c>
      <c r="B333">
        <v>0</v>
      </c>
      <c r="C333">
        <v>99.5</v>
      </c>
      <c r="D333">
        <v>94.9</v>
      </c>
      <c r="E333">
        <v>796.2</v>
      </c>
      <c r="F333" s="26">
        <f t="shared" si="36"/>
        <v>94.9</v>
      </c>
      <c r="G333" s="26">
        <f t="shared" si="37"/>
        <v>895.7</v>
      </c>
      <c r="H333" s="269"/>
      <c r="I333" s="269"/>
      <c r="J333" s="269"/>
      <c r="K333" s="269"/>
      <c r="L333" s="269"/>
      <c r="M333" s="269"/>
      <c r="N333" s="269"/>
      <c r="O333" s="269"/>
    </row>
    <row r="334" spans="1:15" x14ac:dyDescent="0.25">
      <c r="A334" s="8">
        <v>43006</v>
      </c>
      <c r="B334">
        <v>0</v>
      </c>
      <c r="C334">
        <v>75</v>
      </c>
      <c r="D334">
        <v>94.9</v>
      </c>
      <c r="E334">
        <v>883.4</v>
      </c>
      <c r="F334" s="26">
        <f t="shared" si="36"/>
        <v>94.9</v>
      </c>
      <c r="G334" s="26">
        <f t="shared" si="37"/>
        <v>958.4</v>
      </c>
      <c r="H334" s="269"/>
      <c r="I334" s="269"/>
      <c r="J334" s="269"/>
      <c r="K334" s="269"/>
      <c r="L334" s="269"/>
      <c r="M334" s="269"/>
      <c r="N334" s="269"/>
      <c r="O334" s="269"/>
    </row>
    <row r="335" spans="1:15" x14ac:dyDescent="0.25">
      <c r="A335" s="8">
        <v>43013</v>
      </c>
      <c r="B335">
        <v>0</v>
      </c>
      <c r="C335">
        <v>74.099999999999994</v>
      </c>
      <c r="D335">
        <v>94.9</v>
      </c>
      <c r="E335">
        <v>920.6</v>
      </c>
      <c r="F335" s="26">
        <f t="shared" si="36"/>
        <v>94.9</v>
      </c>
      <c r="G335" s="26">
        <f t="shared" si="37"/>
        <v>994.7</v>
      </c>
      <c r="H335" s="269"/>
      <c r="I335" s="269"/>
      <c r="J335" s="269"/>
      <c r="K335" s="269"/>
      <c r="L335" s="269"/>
      <c r="M335" s="269"/>
      <c r="N335" s="269"/>
      <c r="O335" s="269"/>
    </row>
    <row r="336" spans="1:15" x14ac:dyDescent="0.25">
      <c r="A336" s="8">
        <v>43020</v>
      </c>
      <c r="B336">
        <v>0</v>
      </c>
      <c r="C336">
        <v>74.099999999999994</v>
      </c>
      <c r="D336">
        <v>94.9</v>
      </c>
      <c r="E336">
        <v>920.6</v>
      </c>
      <c r="F336" s="26">
        <f t="shared" si="36"/>
        <v>94.9</v>
      </c>
      <c r="G336" s="26">
        <f t="shared" si="37"/>
        <v>994.7</v>
      </c>
      <c r="H336" s="269"/>
      <c r="I336" s="269"/>
      <c r="J336" s="269"/>
      <c r="K336" s="269"/>
      <c r="L336" s="269"/>
      <c r="M336" s="269"/>
      <c r="N336" s="269"/>
      <c r="O336" s="269"/>
    </row>
    <row r="337" spans="1:15" x14ac:dyDescent="0.25">
      <c r="A337" s="8">
        <v>43027</v>
      </c>
      <c r="B337">
        <v>0</v>
      </c>
      <c r="C337">
        <v>94.1</v>
      </c>
      <c r="D337">
        <v>111.4</v>
      </c>
      <c r="E337">
        <v>920.6</v>
      </c>
      <c r="F337" s="26">
        <f t="shared" si="36"/>
        <v>111.4</v>
      </c>
      <c r="G337" s="26">
        <f t="shared" si="37"/>
        <v>1014.7</v>
      </c>
      <c r="H337" s="269"/>
      <c r="I337" s="269"/>
      <c r="J337" s="269"/>
      <c r="K337" s="269"/>
      <c r="L337" s="269"/>
      <c r="M337" s="269"/>
      <c r="N337" s="269"/>
      <c r="O337" s="269"/>
    </row>
    <row r="338" spans="1:15" x14ac:dyDescent="0.25">
      <c r="A338" s="8">
        <v>43034</v>
      </c>
      <c r="B338">
        <v>0</v>
      </c>
      <c r="C338">
        <v>94.1</v>
      </c>
      <c r="D338">
        <v>111.4</v>
      </c>
      <c r="E338">
        <v>920.6</v>
      </c>
      <c r="F338" s="26">
        <f t="shared" si="36"/>
        <v>111.4</v>
      </c>
      <c r="G338" s="26">
        <f t="shared" si="37"/>
        <v>1014.7</v>
      </c>
      <c r="H338" s="269"/>
      <c r="I338" s="269"/>
      <c r="J338" s="269"/>
      <c r="K338" s="269"/>
      <c r="L338" s="269"/>
      <c r="M338" s="269"/>
      <c r="N338" s="269"/>
      <c r="O338" s="269"/>
    </row>
    <row r="339" spans="1:15" x14ac:dyDescent="0.25">
      <c r="A339" s="8">
        <v>43041</v>
      </c>
      <c r="B339">
        <v>0</v>
      </c>
      <c r="C339">
        <v>94.1</v>
      </c>
      <c r="D339">
        <v>111.4</v>
      </c>
      <c r="E339">
        <v>920.6</v>
      </c>
      <c r="F339" s="26">
        <f t="shared" si="36"/>
        <v>111.4</v>
      </c>
      <c r="G339" s="26">
        <f t="shared" si="37"/>
        <v>1014.7</v>
      </c>
      <c r="H339" s="269"/>
      <c r="I339" s="269"/>
      <c r="J339" s="269"/>
      <c r="K339" s="269"/>
      <c r="L339" s="269"/>
      <c r="M339" s="269"/>
      <c r="N339" s="269"/>
      <c r="O339" s="269"/>
    </row>
    <row r="340" spans="1:15" x14ac:dyDescent="0.25">
      <c r="A340" s="8">
        <v>43048</v>
      </c>
      <c r="B340">
        <v>0</v>
      </c>
      <c r="C340">
        <v>40</v>
      </c>
      <c r="D340">
        <v>111.4</v>
      </c>
      <c r="E340">
        <v>982.7</v>
      </c>
      <c r="F340" s="26">
        <f t="shared" ref="F340:F354" si="38">+B340+D340</f>
        <v>111.4</v>
      </c>
      <c r="G340" s="26">
        <f t="shared" ref="G340:G354" si="39">+C340+E340</f>
        <v>1022.7</v>
      </c>
      <c r="H340" s="269"/>
      <c r="I340" s="269"/>
      <c r="J340" s="269"/>
      <c r="K340" s="269"/>
      <c r="L340" s="269"/>
      <c r="M340" s="269"/>
      <c r="N340" s="269"/>
      <c r="O340" s="269"/>
    </row>
    <row r="341" spans="1:15" x14ac:dyDescent="0.25">
      <c r="A341" s="8">
        <v>43055</v>
      </c>
      <c r="B341">
        <v>0</v>
      </c>
      <c r="C341">
        <v>35</v>
      </c>
      <c r="D341">
        <v>111.4</v>
      </c>
      <c r="E341">
        <v>1018</v>
      </c>
      <c r="F341" s="26">
        <f t="shared" si="38"/>
        <v>111.4</v>
      </c>
      <c r="G341" s="26">
        <f t="shared" si="39"/>
        <v>1053</v>
      </c>
    </row>
    <row r="342" spans="1:15" x14ac:dyDescent="0.25">
      <c r="A342" s="8">
        <v>43062</v>
      </c>
      <c r="B342">
        <v>0</v>
      </c>
      <c r="C342">
        <v>35</v>
      </c>
      <c r="D342">
        <v>111.4</v>
      </c>
      <c r="E342">
        <v>1018</v>
      </c>
      <c r="F342" s="26">
        <f t="shared" si="38"/>
        <v>111.4</v>
      </c>
      <c r="G342" s="26">
        <f t="shared" si="39"/>
        <v>1053</v>
      </c>
    </row>
    <row r="343" spans="1:15" x14ac:dyDescent="0.25">
      <c r="A343" s="8">
        <v>43069</v>
      </c>
      <c r="B343">
        <v>0</v>
      </c>
      <c r="C343">
        <v>30</v>
      </c>
      <c r="D343">
        <v>111.4</v>
      </c>
      <c r="E343">
        <v>1051</v>
      </c>
      <c r="F343" s="26">
        <f t="shared" si="38"/>
        <v>111.4</v>
      </c>
      <c r="G343" s="26">
        <f t="shared" si="39"/>
        <v>1081</v>
      </c>
    </row>
    <row r="344" spans="1:15" x14ac:dyDescent="0.25">
      <c r="A344" s="8">
        <v>43076</v>
      </c>
      <c r="B344">
        <v>0</v>
      </c>
      <c r="C344">
        <v>30</v>
      </c>
      <c r="D344">
        <v>111.4</v>
      </c>
      <c r="E344">
        <v>1051</v>
      </c>
      <c r="F344" s="26">
        <f t="shared" si="38"/>
        <v>111.4</v>
      </c>
      <c r="G344" s="26">
        <f t="shared" si="39"/>
        <v>1081</v>
      </c>
    </row>
    <row r="345" spans="1:15" x14ac:dyDescent="0.25">
      <c r="A345" s="8">
        <v>43083</v>
      </c>
      <c r="B345">
        <v>0</v>
      </c>
      <c r="C345">
        <v>30</v>
      </c>
      <c r="D345">
        <v>111.4</v>
      </c>
      <c r="E345">
        <v>1077.3</v>
      </c>
      <c r="F345" s="26">
        <f t="shared" si="38"/>
        <v>111.4</v>
      </c>
      <c r="G345" s="26">
        <f t="shared" si="39"/>
        <v>1107.3</v>
      </c>
    </row>
    <row r="346" spans="1:15" x14ac:dyDescent="0.25">
      <c r="A346" s="8">
        <v>43090</v>
      </c>
      <c r="B346">
        <v>0</v>
      </c>
      <c r="C346">
        <v>30</v>
      </c>
      <c r="D346">
        <v>111.4</v>
      </c>
      <c r="E346">
        <v>1077.3</v>
      </c>
      <c r="F346" s="26">
        <f t="shared" si="38"/>
        <v>111.4</v>
      </c>
      <c r="G346" s="26">
        <f t="shared" si="39"/>
        <v>1107.3</v>
      </c>
    </row>
    <row r="347" spans="1:15" x14ac:dyDescent="0.25">
      <c r="A347" s="8">
        <v>43097</v>
      </c>
      <c r="B347">
        <v>0</v>
      </c>
      <c r="C347">
        <v>30</v>
      </c>
      <c r="D347">
        <v>111.4</v>
      </c>
      <c r="E347">
        <v>1077.3</v>
      </c>
      <c r="F347" s="26">
        <f t="shared" si="38"/>
        <v>111.4</v>
      </c>
      <c r="G347" s="26">
        <f t="shared" si="39"/>
        <v>1107.3</v>
      </c>
    </row>
    <row r="348" spans="1:15" x14ac:dyDescent="0.25">
      <c r="A348" s="8">
        <v>43104</v>
      </c>
      <c r="B348">
        <v>0</v>
      </c>
      <c r="C348">
        <v>30</v>
      </c>
      <c r="D348">
        <v>111.4</v>
      </c>
      <c r="E348">
        <v>1077.3</v>
      </c>
      <c r="F348" s="26">
        <f t="shared" si="38"/>
        <v>111.4</v>
      </c>
      <c r="G348" s="26">
        <f t="shared" si="39"/>
        <v>1107.3</v>
      </c>
    </row>
    <row r="349" spans="1:15" x14ac:dyDescent="0.25">
      <c r="A349" s="8">
        <v>43111</v>
      </c>
      <c r="B349">
        <v>0</v>
      </c>
      <c r="C349">
        <v>30</v>
      </c>
      <c r="D349">
        <v>111.4</v>
      </c>
      <c r="E349">
        <v>1077.3</v>
      </c>
      <c r="F349" s="26">
        <f t="shared" si="38"/>
        <v>111.4</v>
      </c>
      <c r="G349" s="26">
        <f t="shared" si="39"/>
        <v>1107.3</v>
      </c>
    </row>
    <row r="350" spans="1:15" x14ac:dyDescent="0.25">
      <c r="A350" s="8">
        <v>43118</v>
      </c>
      <c r="B350">
        <v>0</v>
      </c>
      <c r="C350">
        <v>30</v>
      </c>
      <c r="D350">
        <v>111.4</v>
      </c>
      <c r="E350">
        <v>1077.3</v>
      </c>
      <c r="F350" s="26">
        <f t="shared" si="38"/>
        <v>111.4</v>
      </c>
      <c r="G350" s="26">
        <f t="shared" si="39"/>
        <v>1107.3</v>
      </c>
    </row>
    <row r="351" spans="1:15" x14ac:dyDescent="0.25">
      <c r="A351" s="8">
        <v>43125</v>
      </c>
      <c r="B351">
        <v>0</v>
      </c>
      <c r="C351">
        <v>45</v>
      </c>
      <c r="D351">
        <v>111.4</v>
      </c>
      <c r="E351">
        <v>1077.3</v>
      </c>
      <c r="F351" s="26">
        <f t="shared" si="38"/>
        <v>111.4</v>
      </c>
      <c r="G351" s="26">
        <f t="shared" si="39"/>
        <v>1122.3</v>
      </c>
    </row>
    <row r="352" spans="1:15" x14ac:dyDescent="0.25">
      <c r="A352" s="8">
        <v>43132</v>
      </c>
      <c r="B352">
        <v>0</v>
      </c>
      <c r="C352">
        <v>15</v>
      </c>
      <c r="D352">
        <v>111.4</v>
      </c>
      <c r="E352">
        <v>1110.3</v>
      </c>
      <c r="F352" s="26">
        <f t="shared" si="38"/>
        <v>111.4</v>
      </c>
      <c r="G352" s="26">
        <f t="shared" si="39"/>
        <v>1125.3</v>
      </c>
    </row>
    <row r="353" spans="1:9" x14ac:dyDescent="0.25">
      <c r="A353" s="8">
        <v>43139</v>
      </c>
      <c r="B353">
        <v>0</v>
      </c>
      <c r="C353">
        <v>5</v>
      </c>
      <c r="D353">
        <v>111.4</v>
      </c>
      <c r="E353">
        <v>1121.3</v>
      </c>
      <c r="F353" s="26">
        <f t="shared" si="38"/>
        <v>111.4</v>
      </c>
      <c r="G353" s="26">
        <f t="shared" si="39"/>
        <v>1126.3</v>
      </c>
    </row>
    <row r="354" spans="1:9" x14ac:dyDescent="0.25">
      <c r="A354" s="8">
        <v>43146</v>
      </c>
      <c r="B354">
        <v>0</v>
      </c>
      <c r="C354">
        <v>5</v>
      </c>
      <c r="D354">
        <v>111.4</v>
      </c>
      <c r="E354">
        <v>1121.3</v>
      </c>
      <c r="F354" s="26">
        <f t="shared" si="38"/>
        <v>111.4</v>
      </c>
      <c r="G354" s="26">
        <f t="shared" si="39"/>
        <v>1126.3</v>
      </c>
    </row>
    <row r="355" spans="1:9" x14ac:dyDescent="0.25">
      <c r="A355" s="8">
        <v>43153</v>
      </c>
      <c r="B355">
        <v>0</v>
      </c>
      <c r="C355">
        <v>0</v>
      </c>
      <c r="D355">
        <v>111.4</v>
      </c>
      <c r="E355">
        <v>1128.5</v>
      </c>
      <c r="F355" s="26">
        <f t="shared" ref="F355:F363" si="40">+B355+D355</f>
        <v>111.4</v>
      </c>
      <c r="G355" s="26">
        <f t="shared" ref="G355:G363" si="41">+C355+E355</f>
        <v>1128.5</v>
      </c>
    </row>
    <row r="356" spans="1:9" x14ac:dyDescent="0.25">
      <c r="A356" s="8">
        <v>43160</v>
      </c>
      <c r="B356">
        <v>0</v>
      </c>
      <c r="C356">
        <v>0</v>
      </c>
      <c r="D356">
        <v>111.4</v>
      </c>
      <c r="E356">
        <v>1128.5</v>
      </c>
      <c r="F356" s="26">
        <f t="shared" si="40"/>
        <v>111.4</v>
      </c>
      <c r="G356" s="26">
        <f t="shared" si="41"/>
        <v>1128.5</v>
      </c>
    </row>
    <row r="357" spans="1:9" x14ac:dyDescent="0.25">
      <c r="A357" s="8">
        <v>43167</v>
      </c>
      <c r="B357">
        <v>0</v>
      </c>
      <c r="C357">
        <v>0</v>
      </c>
      <c r="D357">
        <v>111.4</v>
      </c>
      <c r="E357" s="26">
        <v>1156</v>
      </c>
      <c r="F357" s="26">
        <f t="shared" si="40"/>
        <v>111.4</v>
      </c>
      <c r="G357" s="26">
        <f t="shared" si="41"/>
        <v>1156</v>
      </c>
    </row>
    <row r="358" spans="1:9" x14ac:dyDescent="0.25">
      <c r="A358" s="8">
        <v>43174</v>
      </c>
      <c r="B358">
        <v>0</v>
      </c>
      <c r="C358">
        <v>0</v>
      </c>
      <c r="D358">
        <v>111.4</v>
      </c>
      <c r="E358">
        <v>1183.5</v>
      </c>
      <c r="F358" s="26">
        <f t="shared" si="40"/>
        <v>111.4</v>
      </c>
      <c r="G358" s="26">
        <f t="shared" si="41"/>
        <v>1183.5</v>
      </c>
    </row>
    <row r="359" spans="1:9" x14ac:dyDescent="0.25">
      <c r="A359" s="8">
        <v>43181</v>
      </c>
      <c r="B359">
        <v>0</v>
      </c>
      <c r="C359">
        <v>0</v>
      </c>
      <c r="D359">
        <v>111.4</v>
      </c>
      <c r="E359">
        <v>1183.5</v>
      </c>
      <c r="F359" s="26">
        <f t="shared" si="40"/>
        <v>111.4</v>
      </c>
      <c r="G359" s="26">
        <f t="shared" si="41"/>
        <v>1183.5</v>
      </c>
    </row>
    <row r="360" spans="1:9" x14ac:dyDescent="0.25">
      <c r="A360" s="8">
        <v>43188</v>
      </c>
      <c r="B360">
        <v>0</v>
      </c>
      <c r="C360">
        <v>0</v>
      </c>
      <c r="D360">
        <v>111.4</v>
      </c>
      <c r="E360">
        <v>1183.5</v>
      </c>
      <c r="F360" s="26">
        <f t="shared" si="40"/>
        <v>111.4</v>
      </c>
      <c r="G360" s="26">
        <f t="shared" si="41"/>
        <v>1183.5</v>
      </c>
    </row>
    <row r="361" spans="1:9" x14ac:dyDescent="0.25">
      <c r="A361" s="8">
        <v>43195</v>
      </c>
      <c r="B361">
        <v>0</v>
      </c>
      <c r="C361">
        <v>0</v>
      </c>
      <c r="D361">
        <v>127.9</v>
      </c>
      <c r="E361">
        <v>1183.5</v>
      </c>
      <c r="F361" s="26">
        <f t="shared" si="40"/>
        <v>127.9</v>
      </c>
      <c r="G361" s="26">
        <f t="shared" si="41"/>
        <v>1183.5</v>
      </c>
    </row>
    <row r="362" spans="1:9" x14ac:dyDescent="0.25">
      <c r="A362" s="8">
        <v>43202</v>
      </c>
      <c r="B362">
        <v>0</v>
      </c>
      <c r="C362">
        <v>30</v>
      </c>
      <c r="D362">
        <v>127.9</v>
      </c>
      <c r="E362">
        <v>1185.2</v>
      </c>
      <c r="F362" s="26">
        <f t="shared" si="40"/>
        <v>127.9</v>
      </c>
      <c r="G362" s="26">
        <f t="shared" si="41"/>
        <v>1215.2</v>
      </c>
    </row>
    <row r="363" spans="1:9" x14ac:dyDescent="0.25">
      <c r="A363" s="8">
        <v>43209</v>
      </c>
      <c r="B363">
        <v>0</v>
      </c>
      <c r="C363">
        <v>30</v>
      </c>
      <c r="D363">
        <v>127.9</v>
      </c>
      <c r="E363">
        <v>1185.2</v>
      </c>
      <c r="F363" s="26">
        <f t="shared" si="40"/>
        <v>127.9</v>
      </c>
      <c r="G363" s="26">
        <f t="shared" si="41"/>
        <v>1215.2</v>
      </c>
    </row>
    <row r="364" spans="1:9" x14ac:dyDescent="0.25">
      <c r="A364" s="8">
        <v>43216</v>
      </c>
      <c r="B364">
        <v>0</v>
      </c>
      <c r="C364">
        <v>30</v>
      </c>
      <c r="D364">
        <v>127.9</v>
      </c>
      <c r="E364">
        <v>1185.2</v>
      </c>
      <c r="F364" s="26">
        <f t="shared" ref="F364:F385" si="42">+B364+D364</f>
        <v>127.9</v>
      </c>
      <c r="G364" s="26">
        <f t="shared" ref="G364:G385" si="43">+C364+E364</f>
        <v>1215.2</v>
      </c>
    </row>
    <row r="365" spans="1:9" x14ac:dyDescent="0.25">
      <c r="A365" s="8">
        <v>43223</v>
      </c>
      <c r="B365">
        <v>0</v>
      </c>
      <c r="C365">
        <v>30</v>
      </c>
      <c r="D365">
        <v>127.9</v>
      </c>
      <c r="E365">
        <v>1185.2</v>
      </c>
      <c r="F365" s="26">
        <f t="shared" si="42"/>
        <v>127.9</v>
      </c>
      <c r="G365" s="26">
        <f t="shared" si="43"/>
        <v>1215.2</v>
      </c>
    </row>
    <row r="366" spans="1:9" x14ac:dyDescent="0.25">
      <c r="A366" s="8">
        <v>43230</v>
      </c>
      <c r="B366">
        <v>0</v>
      </c>
      <c r="C366">
        <v>30</v>
      </c>
      <c r="D366">
        <v>127.9</v>
      </c>
      <c r="E366">
        <v>1185.2</v>
      </c>
      <c r="F366" s="26">
        <f t="shared" si="42"/>
        <v>127.9</v>
      </c>
      <c r="G366" s="26">
        <f t="shared" si="43"/>
        <v>1215.2</v>
      </c>
    </row>
    <row r="367" spans="1:9" x14ac:dyDescent="0.25">
      <c r="A367" s="8">
        <v>43237</v>
      </c>
      <c r="B367">
        <v>0</v>
      </c>
      <c r="C367">
        <v>30</v>
      </c>
      <c r="D367">
        <v>127.9</v>
      </c>
      <c r="E367">
        <v>1185.2</v>
      </c>
      <c r="F367" s="26">
        <f t="shared" si="42"/>
        <v>127.9</v>
      </c>
      <c r="G367" s="26">
        <f t="shared" si="43"/>
        <v>1215.2</v>
      </c>
      <c r="I367">
        <v>30</v>
      </c>
    </row>
    <row r="368" spans="1:9" x14ac:dyDescent="0.25">
      <c r="A368" s="8">
        <v>43244</v>
      </c>
      <c r="B368">
        <v>0</v>
      </c>
      <c r="C368">
        <v>30</v>
      </c>
      <c r="D368">
        <v>127.9</v>
      </c>
      <c r="E368">
        <v>1207.2</v>
      </c>
      <c r="F368" s="26">
        <f t="shared" si="42"/>
        <v>127.9</v>
      </c>
      <c r="G368" s="26">
        <f t="shared" si="43"/>
        <v>1237.2</v>
      </c>
      <c r="I368">
        <v>30</v>
      </c>
    </row>
    <row r="369" spans="1:9" x14ac:dyDescent="0.25">
      <c r="A369" s="8">
        <v>43251</v>
      </c>
      <c r="B369">
        <v>0</v>
      </c>
      <c r="C369">
        <v>30</v>
      </c>
      <c r="D369">
        <v>127.9</v>
      </c>
      <c r="E369">
        <v>1207.2</v>
      </c>
      <c r="F369" s="26">
        <f t="shared" si="42"/>
        <v>127.9</v>
      </c>
      <c r="G369" s="26">
        <f t="shared" si="43"/>
        <v>1237.2</v>
      </c>
      <c r="I369">
        <v>60</v>
      </c>
    </row>
    <row r="370" spans="1:9" x14ac:dyDescent="0.25">
      <c r="A370" s="8">
        <v>43258</v>
      </c>
      <c r="B370">
        <v>60</v>
      </c>
      <c r="C370">
        <v>30</v>
      </c>
      <c r="D370">
        <v>33</v>
      </c>
      <c r="E370">
        <v>0</v>
      </c>
      <c r="F370" s="26">
        <f t="shared" si="42"/>
        <v>93</v>
      </c>
      <c r="G370" s="26">
        <f t="shared" si="43"/>
        <v>30</v>
      </c>
    </row>
    <row r="371" spans="1:9" x14ac:dyDescent="0.25">
      <c r="A371" s="8">
        <v>43265</v>
      </c>
      <c r="B371">
        <v>60</v>
      </c>
      <c r="C371">
        <v>20</v>
      </c>
      <c r="D371">
        <v>33</v>
      </c>
      <c r="E371">
        <v>42.9</v>
      </c>
      <c r="F371" s="26">
        <f t="shared" si="42"/>
        <v>93</v>
      </c>
      <c r="G371" s="26">
        <f t="shared" si="43"/>
        <v>62.9</v>
      </c>
    </row>
    <row r="372" spans="1:9" x14ac:dyDescent="0.25">
      <c r="A372" s="8">
        <v>43272</v>
      </c>
      <c r="B372">
        <v>30</v>
      </c>
      <c r="C372">
        <v>20</v>
      </c>
      <c r="D372">
        <v>63</v>
      </c>
      <c r="E372">
        <v>42.9</v>
      </c>
      <c r="F372" s="26">
        <f t="shared" si="42"/>
        <v>93</v>
      </c>
      <c r="G372" s="26">
        <f t="shared" si="43"/>
        <v>62.9</v>
      </c>
    </row>
    <row r="373" spans="1:9" x14ac:dyDescent="0.25">
      <c r="A373" s="8">
        <v>43279</v>
      </c>
      <c r="B373">
        <v>30</v>
      </c>
      <c r="C373">
        <v>50</v>
      </c>
      <c r="D373">
        <v>63</v>
      </c>
      <c r="E373">
        <v>42.9</v>
      </c>
      <c r="F373" s="26">
        <f t="shared" si="42"/>
        <v>93</v>
      </c>
      <c r="G373" s="26">
        <f t="shared" si="43"/>
        <v>92.9</v>
      </c>
    </row>
    <row r="374" spans="1:9" x14ac:dyDescent="0.25">
      <c r="A374" s="8">
        <v>43286</v>
      </c>
      <c r="B374">
        <v>30</v>
      </c>
      <c r="C374">
        <v>50</v>
      </c>
      <c r="D374">
        <v>63</v>
      </c>
      <c r="E374">
        <v>42.9</v>
      </c>
      <c r="F374" s="26">
        <f t="shared" si="42"/>
        <v>93</v>
      </c>
      <c r="G374" s="26">
        <f t="shared" si="43"/>
        <v>92.9</v>
      </c>
    </row>
    <row r="375" spans="1:9" x14ac:dyDescent="0.25">
      <c r="A375" s="8">
        <v>43293</v>
      </c>
      <c r="B375">
        <v>30</v>
      </c>
      <c r="C375">
        <v>50</v>
      </c>
      <c r="D375">
        <v>91</v>
      </c>
      <c r="E375">
        <v>42.9</v>
      </c>
      <c r="F375" s="26">
        <f t="shared" si="42"/>
        <v>121</v>
      </c>
      <c r="G375" s="26">
        <f t="shared" si="43"/>
        <v>92.9</v>
      </c>
    </row>
    <row r="376" spans="1:9" x14ac:dyDescent="0.25">
      <c r="A376" s="8">
        <v>43300</v>
      </c>
      <c r="B376">
        <v>0</v>
      </c>
      <c r="C376">
        <v>50</v>
      </c>
      <c r="D376">
        <v>104.4</v>
      </c>
      <c r="E376">
        <v>42.9</v>
      </c>
      <c r="F376" s="26">
        <f t="shared" si="42"/>
        <v>104.4</v>
      </c>
      <c r="G376" s="26">
        <f t="shared" si="43"/>
        <v>92.9</v>
      </c>
    </row>
    <row r="377" spans="1:9" x14ac:dyDescent="0.25">
      <c r="A377" s="8">
        <v>43307</v>
      </c>
      <c r="B377">
        <v>0</v>
      </c>
      <c r="C377">
        <v>30</v>
      </c>
      <c r="D377">
        <v>104.4</v>
      </c>
      <c r="E377">
        <v>64.900000000000006</v>
      </c>
      <c r="F377" s="26">
        <f t="shared" si="42"/>
        <v>104.4</v>
      </c>
      <c r="G377" s="26">
        <f t="shared" si="43"/>
        <v>94.9</v>
      </c>
    </row>
    <row r="378" spans="1:9" x14ac:dyDescent="0.25">
      <c r="A378" s="8">
        <v>43314</v>
      </c>
      <c r="B378">
        <v>0</v>
      </c>
      <c r="C378">
        <v>30</v>
      </c>
      <c r="D378">
        <v>104.4</v>
      </c>
      <c r="E378">
        <v>64.900000000000006</v>
      </c>
      <c r="F378" s="26">
        <f t="shared" si="42"/>
        <v>104.4</v>
      </c>
      <c r="G378" s="26">
        <f t="shared" si="43"/>
        <v>94.9</v>
      </c>
    </row>
    <row r="379" spans="1:9" x14ac:dyDescent="0.25">
      <c r="A379" s="8">
        <v>43321</v>
      </c>
      <c r="B379">
        <v>0</v>
      </c>
      <c r="C379">
        <v>30</v>
      </c>
      <c r="D379">
        <v>104.4</v>
      </c>
      <c r="E379">
        <v>64.900000000000006</v>
      </c>
      <c r="F379" s="26">
        <f t="shared" si="42"/>
        <v>104.4</v>
      </c>
      <c r="G379" s="26">
        <f t="shared" si="43"/>
        <v>94.9</v>
      </c>
    </row>
    <row r="380" spans="1:9" x14ac:dyDescent="0.25">
      <c r="A380" s="8">
        <v>43328</v>
      </c>
      <c r="B380">
        <v>0</v>
      </c>
      <c r="C380">
        <v>30</v>
      </c>
      <c r="D380">
        <v>104.4</v>
      </c>
      <c r="E380">
        <v>64.900000000000006</v>
      </c>
      <c r="F380" s="26">
        <f t="shared" si="42"/>
        <v>104.4</v>
      </c>
      <c r="G380" s="26">
        <f t="shared" si="43"/>
        <v>94.9</v>
      </c>
    </row>
    <row r="381" spans="1:9" x14ac:dyDescent="0.25">
      <c r="A381" s="8">
        <v>43335</v>
      </c>
      <c r="B381">
        <v>0</v>
      </c>
      <c r="C381">
        <v>30</v>
      </c>
      <c r="D381">
        <v>104.4</v>
      </c>
      <c r="E381">
        <v>64.900000000000006</v>
      </c>
      <c r="F381" s="26">
        <f t="shared" si="42"/>
        <v>104.4</v>
      </c>
      <c r="G381" s="26">
        <f t="shared" si="43"/>
        <v>94.9</v>
      </c>
    </row>
    <row r="382" spans="1:9" x14ac:dyDescent="0.25">
      <c r="A382" s="8">
        <v>43342</v>
      </c>
      <c r="B382">
        <v>0</v>
      </c>
      <c r="C382">
        <v>30</v>
      </c>
      <c r="D382">
        <v>104.4</v>
      </c>
      <c r="E382">
        <v>64.900000000000006</v>
      </c>
      <c r="F382" s="26">
        <f t="shared" si="42"/>
        <v>104.4</v>
      </c>
      <c r="G382" s="26">
        <f t="shared" si="43"/>
        <v>94.9</v>
      </c>
    </row>
    <row r="383" spans="1:9" x14ac:dyDescent="0.25">
      <c r="A383" s="8">
        <v>43349</v>
      </c>
      <c r="B383">
        <v>0</v>
      </c>
      <c r="C383">
        <v>30</v>
      </c>
      <c r="D383">
        <v>104.4</v>
      </c>
      <c r="E383">
        <v>64.900000000000006</v>
      </c>
      <c r="F383" s="26">
        <f t="shared" si="42"/>
        <v>104.4</v>
      </c>
      <c r="G383" s="26">
        <f t="shared" si="43"/>
        <v>94.9</v>
      </c>
    </row>
    <row r="384" spans="1:9" x14ac:dyDescent="0.25">
      <c r="A384" s="8">
        <v>43356</v>
      </c>
      <c r="B384">
        <v>0</v>
      </c>
      <c r="C384">
        <v>30</v>
      </c>
      <c r="D384">
        <v>104.4</v>
      </c>
      <c r="E384">
        <v>64.900000000000006</v>
      </c>
      <c r="F384" s="26">
        <f t="shared" si="42"/>
        <v>104.4</v>
      </c>
      <c r="G384" s="26">
        <f t="shared" si="43"/>
        <v>94.9</v>
      </c>
    </row>
    <row r="385" spans="1:7" x14ac:dyDescent="0.25">
      <c r="A385" s="8">
        <v>43363</v>
      </c>
      <c r="B385">
        <v>0</v>
      </c>
      <c r="C385">
        <v>0</v>
      </c>
      <c r="D385">
        <v>104.4</v>
      </c>
      <c r="E385">
        <v>94.9</v>
      </c>
      <c r="F385" s="26">
        <f t="shared" si="42"/>
        <v>104.4</v>
      </c>
      <c r="G385" s="26">
        <f t="shared" si="43"/>
        <v>94.9</v>
      </c>
    </row>
    <row r="386" spans="1:7" x14ac:dyDescent="0.25">
      <c r="A386" s="8">
        <v>43370</v>
      </c>
      <c r="B386">
        <v>90</v>
      </c>
      <c r="C386">
        <v>0</v>
      </c>
      <c r="D386">
        <v>104.4</v>
      </c>
      <c r="E386">
        <v>94.9</v>
      </c>
      <c r="F386" s="26">
        <f t="shared" ref="F386:F416" si="44">+B386+D386</f>
        <v>194.4</v>
      </c>
      <c r="G386" s="26">
        <f t="shared" ref="G386:G416" si="45">+C386+E386</f>
        <v>94.9</v>
      </c>
    </row>
    <row r="387" spans="1:7" x14ac:dyDescent="0.25">
      <c r="A387" s="8">
        <v>43377</v>
      </c>
      <c r="B387">
        <v>90</v>
      </c>
      <c r="C387">
        <v>0</v>
      </c>
      <c r="D387">
        <v>104.4</v>
      </c>
      <c r="E387">
        <v>94.9</v>
      </c>
      <c r="F387" s="26">
        <f t="shared" si="44"/>
        <v>194.4</v>
      </c>
      <c r="G387" s="26">
        <f t="shared" si="45"/>
        <v>94.9</v>
      </c>
    </row>
    <row r="388" spans="1:7" x14ac:dyDescent="0.25">
      <c r="A388" s="8">
        <v>43384</v>
      </c>
      <c r="B388">
        <v>115</v>
      </c>
      <c r="C388">
        <v>0</v>
      </c>
      <c r="D388">
        <v>104.4</v>
      </c>
      <c r="E388">
        <v>94.9</v>
      </c>
      <c r="F388" s="26">
        <f t="shared" si="44"/>
        <v>219.4</v>
      </c>
      <c r="G388" s="26">
        <f t="shared" si="45"/>
        <v>94.9</v>
      </c>
    </row>
    <row r="389" spans="1:7" x14ac:dyDescent="0.25">
      <c r="A389" s="8">
        <v>43391</v>
      </c>
      <c r="B389">
        <v>115</v>
      </c>
      <c r="C389">
        <v>0</v>
      </c>
      <c r="D389">
        <v>104.4</v>
      </c>
      <c r="E389">
        <v>111.4</v>
      </c>
      <c r="F389" s="26">
        <f t="shared" si="44"/>
        <v>219.4</v>
      </c>
      <c r="G389" s="26">
        <f t="shared" si="45"/>
        <v>111.4</v>
      </c>
    </row>
    <row r="390" spans="1:7" x14ac:dyDescent="0.25">
      <c r="A390" s="8">
        <v>43398</v>
      </c>
      <c r="B390">
        <v>115</v>
      </c>
      <c r="C390">
        <v>0</v>
      </c>
      <c r="D390">
        <v>104.4</v>
      </c>
      <c r="E390">
        <v>111.4</v>
      </c>
      <c r="F390" s="26">
        <f t="shared" si="44"/>
        <v>219.4</v>
      </c>
      <c r="G390" s="26">
        <f t="shared" si="45"/>
        <v>111.4</v>
      </c>
    </row>
    <row r="391" spans="1:7" x14ac:dyDescent="0.25">
      <c r="A391" s="8">
        <v>43405</v>
      </c>
      <c r="B391">
        <v>85</v>
      </c>
      <c r="C391">
        <v>0</v>
      </c>
      <c r="D391">
        <v>152.6</v>
      </c>
      <c r="E391">
        <v>111.4</v>
      </c>
      <c r="F391" s="26">
        <f t="shared" si="44"/>
        <v>237.6</v>
      </c>
      <c r="G391" s="26">
        <f t="shared" si="45"/>
        <v>111.4</v>
      </c>
    </row>
    <row r="392" spans="1:7" x14ac:dyDescent="0.25">
      <c r="A392" s="8">
        <v>43412</v>
      </c>
      <c r="B392">
        <v>60</v>
      </c>
      <c r="C392">
        <v>0</v>
      </c>
      <c r="D392">
        <v>177.6</v>
      </c>
      <c r="E392">
        <v>111.4</v>
      </c>
      <c r="F392" s="26">
        <f t="shared" si="44"/>
        <v>237.6</v>
      </c>
      <c r="G392" s="26">
        <f t="shared" si="45"/>
        <v>111.4</v>
      </c>
    </row>
    <row r="393" spans="1:7" x14ac:dyDescent="0.25">
      <c r="A393" s="8">
        <v>43419</v>
      </c>
      <c r="B393">
        <v>30</v>
      </c>
      <c r="C393">
        <v>0</v>
      </c>
      <c r="D393">
        <v>210.6</v>
      </c>
      <c r="E393">
        <v>111.4</v>
      </c>
      <c r="F393" s="26">
        <f t="shared" si="44"/>
        <v>240.6</v>
      </c>
      <c r="G393" s="26">
        <f t="shared" si="45"/>
        <v>111.4</v>
      </c>
    </row>
    <row r="394" spans="1:7" x14ac:dyDescent="0.25">
      <c r="A394" s="8">
        <v>43426</v>
      </c>
      <c r="B394">
        <v>30</v>
      </c>
      <c r="C394">
        <v>0</v>
      </c>
      <c r="D394">
        <v>210.6</v>
      </c>
      <c r="E394">
        <v>111.4</v>
      </c>
      <c r="F394" s="26">
        <f t="shared" si="44"/>
        <v>240.6</v>
      </c>
      <c r="G394" s="26">
        <f t="shared" si="45"/>
        <v>111.4</v>
      </c>
    </row>
    <row r="395" spans="1:7" x14ac:dyDescent="0.25">
      <c r="A395" s="8">
        <v>43433</v>
      </c>
      <c r="B395">
        <v>30</v>
      </c>
      <c r="C395">
        <v>0</v>
      </c>
      <c r="D395">
        <v>210.6</v>
      </c>
      <c r="E395">
        <v>111.4</v>
      </c>
      <c r="F395" s="26">
        <f t="shared" si="44"/>
        <v>240.6</v>
      </c>
      <c r="G395" s="26">
        <f t="shared" si="45"/>
        <v>111.4</v>
      </c>
    </row>
    <row r="396" spans="1:7" x14ac:dyDescent="0.25">
      <c r="A396" s="8">
        <v>43440</v>
      </c>
      <c r="B396">
        <v>30</v>
      </c>
      <c r="C396">
        <v>0</v>
      </c>
      <c r="D396">
        <v>210.6</v>
      </c>
      <c r="E396">
        <v>111.4</v>
      </c>
      <c r="F396" s="26">
        <f t="shared" si="44"/>
        <v>240.6</v>
      </c>
      <c r="G396" s="26">
        <f t="shared" si="45"/>
        <v>111.4</v>
      </c>
    </row>
    <row r="397" spans="1:7" x14ac:dyDescent="0.25">
      <c r="A397" s="8">
        <v>43447</v>
      </c>
      <c r="B397">
        <v>30</v>
      </c>
      <c r="C397">
        <v>0</v>
      </c>
      <c r="D397">
        <v>210.6</v>
      </c>
      <c r="E397">
        <v>111.4</v>
      </c>
      <c r="F397" s="26">
        <f t="shared" si="44"/>
        <v>240.6</v>
      </c>
      <c r="G397" s="26">
        <f t="shared" si="45"/>
        <v>111.4</v>
      </c>
    </row>
    <row r="398" spans="1:7" x14ac:dyDescent="0.25">
      <c r="A398" s="8">
        <v>43454</v>
      </c>
      <c r="B398">
        <v>30</v>
      </c>
      <c r="C398">
        <v>0</v>
      </c>
      <c r="D398">
        <v>210.6</v>
      </c>
      <c r="E398">
        <v>111.4</v>
      </c>
      <c r="F398" s="26">
        <f t="shared" si="44"/>
        <v>240.6</v>
      </c>
      <c r="G398" s="26">
        <f t="shared" si="45"/>
        <v>111.4</v>
      </c>
    </row>
    <row r="399" spans="1:7" x14ac:dyDescent="0.25">
      <c r="A399" s="8">
        <v>43461</v>
      </c>
      <c r="B399">
        <v>30</v>
      </c>
      <c r="C399">
        <v>0</v>
      </c>
      <c r="D399">
        <v>210.6</v>
      </c>
      <c r="E399">
        <v>111.4</v>
      </c>
      <c r="F399" s="26">
        <f t="shared" si="44"/>
        <v>240.6</v>
      </c>
      <c r="G399" s="26">
        <f t="shared" si="45"/>
        <v>111.4</v>
      </c>
    </row>
    <row r="400" spans="1:7" x14ac:dyDescent="0.25">
      <c r="A400" s="8">
        <v>43468</v>
      </c>
      <c r="B400">
        <v>30</v>
      </c>
      <c r="C400">
        <v>0</v>
      </c>
      <c r="D400">
        <v>210.6</v>
      </c>
      <c r="E400">
        <v>111.4</v>
      </c>
      <c r="F400" s="26">
        <f t="shared" si="44"/>
        <v>240.6</v>
      </c>
      <c r="G400" s="26">
        <f t="shared" si="45"/>
        <v>111.4</v>
      </c>
    </row>
    <row r="401" spans="1:7" x14ac:dyDescent="0.25">
      <c r="A401" s="8">
        <v>43475</v>
      </c>
      <c r="B401" s="271">
        <v>0</v>
      </c>
      <c r="C401" s="271">
        <v>0</v>
      </c>
      <c r="D401" s="271">
        <v>0</v>
      </c>
      <c r="E401" s="271">
        <v>0</v>
      </c>
      <c r="F401" s="289">
        <f t="shared" si="44"/>
        <v>0</v>
      </c>
      <c r="G401" s="26">
        <f t="shared" si="45"/>
        <v>0</v>
      </c>
    </row>
    <row r="402" spans="1:7" x14ac:dyDescent="0.25">
      <c r="A402" s="8">
        <v>43482</v>
      </c>
      <c r="B402" s="271">
        <v>0</v>
      </c>
      <c r="C402" s="271">
        <v>0</v>
      </c>
      <c r="D402" s="271">
        <v>0</v>
      </c>
      <c r="E402" s="271">
        <v>0</v>
      </c>
      <c r="F402" s="289">
        <f t="shared" si="44"/>
        <v>0</v>
      </c>
      <c r="G402" s="26">
        <f t="shared" si="45"/>
        <v>0</v>
      </c>
    </row>
    <row r="403" spans="1:7" x14ac:dyDescent="0.25">
      <c r="A403" s="8">
        <v>43489</v>
      </c>
      <c r="B403" s="271">
        <v>0</v>
      </c>
      <c r="C403" s="271">
        <v>0</v>
      </c>
      <c r="D403" s="271">
        <v>0</v>
      </c>
      <c r="E403" s="271">
        <v>0</v>
      </c>
      <c r="F403" s="289">
        <f t="shared" si="44"/>
        <v>0</v>
      </c>
      <c r="G403" s="26">
        <f t="shared" si="45"/>
        <v>0</v>
      </c>
    </row>
    <row r="404" spans="1:7" x14ac:dyDescent="0.25">
      <c r="A404" s="8">
        <v>43496</v>
      </c>
      <c r="B404" s="271">
        <v>0</v>
      </c>
      <c r="C404" s="271">
        <v>0</v>
      </c>
      <c r="D404" s="271">
        <v>0</v>
      </c>
      <c r="E404" s="271">
        <v>0</v>
      </c>
      <c r="F404" s="289">
        <f t="shared" si="44"/>
        <v>0</v>
      </c>
      <c r="G404" s="26">
        <f t="shared" si="45"/>
        <v>0</v>
      </c>
    </row>
    <row r="405" spans="1:7" x14ac:dyDescent="0.25">
      <c r="A405" s="8">
        <v>43503</v>
      </c>
      <c r="B405" s="271">
        <v>0</v>
      </c>
      <c r="C405" s="271">
        <v>0</v>
      </c>
      <c r="D405" s="271">
        <v>0</v>
      </c>
      <c r="E405" s="271">
        <v>0</v>
      </c>
      <c r="F405" s="289">
        <f t="shared" si="44"/>
        <v>0</v>
      </c>
      <c r="G405" s="26">
        <f t="shared" si="45"/>
        <v>0</v>
      </c>
    </row>
    <row r="406" spans="1:7" x14ac:dyDescent="0.25">
      <c r="A406" s="8">
        <v>43510</v>
      </c>
      <c r="B406">
        <v>30</v>
      </c>
      <c r="C406">
        <v>0</v>
      </c>
      <c r="D406">
        <v>214.6</v>
      </c>
      <c r="E406">
        <v>111.4</v>
      </c>
      <c r="F406" s="26">
        <f t="shared" si="44"/>
        <v>244.6</v>
      </c>
      <c r="G406" s="26">
        <f t="shared" si="45"/>
        <v>111.4</v>
      </c>
    </row>
    <row r="407" spans="1:7" x14ac:dyDescent="0.25">
      <c r="A407" s="8">
        <v>43517</v>
      </c>
      <c r="B407">
        <v>30</v>
      </c>
      <c r="C407">
        <v>0</v>
      </c>
      <c r="D407">
        <v>214.6</v>
      </c>
      <c r="E407">
        <v>111.4</v>
      </c>
      <c r="F407" s="26">
        <f t="shared" si="44"/>
        <v>244.6</v>
      </c>
      <c r="G407" s="26">
        <f t="shared" si="45"/>
        <v>111.4</v>
      </c>
    </row>
    <row r="408" spans="1:7" x14ac:dyDescent="0.25">
      <c r="A408" s="8">
        <v>43524</v>
      </c>
      <c r="B408">
        <v>30</v>
      </c>
      <c r="C408">
        <v>0</v>
      </c>
      <c r="D408">
        <v>231.1</v>
      </c>
      <c r="E408">
        <v>111.4</v>
      </c>
      <c r="F408" s="26">
        <f t="shared" si="44"/>
        <v>261.10000000000002</v>
      </c>
      <c r="G408" s="26">
        <f t="shared" si="45"/>
        <v>111.4</v>
      </c>
    </row>
    <row r="409" spans="1:7" x14ac:dyDescent="0.25">
      <c r="A409" s="8">
        <v>43531</v>
      </c>
      <c r="B409">
        <v>30</v>
      </c>
      <c r="C409">
        <v>0</v>
      </c>
      <c r="D409">
        <v>231.1</v>
      </c>
      <c r="E409">
        <v>111.4</v>
      </c>
      <c r="F409" s="26">
        <f t="shared" si="44"/>
        <v>261.10000000000002</v>
      </c>
      <c r="G409" s="26">
        <f t="shared" si="45"/>
        <v>111.4</v>
      </c>
    </row>
    <row r="410" spans="1:7" x14ac:dyDescent="0.25">
      <c r="A410" s="8">
        <v>43538</v>
      </c>
      <c r="B410">
        <v>0</v>
      </c>
      <c r="C410">
        <v>0</v>
      </c>
      <c r="D410">
        <v>263.60000000000002</v>
      </c>
      <c r="E410">
        <v>111.4</v>
      </c>
      <c r="F410" s="26">
        <f t="shared" si="44"/>
        <v>263.60000000000002</v>
      </c>
      <c r="G410" s="26">
        <f t="shared" si="45"/>
        <v>111.4</v>
      </c>
    </row>
    <row r="411" spans="1:7" x14ac:dyDescent="0.25">
      <c r="A411" s="8">
        <v>43545</v>
      </c>
      <c r="B411">
        <v>0</v>
      </c>
      <c r="C411">
        <v>0</v>
      </c>
      <c r="D411">
        <v>263.60000000000002</v>
      </c>
      <c r="E411">
        <v>111.4</v>
      </c>
      <c r="F411" s="26">
        <f t="shared" si="44"/>
        <v>263.60000000000002</v>
      </c>
      <c r="G411" s="26">
        <f t="shared" si="45"/>
        <v>111.4</v>
      </c>
    </row>
    <row r="412" spans="1:7" x14ac:dyDescent="0.25">
      <c r="A412" s="8">
        <v>43552</v>
      </c>
      <c r="B412">
        <v>0</v>
      </c>
      <c r="C412">
        <v>0</v>
      </c>
      <c r="D412">
        <v>263.60000000000002</v>
      </c>
      <c r="E412">
        <v>111.4</v>
      </c>
      <c r="F412" s="26">
        <f t="shared" si="44"/>
        <v>263.60000000000002</v>
      </c>
      <c r="G412" s="26">
        <f t="shared" si="45"/>
        <v>111.4</v>
      </c>
    </row>
    <row r="413" spans="1:7" x14ac:dyDescent="0.25">
      <c r="A413" s="8">
        <v>43559</v>
      </c>
      <c r="B413">
        <v>0</v>
      </c>
      <c r="C413">
        <v>0</v>
      </c>
      <c r="D413">
        <v>267.60000000000002</v>
      </c>
      <c r="E413">
        <v>127.9</v>
      </c>
      <c r="F413" s="26">
        <f t="shared" si="44"/>
        <v>267.60000000000002</v>
      </c>
      <c r="G413" s="26">
        <f t="shared" si="45"/>
        <v>127.9</v>
      </c>
    </row>
    <row r="414" spans="1:7" x14ac:dyDescent="0.25">
      <c r="A414" s="8">
        <v>43566</v>
      </c>
      <c r="B414">
        <v>0</v>
      </c>
      <c r="C414">
        <v>0</v>
      </c>
      <c r="D414">
        <v>267.60000000000002</v>
      </c>
      <c r="E414">
        <v>127.9</v>
      </c>
      <c r="F414" s="26">
        <f t="shared" si="44"/>
        <v>267.60000000000002</v>
      </c>
      <c r="G414" s="26">
        <f t="shared" si="45"/>
        <v>127.9</v>
      </c>
    </row>
    <row r="415" spans="1:7" x14ac:dyDescent="0.25">
      <c r="A415" s="8">
        <v>43573</v>
      </c>
      <c r="B415">
        <v>0</v>
      </c>
      <c r="C415">
        <v>0</v>
      </c>
      <c r="D415">
        <v>267.60000000000002</v>
      </c>
      <c r="E415">
        <v>127.9</v>
      </c>
      <c r="F415" s="26">
        <f t="shared" si="44"/>
        <v>267.60000000000002</v>
      </c>
      <c r="G415" s="26">
        <f t="shared" si="45"/>
        <v>127.9</v>
      </c>
    </row>
    <row r="416" spans="1:7" x14ac:dyDescent="0.25">
      <c r="A416" s="8">
        <v>43580</v>
      </c>
      <c r="B416">
        <v>0</v>
      </c>
      <c r="C416">
        <v>0</v>
      </c>
      <c r="D416">
        <v>267.60000000000002</v>
      </c>
      <c r="E416">
        <v>127.9</v>
      </c>
      <c r="F416" s="26">
        <f t="shared" si="44"/>
        <v>267.60000000000002</v>
      </c>
      <c r="G416" s="26">
        <f t="shared" si="45"/>
        <v>127.9</v>
      </c>
    </row>
    <row r="417" spans="1:8" x14ac:dyDescent="0.25">
      <c r="A417" s="8">
        <v>43587</v>
      </c>
      <c r="B417">
        <v>0</v>
      </c>
      <c r="C417">
        <v>0</v>
      </c>
      <c r="D417">
        <v>267.60000000000002</v>
      </c>
      <c r="E417">
        <v>127.9</v>
      </c>
      <c r="F417" s="26">
        <f t="shared" ref="F417:F480" si="46">+B417+D417</f>
        <v>267.60000000000002</v>
      </c>
      <c r="G417" s="26">
        <f t="shared" ref="G417:G480" si="47">+C417+E417</f>
        <v>127.9</v>
      </c>
      <c r="H417">
        <v>30</v>
      </c>
    </row>
    <row r="418" spans="1:8" x14ac:dyDescent="0.25">
      <c r="A418" s="8">
        <v>43594</v>
      </c>
      <c r="B418">
        <v>0</v>
      </c>
      <c r="C418">
        <v>0</v>
      </c>
      <c r="D418">
        <v>267.60000000000002</v>
      </c>
      <c r="E418">
        <v>127.9</v>
      </c>
      <c r="F418" s="26">
        <f t="shared" si="46"/>
        <v>267.60000000000002</v>
      </c>
      <c r="G418" s="26">
        <f t="shared" si="47"/>
        <v>127.9</v>
      </c>
      <c r="H418">
        <v>30</v>
      </c>
    </row>
    <row r="419" spans="1:8" x14ac:dyDescent="0.25">
      <c r="A419" s="8">
        <v>43601</v>
      </c>
      <c r="B419">
        <v>0</v>
      </c>
      <c r="C419">
        <v>0</v>
      </c>
      <c r="D419">
        <v>267.60000000000002</v>
      </c>
      <c r="E419">
        <v>127.9</v>
      </c>
      <c r="F419" s="26">
        <f t="shared" si="46"/>
        <v>267.60000000000002</v>
      </c>
      <c r="G419" s="26">
        <f t="shared" si="47"/>
        <v>127.9</v>
      </c>
      <c r="H419">
        <v>30</v>
      </c>
    </row>
    <row r="420" spans="1:8" x14ac:dyDescent="0.25">
      <c r="A420" s="8">
        <v>43608</v>
      </c>
      <c r="B420">
        <v>0</v>
      </c>
      <c r="C420">
        <v>0</v>
      </c>
      <c r="D420">
        <v>267.60000000000002</v>
      </c>
      <c r="E420">
        <v>127.9</v>
      </c>
      <c r="F420" s="26">
        <f t="shared" si="46"/>
        <v>267.60000000000002</v>
      </c>
      <c r="G420" s="26">
        <f t="shared" si="47"/>
        <v>127.9</v>
      </c>
      <c r="H420">
        <v>45</v>
      </c>
    </row>
    <row r="421" spans="1:8" x14ac:dyDescent="0.25">
      <c r="A421" s="8">
        <v>43615</v>
      </c>
      <c r="B421">
        <v>0</v>
      </c>
      <c r="C421">
        <v>0</v>
      </c>
      <c r="D421">
        <v>267.60000000000002</v>
      </c>
      <c r="E421">
        <v>127.9</v>
      </c>
      <c r="F421" s="26">
        <f t="shared" si="46"/>
        <v>267.60000000000002</v>
      </c>
      <c r="G421" s="26">
        <f t="shared" si="47"/>
        <v>127.9</v>
      </c>
      <c r="H421">
        <v>45</v>
      </c>
    </row>
    <row r="422" spans="1:8" x14ac:dyDescent="0.25">
      <c r="A422" s="8">
        <v>43622</v>
      </c>
      <c r="B422" s="26">
        <v>45</v>
      </c>
      <c r="C422" s="26">
        <v>60</v>
      </c>
      <c r="D422" s="26">
        <v>0</v>
      </c>
      <c r="E422" s="26">
        <v>33</v>
      </c>
      <c r="F422" s="26">
        <f t="shared" si="46"/>
        <v>45</v>
      </c>
      <c r="G422" s="26">
        <f t="shared" si="47"/>
        <v>93</v>
      </c>
    </row>
    <row r="423" spans="1:8" x14ac:dyDescent="0.25">
      <c r="A423" s="8">
        <v>43629</v>
      </c>
      <c r="B423" s="26">
        <v>31.1</v>
      </c>
      <c r="C423" s="26">
        <v>60</v>
      </c>
      <c r="D423" s="26">
        <v>13.9</v>
      </c>
      <c r="E423" s="26">
        <v>33</v>
      </c>
      <c r="F423" s="26">
        <f t="shared" si="46"/>
        <v>45</v>
      </c>
      <c r="G423" s="26">
        <f t="shared" si="47"/>
        <v>93</v>
      </c>
    </row>
    <row r="424" spans="1:8" x14ac:dyDescent="0.25">
      <c r="A424" s="8">
        <v>43636</v>
      </c>
      <c r="B424" s="26">
        <v>31.1</v>
      </c>
      <c r="C424" s="26">
        <v>30</v>
      </c>
      <c r="D424" s="26">
        <v>13.9</v>
      </c>
      <c r="E424" s="26">
        <v>63</v>
      </c>
      <c r="F424" s="26">
        <f t="shared" si="46"/>
        <v>45</v>
      </c>
      <c r="G424" s="26">
        <f t="shared" si="47"/>
        <v>93</v>
      </c>
    </row>
    <row r="425" spans="1:8" x14ac:dyDescent="0.25">
      <c r="A425" s="8">
        <v>43643</v>
      </c>
      <c r="B425" s="26">
        <v>1.1000000000000001</v>
      </c>
      <c r="C425" s="26">
        <v>30</v>
      </c>
      <c r="D425" s="26">
        <v>17.899999999999999</v>
      </c>
      <c r="E425" s="26">
        <v>63</v>
      </c>
      <c r="F425" s="26">
        <f t="shared" si="46"/>
        <v>19</v>
      </c>
      <c r="G425" s="26">
        <f t="shared" si="47"/>
        <v>93</v>
      </c>
    </row>
    <row r="426" spans="1:8" x14ac:dyDescent="0.25">
      <c r="A426" s="8">
        <v>43650</v>
      </c>
      <c r="B426" s="26">
        <v>1.1000000000000001</v>
      </c>
      <c r="C426" s="26">
        <v>30</v>
      </c>
      <c r="D426" s="26">
        <v>34.4</v>
      </c>
      <c r="E426" s="26">
        <v>63</v>
      </c>
      <c r="F426" s="26">
        <f t="shared" si="46"/>
        <v>35.5</v>
      </c>
      <c r="G426" s="26">
        <f t="shared" si="47"/>
        <v>93</v>
      </c>
    </row>
    <row r="427" spans="1:8" x14ac:dyDescent="0.25">
      <c r="A427" s="8">
        <v>43657</v>
      </c>
      <c r="B427" s="26">
        <v>0</v>
      </c>
      <c r="C427" s="26">
        <v>30</v>
      </c>
      <c r="D427" s="26">
        <v>34.4</v>
      </c>
      <c r="E427" s="26">
        <v>91</v>
      </c>
      <c r="F427" s="26">
        <f t="shared" si="46"/>
        <v>34.4</v>
      </c>
      <c r="G427" s="26">
        <f t="shared" si="47"/>
        <v>121</v>
      </c>
    </row>
    <row r="428" spans="1:8" x14ac:dyDescent="0.25">
      <c r="A428" s="8">
        <v>43664</v>
      </c>
      <c r="B428" s="26">
        <v>0</v>
      </c>
      <c r="C428" s="26">
        <v>0</v>
      </c>
      <c r="D428">
        <v>34.4</v>
      </c>
      <c r="E428">
        <v>104.4</v>
      </c>
      <c r="F428" s="26">
        <f t="shared" si="46"/>
        <v>34.4</v>
      </c>
      <c r="G428" s="26">
        <f t="shared" si="47"/>
        <v>104.4</v>
      </c>
    </row>
    <row r="429" spans="1:8" x14ac:dyDescent="0.25">
      <c r="A429" s="8">
        <v>43671</v>
      </c>
      <c r="B429" s="26">
        <v>85</v>
      </c>
      <c r="C429" s="26">
        <v>0</v>
      </c>
      <c r="D429">
        <v>34.4</v>
      </c>
      <c r="E429">
        <v>104.4</v>
      </c>
      <c r="F429" s="26">
        <f t="shared" si="46"/>
        <v>119.4</v>
      </c>
      <c r="G429" s="26">
        <f t="shared" si="47"/>
        <v>104.4</v>
      </c>
    </row>
    <row r="430" spans="1:8" x14ac:dyDescent="0.25">
      <c r="A430" s="8">
        <v>43678</v>
      </c>
      <c r="B430" s="26">
        <v>55</v>
      </c>
      <c r="C430" s="26">
        <v>0</v>
      </c>
      <c r="D430">
        <v>34.4</v>
      </c>
      <c r="E430">
        <v>104.4</v>
      </c>
      <c r="F430" s="26">
        <f t="shared" si="46"/>
        <v>89.4</v>
      </c>
      <c r="G430" s="26">
        <f t="shared" si="47"/>
        <v>104.4</v>
      </c>
    </row>
    <row r="431" spans="1:8" x14ac:dyDescent="0.25">
      <c r="A431" s="8">
        <v>43685</v>
      </c>
      <c r="B431" s="26">
        <v>55</v>
      </c>
      <c r="C431" s="26">
        <v>0</v>
      </c>
      <c r="D431">
        <v>65.8</v>
      </c>
      <c r="E431">
        <v>104.4</v>
      </c>
      <c r="F431" s="26">
        <f t="shared" si="46"/>
        <v>120.8</v>
      </c>
      <c r="G431" s="26">
        <f t="shared" si="47"/>
        <v>104.4</v>
      </c>
    </row>
    <row r="432" spans="1:8" x14ac:dyDescent="0.25">
      <c r="A432" s="8">
        <v>43692</v>
      </c>
      <c r="B432" s="26">
        <v>85</v>
      </c>
      <c r="C432">
        <v>0</v>
      </c>
      <c r="D432">
        <v>65.8</v>
      </c>
      <c r="E432">
        <v>104.4</v>
      </c>
      <c r="F432" s="26">
        <f t="shared" si="46"/>
        <v>150.80000000000001</v>
      </c>
      <c r="G432" s="26">
        <f t="shared" si="47"/>
        <v>104.4</v>
      </c>
    </row>
    <row r="433" spans="1:7" x14ac:dyDescent="0.25">
      <c r="A433" s="8">
        <v>43699</v>
      </c>
      <c r="B433" s="26">
        <v>80</v>
      </c>
      <c r="C433">
        <v>0</v>
      </c>
      <c r="D433">
        <v>99.5</v>
      </c>
      <c r="E433">
        <v>104.4</v>
      </c>
      <c r="F433" s="26">
        <f t="shared" si="46"/>
        <v>179.5</v>
      </c>
      <c r="G433" s="26">
        <f t="shared" si="47"/>
        <v>104.4</v>
      </c>
    </row>
    <row r="434" spans="1:7" x14ac:dyDescent="0.25">
      <c r="A434" s="8">
        <v>43706</v>
      </c>
      <c r="B434" s="26">
        <v>80</v>
      </c>
      <c r="C434">
        <v>0</v>
      </c>
      <c r="D434">
        <v>99.5</v>
      </c>
      <c r="E434">
        <v>104.4</v>
      </c>
      <c r="F434" s="26">
        <f t="shared" si="46"/>
        <v>179.5</v>
      </c>
      <c r="G434" s="26">
        <f t="shared" si="47"/>
        <v>104.4</v>
      </c>
    </row>
    <row r="435" spans="1:7" x14ac:dyDescent="0.25">
      <c r="A435" s="8">
        <v>43713</v>
      </c>
      <c r="B435" s="26">
        <v>55</v>
      </c>
      <c r="C435">
        <v>0</v>
      </c>
      <c r="D435">
        <v>127</v>
      </c>
      <c r="E435">
        <v>104.4</v>
      </c>
      <c r="F435" s="26">
        <f t="shared" si="46"/>
        <v>182</v>
      </c>
      <c r="G435" s="26">
        <f t="shared" si="47"/>
        <v>104.4</v>
      </c>
    </row>
    <row r="436" spans="1:7" x14ac:dyDescent="0.25">
      <c r="A436" s="8">
        <v>43720</v>
      </c>
      <c r="B436" s="26">
        <v>55</v>
      </c>
      <c r="C436">
        <v>0</v>
      </c>
      <c r="D436">
        <v>127</v>
      </c>
      <c r="E436">
        <v>104.4</v>
      </c>
      <c r="F436" s="26">
        <f t="shared" si="46"/>
        <v>182</v>
      </c>
      <c r="G436" s="26">
        <f t="shared" si="47"/>
        <v>104.4</v>
      </c>
    </row>
    <row r="437" spans="1:7" x14ac:dyDescent="0.25">
      <c r="A437" s="8">
        <v>43727</v>
      </c>
      <c r="B437">
        <v>55.5</v>
      </c>
      <c r="C437">
        <v>0</v>
      </c>
      <c r="D437">
        <v>154</v>
      </c>
      <c r="E437">
        <v>104.4</v>
      </c>
      <c r="F437" s="26">
        <f t="shared" si="46"/>
        <v>209.5</v>
      </c>
      <c r="G437" s="26">
        <f t="shared" si="47"/>
        <v>104.4</v>
      </c>
    </row>
    <row r="438" spans="1:7" x14ac:dyDescent="0.25">
      <c r="A438" s="8">
        <v>43734</v>
      </c>
      <c r="B438">
        <v>50.5</v>
      </c>
      <c r="C438">
        <v>90</v>
      </c>
      <c r="D438">
        <v>202.7</v>
      </c>
      <c r="E438">
        <v>104.4</v>
      </c>
      <c r="F438" s="26">
        <f t="shared" si="46"/>
        <v>253.2</v>
      </c>
      <c r="G438" s="26">
        <f t="shared" si="47"/>
        <v>194.4</v>
      </c>
    </row>
    <row r="439" spans="1:7" x14ac:dyDescent="0.25">
      <c r="A439" s="8">
        <v>43741</v>
      </c>
      <c r="B439">
        <v>25.5</v>
      </c>
      <c r="C439">
        <v>90</v>
      </c>
      <c r="D439">
        <v>229.6</v>
      </c>
      <c r="E439">
        <v>104.4</v>
      </c>
      <c r="F439" s="26">
        <f t="shared" si="46"/>
        <v>255.1</v>
      </c>
      <c r="G439" s="26">
        <f t="shared" si="47"/>
        <v>194.4</v>
      </c>
    </row>
    <row r="440" spans="1:7" x14ac:dyDescent="0.25">
      <c r="A440" s="8">
        <v>43748</v>
      </c>
      <c r="B440">
        <v>30.2</v>
      </c>
      <c r="C440">
        <v>115</v>
      </c>
      <c r="D440">
        <v>256.10000000000002</v>
      </c>
      <c r="E440">
        <v>104.4</v>
      </c>
      <c r="F440" s="26">
        <f t="shared" si="46"/>
        <v>286.3</v>
      </c>
      <c r="G440" s="26">
        <f t="shared" si="47"/>
        <v>219.4</v>
      </c>
    </row>
    <row r="441" spans="1:7" x14ac:dyDescent="0.25">
      <c r="A441" s="8">
        <v>43755</v>
      </c>
      <c r="B441">
        <v>30.2</v>
      </c>
      <c r="C441">
        <v>115</v>
      </c>
      <c r="D441">
        <v>288.3</v>
      </c>
      <c r="E441">
        <v>104.4</v>
      </c>
      <c r="F441" s="26">
        <f t="shared" si="46"/>
        <v>318.5</v>
      </c>
      <c r="G441" s="26">
        <f t="shared" si="47"/>
        <v>219.4</v>
      </c>
    </row>
    <row r="442" spans="1:7" x14ac:dyDescent="0.25">
      <c r="A442" s="8">
        <v>43762</v>
      </c>
      <c r="B442">
        <v>30.2</v>
      </c>
      <c r="C442">
        <v>115</v>
      </c>
      <c r="D442">
        <v>320.60000000000002</v>
      </c>
      <c r="E442">
        <v>104.4</v>
      </c>
      <c r="F442" s="26">
        <f t="shared" si="46"/>
        <v>350.8</v>
      </c>
      <c r="G442" s="26">
        <f t="shared" si="47"/>
        <v>219.4</v>
      </c>
    </row>
    <row r="443" spans="1:7" x14ac:dyDescent="0.25">
      <c r="A443" s="8">
        <v>43769</v>
      </c>
      <c r="B443">
        <v>30.2</v>
      </c>
      <c r="C443">
        <v>85</v>
      </c>
      <c r="D443">
        <v>320.60000000000002</v>
      </c>
      <c r="E443">
        <v>152.6</v>
      </c>
      <c r="F443" s="26">
        <f t="shared" si="46"/>
        <v>350.8</v>
      </c>
      <c r="G443" s="26">
        <f t="shared" si="47"/>
        <v>237.6</v>
      </c>
    </row>
    <row r="444" spans="1:7" x14ac:dyDescent="0.25">
      <c r="A444" s="8">
        <v>43776</v>
      </c>
      <c r="B444">
        <v>60.2</v>
      </c>
      <c r="C444">
        <v>60</v>
      </c>
      <c r="D444">
        <v>320.60000000000002</v>
      </c>
      <c r="E444">
        <v>177.6</v>
      </c>
      <c r="F444" s="26">
        <f t="shared" si="46"/>
        <v>380.8</v>
      </c>
      <c r="G444" s="26">
        <f t="shared" si="47"/>
        <v>237.6</v>
      </c>
    </row>
    <row r="445" spans="1:7" x14ac:dyDescent="0.25">
      <c r="A445" s="8">
        <v>43783</v>
      </c>
      <c r="B445">
        <v>60.2</v>
      </c>
      <c r="C445">
        <v>30</v>
      </c>
      <c r="D445">
        <v>320.60000000000002</v>
      </c>
      <c r="E445">
        <v>210.6</v>
      </c>
      <c r="F445" s="26">
        <f t="shared" si="46"/>
        <v>380.8</v>
      </c>
      <c r="G445" s="26">
        <f t="shared" si="47"/>
        <v>240.6</v>
      </c>
    </row>
    <row r="446" spans="1:7" x14ac:dyDescent="0.25">
      <c r="A446" s="8">
        <v>43790</v>
      </c>
      <c r="B446">
        <f>'1121'!B61</f>
        <v>30</v>
      </c>
      <c r="C446">
        <f>'1121'!C61</f>
        <v>30</v>
      </c>
      <c r="D446">
        <f>'1121'!D61</f>
        <v>353.2</v>
      </c>
      <c r="E446">
        <f>'1121'!E61</f>
        <v>210.6</v>
      </c>
      <c r="F446" s="26">
        <f t="shared" si="46"/>
        <v>383.2</v>
      </c>
      <c r="G446" s="26">
        <f t="shared" si="47"/>
        <v>240.6</v>
      </c>
    </row>
    <row r="447" spans="1:7" x14ac:dyDescent="0.25">
      <c r="A447" s="8">
        <v>43797</v>
      </c>
      <c r="B447">
        <f>'1128'!B61</f>
        <v>30</v>
      </c>
      <c r="C447">
        <f>'1128'!C61</f>
        <v>30</v>
      </c>
      <c r="D447">
        <f>'1128'!D61</f>
        <v>353.2</v>
      </c>
      <c r="E447">
        <f>'1128'!E61</f>
        <v>210.6</v>
      </c>
      <c r="F447" s="26">
        <f t="shared" si="46"/>
        <v>383.2</v>
      </c>
      <c r="G447" s="26">
        <f t="shared" si="47"/>
        <v>240.6</v>
      </c>
    </row>
    <row r="448" spans="1:7" x14ac:dyDescent="0.25">
      <c r="A448" s="8">
        <v>43804</v>
      </c>
      <c r="B448">
        <f>'1205'!B61</f>
        <v>30</v>
      </c>
      <c r="C448">
        <f>'1205'!C61</f>
        <v>30</v>
      </c>
      <c r="D448">
        <f>'1205'!D61</f>
        <v>353.2</v>
      </c>
      <c r="E448">
        <f>'1205'!E61</f>
        <v>210.6</v>
      </c>
      <c r="F448" s="26">
        <f t="shared" si="46"/>
        <v>383.2</v>
      </c>
      <c r="G448" s="26">
        <f t="shared" si="47"/>
        <v>240.6</v>
      </c>
    </row>
    <row r="449" spans="1:10" x14ac:dyDescent="0.25">
      <c r="A449" s="8">
        <v>43811</v>
      </c>
      <c r="B449">
        <f>'1212'!B61</f>
        <v>30</v>
      </c>
      <c r="C449">
        <f>'1212'!C61</f>
        <v>30</v>
      </c>
      <c r="D449">
        <f>'1212'!D61</f>
        <v>353.2</v>
      </c>
      <c r="E449">
        <f>'1212'!E61</f>
        <v>210.6</v>
      </c>
      <c r="F449" s="26">
        <f t="shared" si="46"/>
        <v>383.2</v>
      </c>
      <c r="G449" s="26">
        <f t="shared" si="47"/>
        <v>240.6</v>
      </c>
    </row>
    <row r="450" spans="1:10" x14ac:dyDescent="0.25">
      <c r="A450" s="8">
        <v>43818</v>
      </c>
      <c r="B450">
        <f>'1219'!B61</f>
        <v>30</v>
      </c>
      <c r="C450">
        <f>'1219'!C61</f>
        <v>30</v>
      </c>
      <c r="D450">
        <f>'1219'!D61</f>
        <v>353.2</v>
      </c>
      <c r="E450">
        <f>'1219'!E61</f>
        <v>210.6</v>
      </c>
      <c r="F450" s="26">
        <f t="shared" si="46"/>
        <v>383.2</v>
      </c>
      <c r="G450" s="26">
        <f t="shared" si="47"/>
        <v>240.6</v>
      </c>
    </row>
    <row r="451" spans="1:10" x14ac:dyDescent="0.25">
      <c r="A451" s="8">
        <v>43825</v>
      </c>
      <c r="B451">
        <f>'1226'!B61</f>
        <v>30</v>
      </c>
      <c r="C451">
        <f>'1226'!C61</f>
        <v>30</v>
      </c>
      <c r="D451">
        <f>'1226'!D61</f>
        <v>353.2</v>
      </c>
      <c r="E451">
        <f>'1226'!E61</f>
        <v>210.6</v>
      </c>
      <c r="F451" s="26">
        <f t="shared" si="46"/>
        <v>383.2</v>
      </c>
      <c r="G451" s="26">
        <f t="shared" si="47"/>
        <v>240.6</v>
      </c>
    </row>
    <row r="452" spans="1:10" x14ac:dyDescent="0.25">
      <c r="A452" s="8">
        <v>43832</v>
      </c>
      <c r="B452">
        <f>'0102'!B61</f>
        <v>30</v>
      </c>
      <c r="C452">
        <f>'0102'!C61</f>
        <v>30</v>
      </c>
      <c r="D452">
        <f>'0102'!D61</f>
        <v>353.2</v>
      </c>
      <c r="E452">
        <f>'0102'!E61</f>
        <v>210.6</v>
      </c>
      <c r="F452" s="26">
        <f t="shared" si="46"/>
        <v>383.2</v>
      </c>
      <c r="G452" s="26">
        <f t="shared" si="47"/>
        <v>240.6</v>
      </c>
    </row>
    <row r="453" spans="1:10" x14ac:dyDescent="0.25">
      <c r="A453" s="8">
        <v>43839</v>
      </c>
      <c r="B453">
        <f>'0109'!B61</f>
        <v>0</v>
      </c>
      <c r="C453">
        <f>'0109'!C61</f>
        <v>30</v>
      </c>
      <c r="D453">
        <f>'0109'!D61</f>
        <v>386</v>
      </c>
      <c r="E453">
        <f>'0109'!E61</f>
        <v>210.6</v>
      </c>
      <c r="F453" s="26">
        <f t="shared" si="46"/>
        <v>386</v>
      </c>
      <c r="G453" s="26">
        <f t="shared" si="47"/>
        <v>240.6</v>
      </c>
    </row>
    <row r="454" spans="1:10" x14ac:dyDescent="0.25">
      <c r="A454" s="8">
        <v>43846</v>
      </c>
      <c r="B454">
        <f>'0116'!B61</f>
        <v>0</v>
      </c>
      <c r="C454">
        <f>'0116'!C61</f>
        <v>30</v>
      </c>
      <c r="D454">
        <f>'0116'!D61</f>
        <v>386</v>
      </c>
      <c r="E454">
        <f>'0116'!E61</f>
        <v>210.6</v>
      </c>
      <c r="F454" s="26">
        <f t="shared" si="46"/>
        <v>386</v>
      </c>
      <c r="G454" s="26">
        <f t="shared" si="47"/>
        <v>240.6</v>
      </c>
    </row>
    <row r="455" spans="1:10" x14ac:dyDescent="0.25">
      <c r="A455" s="8">
        <v>43853</v>
      </c>
      <c r="B455">
        <f>'0123'!B61</f>
        <v>0</v>
      </c>
      <c r="C455">
        <f>'0123'!C61</f>
        <v>30</v>
      </c>
      <c r="D455">
        <f>'0123'!D61</f>
        <v>386</v>
      </c>
      <c r="E455">
        <f>'0123'!E61</f>
        <v>210.6</v>
      </c>
      <c r="F455" s="26">
        <f t="shared" si="46"/>
        <v>386</v>
      </c>
      <c r="G455" s="26">
        <f t="shared" si="47"/>
        <v>240.6</v>
      </c>
    </row>
    <row r="456" spans="1:10" x14ac:dyDescent="0.25">
      <c r="A456" s="8">
        <v>43860</v>
      </c>
      <c r="B456">
        <f>'0130'!B61</f>
        <v>0</v>
      </c>
      <c r="C456">
        <f>'0130'!C61</f>
        <v>30</v>
      </c>
      <c r="D456">
        <f>'0130'!D61</f>
        <v>386</v>
      </c>
      <c r="E456">
        <f>'0130'!E61</f>
        <v>210.6</v>
      </c>
      <c r="F456" s="26">
        <f t="shared" si="46"/>
        <v>386</v>
      </c>
      <c r="G456" s="26">
        <f t="shared" si="47"/>
        <v>240.6</v>
      </c>
    </row>
    <row r="457" spans="1:10" x14ac:dyDescent="0.25">
      <c r="A457" s="8">
        <v>43867</v>
      </c>
      <c r="B457">
        <f>'0206'!B61</f>
        <v>0</v>
      </c>
      <c r="C457">
        <f>'0206'!C61</f>
        <v>30</v>
      </c>
      <c r="D457">
        <f>'0206'!D61</f>
        <v>401.7</v>
      </c>
      <c r="E457">
        <f>'0206'!E61</f>
        <v>210.6</v>
      </c>
      <c r="F457" s="26">
        <f t="shared" si="46"/>
        <v>401.7</v>
      </c>
      <c r="G457" s="26">
        <f t="shared" si="47"/>
        <v>240.6</v>
      </c>
    </row>
    <row r="458" spans="1:10" ht="15" x14ac:dyDescent="0.35">
      <c r="A458" s="8">
        <v>43874</v>
      </c>
      <c r="B458">
        <f>'0213'!B64</f>
        <v>0</v>
      </c>
      <c r="C458">
        <f>'0213'!C64</f>
        <v>30</v>
      </c>
      <c r="D458">
        <f>'0213'!D64</f>
        <v>401.7</v>
      </c>
      <c r="E458">
        <f>'0213'!E64</f>
        <v>214.6</v>
      </c>
      <c r="F458" s="26">
        <f t="shared" si="46"/>
        <v>401.7</v>
      </c>
      <c r="G458" s="26">
        <f t="shared" si="47"/>
        <v>244.6</v>
      </c>
      <c r="J458" s="316"/>
    </row>
    <row r="459" spans="1:10" x14ac:dyDescent="0.25">
      <c r="A459" s="8">
        <v>43881</v>
      </c>
      <c r="B459">
        <f>'0220'!B64</f>
        <v>0</v>
      </c>
      <c r="C459">
        <f>'0220'!C64</f>
        <v>30</v>
      </c>
      <c r="D459">
        <f>'0220'!D64</f>
        <v>401.7</v>
      </c>
      <c r="E459">
        <f>'0220'!E64</f>
        <v>214.6</v>
      </c>
      <c r="F459" s="26">
        <f t="shared" si="46"/>
        <v>401.7</v>
      </c>
      <c r="G459" s="26">
        <f t="shared" si="47"/>
        <v>244.6</v>
      </c>
    </row>
    <row r="460" spans="1:10" x14ac:dyDescent="0.25">
      <c r="A460" s="8">
        <v>43888</v>
      </c>
      <c r="B460">
        <f>'0227'!B65</f>
        <v>0</v>
      </c>
      <c r="C460">
        <f>'0227'!C65</f>
        <v>30</v>
      </c>
      <c r="D460">
        <f>'0227'!D65</f>
        <v>401.7</v>
      </c>
      <c r="E460">
        <f>'0227'!E65</f>
        <v>231.1</v>
      </c>
      <c r="F460" s="26">
        <f t="shared" si="46"/>
        <v>401.7</v>
      </c>
      <c r="G460" s="26">
        <f t="shared" si="47"/>
        <v>261.10000000000002</v>
      </c>
    </row>
    <row r="461" spans="1:10" x14ac:dyDescent="0.25">
      <c r="A461" s="8">
        <v>43895</v>
      </c>
      <c r="B461">
        <f>'0305'!B68</f>
        <v>0</v>
      </c>
      <c r="C461">
        <f>'0305'!C68</f>
        <v>30</v>
      </c>
      <c r="D461">
        <f>'0305'!D68</f>
        <v>401.7</v>
      </c>
      <c r="E461">
        <f>'0305'!E68</f>
        <v>231.1</v>
      </c>
      <c r="F461" s="26">
        <f t="shared" si="46"/>
        <v>401.7</v>
      </c>
      <c r="G461" s="26">
        <f t="shared" si="47"/>
        <v>261.10000000000002</v>
      </c>
    </row>
    <row r="462" spans="1:10" x14ac:dyDescent="0.25">
      <c r="A462" s="8">
        <v>43902</v>
      </c>
      <c r="B462">
        <f>'0312'!B69</f>
        <v>0</v>
      </c>
      <c r="C462">
        <f>'0312'!C69</f>
        <v>0</v>
      </c>
      <c r="D462">
        <f>'0312'!D69</f>
        <v>401.7</v>
      </c>
      <c r="E462">
        <f>'0312'!E69</f>
        <v>263.60000000000002</v>
      </c>
      <c r="F462" s="26">
        <f t="shared" si="46"/>
        <v>401.7</v>
      </c>
      <c r="G462" s="26">
        <f t="shared" si="47"/>
        <v>263.60000000000002</v>
      </c>
    </row>
    <row r="463" spans="1:10" x14ac:dyDescent="0.25">
      <c r="A463" s="8">
        <v>43909</v>
      </c>
      <c r="B463">
        <f>'0319'!B70</f>
        <v>0</v>
      </c>
      <c r="C463">
        <f>'0319'!C70</f>
        <v>0</v>
      </c>
      <c r="D463">
        <f>'0319'!D70</f>
        <v>401.7</v>
      </c>
      <c r="E463">
        <f>'0319'!E70</f>
        <v>263.60000000000002</v>
      </c>
      <c r="F463" s="26">
        <f t="shared" si="46"/>
        <v>401.7</v>
      </c>
      <c r="G463" s="26">
        <f t="shared" si="47"/>
        <v>263.60000000000002</v>
      </c>
    </row>
    <row r="464" spans="1:10" x14ac:dyDescent="0.25">
      <c r="A464" s="8">
        <v>43916</v>
      </c>
      <c r="B464">
        <f>'0326'!B73</f>
        <v>0</v>
      </c>
      <c r="C464">
        <f>'0326'!C73</f>
        <v>0</v>
      </c>
      <c r="D464">
        <f>'0326'!D73</f>
        <v>401.7</v>
      </c>
      <c r="E464">
        <f>'0326'!E73</f>
        <v>263.60000000000002</v>
      </c>
      <c r="F464" s="26">
        <f t="shared" si="46"/>
        <v>401.7</v>
      </c>
      <c r="G464" s="26">
        <f t="shared" si="47"/>
        <v>263.60000000000002</v>
      </c>
    </row>
    <row r="465" spans="1:7" x14ac:dyDescent="0.25">
      <c r="A465" s="8">
        <v>43923</v>
      </c>
      <c r="B465">
        <f>'0402'!B73</f>
        <v>15</v>
      </c>
      <c r="C465">
        <f>'0402'!C73</f>
        <v>0</v>
      </c>
      <c r="D465">
        <f>'0402'!D73</f>
        <v>401.7</v>
      </c>
      <c r="E465">
        <f>'0402'!E73</f>
        <v>267.60000000000002</v>
      </c>
      <c r="F465" s="26">
        <f t="shared" si="46"/>
        <v>416.7</v>
      </c>
      <c r="G465" s="26">
        <f t="shared" si="47"/>
        <v>267.60000000000002</v>
      </c>
    </row>
    <row r="466" spans="1:7" x14ac:dyDescent="0.25">
      <c r="A466" s="8">
        <v>43930</v>
      </c>
      <c r="B466">
        <f>'0409'!B73</f>
        <v>45</v>
      </c>
      <c r="C466">
        <f>'0409'!C73</f>
        <v>0</v>
      </c>
      <c r="D466">
        <f>'0409'!D73</f>
        <v>401.7</v>
      </c>
      <c r="E466">
        <f>'0409'!E73</f>
        <v>267.60000000000002</v>
      </c>
      <c r="F466" s="26">
        <f>+B466+D466</f>
        <v>446.7</v>
      </c>
      <c r="G466" s="26">
        <f>+C466+E466</f>
        <v>267.60000000000002</v>
      </c>
    </row>
    <row r="467" spans="1:7" x14ac:dyDescent="0.25">
      <c r="A467" s="8">
        <v>43937</v>
      </c>
      <c r="B467">
        <f>'0416'!B73</f>
        <v>45</v>
      </c>
      <c r="C467">
        <f>'0416'!C73</f>
        <v>0</v>
      </c>
      <c r="D467">
        <f>'0416'!D73</f>
        <v>401.7</v>
      </c>
      <c r="E467">
        <f>'0416'!E73</f>
        <v>267.60000000000002</v>
      </c>
      <c r="F467" s="26">
        <f t="shared" si="46"/>
        <v>446.7</v>
      </c>
      <c r="G467" s="26">
        <f t="shared" si="47"/>
        <v>267.60000000000002</v>
      </c>
    </row>
    <row r="468" spans="1:7" x14ac:dyDescent="0.25">
      <c r="A468" s="8">
        <v>43944</v>
      </c>
      <c r="B468">
        <f>'0423'!B73</f>
        <v>78</v>
      </c>
      <c r="C468">
        <f>'0423'!C73</f>
        <v>0</v>
      </c>
      <c r="D468">
        <f>'0423'!D73</f>
        <v>437.7</v>
      </c>
      <c r="E468">
        <f>'0423'!E73</f>
        <v>267.60000000000002</v>
      </c>
      <c r="F468" s="26">
        <f t="shared" si="46"/>
        <v>515.70000000000005</v>
      </c>
      <c r="G468" s="26">
        <f t="shared" si="47"/>
        <v>267.60000000000002</v>
      </c>
    </row>
    <row r="469" spans="1:7" x14ac:dyDescent="0.25">
      <c r="A469" s="8">
        <v>43951</v>
      </c>
      <c r="F469" s="26">
        <f t="shared" si="46"/>
        <v>0</v>
      </c>
      <c r="G469" s="26">
        <f t="shared" si="47"/>
        <v>0</v>
      </c>
    </row>
    <row r="470" spans="1:7" x14ac:dyDescent="0.25">
      <c r="A470" s="8">
        <v>43958</v>
      </c>
      <c r="F470" s="26">
        <f t="shared" si="46"/>
        <v>0</v>
      </c>
      <c r="G470" s="26">
        <f t="shared" si="47"/>
        <v>0</v>
      </c>
    </row>
    <row r="471" spans="1:7" x14ac:dyDescent="0.25">
      <c r="A471" s="8">
        <v>43965</v>
      </c>
      <c r="F471" s="26">
        <f t="shared" si="46"/>
        <v>0</v>
      </c>
      <c r="G471" s="26">
        <f t="shared" si="47"/>
        <v>0</v>
      </c>
    </row>
    <row r="472" spans="1:7" x14ac:dyDescent="0.25">
      <c r="A472" s="8">
        <v>43972</v>
      </c>
      <c r="F472" s="26">
        <f t="shared" si="46"/>
        <v>0</v>
      </c>
      <c r="G472" s="26">
        <f t="shared" si="47"/>
        <v>0</v>
      </c>
    </row>
    <row r="473" spans="1:7" x14ac:dyDescent="0.25">
      <c r="A473" s="8">
        <v>43979</v>
      </c>
      <c r="F473" s="26">
        <f t="shared" si="46"/>
        <v>0</v>
      </c>
      <c r="G473" s="26">
        <f t="shared" si="47"/>
        <v>0</v>
      </c>
    </row>
    <row r="474" spans="1:7" x14ac:dyDescent="0.25">
      <c r="A474" s="8">
        <v>43986</v>
      </c>
      <c r="F474" s="26">
        <f t="shared" si="46"/>
        <v>0</v>
      </c>
      <c r="G474" s="26">
        <f t="shared" si="47"/>
        <v>0</v>
      </c>
    </row>
    <row r="475" spans="1:7" x14ac:dyDescent="0.25">
      <c r="A475" s="8">
        <v>43993</v>
      </c>
      <c r="F475" s="26">
        <f t="shared" si="46"/>
        <v>0</v>
      </c>
      <c r="G475" s="26">
        <f t="shared" si="47"/>
        <v>0</v>
      </c>
    </row>
    <row r="476" spans="1:7" x14ac:dyDescent="0.25">
      <c r="A476" s="8">
        <v>44000</v>
      </c>
      <c r="F476" s="26">
        <f t="shared" si="46"/>
        <v>0</v>
      </c>
      <c r="G476" s="26">
        <f t="shared" si="47"/>
        <v>0</v>
      </c>
    </row>
    <row r="477" spans="1:7" x14ac:dyDescent="0.25">
      <c r="A477" s="8">
        <v>44007</v>
      </c>
      <c r="F477" s="26">
        <f t="shared" si="46"/>
        <v>0</v>
      </c>
      <c r="G477" s="26">
        <f t="shared" si="47"/>
        <v>0</v>
      </c>
    </row>
    <row r="478" spans="1:7" x14ac:dyDescent="0.25">
      <c r="A478" s="8">
        <v>44014</v>
      </c>
      <c r="F478" s="26">
        <f t="shared" si="46"/>
        <v>0</v>
      </c>
      <c r="G478" s="26">
        <f t="shared" si="47"/>
        <v>0</v>
      </c>
    </row>
    <row r="479" spans="1:7" x14ac:dyDescent="0.25">
      <c r="A479" s="8">
        <v>44021</v>
      </c>
      <c r="F479" s="26">
        <f t="shared" si="46"/>
        <v>0</v>
      </c>
      <c r="G479" s="26">
        <f t="shared" si="47"/>
        <v>0</v>
      </c>
    </row>
    <row r="480" spans="1:7" x14ac:dyDescent="0.25">
      <c r="A480" s="8">
        <v>44028</v>
      </c>
      <c r="F480" s="26">
        <f t="shared" si="46"/>
        <v>0</v>
      </c>
      <c r="G480" s="26">
        <f t="shared" si="47"/>
        <v>0</v>
      </c>
    </row>
    <row r="481" spans="1:7" x14ac:dyDescent="0.25">
      <c r="A481" s="8">
        <v>44035</v>
      </c>
      <c r="F481" s="26">
        <f t="shared" ref="F481:F515" si="48">+B481+D481</f>
        <v>0</v>
      </c>
      <c r="G481" s="26">
        <f t="shared" ref="G481:G515" si="49">+C481+E481</f>
        <v>0</v>
      </c>
    </row>
    <row r="482" spans="1:7" x14ac:dyDescent="0.25">
      <c r="A482" s="8">
        <v>44042</v>
      </c>
      <c r="F482" s="26">
        <f t="shared" si="48"/>
        <v>0</v>
      </c>
      <c r="G482" s="26">
        <f t="shared" si="49"/>
        <v>0</v>
      </c>
    </row>
    <row r="483" spans="1:7" x14ac:dyDescent="0.25">
      <c r="A483" s="8">
        <v>44049</v>
      </c>
      <c r="F483" s="26">
        <f t="shared" si="48"/>
        <v>0</v>
      </c>
      <c r="G483" s="26">
        <f t="shared" si="49"/>
        <v>0</v>
      </c>
    </row>
    <row r="484" spans="1:7" x14ac:dyDescent="0.25">
      <c r="A484" s="8">
        <v>44056</v>
      </c>
      <c r="F484" s="26">
        <f t="shared" si="48"/>
        <v>0</v>
      </c>
      <c r="G484" s="26">
        <f t="shared" si="49"/>
        <v>0</v>
      </c>
    </row>
    <row r="485" spans="1:7" x14ac:dyDescent="0.25">
      <c r="A485" s="8">
        <v>44063</v>
      </c>
      <c r="F485" s="26">
        <f t="shared" si="48"/>
        <v>0</v>
      </c>
      <c r="G485" s="26">
        <f t="shared" si="49"/>
        <v>0</v>
      </c>
    </row>
    <row r="486" spans="1:7" x14ac:dyDescent="0.25">
      <c r="A486" s="8">
        <v>44070</v>
      </c>
      <c r="F486" s="26">
        <f t="shared" si="48"/>
        <v>0</v>
      </c>
      <c r="G486" s="26">
        <f t="shared" si="49"/>
        <v>0</v>
      </c>
    </row>
    <row r="487" spans="1:7" x14ac:dyDescent="0.25">
      <c r="A487" s="8">
        <v>44077</v>
      </c>
      <c r="F487" s="26">
        <f t="shared" si="48"/>
        <v>0</v>
      </c>
      <c r="G487" s="26">
        <f t="shared" si="49"/>
        <v>0</v>
      </c>
    </row>
    <row r="488" spans="1:7" x14ac:dyDescent="0.25">
      <c r="A488" s="8">
        <v>44084</v>
      </c>
      <c r="F488" s="26">
        <f t="shared" si="48"/>
        <v>0</v>
      </c>
      <c r="G488" s="26">
        <f t="shared" si="49"/>
        <v>0</v>
      </c>
    </row>
    <row r="489" spans="1:7" x14ac:dyDescent="0.25">
      <c r="A489" s="8">
        <v>44091</v>
      </c>
      <c r="F489" s="26">
        <f t="shared" si="48"/>
        <v>0</v>
      </c>
      <c r="G489" s="26">
        <f t="shared" si="49"/>
        <v>0</v>
      </c>
    </row>
    <row r="490" spans="1:7" x14ac:dyDescent="0.25">
      <c r="A490" s="8">
        <v>44098</v>
      </c>
      <c r="F490" s="26">
        <f t="shared" si="48"/>
        <v>0</v>
      </c>
      <c r="G490" s="26">
        <f t="shared" si="49"/>
        <v>0</v>
      </c>
    </row>
    <row r="491" spans="1:7" x14ac:dyDescent="0.25">
      <c r="A491" s="8">
        <v>44105</v>
      </c>
      <c r="F491" s="26">
        <f t="shared" si="48"/>
        <v>0</v>
      </c>
      <c r="G491" s="26">
        <f t="shared" si="49"/>
        <v>0</v>
      </c>
    </row>
    <row r="492" spans="1:7" x14ac:dyDescent="0.25">
      <c r="A492" s="8">
        <v>44112</v>
      </c>
      <c r="F492" s="26">
        <f t="shared" si="48"/>
        <v>0</v>
      </c>
      <c r="G492" s="26">
        <f t="shared" si="49"/>
        <v>0</v>
      </c>
    </row>
    <row r="493" spans="1:7" x14ac:dyDescent="0.25">
      <c r="A493" s="8">
        <v>44119</v>
      </c>
      <c r="F493" s="26">
        <f t="shared" si="48"/>
        <v>0</v>
      </c>
      <c r="G493" s="26">
        <f t="shared" si="49"/>
        <v>0</v>
      </c>
    </row>
    <row r="494" spans="1:7" x14ac:dyDescent="0.25">
      <c r="A494" s="8">
        <v>44126</v>
      </c>
      <c r="F494" s="26">
        <f t="shared" si="48"/>
        <v>0</v>
      </c>
      <c r="G494" s="26">
        <f t="shared" si="49"/>
        <v>0</v>
      </c>
    </row>
    <row r="495" spans="1:7" x14ac:dyDescent="0.25">
      <c r="A495" s="8">
        <v>44133</v>
      </c>
      <c r="F495" s="26">
        <f t="shared" si="48"/>
        <v>0</v>
      </c>
      <c r="G495" s="26">
        <f t="shared" si="49"/>
        <v>0</v>
      </c>
    </row>
    <row r="496" spans="1:7" x14ac:dyDescent="0.25">
      <c r="A496" s="8">
        <v>44140</v>
      </c>
      <c r="F496" s="26">
        <f t="shared" si="48"/>
        <v>0</v>
      </c>
      <c r="G496" s="26">
        <f t="shared" si="49"/>
        <v>0</v>
      </c>
    </row>
    <row r="497" spans="1:7" x14ac:dyDescent="0.25">
      <c r="A497" s="8">
        <v>44147</v>
      </c>
      <c r="F497" s="26">
        <f t="shared" si="48"/>
        <v>0</v>
      </c>
      <c r="G497" s="26">
        <f t="shared" si="49"/>
        <v>0</v>
      </c>
    </row>
    <row r="498" spans="1:7" x14ac:dyDescent="0.25">
      <c r="A498" s="8">
        <v>44154</v>
      </c>
      <c r="F498" s="26">
        <f t="shared" si="48"/>
        <v>0</v>
      </c>
      <c r="G498" s="26">
        <f t="shared" si="49"/>
        <v>0</v>
      </c>
    </row>
    <row r="499" spans="1:7" x14ac:dyDescent="0.25">
      <c r="A499" s="8">
        <v>44161</v>
      </c>
      <c r="F499" s="26">
        <f t="shared" si="48"/>
        <v>0</v>
      </c>
      <c r="G499" s="26">
        <f t="shared" si="49"/>
        <v>0</v>
      </c>
    </row>
    <row r="500" spans="1:7" x14ac:dyDescent="0.25">
      <c r="A500" s="8">
        <v>44168</v>
      </c>
      <c r="F500" s="26">
        <f t="shared" si="48"/>
        <v>0</v>
      </c>
      <c r="G500" s="26">
        <f t="shared" si="49"/>
        <v>0</v>
      </c>
    </row>
    <row r="501" spans="1:7" x14ac:dyDescent="0.25">
      <c r="A501" s="8">
        <v>44175</v>
      </c>
      <c r="F501" s="26">
        <f t="shared" si="48"/>
        <v>0</v>
      </c>
      <c r="G501" s="26">
        <f t="shared" si="49"/>
        <v>0</v>
      </c>
    </row>
    <row r="502" spans="1:7" x14ac:dyDescent="0.25">
      <c r="A502" s="8">
        <v>44182</v>
      </c>
      <c r="F502" s="26">
        <f t="shared" si="48"/>
        <v>0</v>
      </c>
      <c r="G502" s="26">
        <f t="shared" si="49"/>
        <v>0</v>
      </c>
    </row>
    <row r="503" spans="1:7" x14ac:dyDescent="0.25">
      <c r="A503" s="8">
        <v>44189</v>
      </c>
      <c r="F503" s="26">
        <f t="shared" si="48"/>
        <v>0</v>
      </c>
      <c r="G503" s="26">
        <f t="shared" si="49"/>
        <v>0</v>
      </c>
    </row>
    <row r="504" spans="1:7" x14ac:dyDescent="0.25">
      <c r="A504" s="8">
        <v>44196</v>
      </c>
      <c r="F504" s="26">
        <f t="shared" si="48"/>
        <v>0</v>
      </c>
      <c r="G504" s="26">
        <f t="shared" si="49"/>
        <v>0</v>
      </c>
    </row>
    <row r="505" spans="1:7" x14ac:dyDescent="0.25">
      <c r="A505" s="8">
        <v>44203</v>
      </c>
      <c r="F505" s="26">
        <f t="shared" si="48"/>
        <v>0</v>
      </c>
      <c r="G505" s="26">
        <f t="shared" si="49"/>
        <v>0</v>
      </c>
    </row>
    <row r="506" spans="1:7" x14ac:dyDescent="0.25">
      <c r="A506" s="8">
        <v>44210</v>
      </c>
      <c r="F506" s="26">
        <f t="shared" si="48"/>
        <v>0</v>
      </c>
      <c r="G506" s="26">
        <f t="shared" si="49"/>
        <v>0</v>
      </c>
    </row>
    <row r="507" spans="1:7" x14ac:dyDescent="0.25">
      <c r="A507" s="8">
        <v>44217</v>
      </c>
      <c r="F507" s="26">
        <f t="shared" si="48"/>
        <v>0</v>
      </c>
      <c r="G507" s="26">
        <f t="shared" si="49"/>
        <v>0</v>
      </c>
    </row>
    <row r="508" spans="1:7" x14ac:dyDescent="0.25">
      <c r="A508" s="8">
        <v>44224</v>
      </c>
      <c r="F508" s="26">
        <f t="shared" si="48"/>
        <v>0</v>
      </c>
      <c r="G508" s="26">
        <f t="shared" si="49"/>
        <v>0</v>
      </c>
    </row>
    <row r="509" spans="1:7" x14ac:dyDescent="0.25">
      <c r="A509" s="8">
        <v>44231</v>
      </c>
      <c r="F509" s="26">
        <f t="shared" si="48"/>
        <v>0</v>
      </c>
      <c r="G509" s="26">
        <f t="shared" si="49"/>
        <v>0</v>
      </c>
    </row>
    <row r="510" spans="1:7" x14ac:dyDescent="0.25">
      <c r="A510" s="8">
        <v>44238</v>
      </c>
      <c r="F510" s="26">
        <f t="shared" si="48"/>
        <v>0</v>
      </c>
      <c r="G510" s="26">
        <f t="shared" si="49"/>
        <v>0</v>
      </c>
    </row>
    <row r="511" spans="1:7" x14ac:dyDescent="0.25">
      <c r="A511" s="8">
        <v>44245</v>
      </c>
      <c r="F511" s="26">
        <f t="shared" si="48"/>
        <v>0</v>
      </c>
      <c r="G511" s="26">
        <f t="shared" si="49"/>
        <v>0</v>
      </c>
    </row>
    <row r="512" spans="1:7" x14ac:dyDescent="0.25">
      <c r="A512" s="8">
        <v>44252</v>
      </c>
      <c r="F512" s="26">
        <f t="shared" si="48"/>
        <v>0</v>
      </c>
      <c r="G512" s="26">
        <f t="shared" si="49"/>
        <v>0</v>
      </c>
    </row>
    <row r="513" spans="1:7" x14ac:dyDescent="0.25">
      <c r="A513" s="8">
        <v>44259</v>
      </c>
      <c r="F513" s="26">
        <f t="shared" si="48"/>
        <v>0</v>
      </c>
      <c r="G513" s="26">
        <f t="shared" si="49"/>
        <v>0</v>
      </c>
    </row>
    <row r="514" spans="1:7" x14ac:dyDescent="0.25">
      <c r="A514" s="8">
        <v>44266</v>
      </c>
      <c r="F514" s="26">
        <f t="shared" si="48"/>
        <v>0</v>
      </c>
      <c r="G514" s="26">
        <f t="shared" si="49"/>
        <v>0</v>
      </c>
    </row>
    <row r="515" spans="1:7" x14ac:dyDescent="0.25">
      <c r="A515" s="8">
        <v>44273</v>
      </c>
      <c r="F515" s="26">
        <f t="shared" si="48"/>
        <v>0</v>
      </c>
      <c r="G515" s="26">
        <f t="shared" si="49"/>
        <v>0</v>
      </c>
    </row>
  </sheetData>
  <mergeCells count="2">
    <mergeCell ref="D1:E1"/>
    <mergeCell ref="F1:G1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8">
    <tabColor indexed="52"/>
  </sheetPr>
  <dimension ref="A1:R65523"/>
  <sheetViews>
    <sheetView zoomScale="130" zoomScaleNormal="130" workbookViewId="0">
      <pane xSplit="2" ySplit="2" topLeftCell="C721" activePane="bottomRight" state="frozen"/>
      <selection pane="topRight" activeCell="C1" sqref="C1"/>
      <selection pane="bottomLeft" activeCell="A5" sqref="A5"/>
      <selection pane="bottomRight" activeCell="C728" sqref="C728:F728"/>
    </sheetView>
  </sheetViews>
  <sheetFormatPr defaultRowHeight="13.2" x14ac:dyDescent="0.25"/>
  <cols>
    <col min="2" max="2" width="11" customWidth="1"/>
    <col min="4" max="4" width="11.44140625" customWidth="1"/>
    <col min="6" max="6" width="10.5546875" customWidth="1"/>
    <col min="8" max="8" width="10.5546875" customWidth="1"/>
    <col min="9" max="9" width="11" customWidth="1"/>
    <col min="10" max="10" width="10.5546875" customWidth="1"/>
  </cols>
  <sheetData>
    <row r="1" spans="1:11" ht="15.6" x14ac:dyDescent="0.3">
      <c r="A1" s="75" t="s">
        <v>329</v>
      </c>
      <c r="C1" s="194" t="s">
        <v>2</v>
      </c>
      <c r="D1" s="194"/>
      <c r="E1" s="339" t="s">
        <v>3</v>
      </c>
      <c r="F1" s="340"/>
      <c r="G1" s="339" t="s">
        <v>4</v>
      </c>
      <c r="H1" s="340"/>
      <c r="I1" s="203"/>
      <c r="J1" s="75" t="s">
        <v>333</v>
      </c>
      <c r="K1" s="75"/>
    </row>
    <row r="2" spans="1:11" ht="15.6" x14ac:dyDescent="0.3">
      <c r="A2" s="80" t="s">
        <v>330</v>
      </c>
      <c r="C2" s="195" t="s">
        <v>26</v>
      </c>
      <c r="D2" s="195" t="s">
        <v>27</v>
      </c>
      <c r="E2" s="198" t="s">
        <v>26</v>
      </c>
      <c r="F2" s="199" t="s">
        <v>27</v>
      </c>
      <c r="G2" s="198" t="s">
        <v>187</v>
      </c>
      <c r="H2" s="199" t="s">
        <v>27</v>
      </c>
      <c r="I2" s="196" t="s">
        <v>5</v>
      </c>
      <c r="J2" s="207" t="s">
        <v>334</v>
      </c>
      <c r="K2" s="207"/>
    </row>
    <row r="3" spans="1:11" x14ac:dyDescent="0.25">
      <c r="A3" s="80" t="s">
        <v>105</v>
      </c>
      <c r="B3" s="8">
        <f>+Peru!A3</f>
        <v>38869</v>
      </c>
      <c r="C3">
        <v>66</v>
      </c>
      <c r="D3">
        <v>73</v>
      </c>
      <c r="E3">
        <v>0</v>
      </c>
      <c r="F3">
        <v>6.2</v>
      </c>
      <c r="G3">
        <f t="shared" ref="G3:H5" si="0">+C3+E3</f>
        <v>66</v>
      </c>
      <c r="H3">
        <f t="shared" si="0"/>
        <v>79.2</v>
      </c>
      <c r="I3" s="18">
        <f t="shared" ref="I3:I32" si="1">+(G3/H3-1)*100</f>
        <v>-16.666666666666675</v>
      </c>
    </row>
    <row r="4" spans="1:11" x14ac:dyDescent="0.25">
      <c r="B4" s="8">
        <f t="shared" ref="B4:B250" si="2">+B3+7</f>
        <v>38876</v>
      </c>
      <c r="C4">
        <v>106</v>
      </c>
      <c r="D4">
        <v>79</v>
      </c>
      <c r="E4">
        <v>0</v>
      </c>
      <c r="F4">
        <v>28.2</v>
      </c>
      <c r="G4">
        <f t="shared" si="0"/>
        <v>106</v>
      </c>
      <c r="H4">
        <f t="shared" si="0"/>
        <v>107.2</v>
      </c>
      <c r="I4" s="18">
        <f t="shared" si="1"/>
        <v>-1.1194029850746245</v>
      </c>
    </row>
    <row r="5" spans="1:11" x14ac:dyDescent="0.25">
      <c r="B5" s="8">
        <f t="shared" si="2"/>
        <v>38883</v>
      </c>
      <c r="C5">
        <v>121</v>
      </c>
      <c r="D5">
        <v>77</v>
      </c>
      <c r="E5">
        <v>0</v>
      </c>
      <c r="F5">
        <v>69.599999999999994</v>
      </c>
      <c r="G5">
        <f t="shared" si="0"/>
        <v>121</v>
      </c>
      <c r="H5">
        <f t="shared" si="0"/>
        <v>146.6</v>
      </c>
      <c r="I5" s="18">
        <f t="shared" si="1"/>
        <v>-17.46248294679399</v>
      </c>
    </row>
    <row r="6" spans="1:11" x14ac:dyDescent="0.25">
      <c r="B6" s="8">
        <f t="shared" si="2"/>
        <v>38890</v>
      </c>
      <c r="C6">
        <v>138.80000000000001</v>
      </c>
      <c r="D6">
        <v>85</v>
      </c>
      <c r="E6">
        <v>17.899999999999999</v>
      </c>
      <c r="F6">
        <v>88.8</v>
      </c>
      <c r="G6">
        <f t="shared" ref="G6:H32" si="3">+C6+E6</f>
        <v>156.70000000000002</v>
      </c>
      <c r="H6">
        <f t="shared" si="3"/>
        <v>173.8</v>
      </c>
      <c r="I6" s="18">
        <f t="shared" si="1"/>
        <v>-9.838895281933258</v>
      </c>
    </row>
    <row r="7" spans="1:11" x14ac:dyDescent="0.25">
      <c r="B7" s="8">
        <f t="shared" si="2"/>
        <v>38897</v>
      </c>
      <c r="C7">
        <v>138.80000000000001</v>
      </c>
      <c r="D7">
        <v>85</v>
      </c>
      <c r="E7">
        <v>17.899999999999999</v>
      </c>
      <c r="F7">
        <v>110.4</v>
      </c>
      <c r="G7" s="38">
        <f t="shared" si="3"/>
        <v>156.70000000000002</v>
      </c>
      <c r="H7" s="38">
        <f t="shared" si="3"/>
        <v>195.4</v>
      </c>
      <c r="I7" s="47">
        <f t="shared" si="1"/>
        <v>-19.80552712384851</v>
      </c>
    </row>
    <row r="8" spans="1:11" x14ac:dyDescent="0.25">
      <c r="B8" s="8">
        <f t="shared" si="2"/>
        <v>38904</v>
      </c>
      <c r="C8">
        <v>118.8</v>
      </c>
      <c r="D8">
        <v>79</v>
      </c>
      <c r="E8">
        <v>59.7</v>
      </c>
      <c r="F8">
        <v>117</v>
      </c>
      <c r="G8" s="38">
        <f t="shared" si="3"/>
        <v>178.5</v>
      </c>
      <c r="H8" s="38">
        <f t="shared" si="3"/>
        <v>196</v>
      </c>
      <c r="I8" s="47">
        <f t="shared" si="1"/>
        <v>-8.9285714285714306</v>
      </c>
    </row>
    <row r="9" spans="1:11" x14ac:dyDescent="0.25">
      <c r="B9" s="8">
        <f t="shared" si="2"/>
        <v>38911</v>
      </c>
      <c r="C9">
        <v>121</v>
      </c>
      <c r="D9">
        <v>61</v>
      </c>
      <c r="E9">
        <v>65.900000000000006</v>
      </c>
      <c r="F9">
        <v>135</v>
      </c>
      <c r="G9" s="38">
        <f t="shared" si="3"/>
        <v>186.9</v>
      </c>
      <c r="H9" s="38">
        <f t="shared" si="3"/>
        <v>196</v>
      </c>
      <c r="I9" s="47">
        <f t="shared" si="1"/>
        <v>-4.642857142857137</v>
      </c>
    </row>
    <row r="10" spans="1:11" x14ac:dyDescent="0.25">
      <c r="B10" s="8">
        <f t="shared" si="2"/>
        <v>38918</v>
      </c>
      <c r="C10">
        <v>84.5</v>
      </c>
      <c r="D10">
        <v>71.5</v>
      </c>
      <c r="E10">
        <v>150</v>
      </c>
      <c r="F10">
        <v>135</v>
      </c>
      <c r="G10" s="38">
        <f t="shared" si="3"/>
        <v>234.5</v>
      </c>
      <c r="H10" s="38">
        <f t="shared" si="3"/>
        <v>206.5</v>
      </c>
      <c r="I10" s="47">
        <f t="shared" si="1"/>
        <v>13.559322033898313</v>
      </c>
    </row>
    <row r="11" spans="1:11" x14ac:dyDescent="0.25">
      <c r="B11" s="8">
        <f t="shared" si="2"/>
        <v>38925</v>
      </c>
      <c r="C11">
        <v>84.5</v>
      </c>
      <c r="D11">
        <v>76.5</v>
      </c>
      <c r="E11">
        <v>163.6</v>
      </c>
      <c r="F11">
        <v>135</v>
      </c>
      <c r="G11" s="38">
        <f t="shared" si="3"/>
        <v>248.1</v>
      </c>
      <c r="H11" s="38">
        <f t="shared" si="3"/>
        <v>211.5</v>
      </c>
      <c r="I11" s="47">
        <f t="shared" si="1"/>
        <v>17.304964539007095</v>
      </c>
    </row>
    <row r="12" spans="1:11" x14ac:dyDescent="0.25">
      <c r="B12" s="8">
        <f t="shared" si="2"/>
        <v>38932</v>
      </c>
      <c r="C12">
        <v>61.4</v>
      </c>
      <c r="D12">
        <v>74.5</v>
      </c>
      <c r="E12">
        <v>211.4</v>
      </c>
      <c r="F12">
        <v>182.9</v>
      </c>
      <c r="G12" s="38">
        <f t="shared" si="3"/>
        <v>272.8</v>
      </c>
      <c r="H12" s="38">
        <f t="shared" si="3"/>
        <v>257.39999999999998</v>
      </c>
      <c r="I12" s="47">
        <f t="shared" si="1"/>
        <v>5.9829059829060061</v>
      </c>
    </row>
    <row r="13" spans="1:11" x14ac:dyDescent="0.25">
      <c r="B13" s="8">
        <f t="shared" si="2"/>
        <v>38939</v>
      </c>
      <c r="C13">
        <v>35</v>
      </c>
      <c r="D13">
        <v>47.5</v>
      </c>
      <c r="E13">
        <v>235.2</v>
      </c>
      <c r="F13">
        <v>217.2</v>
      </c>
      <c r="G13" s="38">
        <f t="shared" si="3"/>
        <v>270.2</v>
      </c>
      <c r="H13" s="38">
        <f t="shared" si="3"/>
        <v>264.7</v>
      </c>
      <c r="I13" s="47">
        <f t="shared" si="1"/>
        <v>2.0778239516433761</v>
      </c>
    </row>
    <row r="14" spans="1:11" x14ac:dyDescent="0.25">
      <c r="B14" s="8">
        <f t="shared" si="2"/>
        <v>38946</v>
      </c>
      <c r="C14">
        <v>17</v>
      </c>
      <c r="D14">
        <v>63</v>
      </c>
      <c r="E14">
        <v>253.9</v>
      </c>
      <c r="F14">
        <v>217.2</v>
      </c>
      <c r="G14" s="38">
        <f t="shared" si="3"/>
        <v>270.89999999999998</v>
      </c>
      <c r="H14" s="38">
        <f t="shared" si="3"/>
        <v>280.2</v>
      </c>
      <c r="I14" s="47">
        <f t="shared" si="1"/>
        <v>-3.3190578158458273</v>
      </c>
    </row>
    <row r="15" spans="1:11" x14ac:dyDescent="0.25">
      <c r="B15" s="8">
        <f t="shared" si="2"/>
        <v>38953</v>
      </c>
      <c r="C15">
        <v>26.5</v>
      </c>
      <c r="D15">
        <v>102.8</v>
      </c>
      <c r="E15">
        <v>257.89999999999998</v>
      </c>
      <c r="F15">
        <v>217.2</v>
      </c>
      <c r="G15" s="38">
        <f t="shared" si="3"/>
        <v>284.39999999999998</v>
      </c>
      <c r="H15" s="38">
        <f t="shared" si="3"/>
        <v>320</v>
      </c>
      <c r="I15" s="47">
        <f t="shared" si="1"/>
        <v>-11.125000000000007</v>
      </c>
    </row>
    <row r="16" spans="1:11" x14ac:dyDescent="0.25">
      <c r="B16" s="8">
        <f t="shared" si="2"/>
        <v>38960</v>
      </c>
      <c r="C16">
        <v>26.5</v>
      </c>
      <c r="D16">
        <v>102.8</v>
      </c>
      <c r="E16">
        <v>274.2</v>
      </c>
      <c r="F16">
        <v>217.2</v>
      </c>
      <c r="G16" s="38">
        <f t="shared" si="3"/>
        <v>300.7</v>
      </c>
      <c r="H16" s="38">
        <f t="shared" si="3"/>
        <v>320</v>
      </c>
      <c r="I16" s="47">
        <f t="shared" si="1"/>
        <v>-6.0312499999999991</v>
      </c>
    </row>
    <row r="17" spans="2:11" x14ac:dyDescent="0.25">
      <c r="B17" s="8">
        <f t="shared" si="2"/>
        <v>38967</v>
      </c>
      <c r="C17">
        <v>19.5</v>
      </c>
      <c r="D17">
        <v>102.8</v>
      </c>
      <c r="E17">
        <v>285.89999999999998</v>
      </c>
      <c r="F17">
        <v>244.2</v>
      </c>
      <c r="G17" s="38">
        <f t="shared" si="3"/>
        <v>305.39999999999998</v>
      </c>
      <c r="H17" s="38">
        <f t="shared" si="3"/>
        <v>347</v>
      </c>
      <c r="I17" s="47">
        <f t="shared" si="1"/>
        <v>-11.988472622478398</v>
      </c>
    </row>
    <row r="18" spans="2:11" x14ac:dyDescent="0.25">
      <c r="B18" s="8">
        <f t="shared" si="2"/>
        <v>38974</v>
      </c>
      <c r="C18">
        <v>19.5</v>
      </c>
      <c r="D18">
        <v>107.8</v>
      </c>
      <c r="E18">
        <v>285.89999999999998</v>
      </c>
      <c r="F18">
        <v>271.2</v>
      </c>
      <c r="G18" s="38">
        <f t="shared" si="3"/>
        <v>305.39999999999998</v>
      </c>
      <c r="H18" s="38">
        <f t="shared" si="3"/>
        <v>379</v>
      </c>
      <c r="I18" s="47">
        <f t="shared" si="1"/>
        <v>-19.419525065963061</v>
      </c>
    </row>
    <row r="19" spans="2:11" x14ac:dyDescent="0.25">
      <c r="B19" s="8">
        <f t="shared" si="2"/>
        <v>38981</v>
      </c>
      <c r="C19">
        <v>19.5</v>
      </c>
      <c r="D19">
        <v>81.5</v>
      </c>
      <c r="E19">
        <v>285.89999999999998</v>
      </c>
      <c r="F19">
        <v>297.10000000000002</v>
      </c>
      <c r="G19" s="38">
        <f t="shared" si="3"/>
        <v>305.39999999999998</v>
      </c>
      <c r="H19" s="38">
        <f t="shared" si="3"/>
        <v>378.6</v>
      </c>
      <c r="I19" s="47">
        <f t="shared" si="1"/>
        <v>-19.33438985736926</v>
      </c>
    </row>
    <row r="20" spans="2:11" x14ac:dyDescent="0.25">
      <c r="B20" s="8">
        <f t="shared" si="2"/>
        <v>38988</v>
      </c>
      <c r="C20">
        <v>8</v>
      </c>
      <c r="D20">
        <v>81.5</v>
      </c>
      <c r="E20">
        <v>300.39999999999998</v>
      </c>
      <c r="F20">
        <v>297.10000000000002</v>
      </c>
      <c r="G20" s="38">
        <f t="shared" si="3"/>
        <v>308.39999999999998</v>
      </c>
      <c r="H20" s="38">
        <f t="shared" si="3"/>
        <v>378.6</v>
      </c>
      <c r="I20" s="47">
        <f t="shared" si="1"/>
        <v>-18.541996830427898</v>
      </c>
    </row>
    <row r="21" spans="2:11" x14ac:dyDescent="0.25">
      <c r="B21" s="8">
        <f t="shared" si="2"/>
        <v>38995</v>
      </c>
      <c r="C21">
        <v>6.6</v>
      </c>
      <c r="D21">
        <v>32.5</v>
      </c>
      <c r="E21">
        <v>320.10000000000002</v>
      </c>
      <c r="F21">
        <v>383.9</v>
      </c>
      <c r="G21" s="38">
        <f t="shared" si="3"/>
        <v>326.70000000000005</v>
      </c>
      <c r="H21" s="38">
        <f t="shared" si="3"/>
        <v>416.4</v>
      </c>
      <c r="I21" s="47">
        <f t="shared" si="1"/>
        <v>-21.541786743515836</v>
      </c>
      <c r="K21">
        <v>7</v>
      </c>
    </row>
    <row r="22" spans="2:11" x14ac:dyDescent="0.25">
      <c r="B22" s="8">
        <f t="shared" si="2"/>
        <v>39002</v>
      </c>
      <c r="C22">
        <v>6.6</v>
      </c>
      <c r="D22">
        <v>0</v>
      </c>
      <c r="E22">
        <v>342.7</v>
      </c>
      <c r="F22">
        <v>416.4</v>
      </c>
      <c r="G22" s="38">
        <f t="shared" si="3"/>
        <v>349.3</v>
      </c>
      <c r="H22" s="38">
        <f t="shared" si="3"/>
        <v>416.4</v>
      </c>
      <c r="I22" s="47">
        <f t="shared" si="1"/>
        <v>-16.114313160422668</v>
      </c>
    </row>
    <row r="23" spans="2:11" x14ac:dyDescent="0.25">
      <c r="B23" s="8">
        <f t="shared" si="2"/>
        <v>39009</v>
      </c>
      <c r="C23">
        <v>0</v>
      </c>
      <c r="D23">
        <v>6</v>
      </c>
      <c r="E23">
        <v>340.9</v>
      </c>
      <c r="F23">
        <v>416.4</v>
      </c>
      <c r="G23" s="38">
        <f t="shared" si="3"/>
        <v>340.9</v>
      </c>
      <c r="H23" s="38">
        <f t="shared" si="3"/>
        <v>422.4</v>
      </c>
      <c r="I23" s="47">
        <f t="shared" si="1"/>
        <v>-19.294507575757581</v>
      </c>
    </row>
    <row r="24" spans="2:11" x14ac:dyDescent="0.25">
      <c r="B24" s="8">
        <f t="shared" si="2"/>
        <v>39016</v>
      </c>
      <c r="C24">
        <v>28.5</v>
      </c>
      <c r="D24">
        <v>28.3</v>
      </c>
      <c r="E24">
        <v>356.2</v>
      </c>
      <c r="F24">
        <v>457.4</v>
      </c>
      <c r="G24" s="38">
        <f t="shared" si="3"/>
        <v>384.7</v>
      </c>
      <c r="H24" s="38">
        <f t="shared" si="3"/>
        <v>485.7</v>
      </c>
      <c r="I24" s="47">
        <f t="shared" si="1"/>
        <v>-20.794729256742851</v>
      </c>
    </row>
    <row r="25" spans="2:11" x14ac:dyDescent="0.25">
      <c r="B25" s="8">
        <f t="shared" si="2"/>
        <v>39023</v>
      </c>
      <c r="C25">
        <v>67.3</v>
      </c>
      <c r="D25">
        <v>53</v>
      </c>
      <c r="E25">
        <v>356.2</v>
      </c>
      <c r="F25">
        <v>480.2</v>
      </c>
      <c r="G25" s="38">
        <f t="shared" si="3"/>
        <v>423.5</v>
      </c>
      <c r="H25" s="38">
        <f t="shared" si="3"/>
        <v>533.20000000000005</v>
      </c>
      <c r="I25" s="47">
        <f t="shared" si="1"/>
        <v>-20.573893473368354</v>
      </c>
    </row>
    <row r="26" spans="2:11" x14ac:dyDescent="0.25">
      <c r="B26" s="8">
        <f t="shared" si="2"/>
        <v>39030</v>
      </c>
      <c r="C26">
        <v>87.3</v>
      </c>
      <c r="D26">
        <v>111.7</v>
      </c>
      <c r="E26">
        <v>356.2</v>
      </c>
      <c r="F26">
        <v>480.2</v>
      </c>
      <c r="G26" s="38">
        <f t="shared" si="3"/>
        <v>443.5</v>
      </c>
      <c r="H26" s="38">
        <f t="shared" si="3"/>
        <v>591.9</v>
      </c>
      <c r="I26" s="47">
        <f t="shared" si="1"/>
        <v>-25.071802669369823</v>
      </c>
    </row>
    <row r="27" spans="2:11" x14ac:dyDescent="0.25">
      <c r="B27" s="8">
        <f t="shared" si="2"/>
        <v>39037</v>
      </c>
      <c r="C27">
        <v>93.3</v>
      </c>
      <c r="D27">
        <v>154.1</v>
      </c>
      <c r="E27">
        <v>356.2</v>
      </c>
      <c r="F27">
        <v>480.2</v>
      </c>
      <c r="G27" s="38">
        <f t="shared" si="3"/>
        <v>449.5</v>
      </c>
      <c r="H27" s="38">
        <f t="shared" si="3"/>
        <v>634.29999999999995</v>
      </c>
      <c r="I27" s="47">
        <f t="shared" si="1"/>
        <v>-29.134478953176725</v>
      </c>
    </row>
    <row r="28" spans="2:11" x14ac:dyDescent="0.25">
      <c r="B28" s="8">
        <f t="shared" si="2"/>
        <v>39044</v>
      </c>
      <c r="C28">
        <v>84.8</v>
      </c>
      <c r="D28">
        <v>164.1</v>
      </c>
      <c r="E28">
        <v>376.6</v>
      </c>
      <c r="F28">
        <v>485.4</v>
      </c>
      <c r="G28" s="38">
        <f t="shared" si="3"/>
        <v>461.40000000000003</v>
      </c>
      <c r="H28" s="38">
        <f t="shared" si="3"/>
        <v>649.5</v>
      </c>
      <c r="I28" s="47">
        <f t="shared" si="1"/>
        <v>-28.960739030023085</v>
      </c>
    </row>
    <row r="29" spans="2:11" x14ac:dyDescent="0.25">
      <c r="B29" s="8">
        <f t="shared" si="2"/>
        <v>39051</v>
      </c>
      <c r="C29">
        <v>106</v>
      </c>
      <c r="D29">
        <v>155.80000000000001</v>
      </c>
      <c r="E29">
        <v>401</v>
      </c>
      <c r="F29">
        <v>496.8</v>
      </c>
      <c r="G29" s="38">
        <f t="shared" si="3"/>
        <v>507</v>
      </c>
      <c r="H29" s="38">
        <f t="shared" si="3"/>
        <v>652.6</v>
      </c>
      <c r="I29" s="47">
        <f t="shared" si="1"/>
        <v>-22.310756972111555</v>
      </c>
    </row>
    <row r="30" spans="2:11" x14ac:dyDescent="0.25">
      <c r="B30" s="8">
        <f t="shared" si="2"/>
        <v>39058</v>
      </c>
      <c r="C30">
        <v>106</v>
      </c>
      <c r="D30">
        <v>119.8</v>
      </c>
      <c r="E30">
        <v>401</v>
      </c>
      <c r="F30">
        <v>560.79999999999995</v>
      </c>
      <c r="G30" s="38">
        <f t="shared" si="3"/>
        <v>507</v>
      </c>
      <c r="H30" s="38">
        <f t="shared" si="3"/>
        <v>680.59999999999991</v>
      </c>
      <c r="I30" s="47">
        <f t="shared" si="1"/>
        <v>-25.506905671466342</v>
      </c>
    </row>
    <row r="31" spans="2:11" x14ac:dyDescent="0.25">
      <c r="B31" s="8">
        <f t="shared" si="2"/>
        <v>39065</v>
      </c>
      <c r="C31">
        <v>106.4</v>
      </c>
      <c r="D31">
        <v>166.1</v>
      </c>
      <c r="E31">
        <v>421.4</v>
      </c>
      <c r="F31">
        <v>560.79999999999995</v>
      </c>
      <c r="G31" s="38">
        <f t="shared" si="3"/>
        <v>527.79999999999995</v>
      </c>
      <c r="H31" s="38">
        <f t="shared" si="3"/>
        <v>726.9</v>
      </c>
      <c r="I31" s="47">
        <f t="shared" si="1"/>
        <v>-27.390287522355205</v>
      </c>
    </row>
    <row r="32" spans="2:11" x14ac:dyDescent="0.25">
      <c r="B32" s="8">
        <f t="shared" si="2"/>
        <v>39072</v>
      </c>
      <c r="C32">
        <v>92.8</v>
      </c>
      <c r="D32">
        <v>144.1</v>
      </c>
      <c r="E32">
        <v>427.4</v>
      </c>
      <c r="F32">
        <v>607.6</v>
      </c>
      <c r="G32" s="38">
        <f t="shared" si="3"/>
        <v>520.19999999999993</v>
      </c>
      <c r="H32" s="38">
        <f t="shared" si="3"/>
        <v>751.7</v>
      </c>
      <c r="I32" s="47">
        <f t="shared" si="1"/>
        <v>-30.796860449647479</v>
      </c>
    </row>
    <row r="33" spans="2:9" x14ac:dyDescent="0.25">
      <c r="B33" s="8">
        <f t="shared" si="2"/>
        <v>39079</v>
      </c>
      <c r="C33">
        <v>92.8</v>
      </c>
      <c r="D33">
        <v>144.1</v>
      </c>
      <c r="E33">
        <v>427.4</v>
      </c>
      <c r="F33">
        <v>607.6</v>
      </c>
      <c r="G33" s="38">
        <f t="shared" ref="G33:H37" si="4">+C33+E33</f>
        <v>520.19999999999993</v>
      </c>
      <c r="H33" s="38">
        <f t="shared" si="4"/>
        <v>751.7</v>
      </c>
      <c r="I33" s="47">
        <f t="shared" ref="I33:I38" si="5">+(G33/H33-1)*100</f>
        <v>-30.796860449647479</v>
      </c>
    </row>
    <row r="34" spans="2:9" x14ac:dyDescent="0.25">
      <c r="B34" s="8">
        <f t="shared" si="2"/>
        <v>39086</v>
      </c>
      <c r="C34">
        <v>52.4</v>
      </c>
      <c r="D34">
        <v>158.30000000000001</v>
      </c>
      <c r="E34">
        <v>471.1</v>
      </c>
      <c r="F34">
        <v>607.6</v>
      </c>
      <c r="G34" s="38">
        <f t="shared" si="4"/>
        <v>523.5</v>
      </c>
      <c r="H34" s="38">
        <f t="shared" si="4"/>
        <v>765.90000000000009</v>
      </c>
      <c r="I34" s="47">
        <f t="shared" si="5"/>
        <v>-31.649040344692526</v>
      </c>
    </row>
    <row r="35" spans="2:9" x14ac:dyDescent="0.25">
      <c r="B35" s="8">
        <f t="shared" si="2"/>
        <v>39093</v>
      </c>
      <c r="C35">
        <v>20.399999999999999</v>
      </c>
      <c r="D35">
        <v>179.9</v>
      </c>
      <c r="E35">
        <v>499.4</v>
      </c>
      <c r="F35">
        <v>633.4</v>
      </c>
      <c r="G35" s="38">
        <f t="shared" si="4"/>
        <v>519.79999999999995</v>
      </c>
      <c r="H35" s="38">
        <f t="shared" si="4"/>
        <v>813.3</v>
      </c>
      <c r="I35" s="47">
        <f t="shared" si="5"/>
        <v>-36.087544571498832</v>
      </c>
    </row>
    <row r="36" spans="2:9" x14ac:dyDescent="0.25">
      <c r="B36" s="8">
        <f t="shared" si="2"/>
        <v>39100</v>
      </c>
      <c r="C36">
        <v>0</v>
      </c>
      <c r="D36">
        <v>177.9</v>
      </c>
      <c r="E36">
        <v>518.6</v>
      </c>
      <c r="F36">
        <v>633.4</v>
      </c>
      <c r="G36" s="38">
        <f t="shared" si="4"/>
        <v>518.6</v>
      </c>
      <c r="H36" s="38">
        <f t="shared" si="4"/>
        <v>811.3</v>
      </c>
      <c r="I36" s="47">
        <f t="shared" si="5"/>
        <v>-36.077899667200782</v>
      </c>
    </row>
    <row r="37" spans="2:9" x14ac:dyDescent="0.25">
      <c r="B37" s="8">
        <f t="shared" si="2"/>
        <v>39107</v>
      </c>
      <c r="C37">
        <v>10</v>
      </c>
      <c r="D37">
        <v>141.19999999999999</v>
      </c>
      <c r="E37">
        <v>518.6</v>
      </c>
      <c r="F37">
        <v>669.4</v>
      </c>
      <c r="G37" s="38">
        <f t="shared" si="4"/>
        <v>528.6</v>
      </c>
      <c r="H37" s="38">
        <f t="shared" si="4"/>
        <v>810.59999999999991</v>
      </c>
      <c r="I37" s="47">
        <f t="shared" si="5"/>
        <v>-34.789045151739437</v>
      </c>
    </row>
    <row r="38" spans="2:9" x14ac:dyDescent="0.25">
      <c r="B38" s="8">
        <f t="shared" si="2"/>
        <v>39114</v>
      </c>
      <c r="C38">
        <v>79</v>
      </c>
      <c r="D38">
        <v>117.8</v>
      </c>
      <c r="E38">
        <v>518.6</v>
      </c>
      <c r="F38">
        <v>723.8</v>
      </c>
      <c r="G38" s="38">
        <f t="shared" ref="G38:H40" si="6">+C38+E38</f>
        <v>597.6</v>
      </c>
      <c r="H38" s="38">
        <f t="shared" si="6"/>
        <v>841.59999999999991</v>
      </c>
      <c r="I38" s="47">
        <f t="shared" si="5"/>
        <v>-28.992395437262342</v>
      </c>
    </row>
    <row r="39" spans="2:9" x14ac:dyDescent="0.25">
      <c r="B39" s="8">
        <f t="shared" si="2"/>
        <v>39121</v>
      </c>
      <c r="C39">
        <v>127.7</v>
      </c>
      <c r="D39">
        <v>123.6</v>
      </c>
      <c r="E39">
        <v>518.6</v>
      </c>
      <c r="F39">
        <v>744.6</v>
      </c>
      <c r="G39" s="38">
        <f t="shared" si="6"/>
        <v>646.30000000000007</v>
      </c>
      <c r="H39" s="38">
        <f t="shared" si="6"/>
        <v>868.2</v>
      </c>
      <c r="I39" s="47">
        <f t="shared" ref="I39:I44" si="7">+(G39/H39-1)*100</f>
        <v>-25.558627044459804</v>
      </c>
    </row>
    <row r="40" spans="2:9" x14ac:dyDescent="0.25">
      <c r="B40" s="8">
        <f t="shared" si="2"/>
        <v>39128</v>
      </c>
      <c r="C40">
        <v>127.7</v>
      </c>
      <c r="D40">
        <v>143.6</v>
      </c>
      <c r="E40">
        <v>518.6</v>
      </c>
      <c r="F40">
        <v>761.1</v>
      </c>
      <c r="G40" s="38">
        <f t="shared" si="6"/>
        <v>646.30000000000007</v>
      </c>
      <c r="H40" s="38">
        <f t="shared" si="6"/>
        <v>904.7</v>
      </c>
      <c r="I40" s="47">
        <f t="shared" si="7"/>
        <v>-28.561954238974241</v>
      </c>
    </row>
    <row r="41" spans="2:9" x14ac:dyDescent="0.25">
      <c r="B41" s="8">
        <f t="shared" si="2"/>
        <v>39135</v>
      </c>
      <c r="C41">
        <v>127.7</v>
      </c>
      <c r="D41">
        <v>126.9</v>
      </c>
      <c r="E41">
        <v>518.6</v>
      </c>
      <c r="F41">
        <v>780.7</v>
      </c>
      <c r="G41" s="38">
        <f t="shared" ref="G41:H43" si="8">+C41+E41</f>
        <v>646.30000000000007</v>
      </c>
      <c r="H41" s="38">
        <f t="shared" si="8"/>
        <v>907.6</v>
      </c>
      <c r="I41" s="47">
        <f t="shared" si="7"/>
        <v>-28.790215954164822</v>
      </c>
    </row>
    <row r="42" spans="2:9" x14ac:dyDescent="0.25">
      <c r="B42" s="8">
        <f t="shared" si="2"/>
        <v>39142</v>
      </c>
      <c r="C42">
        <v>127.7</v>
      </c>
      <c r="D42">
        <v>126.9</v>
      </c>
      <c r="E42">
        <v>518.6</v>
      </c>
      <c r="F42">
        <v>780.7</v>
      </c>
      <c r="G42" s="38">
        <f t="shared" si="8"/>
        <v>646.30000000000007</v>
      </c>
      <c r="H42" s="38">
        <f t="shared" si="8"/>
        <v>907.6</v>
      </c>
      <c r="I42" s="47">
        <f t="shared" si="7"/>
        <v>-28.790215954164822</v>
      </c>
    </row>
    <row r="43" spans="2:9" x14ac:dyDescent="0.25">
      <c r="B43" s="8">
        <f t="shared" si="2"/>
        <v>39149</v>
      </c>
      <c r="C43">
        <v>138.69999999999999</v>
      </c>
      <c r="D43">
        <v>89.4</v>
      </c>
      <c r="E43">
        <v>541.70000000000005</v>
      </c>
      <c r="F43">
        <v>833.8</v>
      </c>
      <c r="G43" s="38">
        <f t="shared" si="8"/>
        <v>680.40000000000009</v>
      </c>
      <c r="H43" s="38">
        <f t="shared" si="8"/>
        <v>923.19999999999993</v>
      </c>
      <c r="I43" s="47">
        <f t="shared" si="7"/>
        <v>-26.299826689774687</v>
      </c>
    </row>
    <row r="44" spans="2:9" x14ac:dyDescent="0.25">
      <c r="B44" s="8">
        <f t="shared" si="2"/>
        <v>39156</v>
      </c>
      <c r="C44">
        <v>118.7</v>
      </c>
      <c r="D44">
        <v>71.5</v>
      </c>
      <c r="E44">
        <v>561.70000000000005</v>
      </c>
      <c r="F44">
        <v>882.1</v>
      </c>
      <c r="G44" s="38">
        <f t="shared" ref="G44:H46" si="9">+C44+E44</f>
        <v>680.40000000000009</v>
      </c>
      <c r="H44" s="38">
        <f t="shared" si="9"/>
        <v>953.6</v>
      </c>
      <c r="I44" s="47">
        <f t="shared" si="7"/>
        <v>-28.649328859060397</v>
      </c>
    </row>
    <row r="45" spans="2:9" x14ac:dyDescent="0.25">
      <c r="B45" s="8">
        <f t="shared" si="2"/>
        <v>39163</v>
      </c>
      <c r="C45">
        <v>106.7</v>
      </c>
      <c r="D45">
        <v>71.5</v>
      </c>
      <c r="E45">
        <v>593.5</v>
      </c>
      <c r="F45">
        <v>882.1</v>
      </c>
      <c r="G45" s="38">
        <f t="shared" si="9"/>
        <v>700.2</v>
      </c>
      <c r="H45" s="38">
        <f t="shared" si="9"/>
        <v>953.6</v>
      </c>
      <c r="I45" s="47">
        <f t="shared" ref="I45:I50" si="10">+(G45/H45-1)*100</f>
        <v>-26.572986577181201</v>
      </c>
    </row>
    <row r="46" spans="2:9" x14ac:dyDescent="0.25">
      <c r="B46" s="8">
        <f t="shared" si="2"/>
        <v>39170</v>
      </c>
      <c r="C46">
        <v>88.7</v>
      </c>
      <c r="D46">
        <v>71.5</v>
      </c>
      <c r="E46">
        <v>611.29999999999995</v>
      </c>
      <c r="F46">
        <v>882.1</v>
      </c>
      <c r="G46" s="38">
        <f t="shared" si="9"/>
        <v>700</v>
      </c>
      <c r="H46" s="38">
        <f t="shared" si="9"/>
        <v>953.6</v>
      </c>
      <c r="I46" s="47">
        <f t="shared" si="10"/>
        <v>-26.593959731543627</v>
      </c>
    </row>
    <row r="47" spans="2:9" x14ac:dyDescent="0.25">
      <c r="B47" s="8">
        <f t="shared" si="2"/>
        <v>39177</v>
      </c>
      <c r="C47">
        <v>86.1</v>
      </c>
      <c r="D47">
        <v>82.5</v>
      </c>
      <c r="E47">
        <v>611.29999999999995</v>
      </c>
      <c r="F47">
        <v>882.1</v>
      </c>
      <c r="G47" s="38">
        <f t="shared" ref="G47:H49" si="11">+C47+E47</f>
        <v>697.4</v>
      </c>
      <c r="H47" s="38">
        <f t="shared" si="11"/>
        <v>964.6</v>
      </c>
      <c r="I47" s="47">
        <f t="shared" si="10"/>
        <v>-27.700601285506956</v>
      </c>
    </row>
    <row r="48" spans="2:9" x14ac:dyDescent="0.25">
      <c r="B48" s="8">
        <f t="shared" si="2"/>
        <v>39184</v>
      </c>
      <c r="C48">
        <v>86.1</v>
      </c>
      <c r="D48">
        <v>91.5</v>
      </c>
      <c r="E48">
        <v>611.29999999999995</v>
      </c>
      <c r="F48">
        <v>907.8</v>
      </c>
      <c r="G48" s="38">
        <f t="shared" si="11"/>
        <v>697.4</v>
      </c>
      <c r="H48" s="38">
        <f t="shared" si="11"/>
        <v>999.3</v>
      </c>
      <c r="I48" s="47">
        <f t="shared" si="10"/>
        <v>-30.211147803462424</v>
      </c>
    </row>
    <row r="49" spans="2:10" x14ac:dyDescent="0.25">
      <c r="B49" s="8">
        <f t="shared" si="2"/>
        <v>39191</v>
      </c>
      <c r="C49">
        <v>52.3</v>
      </c>
      <c r="D49">
        <v>62</v>
      </c>
      <c r="E49">
        <v>646.5</v>
      </c>
      <c r="F49">
        <v>935.7</v>
      </c>
      <c r="G49" s="38">
        <f t="shared" si="11"/>
        <v>698.8</v>
      </c>
      <c r="H49" s="38">
        <f t="shared" si="11"/>
        <v>997.7</v>
      </c>
      <c r="I49" s="47">
        <f t="shared" si="10"/>
        <v>-29.95890548261001</v>
      </c>
    </row>
    <row r="50" spans="2:10" x14ac:dyDescent="0.25">
      <c r="B50" s="8">
        <f t="shared" si="2"/>
        <v>39198</v>
      </c>
      <c r="C50">
        <v>26</v>
      </c>
      <c r="D50">
        <v>93</v>
      </c>
      <c r="E50">
        <v>676.2</v>
      </c>
      <c r="F50">
        <v>935.7</v>
      </c>
      <c r="G50" s="38">
        <f t="shared" ref="G50:H52" si="12">+C50+E50</f>
        <v>702.2</v>
      </c>
      <c r="H50" s="38">
        <f t="shared" si="12"/>
        <v>1028.7</v>
      </c>
      <c r="I50" s="47">
        <f t="shared" si="10"/>
        <v>-31.739088169534359</v>
      </c>
    </row>
    <row r="51" spans="2:10" x14ac:dyDescent="0.25">
      <c r="B51" s="8">
        <f t="shared" si="2"/>
        <v>39205</v>
      </c>
      <c r="C51">
        <v>35</v>
      </c>
      <c r="D51">
        <v>96</v>
      </c>
      <c r="E51">
        <v>676.2</v>
      </c>
      <c r="F51">
        <v>971.7</v>
      </c>
      <c r="G51" s="38">
        <f t="shared" si="12"/>
        <v>711.2</v>
      </c>
      <c r="H51" s="38">
        <f t="shared" si="12"/>
        <v>1067.7</v>
      </c>
      <c r="I51" s="47">
        <f t="shared" ref="I51:I57" si="13">+(G51/H51-1)*100</f>
        <v>-33.389528893884048</v>
      </c>
      <c r="J51">
        <v>30.5</v>
      </c>
    </row>
    <row r="52" spans="2:10" x14ac:dyDescent="0.25">
      <c r="B52" s="8">
        <f t="shared" si="2"/>
        <v>39212</v>
      </c>
      <c r="C52">
        <v>9</v>
      </c>
      <c r="D52">
        <v>82</v>
      </c>
      <c r="E52">
        <v>704.8</v>
      </c>
      <c r="F52">
        <v>1002.4</v>
      </c>
      <c r="G52" s="38">
        <f t="shared" si="12"/>
        <v>713.8</v>
      </c>
      <c r="H52" s="38">
        <f t="shared" si="12"/>
        <v>1084.4000000000001</v>
      </c>
      <c r="I52" s="47">
        <f t="shared" si="13"/>
        <v>-34.17558096643306</v>
      </c>
      <c r="J52">
        <v>51</v>
      </c>
    </row>
    <row r="53" spans="2:10" x14ac:dyDescent="0.25">
      <c r="B53" s="8">
        <f t="shared" si="2"/>
        <v>39219</v>
      </c>
      <c r="C53">
        <v>0</v>
      </c>
      <c r="D53">
        <v>53</v>
      </c>
      <c r="E53">
        <v>704.8</v>
      </c>
      <c r="F53">
        <v>1032.8</v>
      </c>
      <c r="G53" s="38">
        <f>+C53+E53</f>
        <v>704.8</v>
      </c>
      <c r="H53" s="38">
        <f>+D53+F53</f>
        <v>1085.8</v>
      </c>
      <c r="I53" s="47">
        <f t="shared" si="13"/>
        <v>-35.089335052495862</v>
      </c>
      <c r="J53">
        <v>60</v>
      </c>
    </row>
    <row r="54" spans="2:10" x14ac:dyDescent="0.25">
      <c r="B54" s="8">
        <f t="shared" si="2"/>
        <v>39226</v>
      </c>
      <c r="C54">
        <v>0</v>
      </c>
      <c r="D54">
        <v>22</v>
      </c>
      <c r="E54">
        <v>704.8</v>
      </c>
      <c r="F54">
        <v>1064.4000000000001</v>
      </c>
      <c r="G54" s="38">
        <f>+C54+E54</f>
        <v>704.8</v>
      </c>
      <c r="H54" s="38">
        <f>+D54+F54</f>
        <v>1086.4000000000001</v>
      </c>
      <c r="I54" s="47">
        <f t="shared" si="13"/>
        <v>-35.125184094256269</v>
      </c>
      <c r="J54">
        <v>60</v>
      </c>
    </row>
    <row r="55" spans="2:10" x14ac:dyDescent="0.25">
      <c r="B55" s="8">
        <f t="shared" si="2"/>
        <v>39233</v>
      </c>
      <c r="C55">
        <f>+Data!F136</f>
        <v>0</v>
      </c>
      <c r="G55">
        <v>704.8</v>
      </c>
      <c r="H55">
        <v>1085.3</v>
      </c>
      <c r="I55" s="47">
        <f t="shared" si="13"/>
        <v>-35.059430572192021</v>
      </c>
    </row>
    <row r="56" spans="2:10" x14ac:dyDescent="0.25">
      <c r="B56" s="8">
        <f t="shared" si="2"/>
        <v>39240</v>
      </c>
      <c r="C56">
        <v>70.7</v>
      </c>
      <c r="D56">
        <v>106</v>
      </c>
      <c r="E56">
        <v>35.6</v>
      </c>
      <c r="F56">
        <v>0</v>
      </c>
      <c r="G56" s="38">
        <f t="shared" ref="G56:H58" si="14">+C56+E56</f>
        <v>106.30000000000001</v>
      </c>
      <c r="H56" s="38">
        <f t="shared" si="14"/>
        <v>106</v>
      </c>
      <c r="I56" s="47">
        <f t="shared" si="13"/>
        <v>0.28301886792454489</v>
      </c>
    </row>
    <row r="57" spans="2:10" x14ac:dyDescent="0.25">
      <c r="B57" s="8">
        <f t="shared" si="2"/>
        <v>39247</v>
      </c>
      <c r="C57">
        <v>61.7</v>
      </c>
      <c r="D57">
        <v>121</v>
      </c>
      <c r="E57">
        <v>65.8</v>
      </c>
      <c r="F57">
        <v>0</v>
      </c>
      <c r="G57" s="38">
        <f t="shared" si="14"/>
        <v>127.5</v>
      </c>
      <c r="H57" s="38">
        <f t="shared" si="14"/>
        <v>121</v>
      </c>
      <c r="I57" s="47">
        <f t="shared" si="13"/>
        <v>5.3719008264462742</v>
      </c>
    </row>
    <row r="58" spans="2:10" x14ac:dyDescent="0.25">
      <c r="B58" s="8">
        <f t="shared" si="2"/>
        <v>39254</v>
      </c>
      <c r="C58">
        <v>61</v>
      </c>
      <c r="D58">
        <v>138.80000000000001</v>
      </c>
      <c r="E58">
        <v>65.8</v>
      </c>
      <c r="F58">
        <v>17.899999999999999</v>
      </c>
      <c r="G58" s="38">
        <f t="shared" si="14"/>
        <v>126.8</v>
      </c>
      <c r="H58" s="38">
        <f t="shared" si="14"/>
        <v>156.70000000000002</v>
      </c>
      <c r="I58" s="47">
        <f t="shared" ref="I58:I63" si="15">+(G58/H58-1)*100</f>
        <v>-19.081046585832816</v>
      </c>
    </row>
    <row r="59" spans="2:10" x14ac:dyDescent="0.25">
      <c r="B59" s="8">
        <f t="shared" si="2"/>
        <v>39261</v>
      </c>
      <c r="C59">
        <v>43</v>
      </c>
      <c r="D59">
        <v>138.80000000000001</v>
      </c>
      <c r="E59">
        <v>85.6</v>
      </c>
      <c r="F59">
        <v>17.899999999999999</v>
      </c>
      <c r="G59" s="38">
        <f t="shared" ref="G59:H61" si="16">+C59+E59</f>
        <v>128.6</v>
      </c>
      <c r="H59" s="38">
        <f t="shared" si="16"/>
        <v>156.70000000000002</v>
      </c>
      <c r="I59" s="47">
        <f t="shared" si="15"/>
        <v>-17.932354818123819</v>
      </c>
    </row>
    <row r="60" spans="2:10" x14ac:dyDescent="0.25">
      <c r="B60" s="8">
        <f t="shared" si="2"/>
        <v>39268</v>
      </c>
      <c r="C60">
        <v>49.3</v>
      </c>
      <c r="D60">
        <v>118.8</v>
      </c>
      <c r="E60">
        <v>85.6</v>
      </c>
      <c r="F60">
        <v>59.7</v>
      </c>
      <c r="G60" s="38">
        <f t="shared" si="16"/>
        <v>134.89999999999998</v>
      </c>
      <c r="H60" s="38">
        <f t="shared" si="16"/>
        <v>178.5</v>
      </c>
      <c r="I60" s="47">
        <f t="shared" si="15"/>
        <v>-24.425770308123262</v>
      </c>
    </row>
    <row r="61" spans="2:10" x14ac:dyDescent="0.25">
      <c r="B61" s="8">
        <f t="shared" si="2"/>
        <v>39275</v>
      </c>
      <c r="C61">
        <v>78.3</v>
      </c>
      <c r="D61">
        <v>121</v>
      </c>
      <c r="E61">
        <v>85.6</v>
      </c>
      <c r="F61">
        <v>65.900000000000006</v>
      </c>
      <c r="G61" s="38">
        <f t="shared" si="16"/>
        <v>163.89999999999998</v>
      </c>
      <c r="H61" s="38">
        <f t="shared" si="16"/>
        <v>186.9</v>
      </c>
      <c r="I61" s="47">
        <f t="shared" si="15"/>
        <v>-12.306046013911198</v>
      </c>
    </row>
    <row r="62" spans="2:10" x14ac:dyDescent="0.25">
      <c r="B62" s="8">
        <f t="shared" si="2"/>
        <v>39282</v>
      </c>
      <c r="C62">
        <v>55.8</v>
      </c>
      <c r="D62">
        <v>84.5</v>
      </c>
      <c r="E62">
        <v>112.5</v>
      </c>
      <c r="F62">
        <v>150</v>
      </c>
      <c r="G62" s="38">
        <f t="shared" ref="G62:H64" si="17">+C62+E62</f>
        <v>168.3</v>
      </c>
      <c r="H62" s="38">
        <f t="shared" si="17"/>
        <v>234.5</v>
      </c>
      <c r="I62" s="47">
        <f t="shared" si="15"/>
        <v>-28.230277185501063</v>
      </c>
    </row>
    <row r="63" spans="2:10" x14ac:dyDescent="0.25">
      <c r="B63" s="8">
        <f t="shared" si="2"/>
        <v>39289</v>
      </c>
      <c r="C63">
        <v>118.3</v>
      </c>
      <c r="D63">
        <v>84.5</v>
      </c>
      <c r="E63">
        <v>112.5</v>
      </c>
      <c r="F63">
        <v>163.6</v>
      </c>
      <c r="G63" s="38">
        <f t="shared" si="17"/>
        <v>230.8</v>
      </c>
      <c r="H63" s="38">
        <f t="shared" si="17"/>
        <v>248.1</v>
      </c>
      <c r="I63" s="47">
        <f t="shared" si="15"/>
        <v>-6.9729947601773423</v>
      </c>
    </row>
    <row r="64" spans="2:10" x14ac:dyDescent="0.25">
      <c r="B64" s="8">
        <f t="shared" si="2"/>
        <v>39296</v>
      </c>
      <c r="C64">
        <v>117.3</v>
      </c>
      <c r="D64">
        <v>61.4</v>
      </c>
      <c r="E64">
        <v>135.30000000000001</v>
      </c>
      <c r="F64">
        <v>211.4</v>
      </c>
      <c r="G64" s="38">
        <f t="shared" si="17"/>
        <v>252.60000000000002</v>
      </c>
      <c r="H64" s="38">
        <f t="shared" si="17"/>
        <v>272.8</v>
      </c>
      <c r="I64" s="47">
        <f t="shared" ref="I64:I69" si="18">+(G64/H64-1)*100</f>
        <v>-7.4046920821114304</v>
      </c>
    </row>
    <row r="65" spans="2:9" x14ac:dyDescent="0.25">
      <c r="B65" s="8">
        <f t="shared" si="2"/>
        <v>39303</v>
      </c>
      <c r="C65">
        <v>204.3</v>
      </c>
      <c r="D65">
        <v>35</v>
      </c>
      <c r="E65">
        <v>135.30000000000001</v>
      </c>
      <c r="F65">
        <v>235.2</v>
      </c>
      <c r="G65" s="38">
        <f t="shared" ref="G65:H67" si="19">+C65+E65</f>
        <v>339.6</v>
      </c>
      <c r="H65" s="38">
        <f t="shared" si="19"/>
        <v>270.2</v>
      </c>
      <c r="I65" s="47">
        <f t="shared" si="18"/>
        <v>25.684678016284245</v>
      </c>
    </row>
    <row r="66" spans="2:9" x14ac:dyDescent="0.25">
      <c r="B66" s="8">
        <f t="shared" si="2"/>
        <v>39310</v>
      </c>
      <c r="C66">
        <v>194.8</v>
      </c>
      <c r="D66">
        <v>17</v>
      </c>
      <c r="E66">
        <v>144.80000000000001</v>
      </c>
      <c r="F66">
        <v>253.9</v>
      </c>
      <c r="G66" s="38">
        <f t="shared" si="19"/>
        <v>339.6</v>
      </c>
      <c r="H66" s="38">
        <f t="shared" si="19"/>
        <v>270.89999999999998</v>
      </c>
      <c r="I66" s="47">
        <f t="shared" si="18"/>
        <v>25.359911406423063</v>
      </c>
    </row>
    <row r="67" spans="2:9" x14ac:dyDescent="0.25">
      <c r="B67" s="8">
        <f t="shared" si="2"/>
        <v>39317</v>
      </c>
      <c r="C67">
        <v>188.5</v>
      </c>
      <c r="D67">
        <v>26.5</v>
      </c>
      <c r="E67">
        <v>160.6</v>
      </c>
      <c r="F67">
        <v>257.89999999999998</v>
      </c>
      <c r="G67" s="38">
        <f t="shared" si="19"/>
        <v>349.1</v>
      </c>
      <c r="H67" s="38">
        <f t="shared" si="19"/>
        <v>284.39999999999998</v>
      </c>
      <c r="I67" s="47">
        <f t="shared" si="18"/>
        <v>22.749648382559794</v>
      </c>
    </row>
    <row r="68" spans="2:9" x14ac:dyDescent="0.25">
      <c r="B68" s="8">
        <f t="shared" si="2"/>
        <v>39324</v>
      </c>
      <c r="C68">
        <v>137.5</v>
      </c>
      <c r="D68">
        <v>26.5</v>
      </c>
      <c r="E68">
        <v>214.2</v>
      </c>
      <c r="F68">
        <v>274.2</v>
      </c>
      <c r="G68" s="38">
        <f t="shared" ref="G68:H70" si="20">+C68+E68</f>
        <v>351.7</v>
      </c>
      <c r="H68" s="38">
        <f t="shared" si="20"/>
        <v>300.7</v>
      </c>
      <c r="I68" s="47">
        <f t="shared" si="18"/>
        <v>16.960425673428659</v>
      </c>
    </row>
    <row r="69" spans="2:9" x14ac:dyDescent="0.25">
      <c r="B69" s="8">
        <f t="shared" si="2"/>
        <v>39331</v>
      </c>
      <c r="C69">
        <v>186.6</v>
      </c>
      <c r="D69">
        <v>59.1</v>
      </c>
      <c r="E69">
        <v>190.6</v>
      </c>
      <c r="F69">
        <v>140.4</v>
      </c>
      <c r="G69" s="38">
        <f t="shared" si="20"/>
        <v>377.2</v>
      </c>
      <c r="H69" s="38">
        <f t="shared" si="20"/>
        <v>199.5</v>
      </c>
      <c r="I69" s="47">
        <f t="shared" si="18"/>
        <v>89.072681704260631</v>
      </c>
    </row>
    <row r="70" spans="2:9" x14ac:dyDescent="0.25">
      <c r="B70" s="8">
        <f t="shared" si="2"/>
        <v>39338</v>
      </c>
      <c r="C70">
        <v>127.5</v>
      </c>
      <c r="D70">
        <v>19.5</v>
      </c>
      <c r="E70">
        <v>276.89999999999998</v>
      </c>
      <c r="F70">
        <v>285.89999999999998</v>
      </c>
      <c r="G70" s="38">
        <f t="shared" si="20"/>
        <v>404.4</v>
      </c>
      <c r="H70" s="38">
        <f t="shared" si="20"/>
        <v>305.39999999999998</v>
      </c>
      <c r="I70" s="47">
        <f t="shared" ref="I70:I75" si="21">+(G70/H70-1)*100</f>
        <v>32.416502946954814</v>
      </c>
    </row>
    <row r="71" spans="2:9" x14ac:dyDescent="0.25">
      <c r="B71" s="8">
        <f t="shared" si="2"/>
        <v>39345</v>
      </c>
      <c r="C71">
        <v>156.5</v>
      </c>
      <c r="D71">
        <v>19.5</v>
      </c>
      <c r="E71">
        <v>296.5</v>
      </c>
      <c r="F71">
        <v>285.89999999999998</v>
      </c>
      <c r="G71" s="38">
        <f t="shared" ref="G71:H73" si="22">+C71+E71</f>
        <v>453</v>
      </c>
      <c r="H71" s="38">
        <f t="shared" si="22"/>
        <v>305.39999999999998</v>
      </c>
      <c r="I71" s="47">
        <f t="shared" si="21"/>
        <v>48.330058939096276</v>
      </c>
    </row>
    <row r="72" spans="2:9" x14ac:dyDescent="0.25">
      <c r="B72" s="8">
        <f t="shared" si="2"/>
        <v>39352</v>
      </c>
      <c r="C72">
        <v>130.5</v>
      </c>
      <c r="D72">
        <v>8</v>
      </c>
      <c r="E72">
        <v>324.8</v>
      </c>
      <c r="F72">
        <v>300.39999999999998</v>
      </c>
      <c r="G72" s="38">
        <f t="shared" si="22"/>
        <v>455.3</v>
      </c>
      <c r="H72" s="38">
        <f t="shared" si="22"/>
        <v>308.39999999999998</v>
      </c>
      <c r="I72" s="47">
        <f t="shared" si="21"/>
        <v>47.63294422827498</v>
      </c>
    </row>
    <row r="73" spans="2:9" x14ac:dyDescent="0.25">
      <c r="B73" s="8">
        <f t="shared" si="2"/>
        <v>39359</v>
      </c>
      <c r="C73">
        <v>108.5</v>
      </c>
      <c r="D73">
        <v>6.6</v>
      </c>
      <c r="E73">
        <v>347.2</v>
      </c>
      <c r="F73">
        <v>312.10000000000002</v>
      </c>
      <c r="G73" s="38">
        <f t="shared" si="22"/>
        <v>455.7</v>
      </c>
      <c r="H73" s="38">
        <f t="shared" si="22"/>
        <v>318.70000000000005</v>
      </c>
      <c r="I73" s="47">
        <f t="shared" si="21"/>
        <v>42.987135236899874</v>
      </c>
    </row>
    <row r="74" spans="2:9" x14ac:dyDescent="0.25">
      <c r="B74" s="8">
        <f t="shared" si="2"/>
        <v>39366</v>
      </c>
      <c r="C74">
        <v>116</v>
      </c>
      <c r="D74">
        <v>6.6</v>
      </c>
      <c r="E74">
        <v>369.7</v>
      </c>
      <c r="F74">
        <v>334.7</v>
      </c>
      <c r="G74" s="38">
        <f t="shared" ref="G74:H76" si="23">+C74+E74</f>
        <v>485.7</v>
      </c>
      <c r="H74" s="38">
        <f t="shared" si="23"/>
        <v>341.3</v>
      </c>
      <c r="I74" s="47">
        <f t="shared" si="21"/>
        <v>42.308819220627015</v>
      </c>
    </row>
    <row r="75" spans="2:9" x14ac:dyDescent="0.25">
      <c r="B75" s="8">
        <f t="shared" si="2"/>
        <v>39373</v>
      </c>
      <c r="C75">
        <v>113.4</v>
      </c>
      <c r="D75">
        <v>0</v>
      </c>
      <c r="E75">
        <v>377.2</v>
      </c>
      <c r="F75">
        <v>340.9</v>
      </c>
      <c r="G75" s="38">
        <f t="shared" si="23"/>
        <v>490.6</v>
      </c>
      <c r="H75" s="38">
        <f t="shared" si="23"/>
        <v>340.9</v>
      </c>
      <c r="I75" s="47">
        <f t="shared" si="21"/>
        <v>43.913171017893823</v>
      </c>
    </row>
    <row r="76" spans="2:9" x14ac:dyDescent="0.25">
      <c r="B76" s="8">
        <f t="shared" si="2"/>
        <v>39380</v>
      </c>
      <c r="C76">
        <v>97.9</v>
      </c>
      <c r="D76">
        <v>28.5</v>
      </c>
      <c r="E76">
        <v>392.6</v>
      </c>
      <c r="F76">
        <v>356.2</v>
      </c>
      <c r="G76" s="38">
        <f t="shared" si="23"/>
        <v>490.5</v>
      </c>
      <c r="H76" s="38">
        <f t="shared" si="23"/>
        <v>384.7</v>
      </c>
      <c r="I76" s="47">
        <f t="shared" ref="I76:I81" si="24">+(G76/H76-1)*100</f>
        <v>27.501949571094354</v>
      </c>
    </row>
    <row r="77" spans="2:9" x14ac:dyDescent="0.25">
      <c r="B77" s="8">
        <f t="shared" si="2"/>
        <v>39387</v>
      </c>
      <c r="C77">
        <v>147.19999999999999</v>
      </c>
      <c r="D77">
        <v>67.3</v>
      </c>
      <c r="E77">
        <v>392.6</v>
      </c>
      <c r="F77">
        <v>356.2</v>
      </c>
      <c r="G77" s="38">
        <f t="shared" ref="G77:H79" si="25">+C77+E77</f>
        <v>539.79999999999995</v>
      </c>
      <c r="H77" s="38">
        <f t="shared" si="25"/>
        <v>423.5</v>
      </c>
      <c r="I77" s="47">
        <f t="shared" si="24"/>
        <v>27.461629279811085</v>
      </c>
    </row>
    <row r="78" spans="2:9" x14ac:dyDescent="0.25">
      <c r="B78" s="8">
        <f t="shared" si="2"/>
        <v>39394</v>
      </c>
      <c r="C78">
        <v>171.2</v>
      </c>
      <c r="D78">
        <v>87.3</v>
      </c>
      <c r="E78">
        <v>392.6</v>
      </c>
      <c r="F78">
        <v>356.2</v>
      </c>
      <c r="G78" s="38">
        <f t="shared" si="25"/>
        <v>563.79999999999995</v>
      </c>
      <c r="H78" s="38">
        <f t="shared" si="25"/>
        <v>443.5</v>
      </c>
      <c r="I78" s="47">
        <f t="shared" si="24"/>
        <v>27.125140924464475</v>
      </c>
    </row>
    <row r="79" spans="2:9" x14ac:dyDescent="0.25">
      <c r="B79" s="8">
        <f t="shared" si="2"/>
        <v>39401</v>
      </c>
      <c r="C79">
        <v>122.3</v>
      </c>
      <c r="D79">
        <v>93.3</v>
      </c>
      <c r="E79">
        <v>455.1</v>
      </c>
      <c r="F79">
        <v>356.2</v>
      </c>
      <c r="G79" s="38">
        <f t="shared" si="25"/>
        <v>577.4</v>
      </c>
      <c r="H79" s="38">
        <f t="shared" si="25"/>
        <v>449.5</v>
      </c>
      <c r="I79" s="47">
        <f t="shared" si="24"/>
        <v>28.453837597330356</v>
      </c>
    </row>
    <row r="80" spans="2:9" x14ac:dyDescent="0.25">
      <c r="B80" s="8">
        <f t="shared" si="2"/>
        <v>39408</v>
      </c>
      <c r="C80">
        <v>139.80000000000001</v>
      </c>
      <c r="D80">
        <v>84.8</v>
      </c>
      <c r="E80">
        <v>455.1</v>
      </c>
      <c r="F80">
        <v>376.6</v>
      </c>
      <c r="G80" s="38">
        <f t="shared" ref="G80:H82" si="26">+C80+E80</f>
        <v>594.90000000000009</v>
      </c>
      <c r="H80" s="38">
        <f t="shared" si="26"/>
        <v>461.40000000000003</v>
      </c>
      <c r="I80" s="47">
        <f t="shared" si="24"/>
        <v>28.933680104031211</v>
      </c>
    </row>
    <row r="81" spans="2:9" x14ac:dyDescent="0.25">
      <c r="B81" s="8">
        <f t="shared" si="2"/>
        <v>39415</v>
      </c>
      <c r="C81">
        <v>82.8</v>
      </c>
      <c r="D81">
        <v>106</v>
      </c>
      <c r="E81">
        <v>522.29999999999995</v>
      </c>
      <c r="F81">
        <v>401</v>
      </c>
      <c r="G81" s="38">
        <f t="shared" si="26"/>
        <v>605.09999999999991</v>
      </c>
      <c r="H81" s="38">
        <f t="shared" si="26"/>
        <v>507</v>
      </c>
      <c r="I81" s="47">
        <f t="shared" si="24"/>
        <v>19.349112426035475</v>
      </c>
    </row>
    <row r="82" spans="2:9" x14ac:dyDescent="0.25">
      <c r="B82" s="8">
        <f t="shared" si="2"/>
        <v>39422</v>
      </c>
      <c r="C82">
        <v>125.8</v>
      </c>
      <c r="D82">
        <v>106</v>
      </c>
      <c r="E82">
        <v>522.29999999999995</v>
      </c>
      <c r="F82">
        <v>401</v>
      </c>
      <c r="G82" s="38">
        <f t="shared" si="26"/>
        <v>648.09999999999991</v>
      </c>
      <c r="H82" s="38">
        <f t="shared" si="26"/>
        <v>507</v>
      </c>
      <c r="I82" s="47">
        <f t="shared" ref="I82:I87" si="27">+(G82/H82-1)*100</f>
        <v>27.830374753451647</v>
      </c>
    </row>
    <row r="83" spans="2:9" x14ac:dyDescent="0.25">
      <c r="B83" s="8">
        <f t="shared" si="2"/>
        <v>39429</v>
      </c>
      <c r="C83">
        <v>167.9</v>
      </c>
      <c r="D83">
        <v>106.4</v>
      </c>
      <c r="E83">
        <v>522.29999999999995</v>
      </c>
      <c r="F83">
        <v>421.4</v>
      </c>
      <c r="G83" s="38">
        <f t="shared" ref="G83:H85" si="28">+C83+E83</f>
        <v>690.19999999999993</v>
      </c>
      <c r="H83" s="38">
        <f t="shared" si="28"/>
        <v>527.79999999999995</v>
      </c>
      <c r="I83" s="47">
        <f t="shared" si="27"/>
        <v>30.76923076923077</v>
      </c>
    </row>
    <row r="84" spans="2:9" x14ac:dyDescent="0.25">
      <c r="B84" s="8">
        <f t="shared" si="2"/>
        <v>39436</v>
      </c>
      <c r="C84">
        <v>220.9</v>
      </c>
      <c r="D84">
        <v>92.8</v>
      </c>
      <c r="E84">
        <v>522.29999999999995</v>
      </c>
      <c r="F84">
        <v>427.4</v>
      </c>
      <c r="G84" s="38">
        <f t="shared" si="28"/>
        <v>743.19999999999993</v>
      </c>
      <c r="H84" s="38">
        <f t="shared" si="28"/>
        <v>520.19999999999993</v>
      </c>
      <c r="I84" s="47">
        <f t="shared" si="27"/>
        <v>42.868127643214152</v>
      </c>
    </row>
    <row r="85" spans="2:9" x14ac:dyDescent="0.25">
      <c r="B85" s="8">
        <f t="shared" si="2"/>
        <v>39443</v>
      </c>
      <c r="C85">
        <v>220.9</v>
      </c>
      <c r="D85">
        <v>92.8</v>
      </c>
      <c r="E85">
        <v>522.29999999999995</v>
      </c>
      <c r="F85">
        <v>427.4</v>
      </c>
      <c r="G85" s="38">
        <f t="shared" si="28"/>
        <v>743.19999999999993</v>
      </c>
      <c r="H85" s="38">
        <f t="shared" si="28"/>
        <v>520.19999999999993</v>
      </c>
      <c r="I85" s="47">
        <f t="shared" si="27"/>
        <v>42.868127643214152</v>
      </c>
    </row>
    <row r="86" spans="2:9" x14ac:dyDescent="0.25">
      <c r="B86" s="8">
        <f t="shared" si="2"/>
        <v>39450</v>
      </c>
      <c r="C86">
        <v>196.6</v>
      </c>
      <c r="D86">
        <v>52.4</v>
      </c>
      <c r="E86">
        <v>547.1</v>
      </c>
      <c r="F86">
        <v>471.1</v>
      </c>
      <c r="G86" s="38">
        <f t="shared" ref="G86:H88" si="29">+C86+E86</f>
        <v>743.7</v>
      </c>
      <c r="H86" s="38">
        <f t="shared" si="29"/>
        <v>523.5</v>
      </c>
      <c r="I86" s="47">
        <f t="shared" si="27"/>
        <v>42.063037249283688</v>
      </c>
    </row>
    <row r="87" spans="2:9" x14ac:dyDescent="0.25">
      <c r="B87" s="8">
        <f t="shared" si="2"/>
        <v>39457</v>
      </c>
      <c r="C87">
        <v>190.1</v>
      </c>
      <c r="D87">
        <v>20.399999999999999</v>
      </c>
      <c r="E87">
        <v>558.6</v>
      </c>
      <c r="F87">
        <v>499.4</v>
      </c>
      <c r="G87" s="38">
        <f t="shared" si="29"/>
        <v>748.7</v>
      </c>
      <c r="H87" s="38">
        <f t="shared" si="29"/>
        <v>519.79999999999995</v>
      </c>
      <c r="I87" s="47">
        <f t="shared" si="27"/>
        <v>44.03616775682957</v>
      </c>
    </row>
    <row r="88" spans="2:9" x14ac:dyDescent="0.25">
      <c r="B88" s="8">
        <f t="shared" si="2"/>
        <v>39464</v>
      </c>
      <c r="C88">
        <v>209</v>
      </c>
      <c r="D88">
        <v>0</v>
      </c>
      <c r="E88">
        <v>593.1</v>
      </c>
      <c r="F88">
        <v>518.6</v>
      </c>
      <c r="G88" s="38">
        <f t="shared" si="29"/>
        <v>802.1</v>
      </c>
      <c r="H88" s="38">
        <f t="shared" si="29"/>
        <v>518.6</v>
      </c>
      <c r="I88" s="47">
        <f t="shared" ref="I88:I93" si="30">+(G88/H88-1)*100</f>
        <v>54.666409564211335</v>
      </c>
    </row>
    <row r="89" spans="2:9" x14ac:dyDescent="0.25">
      <c r="B89" s="8">
        <f t="shared" si="2"/>
        <v>39471</v>
      </c>
      <c r="C89">
        <v>203</v>
      </c>
      <c r="D89">
        <v>10</v>
      </c>
      <c r="E89">
        <v>599</v>
      </c>
      <c r="F89">
        <v>518.6</v>
      </c>
      <c r="G89" s="38">
        <f t="shared" ref="G89:H91" si="31">+C89+E89</f>
        <v>802</v>
      </c>
      <c r="H89" s="38">
        <f t="shared" si="31"/>
        <v>528.6</v>
      </c>
      <c r="I89" s="47">
        <f t="shared" si="30"/>
        <v>51.721528566023458</v>
      </c>
    </row>
    <row r="90" spans="2:9" x14ac:dyDescent="0.25">
      <c r="B90" s="8">
        <f t="shared" si="2"/>
        <v>39478</v>
      </c>
      <c r="C90">
        <v>175</v>
      </c>
      <c r="D90">
        <v>79</v>
      </c>
      <c r="E90">
        <v>665</v>
      </c>
      <c r="F90">
        <v>518.6</v>
      </c>
      <c r="G90" s="38">
        <f t="shared" si="31"/>
        <v>840</v>
      </c>
      <c r="H90" s="38">
        <f t="shared" si="31"/>
        <v>597.6</v>
      </c>
      <c r="I90" s="47">
        <f t="shared" si="30"/>
        <v>40.562248995983929</v>
      </c>
    </row>
    <row r="91" spans="2:9" x14ac:dyDescent="0.25">
      <c r="B91" s="8">
        <f t="shared" si="2"/>
        <v>39485</v>
      </c>
      <c r="C91">
        <v>161.80000000000001</v>
      </c>
      <c r="D91">
        <v>172.9</v>
      </c>
      <c r="E91">
        <v>640.79999999999995</v>
      </c>
      <c r="F91">
        <v>342.7</v>
      </c>
      <c r="G91" s="38">
        <f t="shared" si="31"/>
        <v>802.59999999999991</v>
      </c>
      <c r="H91" s="38">
        <f t="shared" si="31"/>
        <v>515.6</v>
      </c>
      <c r="I91" s="47">
        <f t="shared" si="30"/>
        <v>55.663304887509682</v>
      </c>
    </row>
    <row r="92" spans="2:9" x14ac:dyDescent="0.25">
      <c r="B92" s="8">
        <f t="shared" si="2"/>
        <v>39492</v>
      </c>
      <c r="C92">
        <v>135</v>
      </c>
      <c r="D92">
        <v>127.7</v>
      </c>
      <c r="E92">
        <v>724.4</v>
      </c>
      <c r="F92">
        <v>518.6</v>
      </c>
      <c r="G92" s="38">
        <f t="shared" ref="G92:H94" si="32">+C92+E92</f>
        <v>859.4</v>
      </c>
      <c r="H92" s="38">
        <f t="shared" si="32"/>
        <v>646.30000000000007</v>
      </c>
      <c r="I92" s="47">
        <f t="shared" si="30"/>
        <v>32.972303883645338</v>
      </c>
    </row>
    <row r="93" spans="2:9" x14ac:dyDescent="0.25">
      <c r="B93" s="8">
        <f t="shared" si="2"/>
        <v>39499</v>
      </c>
      <c r="C93">
        <v>127.5</v>
      </c>
      <c r="D93">
        <v>127.7</v>
      </c>
      <c r="E93">
        <v>744.2</v>
      </c>
      <c r="F93">
        <v>518.6</v>
      </c>
      <c r="G93" s="38">
        <f t="shared" si="32"/>
        <v>871.7</v>
      </c>
      <c r="H93" s="38">
        <f t="shared" si="32"/>
        <v>646.30000000000007</v>
      </c>
      <c r="I93" s="47">
        <f t="shared" si="30"/>
        <v>34.87544483985765</v>
      </c>
    </row>
    <row r="94" spans="2:9" x14ac:dyDescent="0.25">
      <c r="B94" s="8">
        <f t="shared" si="2"/>
        <v>39506</v>
      </c>
      <c r="C94">
        <v>143</v>
      </c>
      <c r="D94">
        <v>127.7</v>
      </c>
      <c r="E94">
        <v>744.2</v>
      </c>
      <c r="F94">
        <v>518.6</v>
      </c>
      <c r="G94" s="38">
        <f t="shared" si="32"/>
        <v>887.2</v>
      </c>
      <c r="H94" s="38">
        <f t="shared" si="32"/>
        <v>646.30000000000007</v>
      </c>
      <c r="I94" s="47">
        <f t="shared" ref="I94:I99" si="33">+(G94/H94-1)*100</f>
        <v>37.273711898499151</v>
      </c>
    </row>
    <row r="95" spans="2:9" x14ac:dyDescent="0.25">
      <c r="B95" s="8">
        <f t="shared" si="2"/>
        <v>39513</v>
      </c>
      <c r="C95">
        <v>158.30000000000001</v>
      </c>
      <c r="D95">
        <v>138.69999999999999</v>
      </c>
      <c r="E95">
        <v>779.7</v>
      </c>
      <c r="F95">
        <v>541.70000000000005</v>
      </c>
      <c r="G95" s="38">
        <f t="shared" ref="G95:H97" si="34">+C95+E95</f>
        <v>938</v>
      </c>
      <c r="H95" s="38">
        <f t="shared" si="34"/>
        <v>680.40000000000009</v>
      </c>
      <c r="I95" s="47">
        <f t="shared" si="33"/>
        <v>37.860082304526735</v>
      </c>
    </row>
    <row r="96" spans="2:9" x14ac:dyDescent="0.25">
      <c r="B96" s="8">
        <f t="shared" si="2"/>
        <v>39520</v>
      </c>
      <c r="C96">
        <v>143.9</v>
      </c>
      <c r="D96">
        <v>118.7</v>
      </c>
      <c r="E96">
        <v>802.3</v>
      </c>
      <c r="F96">
        <v>561.70000000000005</v>
      </c>
      <c r="G96" s="38">
        <f t="shared" si="34"/>
        <v>946.19999999999993</v>
      </c>
      <c r="H96" s="38">
        <f t="shared" si="34"/>
        <v>680.40000000000009</v>
      </c>
      <c r="I96" s="47">
        <f t="shared" si="33"/>
        <v>39.065255731922363</v>
      </c>
    </row>
    <row r="97" spans="2:10" x14ac:dyDescent="0.25">
      <c r="B97" s="8">
        <f t="shared" si="2"/>
        <v>39527</v>
      </c>
      <c r="C97">
        <v>123.8</v>
      </c>
      <c r="D97">
        <v>106.7</v>
      </c>
      <c r="E97">
        <v>820.5</v>
      </c>
      <c r="F97">
        <v>593.5</v>
      </c>
      <c r="G97" s="38">
        <f t="shared" si="34"/>
        <v>944.3</v>
      </c>
      <c r="H97" s="38">
        <f t="shared" si="34"/>
        <v>700.2</v>
      </c>
      <c r="I97" s="47">
        <f t="shared" si="33"/>
        <v>34.861468151956565</v>
      </c>
    </row>
    <row r="98" spans="2:10" x14ac:dyDescent="0.25">
      <c r="B98" s="8">
        <f t="shared" si="2"/>
        <v>39534</v>
      </c>
      <c r="C98">
        <v>95.3</v>
      </c>
      <c r="D98">
        <v>88.7</v>
      </c>
      <c r="E98">
        <v>849.6</v>
      </c>
      <c r="F98">
        <v>611.29999999999995</v>
      </c>
      <c r="G98" s="38">
        <f t="shared" ref="G98:H100" si="35">+C98+E98</f>
        <v>944.9</v>
      </c>
      <c r="H98" s="38">
        <f t="shared" si="35"/>
        <v>700</v>
      </c>
      <c r="I98" s="47">
        <f t="shared" si="33"/>
        <v>34.985714285714288</v>
      </c>
    </row>
    <row r="99" spans="2:10" x14ac:dyDescent="0.25">
      <c r="B99" s="8">
        <f t="shared" si="2"/>
        <v>39541</v>
      </c>
      <c r="C99">
        <v>102.8</v>
      </c>
      <c r="D99">
        <v>86.1</v>
      </c>
      <c r="E99">
        <v>866.3</v>
      </c>
      <c r="F99">
        <v>611.29999999999995</v>
      </c>
      <c r="G99" s="38">
        <f t="shared" si="35"/>
        <v>969.09999999999991</v>
      </c>
      <c r="H99" s="38">
        <f t="shared" si="35"/>
        <v>697.4</v>
      </c>
      <c r="I99" s="47">
        <f t="shared" si="33"/>
        <v>38.958990536277604</v>
      </c>
    </row>
    <row r="100" spans="2:10" x14ac:dyDescent="0.25">
      <c r="B100" s="8">
        <f t="shared" si="2"/>
        <v>39548</v>
      </c>
      <c r="C100">
        <v>105.1</v>
      </c>
      <c r="D100">
        <v>86.1</v>
      </c>
      <c r="E100">
        <v>872.6</v>
      </c>
      <c r="F100">
        <v>611.29999999999995</v>
      </c>
      <c r="G100" s="38">
        <f t="shared" si="35"/>
        <v>977.7</v>
      </c>
      <c r="H100" s="38">
        <f t="shared" si="35"/>
        <v>697.4</v>
      </c>
      <c r="I100" s="47">
        <f t="shared" ref="I100:I105" si="36">+(G100/H100-1)*100</f>
        <v>40.192142242615446</v>
      </c>
    </row>
    <row r="101" spans="2:10" x14ac:dyDescent="0.25">
      <c r="B101" s="8">
        <f t="shared" si="2"/>
        <v>39555</v>
      </c>
      <c r="C101">
        <v>88.3</v>
      </c>
      <c r="D101">
        <v>52.3</v>
      </c>
      <c r="E101">
        <v>923.3</v>
      </c>
      <c r="F101">
        <v>646.5</v>
      </c>
      <c r="G101" s="38">
        <f t="shared" ref="G101:H103" si="37">+C101+E101</f>
        <v>1011.5999999999999</v>
      </c>
      <c r="H101" s="38">
        <f t="shared" si="37"/>
        <v>698.8</v>
      </c>
      <c r="I101" s="47">
        <f t="shared" si="36"/>
        <v>44.762449914138514</v>
      </c>
    </row>
    <row r="102" spans="2:10" x14ac:dyDescent="0.25">
      <c r="B102" s="8">
        <f t="shared" si="2"/>
        <v>39562</v>
      </c>
      <c r="C102">
        <v>56.3</v>
      </c>
      <c r="D102">
        <v>26</v>
      </c>
      <c r="E102">
        <v>949.3</v>
      </c>
      <c r="F102">
        <v>676.2</v>
      </c>
      <c r="G102" s="38">
        <f t="shared" si="37"/>
        <v>1005.5999999999999</v>
      </c>
      <c r="H102" s="38">
        <f t="shared" si="37"/>
        <v>702.2</v>
      </c>
      <c r="I102" s="47">
        <f t="shared" si="36"/>
        <v>43.207063514668164</v>
      </c>
    </row>
    <row r="103" spans="2:10" x14ac:dyDescent="0.25">
      <c r="B103" s="8">
        <f t="shared" si="2"/>
        <v>39569</v>
      </c>
      <c r="C103">
        <v>51.3</v>
      </c>
      <c r="D103">
        <v>35</v>
      </c>
      <c r="E103">
        <v>949.3</v>
      </c>
      <c r="F103">
        <v>676.2</v>
      </c>
      <c r="G103" s="38">
        <f t="shared" si="37"/>
        <v>1000.5999999999999</v>
      </c>
      <c r="H103" s="38">
        <f t="shared" si="37"/>
        <v>711.2</v>
      </c>
      <c r="I103" s="47">
        <f t="shared" si="36"/>
        <v>40.691788526434181</v>
      </c>
      <c r="J103">
        <v>26</v>
      </c>
    </row>
    <row r="104" spans="2:10" x14ac:dyDescent="0.25">
      <c r="B104" s="8">
        <f t="shared" si="2"/>
        <v>39576</v>
      </c>
      <c r="C104">
        <v>57.8</v>
      </c>
      <c r="D104">
        <v>9</v>
      </c>
      <c r="E104">
        <v>955.5</v>
      </c>
      <c r="F104">
        <v>704.8</v>
      </c>
      <c r="G104" s="38">
        <f t="shared" ref="G104:H106" si="38">+C104+E104</f>
        <v>1013.3</v>
      </c>
      <c r="H104" s="38">
        <f t="shared" si="38"/>
        <v>713.8</v>
      </c>
      <c r="I104" s="47">
        <f t="shared" si="36"/>
        <v>41.958531801625099</v>
      </c>
      <c r="J104">
        <v>26</v>
      </c>
    </row>
    <row r="105" spans="2:10" x14ac:dyDescent="0.25">
      <c r="B105" s="8">
        <f t="shared" si="2"/>
        <v>39583</v>
      </c>
      <c r="C105">
        <v>57.8</v>
      </c>
      <c r="D105">
        <v>0</v>
      </c>
      <c r="E105">
        <v>955.5</v>
      </c>
      <c r="F105">
        <v>704.8</v>
      </c>
      <c r="G105" s="38">
        <f t="shared" si="38"/>
        <v>1013.3</v>
      </c>
      <c r="H105" s="38">
        <f t="shared" si="38"/>
        <v>704.8</v>
      </c>
      <c r="I105" s="47">
        <f t="shared" si="36"/>
        <v>43.771282633371179</v>
      </c>
    </row>
    <row r="106" spans="2:10" x14ac:dyDescent="0.25">
      <c r="B106" s="8">
        <f t="shared" si="2"/>
        <v>39590</v>
      </c>
      <c r="C106">
        <v>51.8</v>
      </c>
      <c r="D106">
        <v>0</v>
      </c>
      <c r="E106">
        <v>961.5</v>
      </c>
      <c r="F106">
        <v>704.8</v>
      </c>
      <c r="G106" s="38">
        <f t="shared" si="38"/>
        <v>1013.3</v>
      </c>
      <c r="H106" s="38">
        <f t="shared" si="38"/>
        <v>704.8</v>
      </c>
      <c r="I106" s="47">
        <f t="shared" ref="I106:I111" si="39">+(G106/H106-1)*100</f>
        <v>43.771282633371179</v>
      </c>
      <c r="J106">
        <v>30</v>
      </c>
    </row>
    <row r="107" spans="2:10" x14ac:dyDescent="0.25">
      <c r="B107" s="8">
        <f t="shared" si="2"/>
        <v>39597</v>
      </c>
      <c r="C107">
        <v>50.5</v>
      </c>
      <c r="D107">
        <v>0</v>
      </c>
      <c r="E107">
        <v>961.5</v>
      </c>
      <c r="F107">
        <v>704.8</v>
      </c>
      <c r="G107" s="38">
        <f t="shared" ref="G107:H109" si="40">+C107+E107</f>
        <v>1012</v>
      </c>
      <c r="H107" s="38">
        <f t="shared" si="40"/>
        <v>704.8</v>
      </c>
      <c r="I107" s="47">
        <f t="shared" si="39"/>
        <v>43.586833144154369</v>
      </c>
      <c r="J107">
        <v>62</v>
      </c>
    </row>
    <row r="108" spans="2:10" x14ac:dyDescent="0.25">
      <c r="B108" s="8">
        <f t="shared" si="2"/>
        <v>39604</v>
      </c>
      <c r="C108">
        <v>64.8</v>
      </c>
      <c r="D108">
        <v>70.7</v>
      </c>
      <c r="E108">
        <v>19.100000000000001</v>
      </c>
      <c r="F108">
        <v>35.6</v>
      </c>
      <c r="G108" s="38">
        <f t="shared" si="40"/>
        <v>83.9</v>
      </c>
      <c r="H108" s="38">
        <f t="shared" si="40"/>
        <v>106.30000000000001</v>
      </c>
      <c r="I108" s="47">
        <f t="shared" si="39"/>
        <v>-21.072436500470371</v>
      </c>
    </row>
    <row r="109" spans="2:10" x14ac:dyDescent="0.25">
      <c r="B109" s="8">
        <f t="shared" si="2"/>
        <v>39611</v>
      </c>
      <c r="C109">
        <v>64.8</v>
      </c>
      <c r="D109">
        <v>70.7</v>
      </c>
      <c r="E109">
        <v>19.100000000000001</v>
      </c>
      <c r="F109">
        <v>35.6</v>
      </c>
      <c r="G109" s="38">
        <f t="shared" si="40"/>
        <v>83.9</v>
      </c>
      <c r="H109" s="38">
        <f t="shared" si="40"/>
        <v>106.30000000000001</v>
      </c>
      <c r="I109" s="47">
        <f t="shared" si="39"/>
        <v>-21.072436500470371</v>
      </c>
    </row>
    <row r="110" spans="2:10" x14ac:dyDescent="0.25">
      <c r="B110" s="8">
        <f t="shared" si="2"/>
        <v>39618</v>
      </c>
      <c r="C110">
        <v>64.8</v>
      </c>
      <c r="D110">
        <v>61</v>
      </c>
      <c r="E110">
        <v>19.100000000000001</v>
      </c>
      <c r="F110">
        <v>65.8</v>
      </c>
      <c r="G110" s="38">
        <f t="shared" ref="G110:H112" si="41">+C110+E110</f>
        <v>83.9</v>
      </c>
      <c r="H110" s="38">
        <f t="shared" si="41"/>
        <v>126.8</v>
      </c>
      <c r="I110" s="47">
        <f t="shared" si="39"/>
        <v>-33.832807570977906</v>
      </c>
    </row>
    <row r="111" spans="2:10" x14ac:dyDescent="0.25">
      <c r="B111" s="8">
        <f t="shared" si="2"/>
        <v>39625</v>
      </c>
      <c r="C111">
        <v>63.5</v>
      </c>
      <c r="D111">
        <v>43</v>
      </c>
      <c r="E111">
        <v>19.100000000000001</v>
      </c>
      <c r="F111">
        <v>85.6</v>
      </c>
      <c r="G111" s="38">
        <f t="shared" si="41"/>
        <v>82.6</v>
      </c>
      <c r="H111" s="38">
        <f t="shared" si="41"/>
        <v>128.6</v>
      </c>
      <c r="I111" s="47">
        <f t="shared" si="39"/>
        <v>-35.769828926905134</v>
      </c>
    </row>
    <row r="112" spans="2:10" x14ac:dyDescent="0.25">
      <c r="B112" s="8">
        <f t="shared" si="2"/>
        <v>39632</v>
      </c>
      <c r="C112">
        <v>84.8</v>
      </c>
      <c r="D112">
        <v>49.3</v>
      </c>
      <c r="E112">
        <v>19.100000000000001</v>
      </c>
      <c r="F112">
        <v>85.6</v>
      </c>
      <c r="G112" s="38">
        <f t="shared" si="41"/>
        <v>103.9</v>
      </c>
      <c r="H112" s="38">
        <f t="shared" si="41"/>
        <v>134.89999999999998</v>
      </c>
      <c r="I112" s="47">
        <f t="shared" ref="I112:I117" si="42">+(G112/H112-1)*100</f>
        <v>-22.979985174203101</v>
      </c>
    </row>
    <row r="113" spans="2:9" x14ac:dyDescent="0.25">
      <c r="B113" s="8">
        <f t="shared" si="2"/>
        <v>39639</v>
      </c>
      <c r="C113">
        <v>97.8</v>
      </c>
      <c r="D113">
        <v>78.3</v>
      </c>
      <c r="E113">
        <v>44.3</v>
      </c>
      <c r="F113">
        <v>85.6</v>
      </c>
      <c r="G113" s="38">
        <f t="shared" ref="G113:H115" si="43">+C113+E113</f>
        <v>142.1</v>
      </c>
      <c r="H113" s="38">
        <f t="shared" si="43"/>
        <v>163.89999999999998</v>
      </c>
      <c r="I113" s="47">
        <f t="shared" si="42"/>
        <v>-13.300793166564972</v>
      </c>
    </row>
    <row r="114" spans="2:9" x14ac:dyDescent="0.25">
      <c r="B114" s="8">
        <f t="shared" si="2"/>
        <v>39646</v>
      </c>
      <c r="C114">
        <v>91.8</v>
      </c>
      <c r="D114">
        <v>55.8</v>
      </c>
      <c r="E114">
        <v>50.6</v>
      </c>
      <c r="F114">
        <v>112.5</v>
      </c>
      <c r="G114" s="38">
        <f t="shared" si="43"/>
        <v>142.4</v>
      </c>
      <c r="H114" s="38">
        <f t="shared" si="43"/>
        <v>168.3</v>
      </c>
      <c r="I114" s="47">
        <f t="shared" si="42"/>
        <v>-15.38918597742127</v>
      </c>
    </row>
    <row r="115" spans="2:9" x14ac:dyDescent="0.25">
      <c r="B115" s="8">
        <f t="shared" si="2"/>
        <v>39653</v>
      </c>
      <c r="C115">
        <v>106.8</v>
      </c>
      <c r="D115">
        <v>118.3</v>
      </c>
      <c r="E115">
        <v>55.8</v>
      </c>
      <c r="F115">
        <v>112.5</v>
      </c>
      <c r="G115" s="38">
        <f t="shared" si="43"/>
        <v>162.6</v>
      </c>
      <c r="H115" s="38">
        <f t="shared" si="43"/>
        <v>230.8</v>
      </c>
      <c r="I115" s="47">
        <f t="shared" si="42"/>
        <v>-29.549393414211444</v>
      </c>
    </row>
    <row r="116" spans="2:9" x14ac:dyDescent="0.25">
      <c r="B116" s="8">
        <f t="shared" si="2"/>
        <v>39660</v>
      </c>
      <c r="C116">
        <v>103.5</v>
      </c>
      <c r="D116">
        <v>117.3</v>
      </c>
      <c r="E116">
        <v>62.1</v>
      </c>
      <c r="F116">
        <v>135.30000000000001</v>
      </c>
      <c r="G116" s="38">
        <f t="shared" ref="G116:H118" si="44">+C116+E116</f>
        <v>165.6</v>
      </c>
      <c r="H116" s="38">
        <f t="shared" si="44"/>
        <v>252.60000000000002</v>
      </c>
      <c r="I116" s="47">
        <f t="shared" si="42"/>
        <v>-34.441805225653212</v>
      </c>
    </row>
    <row r="117" spans="2:9" x14ac:dyDescent="0.25">
      <c r="B117" s="8">
        <f t="shared" si="2"/>
        <v>39667</v>
      </c>
      <c r="C117">
        <v>118.5</v>
      </c>
      <c r="D117">
        <v>204.3</v>
      </c>
      <c r="E117">
        <v>80.599999999999994</v>
      </c>
      <c r="F117">
        <v>135.30000000000001</v>
      </c>
      <c r="G117" s="38">
        <f t="shared" si="44"/>
        <v>199.1</v>
      </c>
      <c r="H117" s="38">
        <f t="shared" si="44"/>
        <v>339.6</v>
      </c>
      <c r="I117" s="47">
        <f t="shared" si="42"/>
        <v>-41.372202591283866</v>
      </c>
    </row>
    <row r="118" spans="2:9" x14ac:dyDescent="0.25">
      <c r="B118" s="8">
        <f t="shared" si="2"/>
        <v>39674</v>
      </c>
      <c r="C118">
        <v>133.5</v>
      </c>
      <c r="D118">
        <v>194.8</v>
      </c>
      <c r="E118">
        <v>80.599999999999994</v>
      </c>
      <c r="F118">
        <v>144.80000000000001</v>
      </c>
      <c r="G118" s="38">
        <f t="shared" si="44"/>
        <v>214.1</v>
      </c>
      <c r="H118" s="38">
        <f t="shared" si="44"/>
        <v>339.6</v>
      </c>
      <c r="I118" s="47">
        <f t="shared" ref="I118:I123" si="45">+(G118/H118-1)*100</f>
        <v>-36.955241460541821</v>
      </c>
    </row>
    <row r="119" spans="2:9" x14ac:dyDescent="0.25">
      <c r="B119" s="8">
        <f t="shared" si="2"/>
        <v>39681</v>
      </c>
      <c r="C119">
        <v>140</v>
      </c>
      <c r="D119">
        <v>188.5</v>
      </c>
      <c r="E119">
        <v>86.1</v>
      </c>
      <c r="F119">
        <v>160.6</v>
      </c>
      <c r="G119" s="38">
        <f t="shared" ref="G119:H121" si="46">+C119+E119</f>
        <v>226.1</v>
      </c>
      <c r="H119" s="38">
        <f t="shared" si="46"/>
        <v>349.1</v>
      </c>
      <c r="I119" s="47">
        <f t="shared" si="45"/>
        <v>-35.233457462045273</v>
      </c>
    </row>
    <row r="120" spans="2:9" x14ac:dyDescent="0.25">
      <c r="B120" s="8">
        <f t="shared" si="2"/>
        <v>39688</v>
      </c>
      <c r="C120">
        <v>108.5</v>
      </c>
      <c r="D120">
        <v>137.5</v>
      </c>
      <c r="E120">
        <v>123.6</v>
      </c>
      <c r="F120">
        <v>214.2</v>
      </c>
      <c r="G120" s="38">
        <f t="shared" si="46"/>
        <v>232.1</v>
      </c>
      <c r="H120" s="38">
        <f t="shared" si="46"/>
        <v>351.7</v>
      </c>
      <c r="I120" s="47">
        <f t="shared" si="45"/>
        <v>-34.006255331248227</v>
      </c>
    </row>
    <row r="121" spans="2:9" x14ac:dyDescent="0.25">
      <c r="B121" s="8">
        <f t="shared" si="2"/>
        <v>39695</v>
      </c>
      <c r="C121">
        <v>121</v>
      </c>
      <c r="D121">
        <v>147.5</v>
      </c>
      <c r="E121">
        <v>129.4</v>
      </c>
      <c r="F121">
        <v>241</v>
      </c>
      <c r="G121" s="38">
        <f t="shared" si="46"/>
        <v>250.4</v>
      </c>
      <c r="H121" s="38">
        <f t="shared" si="46"/>
        <v>388.5</v>
      </c>
      <c r="I121" s="47">
        <f t="shared" si="45"/>
        <v>-35.546975546975546</v>
      </c>
    </row>
    <row r="122" spans="2:9" x14ac:dyDescent="0.25">
      <c r="B122" s="8">
        <f t="shared" si="2"/>
        <v>39702</v>
      </c>
      <c r="C122">
        <v>147</v>
      </c>
      <c r="D122">
        <v>127.5</v>
      </c>
      <c r="E122">
        <v>143.19999999999999</v>
      </c>
      <c r="F122">
        <v>263</v>
      </c>
      <c r="G122" s="38">
        <f t="shared" ref="G122:H124" si="47">+C122+E122</f>
        <v>290.2</v>
      </c>
      <c r="H122" s="38">
        <f t="shared" si="47"/>
        <v>390.5</v>
      </c>
      <c r="I122" s="47">
        <f t="shared" si="45"/>
        <v>-25.685019206145967</v>
      </c>
    </row>
    <row r="123" spans="2:9" x14ac:dyDescent="0.25">
      <c r="B123" s="8">
        <f t="shared" si="2"/>
        <v>39709</v>
      </c>
      <c r="C123">
        <v>111</v>
      </c>
      <c r="D123">
        <v>156.5</v>
      </c>
      <c r="E123">
        <v>162.1</v>
      </c>
      <c r="F123">
        <v>282.60000000000002</v>
      </c>
      <c r="G123" s="38">
        <f t="shared" si="47"/>
        <v>273.10000000000002</v>
      </c>
      <c r="H123" s="38">
        <f t="shared" si="47"/>
        <v>439.1</v>
      </c>
      <c r="I123" s="47">
        <f t="shared" si="45"/>
        <v>-37.804600318833984</v>
      </c>
    </row>
    <row r="124" spans="2:9" x14ac:dyDescent="0.25">
      <c r="B124" s="8">
        <f t="shared" si="2"/>
        <v>39716</v>
      </c>
      <c r="C124">
        <v>120</v>
      </c>
      <c r="D124">
        <v>130.5</v>
      </c>
      <c r="E124">
        <v>162.1</v>
      </c>
      <c r="F124">
        <v>310.89999999999998</v>
      </c>
      <c r="G124" s="38">
        <f t="shared" si="47"/>
        <v>282.10000000000002</v>
      </c>
      <c r="H124" s="38">
        <f t="shared" si="47"/>
        <v>441.4</v>
      </c>
      <c r="I124" s="47">
        <f t="shared" ref="I124:I129" si="48">+(G124/H124-1)*100</f>
        <v>-36.089714544630716</v>
      </c>
    </row>
    <row r="125" spans="2:9" x14ac:dyDescent="0.25">
      <c r="B125" s="8">
        <f t="shared" si="2"/>
        <v>39723</v>
      </c>
      <c r="C125">
        <v>125.1</v>
      </c>
      <c r="D125">
        <v>108.5</v>
      </c>
      <c r="E125">
        <v>187.4</v>
      </c>
      <c r="F125">
        <v>333.3</v>
      </c>
      <c r="G125" s="38">
        <f t="shared" ref="G125:H127" si="49">+C125+E125</f>
        <v>312.5</v>
      </c>
      <c r="H125" s="38">
        <f t="shared" si="49"/>
        <v>441.8</v>
      </c>
      <c r="I125" s="47">
        <f t="shared" si="48"/>
        <v>-29.266636487098239</v>
      </c>
    </row>
    <row r="126" spans="2:9" x14ac:dyDescent="0.25">
      <c r="B126" s="8">
        <f t="shared" si="2"/>
        <v>39730</v>
      </c>
      <c r="C126">
        <v>137.1</v>
      </c>
      <c r="D126">
        <v>116</v>
      </c>
      <c r="E126">
        <v>203.9</v>
      </c>
      <c r="F126">
        <v>355.8</v>
      </c>
      <c r="G126" s="38">
        <f t="shared" si="49"/>
        <v>341</v>
      </c>
      <c r="H126" s="38">
        <f t="shared" si="49"/>
        <v>471.8</v>
      </c>
      <c r="I126" s="47">
        <f t="shared" si="48"/>
        <v>-27.72361169987283</v>
      </c>
    </row>
    <row r="127" spans="2:9" x14ac:dyDescent="0.25">
      <c r="B127" s="8">
        <f t="shared" si="2"/>
        <v>39737</v>
      </c>
      <c r="C127">
        <v>90.1</v>
      </c>
      <c r="D127">
        <v>113.4</v>
      </c>
      <c r="E127">
        <v>250.3</v>
      </c>
      <c r="F127">
        <v>377.2</v>
      </c>
      <c r="G127" s="38">
        <f t="shared" si="49"/>
        <v>340.4</v>
      </c>
      <c r="H127" s="38">
        <f t="shared" si="49"/>
        <v>490.6</v>
      </c>
      <c r="I127" s="47">
        <f t="shared" si="48"/>
        <v>-30.615572768039144</v>
      </c>
    </row>
    <row r="128" spans="2:9" x14ac:dyDescent="0.25">
      <c r="B128" s="8">
        <f t="shared" si="2"/>
        <v>39744</v>
      </c>
      <c r="C128">
        <v>110.1</v>
      </c>
      <c r="D128">
        <v>97.9</v>
      </c>
      <c r="E128">
        <v>250.3</v>
      </c>
      <c r="F128">
        <v>392.6</v>
      </c>
      <c r="G128" s="38">
        <f t="shared" ref="G128:H130" si="50">+C128+E128</f>
        <v>360.4</v>
      </c>
      <c r="H128" s="38">
        <f t="shared" si="50"/>
        <v>490.5</v>
      </c>
      <c r="I128" s="47">
        <f t="shared" si="48"/>
        <v>-26.523955147808365</v>
      </c>
    </row>
    <row r="129" spans="2:9" x14ac:dyDescent="0.25">
      <c r="B129" s="8">
        <f t="shared" si="2"/>
        <v>39751</v>
      </c>
      <c r="C129">
        <v>120.1</v>
      </c>
      <c r="D129">
        <v>147.19999999999999</v>
      </c>
      <c r="E129">
        <v>250.3</v>
      </c>
      <c r="F129">
        <v>392.6</v>
      </c>
      <c r="G129" s="38">
        <f t="shared" si="50"/>
        <v>370.4</v>
      </c>
      <c r="H129" s="38">
        <f t="shared" si="50"/>
        <v>539.79999999999995</v>
      </c>
      <c r="I129" s="47">
        <f t="shared" si="48"/>
        <v>-31.381993330863278</v>
      </c>
    </row>
    <row r="130" spans="2:9" x14ac:dyDescent="0.25">
      <c r="B130" s="8">
        <f t="shared" si="2"/>
        <v>39758</v>
      </c>
      <c r="C130">
        <v>104.6</v>
      </c>
      <c r="D130">
        <v>171.2</v>
      </c>
      <c r="E130">
        <v>275.89999999999998</v>
      </c>
      <c r="F130">
        <v>392.6</v>
      </c>
      <c r="G130" s="38">
        <f t="shared" si="50"/>
        <v>380.5</v>
      </c>
      <c r="H130" s="38">
        <f t="shared" si="50"/>
        <v>563.79999999999995</v>
      </c>
      <c r="I130" s="47">
        <f t="shared" ref="I130:I135" si="51">+(G130/H130-1)*100</f>
        <v>-32.511528910961331</v>
      </c>
    </row>
    <row r="131" spans="2:9" x14ac:dyDescent="0.25">
      <c r="B131" s="8">
        <f t="shared" si="2"/>
        <v>39765</v>
      </c>
      <c r="C131">
        <v>116.1</v>
      </c>
      <c r="D131">
        <v>122.3</v>
      </c>
      <c r="E131">
        <v>275.89999999999998</v>
      </c>
      <c r="F131">
        <v>455.1</v>
      </c>
      <c r="G131" s="38">
        <f t="shared" ref="G131:H133" si="52">+C131+E131</f>
        <v>392</v>
      </c>
      <c r="H131" s="38">
        <f t="shared" si="52"/>
        <v>577.4</v>
      </c>
      <c r="I131" s="47">
        <f t="shared" si="51"/>
        <v>-32.109456182888806</v>
      </c>
    </row>
    <row r="132" spans="2:9" x14ac:dyDescent="0.25">
      <c r="B132" s="8">
        <f t="shared" si="2"/>
        <v>39772</v>
      </c>
      <c r="C132">
        <v>103.3</v>
      </c>
      <c r="D132">
        <v>139.80000000000001</v>
      </c>
      <c r="E132">
        <v>295.7</v>
      </c>
      <c r="F132">
        <v>455.1</v>
      </c>
      <c r="G132" s="38">
        <f t="shared" si="52"/>
        <v>399</v>
      </c>
      <c r="H132" s="38">
        <f t="shared" si="52"/>
        <v>594.90000000000009</v>
      </c>
      <c r="I132" s="47">
        <f t="shared" si="51"/>
        <v>-32.929904185577421</v>
      </c>
    </row>
    <row r="133" spans="2:9" x14ac:dyDescent="0.25">
      <c r="B133" s="8">
        <f t="shared" si="2"/>
        <v>39779</v>
      </c>
      <c r="C133">
        <v>83.8</v>
      </c>
      <c r="D133">
        <v>82.8</v>
      </c>
      <c r="E133">
        <v>322.10000000000002</v>
      </c>
      <c r="F133">
        <v>522.29999999999995</v>
      </c>
      <c r="G133" s="38">
        <f t="shared" si="52"/>
        <v>405.90000000000003</v>
      </c>
      <c r="H133" s="38">
        <f t="shared" si="52"/>
        <v>605.09999999999991</v>
      </c>
      <c r="I133" s="47">
        <f t="shared" si="51"/>
        <v>-32.920178482895366</v>
      </c>
    </row>
    <row r="134" spans="2:9" x14ac:dyDescent="0.25">
      <c r="B134" s="8">
        <f t="shared" si="2"/>
        <v>39786</v>
      </c>
      <c r="C134">
        <v>73.5</v>
      </c>
      <c r="D134">
        <v>125.8</v>
      </c>
      <c r="E134">
        <v>328.4</v>
      </c>
      <c r="F134">
        <v>522.29999999999995</v>
      </c>
      <c r="G134" s="38">
        <f t="shared" ref="G134:H136" si="53">+C134+E134</f>
        <v>401.9</v>
      </c>
      <c r="H134" s="38">
        <f t="shared" si="53"/>
        <v>648.09999999999991</v>
      </c>
      <c r="I134" s="47">
        <f t="shared" si="51"/>
        <v>-37.987964820243782</v>
      </c>
    </row>
    <row r="135" spans="2:9" x14ac:dyDescent="0.25">
      <c r="B135" s="8">
        <f t="shared" si="2"/>
        <v>39793</v>
      </c>
      <c r="C135">
        <v>52.2</v>
      </c>
      <c r="D135">
        <v>167.9</v>
      </c>
      <c r="E135">
        <v>344.4</v>
      </c>
      <c r="F135">
        <v>522.29999999999995</v>
      </c>
      <c r="G135" s="38">
        <f t="shared" si="53"/>
        <v>396.59999999999997</v>
      </c>
      <c r="H135" s="38">
        <f t="shared" si="53"/>
        <v>690.19999999999993</v>
      </c>
      <c r="I135" s="47">
        <f t="shared" si="51"/>
        <v>-42.538394668212106</v>
      </c>
    </row>
    <row r="136" spans="2:9" x14ac:dyDescent="0.25">
      <c r="B136" s="8">
        <f t="shared" si="2"/>
        <v>39800</v>
      </c>
      <c r="C136">
        <v>44.2</v>
      </c>
      <c r="D136">
        <v>220.9</v>
      </c>
      <c r="E136">
        <v>355.5</v>
      </c>
      <c r="F136">
        <v>522.29999999999995</v>
      </c>
      <c r="G136" s="38">
        <f t="shared" si="53"/>
        <v>399.7</v>
      </c>
      <c r="H136" s="38">
        <f t="shared" si="53"/>
        <v>743.19999999999993</v>
      </c>
      <c r="I136" s="47">
        <f t="shared" ref="I136:I141" si="54">+(G136/H136-1)*100</f>
        <v>-46.219052744886966</v>
      </c>
    </row>
    <row r="137" spans="2:9" x14ac:dyDescent="0.25">
      <c r="B137" s="8">
        <f t="shared" si="2"/>
        <v>39807</v>
      </c>
      <c r="C137">
        <v>49.2</v>
      </c>
      <c r="D137">
        <v>220.9</v>
      </c>
      <c r="E137">
        <v>355.5</v>
      </c>
      <c r="F137">
        <v>522.29999999999995</v>
      </c>
      <c r="G137" s="38">
        <f t="shared" ref="G137:H139" si="55">+C137+E137</f>
        <v>404.7</v>
      </c>
      <c r="H137" s="38">
        <f t="shared" si="55"/>
        <v>743.19999999999993</v>
      </c>
      <c r="I137" s="47">
        <f t="shared" si="54"/>
        <v>-45.546286329386433</v>
      </c>
    </row>
    <row r="138" spans="2:9" x14ac:dyDescent="0.25">
      <c r="B138" s="8">
        <f t="shared" si="2"/>
        <v>39814</v>
      </c>
      <c r="C138">
        <v>49.2</v>
      </c>
      <c r="D138">
        <v>196.6</v>
      </c>
      <c r="E138">
        <v>355.5</v>
      </c>
      <c r="F138">
        <v>547.1</v>
      </c>
      <c r="G138" s="38">
        <f t="shared" si="55"/>
        <v>404.7</v>
      </c>
      <c r="H138" s="38">
        <f t="shared" si="55"/>
        <v>743.7</v>
      </c>
      <c r="I138" s="47">
        <f t="shared" si="54"/>
        <v>-45.582896329164988</v>
      </c>
    </row>
    <row r="139" spans="2:9" x14ac:dyDescent="0.25">
      <c r="B139" s="8">
        <f t="shared" si="2"/>
        <v>39821</v>
      </c>
      <c r="C139">
        <v>64.2</v>
      </c>
      <c r="D139">
        <v>190.1</v>
      </c>
      <c r="E139">
        <v>355.5</v>
      </c>
      <c r="F139">
        <v>558.6</v>
      </c>
      <c r="G139" s="38">
        <f t="shared" si="55"/>
        <v>419.7</v>
      </c>
      <c r="H139" s="38">
        <f t="shared" si="55"/>
        <v>748.7</v>
      </c>
      <c r="I139" s="47">
        <f t="shared" si="54"/>
        <v>-43.94283424602645</v>
      </c>
    </row>
    <row r="140" spans="2:9" x14ac:dyDescent="0.25">
      <c r="B140" s="8">
        <f t="shared" si="2"/>
        <v>39828</v>
      </c>
      <c r="C140">
        <v>64.2</v>
      </c>
      <c r="D140">
        <v>209</v>
      </c>
      <c r="E140">
        <v>355.5</v>
      </c>
      <c r="F140">
        <v>593.1</v>
      </c>
      <c r="G140" s="38">
        <f t="shared" ref="G140:H142" si="56">+C140+E140</f>
        <v>419.7</v>
      </c>
      <c r="H140" s="38">
        <f t="shared" si="56"/>
        <v>802.1</v>
      </c>
      <c r="I140" s="47">
        <f t="shared" si="54"/>
        <v>-47.674853509537463</v>
      </c>
    </row>
    <row r="141" spans="2:9" x14ac:dyDescent="0.25">
      <c r="B141" s="8">
        <f t="shared" si="2"/>
        <v>39835</v>
      </c>
      <c r="C141">
        <v>57.5</v>
      </c>
      <c r="D141">
        <v>203</v>
      </c>
      <c r="E141">
        <v>361.6</v>
      </c>
      <c r="F141">
        <v>599</v>
      </c>
      <c r="G141" s="38">
        <f t="shared" si="56"/>
        <v>419.1</v>
      </c>
      <c r="H141" s="38">
        <f t="shared" si="56"/>
        <v>802</v>
      </c>
      <c r="I141" s="47">
        <f t="shared" si="54"/>
        <v>-47.743142144638405</v>
      </c>
    </row>
    <row r="142" spans="2:9" x14ac:dyDescent="0.25">
      <c r="B142" s="8">
        <f t="shared" si="2"/>
        <v>39842</v>
      </c>
      <c r="C142">
        <v>46.8</v>
      </c>
      <c r="D142">
        <v>175</v>
      </c>
      <c r="E142">
        <v>370.6</v>
      </c>
      <c r="F142">
        <v>665</v>
      </c>
      <c r="G142" s="38">
        <f t="shared" si="56"/>
        <v>417.40000000000003</v>
      </c>
      <c r="H142" s="38">
        <f t="shared" si="56"/>
        <v>840</v>
      </c>
      <c r="I142" s="47">
        <f t="shared" ref="I142:I147" si="57">+(G142/H142-1)*100</f>
        <v>-50.309523809523803</v>
      </c>
    </row>
    <row r="143" spans="2:9" x14ac:dyDescent="0.25">
      <c r="B143" s="8">
        <f t="shared" si="2"/>
        <v>39849</v>
      </c>
      <c r="C143">
        <v>35.799999999999997</v>
      </c>
      <c r="D143">
        <v>155.5</v>
      </c>
      <c r="E143">
        <v>382.4</v>
      </c>
      <c r="F143">
        <v>687.7</v>
      </c>
      <c r="G143" s="38">
        <f t="shared" ref="G143:H145" si="58">+C143+E143</f>
        <v>418.2</v>
      </c>
      <c r="H143" s="38">
        <f t="shared" si="58"/>
        <v>843.2</v>
      </c>
      <c r="I143" s="47">
        <f t="shared" si="57"/>
        <v>-50.403225806451623</v>
      </c>
    </row>
    <row r="144" spans="2:9" x14ac:dyDescent="0.25">
      <c r="B144" s="8">
        <f t="shared" si="2"/>
        <v>39856</v>
      </c>
      <c r="C144">
        <v>81.8</v>
      </c>
      <c r="D144">
        <v>135</v>
      </c>
      <c r="E144">
        <v>388.6</v>
      </c>
      <c r="F144">
        <v>724.4</v>
      </c>
      <c r="G144" s="38">
        <f t="shared" si="58"/>
        <v>470.40000000000003</v>
      </c>
      <c r="H144" s="38">
        <f t="shared" si="58"/>
        <v>859.4</v>
      </c>
      <c r="I144" s="47">
        <f t="shared" si="57"/>
        <v>-45.26413777053758</v>
      </c>
    </row>
    <row r="145" spans="1:10" x14ac:dyDescent="0.25">
      <c r="B145" s="8">
        <f t="shared" si="2"/>
        <v>39863</v>
      </c>
      <c r="C145">
        <v>58.3</v>
      </c>
      <c r="D145">
        <v>127.5</v>
      </c>
      <c r="E145">
        <v>413.5</v>
      </c>
      <c r="F145">
        <v>744.2</v>
      </c>
      <c r="G145" s="38">
        <f t="shared" si="58"/>
        <v>471.8</v>
      </c>
      <c r="H145" s="38">
        <f t="shared" si="58"/>
        <v>871.7</v>
      </c>
      <c r="I145" s="47">
        <f t="shared" si="57"/>
        <v>-45.875874727543888</v>
      </c>
    </row>
    <row r="146" spans="1:10" x14ac:dyDescent="0.25">
      <c r="B146" s="8">
        <f t="shared" si="2"/>
        <v>39870</v>
      </c>
      <c r="C146">
        <v>78.3</v>
      </c>
      <c r="D146">
        <v>143</v>
      </c>
      <c r="E146">
        <v>413.5</v>
      </c>
      <c r="F146">
        <v>744.2</v>
      </c>
      <c r="G146" s="38">
        <f t="shared" ref="G146:H148" si="59">+C146+E146</f>
        <v>491.8</v>
      </c>
      <c r="H146" s="38">
        <f t="shared" si="59"/>
        <v>887.2</v>
      </c>
      <c r="I146" s="47">
        <f t="shared" si="57"/>
        <v>-44.567177637511271</v>
      </c>
    </row>
    <row r="147" spans="1:10" x14ac:dyDescent="0.25">
      <c r="B147" s="8">
        <f t="shared" si="2"/>
        <v>39877</v>
      </c>
      <c r="C147">
        <v>69</v>
      </c>
      <c r="D147">
        <v>158.30000000000001</v>
      </c>
      <c r="E147">
        <v>419.8</v>
      </c>
      <c r="F147">
        <v>779.7</v>
      </c>
      <c r="G147" s="38">
        <f t="shared" si="59"/>
        <v>488.8</v>
      </c>
      <c r="H147" s="38">
        <f t="shared" si="59"/>
        <v>938</v>
      </c>
      <c r="I147" s="47">
        <f t="shared" si="57"/>
        <v>-47.889125799573563</v>
      </c>
    </row>
    <row r="148" spans="1:10" x14ac:dyDescent="0.25">
      <c r="B148" s="8">
        <f t="shared" si="2"/>
        <v>39884</v>
      </c>
      <c r="C148">
        <v>71</v>
      </c>
      <c r="D148">
        <v>143.9</v>
      </c>
      <c r="E148">
        <v>419.8</v>
      </c>
      <c r="F148">
        <v>802.3</v>
      </c>
      <c r="G148" s="38">
        <f t="shared" si="59"/>
        <v>490.8</v>
      </c>
      <c r="H148" s="38">
        <f t="shared" si="59"/>
        <v>946.19999999999993</v>
      </c>
      <c r="I148" s="47">
        <f t="shared" ref="I148:I153" si="60">+(G148/H148-1)*100</f>
        <v>-48.129359543436898</v>
      </c>
    </row>
    <row r="149" spans="1:10" x14ac:dyDescent="0.25">
      <c r="B149" s="8">
        <f t="shared" si="2"/>
        <v>39891</v>
      </c>
      <c r="C149">
        <v>101.5</v>
      </c>
      <c r="D149">
        <v>123.8</v>
      </c>
      <c r="E149">
        <v>419.8</v>
      </c>
      <c r="F149">
        <v>820.5</v>
      </c>
      <c r="G149" s="38">
        <f t="shared" ref="G149:H153" si="61">+C149+E149</f>
        <v>521.29999999999995</v>
      </c>
      <c r="H149" s="38">
        <f t="shared" si="61"/>
        <v>944.3</v>
      </c>
      <c r="I149" s="47">
        <f t="shared" si="60"/>
        <v>-44.79508630731759</v>
      </c>
    </row>
    <row r="150" spans="1:10" x14ac:dyDescent="0.25">
      <c r="B150" s="8">
        <f t="shared" si="2"/>
        <v>39898</v>
      </c>
      <c r="C150">
        <v>65.5</v>
      </c>
      <c r="D150">
        <v>95.3</v>
      </c>
      <c r="E150">
        <v>470.1</v>
      </c>
      <c r="F150">
        <v>849.6</v>
      </c>
      <c r="G150" s="38">
        <f t="shared" si="61"/>
        <v>535.6</v>
      </c>
      <c r="H150" s="38">
        <f t="shared" si="61"/>
        <v>944.9</v>
      </c>
      <c r="I150" s="47">
        <f t="shared" si="60"/>
        <v>-43.316753095565666</v>
      </c>
    </row>
    <row r="151" spans="1:10" x14ac:dyDescent="0.25">
      <c r="B151" s="8">
        <f t="shared" si="2"/>
        <v>39905</v>
      </c>
      <c r="C151">
        <v>45.5</v>
      </c>
      <c r="D151">
        <v>102.8</v>
      </c>
      <c r="E151">
        <v>491.5</v>
      </c>
      <c r="F151">
        <v>866.3</v>
      </c>
      <c r="G151" s="38">
        <f t="shared" si="61"/>
        <v>537</v>
      </c>
      <c r="H151" s="38">
        <f t="shared" si="61"/>
        <v>969.09999999999991</v>
      </c>
      <c r="I151" s="47">
        <f t="shared" si="60"/>
        <v>-44.587761840883289</v>
      </c>
    </row>
    <row r="152" spans="1:10" x14ac:dyDescent="0.25">
      <c r="B152" s="8">
        <f t="shared" si="2"/>
        <v>39912</v>
      </c>
      <c r="C152">
        <v>57.5</v>
      </c>
      <c r="D152">
        <v>105.1</v>
      </c>
      <c r="E152">
        <v>491.5</v>
      </c>
      <c r="F152">
        <v>872.6</v>
      </c>
      <c r="G152" s="38">
        <f t="shared" si="61"/>
        <v>549</v>
      </c>
      <c r="H152" s="38">
        <f t="shared" si="61"/>
        <v>977.7</v>
      </c>
      <c r="I152" s="47">
        <f t="shared" si="60"/>
        <v>-43.847806075483277</v>
      </c>
    </row>
    <row r="153" spans="1:10" x14ac:dyDescent="0.25">
      <c r="B153" s="8">
        <f t="shared" si="2"/>
        <v>39919</v>
      </c>
      <c r="C153">
        <v>76.5</v>
      </c>
      <c r="D153">
        <v>88.3</v>
      </c>
      <c r="E153">
        <v>491.5</v>
      </c>
      <c r="F153">
        <v>923.3</v>
      </c>
      <c r="G153" s="38">
        <f t="shared" si="61"/>
        <v>568</v>
      </c>
      <c r="H153" s="38">
        <f t="shared" si="61"/>
        <v>1011.5999999999999</v>
      </c>
      <c r="I153" s="47">
        <f t="shared" si="60"/>
        <v>-43.851324634242786</v>
      </c>
    </row>
    <row r="154" spans="1:10" x14ac:dyDescent="0.25">
      <c r="B154" s="8">
        <f t="shared" si="2"/>
        <v>39926</v>
      </c>
      <c r="C154">
        <v>76.5</v>
      </c>
      <c r="D154">
        <v>56.3</v>
      </c>
      <c r="E154">
        <v>491.5</v>
      </c>
      <c r="F154">
        <v>949.3</v>
      </c>
      <c r="G154" s="38">
        <f t="shared" ref="G154:G185" si="62">+C154+E154</f>
        <v>568</v>
      </c>
      <c r="H154" s="38">
        <f t="shared" ref="H154:H185" si="63">+D154+F154</f>
        <v>1005.5999999999999</v>
      </c>
      <c r="I154" s="47">
        <f t="shared" ref="I154:I185" si="64">+(G154/H154-1)*100</f>
        <v>-43.51630867143993</v>
      </c>
    </row>
    <row r="155" spans="1:10" x14ac:dyDescent="0.25">
      <c r="B155" s="8">
        <f t="shared" si="2"/>
        <v>39933</v>
      </c>
      <c r="C155">
        <v>33.9</v>
      </c>
      <c r="D155">
        <v>51.3</v>
      </c>
      <c r="E155">
        <v>534.4</v>
      </c>
      <c r="F155">
        <v>949.3</v>
      </c>
      <c r="G155" s="38">
        <f t="shared" si="62"/>
        <v>568.29999999999995</v>
      </c>
      <c r="H155" s="38">
        <f t="shared" si="63"/>
        <v>1000.5999999999999</v>
      </c>
      <c r="I155" s="47">
        <f t="shared" si="64"/>
        <v>-43.204077553467926</v>
      </c>
      <c r="J155">
        <v>20</v>
      </c>
    </row>
    <row r="156" spans="1:10" x14ac:dyDescent="0.25">
      <c r="B156" s="8">
        <f t="shared" si="2"/>
        <v>39940</v>
      </c>
      <c r="C156">
        <v>16.2</v>
      </c>
      <c r="D156">
        <v>57.8</v>
      </c>
      <c r="E156">
        <v>556.79999999999995</v>
      </c>
      <c r="F156">
        <v>955.5</v>
      </c>
      <c r="G156" s="38">
        <f t="shared" si="62"/>
        <v>573</v>
      </c>
      <c r="H156" s="38">
        <f t="shared" si="63"/>
        <v>1013.3</v>
      </c>
      <c r="I156" s="47">
        <f t="shared" si="64"/>
        <v>-43.452087239711837</v>
      </c>
      <c r="J156">
        <v>20</v>
      </c>
    </row>
    <row r="157" spans="1:10" x14ac:dyDescent="0.25">
      <c r="B157" s="8">
        <f t="shared" si="2"/>
        <v>39947</v>
      </c>
      <c r="C157">
        <v>6</v>
      </c>
      <c r="D157">
        <v>57.8</v>
      </c>
      <c r="E157">
        <v>567.5</v>
      </c>
      <c r="F157">
        <v>955.5</v>
      </c>
      <c r="G157" s="38">
        <f t="shared" si="62"/>
        <v>573.5</v>
      </c>
      <c r="H157" s="38">
        <f t="shared" si="63"/>
        <v>1013.3</v>
      </c>
      <c r="I157" s="47">
        <f t="shared" si="64"/>
        <v>-43.402743511299711</v>
      </c>
      <c r="J157">
        <v>39</v>
      </c>
    </row>
    <row r="158" spans="1:10" x14ac:dyDescent="0.25">
      <c r="B158" s="8">
        <f t="shared" si="2"/>
        <v>39954</v>
      </c>
      <c r="C158">
        <v>6</v>
      </c>
      <c r="D158">
        <v>51.8</v>
      </c>
      <c r="E158">
        <v>567.5</v>
      </c>
      <c r="F158">
        <v>961.5</v>
      </c>
      <c r="G158" s="38">
        <f t="shared" si="62"/>
        <v>573.5</v>
      </c>
      <c r="H158" s="38">
        <f t="shared" si="63"/>
        <v>1013.3</v>
      </c>
      <c r="I158" s="47">
        <f t="shared" si="64"/>
        <v>-43.402743511299711</v>
      </c>
      <c r="J158">
        <v>39</v>
      </c>
    </row>
    <row r="159" spans="1:10" x14ac:dyDescent="0.25">
      <c r="A159" s="80" t="s">
        <v>15</v>
      </c>
      <c r="B159" s="83">
        <f t="shared" si="2"/>
        <v>39961</v>
      </c>
      <c r="C159" s="84">
        <v>6</v>
      </c>
      <c r="D159" s="84">
        <v>50.5</v>
      </c>
      <c r="E159" s="84">
        <v>567.5</v>
      </c>
      <c r="F159" s="84">
        <v>961.5</v>
      </c>
      <c r="G159" s="85">
        <f t="shared" si="62"/>
        <v>573.5</v>
      </c>
      <c r="H159" s="85">
        <f t="shared" si="63"/>
        <v>1012</v>
      </c>
      <c r="I159" s="86">
        <f t="shared" si="64"/>
        <v>-43.330039525691703</v>
      </c>
      <c r="J159" s="84">
        <v>39</v>
      </c>
    </row>
    <row r="160" spans="1:10" x14ac:dyDescent="0.25">
      <c r="A160" s="87" t="s">
        <v>105</v>
      </c>
      <c r="B160" s="88">
        <f t="shared" si="2"/>
        <v>39968</v>
      </c>
      <c r="C160" s="89">
        <v>153.19999999999999</v>
      </c>
      <c r="D160" s="89">
        <v>68.400000000000006</v>
      </c>
      <c r="E160" s="89">
        <v>0</v>
      </c>
      <c r="F160" s="89">
        <v>0</v>
      </c>
      <c r="G160" s="91">
        <f t="shared" si="62"/>
        <v>153.19999999999999</v>
      </c>
      <c r="H160" s="91">
        <f t="shared" si="63"/>
        <v>68.400000000000006</v>
      </c>
      <c r="I160" s="92">
        <f t="shared" si="64"/>
        <v>123.97660818713447</v>
      </c>
    </row>
    <row r="161" spans="1:10" x14ac:dyDescent="0.25">
      <c r="A161" s="93" t="s">
        <v>105</v>
      </c>
      <c r="B161" s="8">
        <f t="shared" si="2"/>
        <v>39975</v>
      </c>
      <c r="C161">
        <v>155.19999999999999</v>
      </c>
      <c r="D161">
        <v>91.3</v>
      </c>
      <c r="E161">
        <v>4</v>
      </c>
      <c r="F161">
        <v>0</v>
      </c>
      <c r="G161" s="38">
        <f t="shared" si="62"/>
        <v>159.19999999999999</v>
      </c>
      <c r="H161" s="38">
        <f t="shared" si="63"/>
        <v>91.3</v>
      </c>
      <c r="I161" s="47">
        <f t="shared" si="64"/>
        <v>74.370208105147853</v>
      </c>
    </row>
    <row r="162" spans="1:10" x14ac:dyDescent="0.25">
      <c r="A162" s="93" t="s">
        <v>105</v>
      </c>
      <c r="B162" s="8">
        <f t="shared" si="2"/>
        <v>39982</v>
      </c>
      <c r="C162">
        <v>155.19999999999999</v>
      </c>
      <c r="D162">
        <v>95.5</v>
      </c>
      <c r="E162">
        <v>4</v>
      </c>
      <c r="F162">
        <v>0</v>
      </c>
      <c r="G162" s="38">
        <f t="shared" si="62"/>
        <v>159.19999999999999</v>
      </c>
      <c r="H162" s="38">
        <f t="shared" si="63"/>
        <v>95.5</v>
      </c>
      <c r="I162" s="47">
        <f t="shared" si="64"/>
        <v>66.701570680628251</v>
      </c>
    </row>
    <row r="163" spans="1:10" x14ac:dyDescent="0.25">
      <c r="A163" s="93" t="s">
        <v>105</v>
      </c>
      <c r="B163" s="8">
        <f t="shared" si="2"/>
        <v>39989</v>
      </c>
      <c r="C163">
        <v>110</v>
      </c>
      <c r="D163">
        <v>104.6</v>
      </c>
      <c r="E163">
        <v>33.1</v>
      </c>
      <c r="F163">
        <v>17.899999999999999</v>
      </c>
      <c r="G163" s="38">
        <f t="shared" si="62"/>
        <v>143.1</v>
      </c>
      <c r="H163" s="38">
        <f t="shared" si="63"/>
        <v>122.5</v>
      </c>
      <c r="I163" s="47">
        <f t="shared" si="64"/>
        <v>16.816326530612248</v>
      </c>
    </row>
    <row r="164" spans="1:10" x14ac:dyDescent="0.25">
      <c r="A164" s="93" t="s">
        <v>105</v>
      </c>
      <c r="B164" s="8">
        <f t="shared" si="2"/>
        <v>39996</v>
      </c>
      <c r="C164">
        <v>110</v>
      </c>
      <c r="D164">
        <v>180</v>
      </c>
      <c r="E164">
        <v>33.1</v>
      </c>
      <c r="F164">
        <v>17.899999999999999</v>
      </c>
      <c r="G164" s="38">
        <f t="shared" si="62"/>
        <v>143.1</v>
      </c>
      <c r="H164" s="38">
        <f t="shared" si="63"/>
        <v>197.9</v>
      </c>
      <c r="I164" s="47">
        <f t="shared" si="64"/>
        <v>-27.690752905507832</v>
      </c>
    </row>
    <row r="165" spans="1:10" x14ac:dyDescent="0.25">
      <c r="A165" s="93" t="s">
        <v>105</v>
      </c>
      <c r="B165" s="8">
        <f t="shared" si="2"/>
        <v>40003</v>
      </c>
      <c r="C165">
        <v>102</v>
      </c>
      <c r="D165">
        <v>174.9</v>
      </c>
      <c r="E165">
        <v>46</v>
      </c>
      <c r="F165">
        <v>35.5</v>
      </c>
      <c r="G165" s="38">
        <f t="shared" si="62"/>
        <v>148</v>
      </c>
      <c r="H165" s="38">
        <f t="shared" si="63"/>
        <v>210.4</v>
      </c>
      <c r="I165" s="47">
        <f t="shared" si="64"/>
        <v>-29.657794676806081</v>
      </c>
    </row>
    <row r="166" spans="1:10" x14ac:dyDescent="0.25">
      <c r="A166" s="93" t="s">
        <v>105</v>
      </c>
      <c r="B166" s="8">
        <f t="shared" si="2"/>
        <v>40010</v>
      </c>
      <c r="C166">
        <v>113</v>
      </c>
      <c r="D166">
        <v>185.9</v>
      </c>
      <c r="E166">
        <v>66.099999999999994</v>
      </c>
      <c r="F166">
        <v>75.8</v>
      </c>
      <c r="G166" s="38">
        <f t="shared" si="62"/>
        <v>179.1</v>
      </c>
      <c r="H166" s="38">
        <f t="shared" si="63"/>
        <v>261.7</v>
      </c>
      <c r="I166" s="47">
        <f t="shared" si="64"/>
        <v>-31.562858234619796</v>
      </c>
    </row>
    <row r="167" spans="1:10" x14ac:dyDescent="0.25">
      <c r="A167" s="93" t="s">
        <v>105</v>
      </c>
      <c r="B167" s="8">
        <f t="shared" si="2"/>
        <v>40017</v>
      </c>
      <c r="C167">
        <v>103</v>
      </c>
      <c r="D167">
        <v>186.3</v>
      </c>
      <c r="E167">
        <v>86.9</v>
      </c>
      <c r="F167">
        <v>114.4</v>
      </c>
      <c r="G167" s="38">
        <f t="shared" si="62"/>
        <v>189.9</v>
      </c>
      <c r="H167" s="38">
        <f t="shared" si="63"/>
        <v>300.70000000000005</v>
      </c>
      <c r="I167" s="47">
        <f t="shared" si="64"/>
        <v>-36.84735616893915</v>
      </c>
    </row>
    <row r="168" spans="1:10" x14ac:dyDescent="0.25">
      <c r="A168" s="93" t="s">
        <v>105</v>
      </c>
      <c r="B168" s="8">
        <f t="shared" si="2"/>
        <v>40024</v>
      </c>
      <c r="C168">
        <v>149.5</v>
      </c>
      <c r="D168">
        <v>180.3</v>
      </c>
      <c r="E168">
        <v>93.2</v>
      </c>
      <c r="F168">
        <v>123.4</v>
      </c>
      <c r="G168" s="38">
        <f t="shared" si="62"/>
        <v>242.7</v>
      </c>
      <c r="H168" s="38">
        <f t="shared" si="63"/>
        <v>303.70000000000005</v>
      </c>
      <c r="I168" s="47">
        <f t="shared" si="64"/>
        <v>-20.085610800131725</v>
      </c>
    </row>
    <row r="169" spans="1:10" x14ac:dyDescent="0.25">
      <c r="A169" s="93" t="s">
        <v>105</v>
      </c>
      <c r="B169" s="8">
        <f t="shared" si="2"/>
        <v>40031</v>
      </c>
      <c r="C169">
        <v>158.5</v>
      </c>
      <c r="D169">
        <v>179.8</v>
      </c>
      <c r="E169">
        <v>93.2</v>
      </c>
      <c r="F169">
        <v>129.6</v>
      </c>
      <c r="G169" s="38">
        <f t="shared" si="62"/>
        <v>251.7</v>
      </c>
      <c r="H169" s="38">
        <f t="shared" si="63"/>
        <v>309.39999999999998</v>
      </c>
      <c r="I169" s="47">
        <f t="shared" si="64"/>
        <v>-18.648998060762768</v>
      </c>
    </row>
    <row r="170" spans="1:10" x14ac:dyDescent="0.25">
      <c r="A170" s="93" t="s">
        <v>105</v>
      </c>
      <c r="B170" s="8">
        <f t="shared" si="2"/>
        <v>40038</v>
      </c>
      <c r="C170">
        <v>164.5</v>
      </c>
      <c r="D170">
        <v>178.8</v>
      </c>
      <c r="E170">
        <v>93.2</v>
      </c>
      <c r="F170">
        <v>135.6</v>
      </c>
      <c r="G170" s="38">
        <f t="shared" si="62"/>
        <v>257.7</v>
      </c>
      <c r="H170" s="38">
        <f t="shared" si="63"/>
        <v>314.39999999999998</v>
      </c>
      <c r="I170" s="47">
        <f t="shared" si="64"/>
        <v>-18.034351145038162</v>
      </c>
    </row>
    <row r="171" spans="1:10" x14ac:dyDescent="0.25">
      <c r="A171" s="93" t="s">
        <v>105</v>
      </c>
      <c r="B171" s="8">
        <f t="shared" si="2"/>
        <v>40045</v>
      </c>
      <c r="C171">
        <v>167</v>
      </c>
      <c r="D171">
        <v>204.8</v>
      </c>
      <c r="E171">
        <v>105.8</v>
      </c>
      <c r="F171">
        <v>184.9</v>
      </c>
      <c r="G171" s="38">
        <f t="shared" si="62"/>
        <v>272.8</v>
      </c>
      <c r="H171" s="38">
        <f t="shared" si="63"/>
        <v>389.70000000000005</v>
      </c>
      <c r="I171" s="47">
        <f t="shared" si="64"/>
        <v>-29.997433923530924</v>
      </c>
    </row>
    <row r="172" spans="1:10" x14ac:dyDescent="0.25">
      <c r="A172" s="93" t="s">
        <v>105</v>
      </c>
      <c r="B172" s="8">
        <f t="shared" si="2"/>
        <v>40052</v>
      </c>
      <c r="C172">
        <v>144.6</v>
      </c>
      <c r="D172">
        <v>186.3</v>
      </c>
      <c r="E172">
        <v>132.4</v>
      </c>
      <c r="F172">
        <v>205.8</v>
      </c>
      <c r="G172" s="38">
        <f t="shared" si="62"/>
        <v>277</v>
      </c>
      <c r="H172" s="38">
        <f t="shared" si="63"/>
        <v>392.1</v>
      </c>
      <c r="I172" s="47">
        <f t="shared" si="64"/>
        <v>-29.354756439683761</v>
      </c>
      <c r="J172">
        <v>11</v>
      </c>
    </row>
    <row r="173" spans="1:10" x14ac:dyDescent="0.25">
      <c r="A173" s="93" t="s">
        <v>105</v>
      </c>
      <c r="B173" s="8">
        <f t="shared" si="2"/>
        <v>40059</v>
      </c>
      <c r="C173">
        <v>123.1</v>
      </c>
      <c r="D173">
        <v>213.5</v>
      </c>
      <c r="E173">
        <v>166.4</v>
      </c>
      <c r="F173">
        <v>217.4</v>
      </c>
      <c r="G173" s="38">
        <f t="shared" si="62"/>
        <v>289.5</v>
      </c>
      <c r="H173" s="38">
        <f t="shared" si="63"/>
        <v>430.9</v>
      </c>
      <c r="I173" s="47">
        <f t="shared" si="64"/>
        <v>-32.815038291947083</v>
      </c>
    </row>
    <row r="174" spans="1:10" x14ac:dyDescent="0.25">
      <c r="A174" s="93" t="s">
        <v>105</v>
      </c>
      <c r="B174" s="8">
        <f t="shared" si="2"/>
        <v>40066</v>
      </c>
      <c r="C174">
        <v>130.69999999999999</v>
      </c>
      <c r="D174">
        <v>197</v>
      </c>
      <c r="E174">
        <v>166.4</v>
      </c>
      <c r="F174">
        <v>262.3</v>
      </c>
      <c r="G174" s="38">
        <f t="shared" si="62"/>
        <v>297.10000000000002</v>
      </c>
      <c r="H174" s="38">
        <f t="shared" si="63"/>
        <v>459.3</v>
      </c>
      <c r="I174" s="47">
        <f t="shared" si="64"/>
        <v>-35.314609187894618</v>
      </c>
    </row>
    <row r="175" spans="1:10" x14ac:dyDescent="0.25">
      <c r="A175" s="93" t="s">
        <v>105</v>
      </c>
      <c r="B175" s="8">
        <f t="shared" si="2"/>
        <v>40073</v>
      </c>
      <c r="C175">
        <v>168.3</v>
      </c>
      <c r="D175">
        <v>195.1</v>
      </c>
      <c r="E175">
        <v>166.4</v>
      </c>
      <c r="F175">
        <v>266.7</v>
      </c>
      <c r="G175" s="38">
        <f t="shared" si="62"/>
        <v>334.70000000000005</v>
      </c>
      <c r="H175" s="38">
        <f t="shared" si="63"/>
        <v>461.79999999999995</v>
      </c>
      <c r="I175" s="47">
        <f t="shared" si="64"/>
        <v>-27.522737115634456</v>
      </c>
    </row>
    <row r="176" spans="1:10" x14ac:dyDescent="0.25">
      <c r="A176" s="93" t="s">
        <v>105</v>
      </c>
      <c r="B176" s="8">
        <f t="shared" si="2"/>
        <v>40080</v>
      </c>
      <c r="C176">
        <v>135.19999999999999</v>
      </c>
      <c r="D176">
        <v>202.1</v>
      </c>
      <c r="E176">
        <v>214.4</v>
      </c>
      <c r="F176">
        <v>283.89999999999998</v>
      </c>
      <c r="G176" s="38">
        <f t="shared" si="62"/>
        <v>349.6</v>
      </c>
      <c r="H176" s="38">
        <f t="shared" si="63"/>
        <v>486</v>
      </c>
      <c r="I176" s="47">
        <f t="shared" si="64"/>
        <v>-28.065843621399168</v>
      </c>
    </row>
    <row r="177" spans="1:9" x14ac:dyDescent="0.25">
      <c r="A177" s="93" t="s">
        <v>105</v>
      </c>
      <c r="B177" s="8">
        <f t="shared" si="2"/>
        <v>40087</v>
      </c>
      <c r="C177">
        <v>117</v>
      </c>
      <c r="D177">
        <v>199.3</v>
      </c>
      <c r="E177">
        <v>236.1</v>
      </c>
      <c r="F177">
        <v>301.3</v>
      </c>
      <c r="G177" s="38">
        <f t="shared" si="62"/>
        <v>353.1</v>
      </c>
      <c r="H177" s="38">
        <f t="shared" si="63"/>
        <v>500.6</v>
      </c>
      <c r="I177" s="47">
        <f t="shared" si="64"/>
        <v>-29.464642429085096</v>
      </c>
    </row>
    <row r="178" spans="1:9" x14ac:dyDescent="0.25">
      <c r="A178" s="93" t="s">
        <v>105</v>
      </c>
      <c r="B178" s="8">
        <f t="shared" si="2"/>
        <v>40094</v>
      </c>
      <c r="C178">
        <v>117.6</v>
      </c>
      <c r="D178">
        <v>188.8</v>
      </c>
      <c r="E178">
        <v>261.7</v>
      </c>
      <c r="F178">
        <v>325.5</v>
      </c>
      <c r="G178" s="38">
        <f t="shared" si="62"/>
        <v>379.29999999999995</v>
      </c>
      <c r="H178" s="38">
        <f t="shared" si="63"/>
        <v>514.29999999999995</v>
      </c>
      <c r="I178" s="47">
        <f t="shared" si="64"/>
        <v>-26.249270853587404</v>
      </c>
    </row>
    <row r="179" spans="1:9" x14ac:dyDescent="0.25">
      <c r="A179" s="93" t="s">
        <v>105</v>
      </c>
      <c r="B179" s="8">
        <f t="shared" si="2"/>
        <v>40101</v>
      </c>
      <c r="C179">
        <v>96.6</v>
      </c>
      <c r="D179">
        <v>175.8</v>
      </c>
      <c r="E179">
        <v>280.89999999999998</v>
      </c>
      <c r="F179">
        <v>338.4</v>
      </c>
      <c r="G179" s="38">
        <f t="shared" si="62"/>
        <v>377.5</v>
      </c>
      <c r="H179" s="38">
        <f t="shared" si="63"/>
        <v>514.20000000000005</v>
      </c>
      <c r="I179" s="47">
        <f t="shared" si="64"/>
        <v>-26.584986386620002</v>
      </c>
    </row>
    <row r="180" spans="1:9" x14ac:dyDescent="0.25">
      <c r="A180" s="93" t="s">
        <v>105</v>
      </c>
      <c r="B180" s="8">
        <f t="shared" si="2"/>
        <v>40108</v>
      </c>
      <c r="C180">
        <v>85.1</v>
      </c>
      <c r="D180">
        <v>148.80000000000001</v>
      </c>
      <c r="E180">
        <v>292.39999999999998</v>
      </c>
      <c r="F180">
        <v>369.6</v>
      </c>
      <c r="G180" s="38">
        <f t="shared" si="62"/>
        <v>377.5</v>
      </c>
      <c r="H180" s="38">
        <f t="shared" si="63"/>
        <v>518.40000000000009</v>
      </c>
      <c r="I180" s="47">
        <f t="shared" si="64"/>
        <v>-27.179783950617299</v>
      </c>
    </row>
    <row r="181" spans="1:9" x14ac:dyDescent="0.25">
      <c r="A181" s="93" t="s">
        <v>105</v>
      </c>
      <c r="B181" s="8">
        <f t="shared" si="2"/>
        <v>40115</v>
      </c>
      <c r="C181">
        <v>81.599999999999994</v>
      </c>
      <c r="D181">
        <v>146.80000000000001</v>
      </c>
      <c r="E181">
        <v>313.39999999999998</v>
      </c>
      <c r="F181">
        <v>373</v>
      </c>
      <c r="G181" s="38">
        <f t="shared" si="62"/>
        <v>395</v>
      </c>
      <c r="H181" s="38">
        <f t="shared" si="63"/>
        <v>519.79999999999995</v>
      </c>
      <c r="I181" s="47">
        <f t="shared" si="64"/>
        <v>-24.009234320892649</v>
      </c>
    </row>
    <row r="182" spans="1:9" x14ac:dyDescent="0.25">
      <c r="A182" s="93" t="s">
        <v>105</v>
      </c>
      <c r="B182" s="8">
        <f t="shared" si="2"/>
        <v>40122</v>
      </c>
      <c r="C182">
        <v>85.3</v>
      </c>
      <c r="D182">
        <v>146</v>
      </c>
      <c r="E182">
        <v>313.39999999999998</v>
      </c>
      <c r="F182">
        <v>382.9</v>
      </c>
      <c r="G182" s="38">
        <f t="shared" si="62"/>
        <v>398.7</v>
      </c>
      <c r="H182" s="38">
        <f t="shared" si="63"/>
        <v>528.9</v>
      </c>
      <c r="I182" s="47">
        <f t="shared" si="64"/>
        <v>-24.617129892229151</v>
      </c>
    </row>
    <row r="183" spans="1:9" x14ac:dyDescent="0.25">
      <c r="A183" s="93" t="s">
        <v>105</v>
      </c>
      <c r="B183" s="8">
        <f t="shared" si="2"/>
        <v>40129</v>
      </c>
      <c r="C183">
        <v>90.8</v>
      </c>
      <c r="D183">
        <v>146</v>
      </c>
      <c r="E183">
        <v>328.9</v>
      </c>
      <c r="F183">
        <v>382.9</v>
      </c>
      <c r="G183" s="38">
        <f t="shared" si="62"/>
        <v>419.7</v>
      </c>
      <c r="H183" s="38">
        <f t="shared" si="63"/>
        <v>528.9</v>
      </c>
      <c r="I183" s="47">
        <f t="shared" si="64"/>
        <v>-20.646625070901869</v>
      </c>
    </row>
    <row r="184" spans="1:9" x14ac:dyDescent="0.25">
      <c r="A184" s="93" t="s">
        <v>105</v>
      </c>
      <c r="B184" s="8">
        <f t="shared" si="2"/>
        <v>40136</v>
      </c>
      <c r="C184">
        <v>68.400000000000006</v>
      </c>
      <c r="D184">
        <v>96.2</v>
      </c>
      <c r="E184">
        <v>351.1</v>
      </c>
      <c r="F184">
        <v>432.4</v>
      </c>
      <c r="G184" s="38">
        <f t="shared" si="62"/>
        <v>419.5</v>
      </c>
      <c r="H184" s="38">
        <f t="shared" si="63"/>
        <v>528.6</v>
      </c>
      <c r="I184" s="47">
        <f t="shared" si="64"/>
        <v>-20.639424895951574</v>
      </c>
    </row>
    <row r="185" spans="1:9" x14ac:dyDescent="0.25">
      <c r="A185" s="93" t="s">
        <v>105</v>
      </c>
      <c r="B185" s="8">
        <f t="shared" si="2"/>
        <v>40143</v>
      </c>
      <c r="C185">
        <v>68.400000000000006</v>
      </c>
      <c r="D185">
        <v>97.6</v>
      </c>
      <c r="E185">
        <v>351.1</v>
      </c>
      <c r="F185">
        <v>432.4</v>
      </c>
      <c r="G185" s="38">
        <f t="shared" si="62"/>
        <v>419.5</v>
      </c>
      <c r="H185" s="38">
        <f t="shared" si="63"/>
        <v>530</v>
      </c>
      <c r="I185" s="47">
        <f t="shared" si="64"/>
        <v>-20.849056603773587</v>
      </c>
    </row>
    <row r="186" spans="1:9" x14ac:dyDescent="0.25">
      <c r="A186" s="93" t="s">
        <v>105</v>
      </c>
      <c r="B186" s="8">
        <f t="shared" si="2"/>
        <v>40150</v>
      </c>
      <c r="C186">
        <v>75.7</v>
      </c>
      <c r="D186">
        <v>152.6</v>
      </c>
      <c r="E186">
        <v>351.1</v>
      </c>
      <c r="F186">
        <v>448.9</v>
      </c>
      <c r="G186" s="38">
        <f t="shared" ref="G186:G217" si="65">+C186+E186</f>
        <v>426.8</v>
      </c>
      <c r="H186" s="38">
        <f t="shared" ref="H186:H217" si="66">+D186+F186</f>
        <v>601.5</v>
      </c>
      <c r="I186" s="47">
        <f t="shared" ref="I186:I217" si="67">+(G186/H186-1)*100</f>
        <v>-29.04405652535328</v>
      </c>
    </row>
    <row r="187" spans="1:9" x14ac:dyDescent="0.25">
      <c r="A187" s="93" t="s">
        <v>105</v>
      </c>
      <c r="B187" s="8">
        <f t="shared" si="2"/>
        <v>40157</v>
      </c>
      <c r="C187">
        <v>76.7</v>
      </c>
      <c r="D187">
        <v>152.6</v>
      </c>
      <c r="E187">
        <v>351.1</v>
      </c>
      <c r="F187">
        <v>487.4</v>
      </c>
      <c r="G187" s="38">
        <f t="shared" si="65"/>
        <v>427.8</v>
      </c>
      <c r="H187" s="38">
        <f t="shared" si="66"/>
        <v>640</v>
      </c>
      <c r="I187" s="47">
        <f t="shared" si="67"/>
        <v>-33.15625</v>
      </c>
    </row>
    <row r="188" spans="1:9" x14ac:dyDescent="0.25">
      <c r="A188" s="93" t="s">
        <v>105</v>
      </c>
      <c r="B188" s="8">
        <f t="shared" si="2"/>
        <v>40164</v>
      </c>
      <c r="C188">
        <v>53.7</v>
      </c>
      <c r="D188">
        <v>151.19999999999999</v>
      </c>
      <c r="E188">
        <v>392.8</v>
      </c>
      <c r="F188">
        <v>502.8</v>
      </c>
      <c r="G188" s="38">
        <f t="shared" si="65"/>
        <v>446.5</v>
      </c>
      <c r="H188" s="38">
        <f t="shared" si="66"/>
        <v>654</v>
      </c>
      <c r="I188" s="47">
        <f t="shared" si="67"/>
        <v>-31.727828746177366</v>
      </c>
    </row>
    <row r="189" spans="1:9" x14ac:dyDescent="0.25">
      <c r="A189" s="93" t="s">
        <v>105</v>
      </c>
      <c r="B189" s="8">
        <f t="shared" si="2"/>
        <v>40171</v>
      </c>
      <c r="C189">
        <v>55.8</v>
      </c>
      <c r="D189">
        <v>151.19999999999999</v>
      </c>
      <c r="E189">
        <v>392.8</v>
      </c>
      <c r="F189">
        <v>502.8</v>
      </c>
      <c r="G189" s="38">
        <f t="shared" si="65"/>
        <v>448.6</v>
      </c>
      <c r="H189" s="38">
        <f t="shared" si="66"/>
        <v>654</v>
      </c>
      <c r="I189" s="47">
        <f t="shared" si="67"/>
        <v>-31.406727828746174</v>
      </c>
    </row>
    <row r="190" spans="1:9" x14ac:dyDescent="0.25">
      <c r="A190" s="93" t="s">
        <v>105</v>
      </c>
      <c r="B190" s="8">
        <f t="shared" si="2"/>
        <v>40178</v>
      </c>
      <c r="C190">
        <v>55.8</v>
      </c>
      <c r="D190">
        <v>151.19999999999999</v>
      </c>
      <c r="E190">
        <v>392.8</v>
      </c>
      <c r="F190">
        <v>502.8</v>
      </c>
      <c r="G190" s="38">
        <f t="shared" si="65"/>
        <v>448.6</v>
      </c>
      <c r="H190" s="38">
        <f t="shared" si="66"/>
        <v>654</v>
      </c>
      <c r="I190" s="47">
        <f t="shared" si="67"/>
        <v>-31.406727828746174</v>
      </c>
    </row>
    <row r="191" spans="1:9" x14ac:dyDescent="0.25">
      <c r="A191" s="93" t="s">
        <v>105</v>
      </c>
      <c r="B191" s="8">
        <f t="shared" si="2"/>
        <v>40185</v>
      </c>
      <c r="C191">
        <v>41.5</v>
      </c>
      <c r="D191">
        <v>133.19999999999999</v>
      </c>
      <c r="E191">
        <v>392.8</v>
      </c>
      <c r="F191">
        <v>519.29999999999995</v>
      </c>
      <c r="G191" s="38">
        <f t="shared" si="65"/>
        <v>434.3</v>
      </c>
      <c r="H191" s="38">
        <f t="shared" si="66"/>
        <v>652.5</v>
      </c>
      <c r="I191" s="47">
        <f t="shared" si="67"/>
        <v>-33.440613026819918</v>
      </c>
    </row>
    <row r="192" spans="1:9" x14ac:dyDescent="0.25">
      <c r="A192" s="93" t="s">
        <v>105</v>
      </c>
      <c r="B192" s="8">
        <f t="shared" si="2"/>
        <v>40192</v>
      </c>
      <c r="C192">
        <v>51.5</v>
      </c>
      <c r="D192">
        <v>127.2</v>
      </c>
      <c r="E192">
        <v>392.8</v>
      </c>
      <c r="F192">
        <v>525.9</v>
      </c>
      <c r="G192" s="38">
        <f t="shared" si="65"/>
        <v>444.3</v>
      </c>
      <c r="H192" s="38">
        <f t="shared" si="66"/>
        <v>653.1</v>
      </c>
      <c r="I192" s="47">
        <f t="shared" si="67"/>
        <v>-31.970601745521364</v>
      </c>
    </row>
    <row r="193" spans="1:10" x14ac:dyDescent="0.25">
      <c r="A193" s="93" t="s">
        <v>105</v>
      </c>
      <c r="B193" s="8">
        <f t="shared" si="2"/>
        <v>40199</v>
      </c>
      <c r="C193">
        <v>66.3</v>
      </c>
      <c r="D193">
        <v>122.2</v>
      </c>
      <c r="E193">
        <v>392.8</v>
      </c>
      <c r="F193">
        <v>545.4</v>
      </c>
      <c r="G193" s="38">
        <f t="shared" si="65"/>
        <v>459.1</v>
      </c>
      <c r="H193" s="38">
        <f t="shared" si="66"/>
        <v>667.6</v>
      </c>
      <c r="I193" s="47">
        <f t="shared" si="67"/>
        <v>-31.231276213301374</v>
      </c>
    </row>
    <row r="194" spans="1:10" x14ac:dyDescent="0.25">
      <c r="A194" s="93" t="s">
        <v>105</v>
      </c>
      <c r="B194" s="8">
        <f t="shared" si="2"/>
        <v>40206</v>
      </c>
      <c r="C194">
        <v>65.599999999999994</v>
      </c>
      <c r="D194">
        <v>152.9</v>
      </c>
      <c r="E194">
        <v>402.5</v>
      </c>
      <c r="F194">
        <v>545.4</v>
      </c>
      <c r="G194" s="38">
        <f t="shared" si="65"/>
        <v>468.1</v>
      </c>
      <c r="H194" s="38">
        <f t="shared" si="66"/>
        <v>698.3</v>
      </c>
      <c r="I194" s="47">
        <f t="shared" si="67"/>
        <v>-32.96577402262637</v>
      </c>
      <c r="J194">
        <v>3</v>
      </c>
    </row>
    <row r="195" spans="1:10" x14ac:dyDescent="0.25">
      <c r="A195" s="93" t="s">
        <v>105</v>
      </c>
      <c r="B195" s="8">
        <f t="shared" si="2"/>
        <v>40213</v>
      </c>
      <c r="C195">
        <v>65.599999999999994</v>
      </c>
      <c r="D195">
        <v>152.9</v>
      </c>
      <c r="E195">
        <v>402.5</v>
      </c>
      <c r="F195">
        <v>545.4</v>
      </c>
      <c r="G195" s="38">
        <f t="shared" si="65"/>
        <v>468.1</v>
      </c>
      <c r="H195" s="38">
        <f t="shared" si="66"/>
        <v>698.3</v>
      </c>
      <c r="I195" s="47">
        <f t="shared" si="67"/>
        <v>-32.96577402262637</v>
      </c>
    </row>
    <row r="196" spans="1:10" x14ac:dyDescent="0.25">
      <c r="A196" s="93" t="s">
        <v>105</v>
      </c>
      <c r="B196" s="8">
        <f t="shared" si="2"/>
        <v>40220</v>
      </c>
      <c r="C196">
        <v>88.6</v>
      </c>
      <c r="D196">
        <v>151.9</v>
      </c>
      <c r="E196">
        <v>430.3</v>
      </c>
      <c r="F196">
        <v>569.4</v>
      </c>
      <c r="G196" s="38">
        <f t="shared" si="65"/>
        <v>518.9</v>
      </c>
      <c r="H196" s="38">
        <f t="shared" si="66"/>
        <v>721.3</v>
      </c>
      <c r="I196" s="47">
        <f t="shared" si="67"/>
        <v>-28.060446416192985</v>
      </c>
      <c r="J196">
        <v>7.5</v>
      </c>
    </row>
    <row r="197" spans="1:10" x14ac:dyDescent="0.25">
      <c r="A197" s="93" t="s">
        <v>105</v>
      </c>
      <c r="B197" s="8">
        <f t="shared" si="2"/>
        <v>40227</v>
      </c>
      <c r="C197">
        <v>88.6</v>
      </c>
      <c r="D197">
        <v>148.9</v>
      </c>
      <c r="E197">
        <v>430.3</v>
      </c>
      <c r="F197">
        <v>578.5</v>
      </c>
      <c r="G197" s="38">
        <f t="shared" si="65"/>
        <v>518.9</v>
      </c>
      <c r="H197" s="38">
        <f t="shared" si="66"/>
        <v>727.4</v>
      </c>
      <c r="I197" s="47">
        <f t="shared" si="67"/>
        <v>-28.663733846576854</v>
      </c>
      <c r="J197">
        <v>7.5</v>
      </c>
    </row>
    <row r="198" spans="1:10" x14ac:dyDescent="0.25">
      <c r="A198" s="93" t="s">
        <v>105</v>
      </c>
      <c r="B198" s="8">
        <f t="shared" si="2"/>
        <v>40234</v>
      </c>
      <c r="C198">
        <v>69.900000000000006</v>
      </c>
      <c r="D198">
        <v>150.9</v>
      </c>
      <c r="E198">
        <v>441.6</v>
      </c>
      <c r="F198">
        <v>578.5</v>
      </c>
      <c r="G198" s="38">
        <f t="shared" si="65"/>
        <v>511.5</v>
      </c>
      <c r="H198" s="38">
        <f t="shared" si="66"/>
        <v>729.4</v>
      </c>
      <c r="I198" s="47">
        <f t="shared" si="67"/>
        <v>-29.873868933369895</v>
      </c>
      <c r="J198">
        <v>7.5</v>
      </c>
    </row>
    <row r="199" spans="1:10" x14ac:dyDescent="0.25">
      <c r="A199" s="93" t="s">
        <v>105</v>
      </c>
      <c r="B199" s="8">
        <f t="shared" si="2"/>
        <v>40241</v>
      </c>
      <c r="C199">
        <v>52.9</v>
      </c>
      <c r="D199">
        <v>127.8</v>
      </c>
      <c r="E199">
        <v>458.1</v>
      </c>
      <c r="F199">
        <v>612.29999999999995</v>
      </c>
      <c r="G199" s="38">
        <f t="shared" si="65"/>
        <v>511</v>
      </c>
      <c r="H199" s="38">
        <f t="shared" si="66"/>
        <v>740.09999999999991</v>
      </c>
      <c r="I199" s="47">
        <f t="shared" si="67"/>
        <v>-30.955276314011616</v>
      </c>
      <c r="J199">
        <v>7.5</v>
      </c>
    </row>
    <row r="200" spans="1:10" x14ac:dyDescent="0.25">
      <c r="A200" s="93" t="s">
        <v>105</v>
      </c>
      <c r="B200" s="8">
        <f t="shared" si="2"/>
        <v>40248</v>
      </c>
      <c r="C200">
        <v>53</v>
      </c>
      <c r="D200">
        <v>133.30000000000001</v>
      </c>
      <c r="E200">
        <v>458.1</v>
      </c>
      <c r="F200">
        <v>612.29999999999995</v>
      </c>
      <c r="G200" s="38">
        <f t="shared" si="65"/>
        <v>511.1</v>
      </c>
      <c r="H200" s="38">
        <f t="shared" si="66"/>
        <v>745.59999999999991</v>
      </c>
      <c r="I200" s="47">
        <f t="shared" si="67"/>
        <v>-31.451180257510714</v>
      </c>
    </row>
    <row r="201" spans="1:10" x14ac:dyDescent="0.25">
      <c r="A201" s="93" t="s">
        <v>105</v>
      </c>
      <c r="B201" s="8">
        <f t="shared" si="2"/>
        <v>40255</v>
      </c>
      <c r="C201">
        <v>77.099999999999994</v>
      </c>
      <c r="D201">
        <v>138.80000000000001</v>
      </c>
      <c r="E201">
        <v>462.4</v>
      </c>
      <c r="F201">
        <v>623.29999999999995</v>
      </c>
      <c r="G201" s="38">
        <f t="shared" si="65"/>
        <v>539.5</v>
      </c>
      <c r="H201" s="38">
        <f t="shared" si="66"/>
        <v>762.09999999999991</v>
      </c>
      <c r="I201" s="47">
        <f t="shared" si="67"/>
        <v>-29.208765253903678</v>
      </c>
    </row>
    <row r="202" spans="1:10" x14ac:dyDescent="0.25">
      <c r="A202" s="93" t="s">
        <v>105</v>
      </c>
      <c r="B202" s="8">
        <f t="shared" si="2"/>
        <v>40262</v>
      </c>
      <c r="C202">
        <v>37.1</v>
      </c>
      <c r="D202">
        <v>143.80000000000001</v>
      </c>
      <c r="E202">
        <v>483.2</v>
      </c>
      <c r="F202">
        <v>629.29999999999995</v>
      </c>
      <c r="G202" s="38">
        <f t="shared" si="65"/>
        <v>520.29999999999995</v>
      </c>
      <c r="H202" s="38">
        <f t="shared" si="66"/>
        <v>773.09999999999991</v>
      </c>
      <c r="I202" s="47">
        <f t="shared" si="67"/>
        <v>-32.699521407321171</v>
      </c>
      <c r="J202">
        <v>29.5</v>
      </c>
    </row>
    <row r="203" spans="1:10" x14ac:dyDescent="0.25">
      <c r="A203" s="93" t="s">
        <v>105</v>
      </c>
      <c r="B203" s="8">
        <f t="shared" si="2"/>
        <v>40269</v>
      </c>
      <c r="C203">
        <v>25.9</v>
      </c>
      <c r="D203">
        <v>96.3</v>
      </c>
      <c r="E203">
        <v>495.4</v>
      </c>
      <c r="F203">
        <v>674.3</v>
      </c>
      <c r="G203" s="38">
        <f t="shared" si="65"/>
        <v>521.29999999999995</v>
      </c>
      <c r="H203" s="38">
        <f t="shared" si="66"/>
        <v>770.59999999999991</v>
      </c>
      <c r="I203" s="47">
        <f t="shared" si="67"/>
        <v>-32.351414482221642</v>
      </c>
      <c r="J203">
        <v>29.5</v>
      </c>
    </row>
    <row r="204" spans="1:10" x14ac:dyDescent="0.25">
      <c r="A204" s="93" t="s">
        <v>105</v>
      </c>
      <c r="B204" s="8">
        <f t="shared" si="2"/>
        <v>40276</v>
      </c>
      <c r="C204">
        <v>25.9</v>
      </c>
      <c r="D204">
        <v>96.3</v>
      </c>
      <c r="E204">
        <v>495.4</v>
      </c>
      <c r="F204">
        <v>674.3</v>
      </c>
      <c r="G204" s="38">
        <f t="shared" si="65"/>
        <v>521.29999999999995</v>
      </c>
      <c r="H204" s="38">
        <f t="shared" si="66"/>
        <v>770.59999999999991</v>
      </c>
      <c r="I204" s="47">
        <f t="shared" si="67"/>
        <v>-32.351414482221642</v>
      </c>
      <c r="J204">
        <v>39.1</v>
      </c>
    </row>
    <row r="205" spans="1:10" x14ac:dyDescent="0.25">
      <c r="A205" s="93" t="s">
        <v>105</v>
      </c>
      <c r="B205" s="8">
        <f t="shared" si="2"/>
        <v>40283</v>
      </c>
      <c r="C205">
        <v>48.2</v>
      </c>
      <c r="D205">
        <v>93.8</v>
      </c>
      <c r="E205">
        <v>495.4</v>
      </c>
      <c r="F205">
        <v>682</v>
      </c>
      <c r="G205" s="38">
        <f t="shared" si="65"/>
        <v>543.6</v>
      </c>
      <c r="H205" s="38">
        <f t="shared" si="66"/>
        <v>775.8</v>
      </c>
      <c r="I205" s="47">
        <f t="shared" si="67"/>
        <v>-29.930394431554518</v>
      </c>
      <c r="J205">
        <v>59.5</v>
      </c>
    </row>
    <row r="206" spans="1:10" x14ac:dyDescent="0.25">
      <c r="A206" s="93" t="s">
        <v>105</v>
      </c>
      <c r="B206" s="8">
        <f t="shared" si="2"/>
        <v>40290</v>
      </c>
      <c r="C206">
        <v>39.9</v>
      </c>
      <c r="D206">
        <v>88.9</v>
      </c>
      <c r="E206">
        <v>500.8</v>
      </c>
      <c r="F206">
        <v>692</v>
      </c>
      <c r="G206" s="38">
        <f t="shared" si="65"/>
        <v>540.70000000000005</v>
      </c>
      <c r="H206" s="38">
        <f t="shared" si="66"/>
        <v>780.9</v>
      </c>
      <c r="I206" s="47">
        <f t="shared" si="67"/>
        <v>-30.759380202330632</v>
      </c>
    </row>
    <row r="207" spans="1:10" x14ac:dyDescent="0.25">
      <c r="A207" s="93" t="s">
        <v>105</v>
      </c>
      <c r="B207" s="8">
        <f t="shared" si="2"/>
        <v>40297</v>
      </c>
      <c r="C207">
        <v>25.8</v>
      </c>
      <c r="D207">
        <v>89.9</v>
      </c>
      <c r="E207">
        <v>520.70000000000005</v>
      </c>
      <c r="F207">
        <v>692</v>
      </c>
      <c r="G207" s="38">
        <f t="shared" si="65"/>
        <v>546.5</v>
      </c>
      <c r="H207" s="38">
        <f t="shared" si="66"/>
        <v>781.9</v>
      </c>
      <c r="I207" s="47">
        <f t="shared" si="67"/>
        <v>-30.106151681800743</v>
      </c>
      <c r="J207">
        <v>75.099999999999994</v>
      </c>
    </row>
    <row r="208" spans="1:10" x14ac:dyDescent="0.25">
      <c r="A208" s="93" t="s">
        <v>105</v>
      </c>
      <c r="B208" s="8">
        <f t="shared" si="2"/>
        <v>40304</v>
      </c>
      <c r="C208">
        <v>25.8</v>
      </c>
      <c r="D208">
        <v>63.7</v>
      </c>
      <c r="E208">
        <v>520.70000000000005</v>
      </c>
      <c r="F208">
        <v>720.4</v>
      </c>
      <c r="G208" s="38">
        <f t="shared" si="65"/>
        <v>546.5</v>
      </c>
      <c r="H208" s="38">
        <f t="shared" si="66"/>
        <v>784.1</v>
      </c>
      <c r="I208" s="47">
        <f t="shared" si="67"/>
        <v>-30.302257365132</v>
      </c>
      <c r="J208">
        <v>107.2</v>
      </c>
    </row>
    <row r="209" spans="1:10" x14ac:dyDescent="0.25">
      <c r="A209" s="93" t="s">
        <v>105</v>
      </c>
      <c r="B209" s="8">
        <f t="shared" si="2"/>
        <v>40311</v>
      </c>
      <c r="C209">
        <v>6.5</v>
      </c>
      <c r="D209">
        <v>68.7</v>
      </c>
      <c r="E209">
        <v>533.9</v>
      </c>
      <c r="F209">
        <v>720.4</v>
      </c>
      <c r="G209" s="38">
        <f t="shared" si="65"/>
        <v>540.4</v>
      </c>
      <c r="H209" s="38">
        <f t="shared" si="66"/>
        <v>789.1</v>
      </c>
      <c r="I209" s="47">
        <f t="shared" si="67"/>
        <v>-31.516918007857054</v>
      </c>
      <c r="J209">
        <v>111.5</v>
      </c>
    </row>
    <row r="210" spans="1:10" x14ac:dyDescent="0.25">
      <c r="A210" s="93" t="s">
        <v>105</v>
      </c>
      <c r="B210" s="8">
        <f t="shared" si="2"/>
        <v>40318</v>
      </c>
      <c r="C210">
        <v>13.5</v>
      </c>
      <c r="D210">
        <v>68.7</v>
      </c>
      <c r="E210">
        <v>550.4</v>
      </c>
      <c r="F210">
        <v>720.4</v>
      </c>
      <c r="G210" s="38">
        <f t="shared" si="65"/>
        <v>563.9</v>
      </c>
      <c r="H210" s="38">
        <f t="shared" si="66"/>
        <v>789.1</v>
      </c>
      <c r="I210" s="47">
        <f t="shared" si="67"/>
        <v>-28.538841718413387</v>
      </c>
      <c r="J210">
        <v>118.7</v>
      </c>
    </row>
    <row r="211" spans="1:10" x14ac:dyDescent="0.25">
      <c r="A211" s="93" t="s">
        <v>105</v>
      </c>
      <c r="B211" s="8">
        <f t="shared" si="2"/>
        <v>40325</v>
      </c>
      <c r="C211">
        <v>0</v>
      </c>
      <c r="D211">
        <v>50.7</v>
      </c>
      <c r="E211">
        <v>575.4</v>
      </c>
      <c r="F211">
        <v>737.8</v>
      </c>
      <c r="G211" s="38">
        <f t="shared" si="65"/>
        <v>575.4</v>
      </c>
      <c r="H211" s="38">
        <f t="shared" si="66"/>
        <v>788.5</v>
      </c>
      <c r="I211" s="47">
        <f t="shared" si="67"/>
        <v>-27.025998731769185</v>
      </c>
      <c r="J211">
        <v>116.5</v>
      </c>
    </row>
    <row r="212" spans="1:10" x14ac:dyDescent="0.25">
      <c r="A212" s="93" t="s">
        <v>105</v>
      </c>
      <c r="B212" s="8">
        <f t="shared" si="2"/>
        <v>40332</v>
      </c>
      <c r="C212">
        <v>139.4</v>
      </c>
      <c r="D212">
        <v>153.19999999999999</v>
      </c>
      <c r="E212">
        <v>0</v>
      </c>
      <c r="F212">
        <v>0</v>
      </c>
      <c r="G212" s="38">
        <f t="shared" si="65"/>
        <v>139.4</v>
      </c>
      <c r="H212" s="38">
        <f t="shared" si="66"/>
        <v>153.19999999999999</v>
      </c>
      <c r="I212" s="47">
        <f t="shared" si="67"/>
        <v>-9.0078328981723192</v>
      </c>
    </row>
    <row r="213" spans="1:10" x14ac:dyDescent="0.25">
      <c r="A213" s="93" t="s">
        <v>105</v>
      </c>
      <c r="B213" s="8">
        <f t="shared" si="2"/>
        <v>40339</v>
      </c>
      <c r="C213">
        <v>125.5</v>
      </c>
      <c r="D213">
        <v>155.19999999999999</v>
      </c>
      <c r="E213">
        <v>19.3</v>
      </c>
      <c r="F213">
        <v>4</v>
      </c>
      <c r="G213" s="38">
        <f t="shared" si="65"/>
        <v>144.80000000000001</v>
      </c>
      <c r="H213" s="38">
        <f t="shared" si="66"/>
        <v>159.19999999999999</v>
      </c>
      <c r="I213" s="47">
        <f t="shared" si="67"/>
        <v>-9.0452261306532495</v>
      </c>
    </row>
    <row r="214" spans="1:10" x14ac:dyDescent="0.25">
      <c r="A214" s="93" t="s">
        <v>105</v>
      </c>
      <c r="B214" s="8">
        <f t="shared" si="2"/>
        <v>40346</v>
      </c>
      <c r="C214">
        <v>140.9</v>
      </c>
      <c r="D214">
        <v>155.19999999999999</v>
      </c>
      <c r="E214">
        <v>27.2</v>
      </c>
      <c r="F214">
        <v>4</v>
      </c>
      <c r="G214" s="38">
        <f t="shared" si="65"/>
        <v>168.1</v>
      </c>
      <c r="H214" s="38">
        <f t="shared" si="66"/>
        <v>159.19999999999999</v>
      </c>
      <c r="I214" s="47">
        <f t="shared" si="67"/>
        <v>5.5904522613065444</v>
      </c>
    </row>
    <row r="215" spans="1:10" x14ac:dyDescent="0.25">
      <c r="A215" s="93" t="s">
        <v>105</v>
      </c>
      <c r="B215" s="8">
        <f t="shared" si="2"/>
        <v>40353</v>
      </c>
      <c r="C215">
        <v>125.4</v>
      </c>
      <c r="D215">
        <v>110</v>
      </c>
      <c r="E215">
        <v>78.599999999999994</v>
      </c>
      <c r="F215">
        <v>33.1</v>
      </c>
      <c r="G215" s="38">
        <f t="shared" si="65"/>
        <v>204</v>
      </c>
      <c r="H215" s="38">
        <f t="shared" si="66"/>
        <v>143.1</v>
      </c>
      <c r="I215" s="47">
        <f t="shared" si="67"/>
        <v>42.55765199161425</v>
      </c>
    </row>
    <row r="216" spans="1:10" x14ac:dyDescent="0.25">
      <c r="A216" s="93" t="s">
        <v>105</v>
      </c>
      <c r="B216" s="8">
        <f t="shared" si="2"/>
        <v>40360</v>
      </c>
      <c r="C216">
        <v>123.1</v>
      </c>
      <c r="D216">
        <v>110</v>
      </c>
      <c r="E216">
        <v>84.7</v>
      </c>
      <c r="F216">
        <v>33.1</v>
      </c>
      <c r="G216" s="38">
        <f t="shared" si="65"/>
        <v>207.8</v>
      </c>
      <c r="H216" s="38">
        <f t="shared" si="66"/>
        <v>143.1</v>
      </c>
      <c r="I216" s="47">
        <f t="shared" si="67"/>
        <v>45.213137665967864</v>
      </c>
    </row>
    <row r="217" spans="1:10" x14ac:dyDescent="0.25">
      <c r="A217" s="93" t="s">
        <v>105</v>
      </c>
      <c r="B217" s="8">
        <f t="shared" si="2"/>
        <v>40367</v>
      </c>
      <c r="C217">
        <v>130.1</v>
      </c>
      <c r="D217">
        <v>102</v>
      </c>
      <c r="E217">
        <v>84.7</v>
      </c>
      <c r="F217">
        <v>46</v>
      </c>
      <c r="G217" s="38">
        <f t="shared" si="65"/>
        <v>214.8</v>
      </c>
      <c r="H217" s="38">
        <f t="shared" si="66"/>
        <v>148</v>
      </c>
      <c r="I217" s="47">
        <f t="shared" si="67"/>
        <v>45.135135135135144</v>
      </c>
    </row>
    <row r="218" spans="1:10" x14ac:dyDescent="0.25">
      <c r="A218" s="93" t="s">
        <v>105</v>
      </c>
      <c r="B218" s="8">
        <f t="shared" si="2"/>
        <v>40374</v>
      </c>
      <c r="C218">
        <v>151.4</v>
      </c>
      <c r="D218">
        <v>113</v>
      </c>
      <c r="E218">
        <v>112.1</v>
      </c>
      <c r="F218">
        <v>66.099999999999994</v>
      </c>
      <c r="G218" s="38">
        <f t="shared" ref="G218:G249" si="68">+C218+E218</f>
        <v>263.5</v>
      </c>
      <c r="H218" s="38">
        <f t="shared" ref="H218:H249" si="69">+D218+F218</f>
        <v>179.1</v>
      </c>
      <c r="I218" s="47">
        <f t="shared" ref="I218:I249" si="70">+(G218/H218-1)*100</f>
        <v>47.124511446119485</v>
      </c>
    </row>
    <row r="219" spans="1:10" x14ac:dyDescent="0.25">
      <c r="A219" s="93" t="s">
        <v>105</v>
      </c>
      <c r="B219" s="8">
        <f t="shared" si="2"/>
        <v>40381</v>
      </c>
      <c r="C219">
        <v>160.6</v>
      </c>
      <c r="D219">
        <v>103</v>
      </c>
      <c r="E219">
        <v>137.69999999999999</v>
      </c>
      <c r="F219">
        <v>86.9</v>
      </c>
      <c r="G219" s="38">
        <f t="shared" si="68"/>
        <v>298.29999999999995</v>
      </c>
      <c r="H219" s="38">
        <f t="shared" si="69"/>
        <v>189.9</v>
      </c>
      <c r="I219" s="47">
        <f t="shared" si="70"/>
        <v>57.082675092153742</v>
      </c>
    </row>
    <row r="220" spans="1:10" x14ac:dyDescent="0.25">
      <c r="A220" s="93" t="s">
        <v>105</v>
      </c>
      <c r="B220" s="8">
        <f t="shared" si="2"/>
        <v>40388</v>
      </c>
      <c r="C220">
        <v>151.1</v>
      </c>
      <c r="D220">
        <v>149.5</v>
      </c>
      <c r="E220">
        <v>166.6</v>
      </c>
      <c r="F220">
        <v>93.2</v>
      </c>
      <c r="G220" s="38">
        <f t="shared" si="68"/>
        <v>317.7</v>
      </c>
      <c r="H220" s="38">
        <f t="shared" si="69"/>
        <v>242.7</v>
      </c>
      <c r="I220" s="47">
        <f t="shared" si="70"/>
        <v>30.902348578491967</v>
      </c>
    </row>
    <row r="221" spans="1:10" x14ac:dyDescent="0.25">
      <c r="A221" s="93" t="s">
        <v>105</v>
      </c>
      <c r="B221" s="8">
        <f t="shared" si="2"/>
        <v>40395</v>
      </c>
      <c r="C221">
        <v>156.4</v>
      </c>
      <c r="D221">
        <v>158.5</v>
      </c>
      <c r="E221">
        <v>166.6</v>
      </c>
      <c r="F221">
        <v>93.2</v>
      </c>
      <c r="G221" s="38">
        <f t="shared" si="68"/>
        <v>323</v>
      </c>
      <c r="H221" s="38">
        <f t="shared" si="69"/>
        <v>251.7</v>
      </c>
      <c r="I221" s="47">
        <f t="shared" si="70"/>
        <v>28.327373857767178</v>
      </c>
    </row>
    <row r="222" spans="1:10" x14ac:dyDescent="0.25">
      <c r="A222" s="93" t="s">
        <v>105</v>
      </c>
      <c r="B222" s="8">
        <f t="shared" si="2"/>
        <v>40402</v>
      </c>
      <c r="C222">
        <v>121.8</v>
      </c>
      <c r="D222">
        <v>164.5</v>
      </c>
      <c r="E222">
        <v>208.4</v>
      </c>
      <c r="F222">
        <v>93.2</v>
      </c>
      <c r="G222" s="38">
        <f t="shared" si="68"/>
        <v>330.2</v>
      </c>
      <c r="H222" s="38">
        <f t="shared" si="69"/>
        <v>257.7</v>
      </c>
      <c r="I222" s="47">
        <f t="shared" si="70"/>
        <v>28.13348855258053</v>
      </c>
    </row>
    <row r="223" spans="1:10" x14ac:dyDescent="0.25">
      <c r="A223" s="93" t="s">
        <v>105</v>
      </c>
      <c r="B223" s="8">
        <f t="shared" si="2"/>
        <v>40409</v>
      </c>
      <c r="C223">
        <v>130.30000000000001</v>
      </c>
      <c r="D223">
        <v>167</v>
      </c>
      <c r="E223">
        <v>208.4</v>
      </c>
      <c r="F223">
        <v>105.8</v>
      </c>
      <c r="G223" s="38">
        <f t="shared" si="68"/>
        <v>338.70000000000005</v>
      </c>
      <c r="H223" s="38">
        <f t="shared" si="69"/>
        <v>272.8</v>
      </c>
      <c r="I223" s="47">
        <f t="shared" si="70"/>
        <v>24.156891495601187</v>
      </c>
    </row>
    <row r="224" spans="1:10" x14ac:dyDescent="0.25">
      <c r="A224" s="93" t="s">
        <v>105</v>
      </c>
      <c r="B224" s="8">
        <f t="shared" si="2"/>
        <v>40416</v>
      </c>
      <c r="C224">
        <v>155.30000000000001</v>
      </c>
      <c r="D224">
        <v>144.6</v>
      </c>
      <c r="E224">
        <v>208.4</v>
      </c>
      <c r="F224">
        <v>132.4</v>
      </c>
      <c r="G224" s="38">
        <f t="shared" si="68"/>
        <v>363.70000000000005</v>
      </c>
      <c r="H224" s="38">
        <f t="shared" si="69"/>
        <v>277</v>
      </c>
      <c r="I224" s="47">
        <f t="shared" si="70"/>
        <v>31.299638989169697</v>
      </c>
    </row>
    <row r="225" spans="1:9" x14ac:dyDescent="0.25">
      <c r="A225" s="93" t="s">
        <v>105</v>
      </c>
      <c r="B225" s="8">
        <f t="shared" si="2"/>
        <v>40423</v>
      </c>
      <c r="C225">
        <v>139.19999999999999</v>
      </c>
      <c r="D225">
        <v>123.1</v>
      </c>
      <c r="E225">
        <v>219.9</v>
      </c>
      <c r="F225">
        <v>166.4</v>
      </c>
      <c r="G225" s="38">
        <f t="shared" si="68"/>
        <v>359.1</v>
      </c>
      <c r="H225" s="38">
        <f t="shared" si="69"/>
        <v>289.5</v>
      </c>
      <c r="I225" s="47">
        <f t="shared" si="70"/>
        <v>24.04145077720208</v>
      </c>
    </row>
    <row r="226" spans="1:9" x14ac:dyDescent="0.25">
      <c r="A226" s="93" t="s">
        <v>105</v>
      </c>
      <c r="B226" s="8">
        <f t="shared" si="2"/>
        <v>40430</v>
      </c>
      <c r="C226">
        <v>102.4</v>
      </c>
      <c r="D226">
        <v>130.69999999999999</v>
      </c>
      <c r="E226">
        <v>256.39999999999998</v>
      </c>
      <c r="F226">
        <v>166.4</v>
      </c>
      <c r="G226" s="38">
        <f t="shared" si="68"/>
        <v>358.79999999999995</v>
      </c>
      <c r="H226" s="38">
        <f t="shared" si="69"/>
        <v>297.10000000000002</v>
      </c>
      <c r="I226" s="47">
        <f t="shared" si="70"/>
        <v>20.767418377650593</v>
      </c>
    </row>
    <row r="227" spans="1:9" x14ac:dyDescent="0.25">
      <c r="A227" s="93" t="s">
        <v>105</v>
      </c>
      <c r="B227" s="8">
        <f t="shared" si="2"/>
        <v>40437</v>
      </c>
      <c r="C227">
        <v>101.7</v>
      </c>
      <c r="D227">
        <v>168.3</v>
      </c>
      <c r="E227">
        <v>283.7</v>
      </c>
      <c r="F227">
        <v>166.4</v>
      </c>
      <c r="G227" s="38">
        <f t="shared" si="68"/>
        <v>385.4</v>
      </c>
      <c r="H227" s="38">
        <f t="shared" si="69"/>
        <v>334.70000000000005</v>
      </c>
      <c r="I227" s="47">
        <f t="shared" si="70"/>
        <v>15.147893636091991</v>
      </c>
    </row>
    <row r="228" spans="1:9" x14ac:dyDescent="0.25">
      <c r="A228" s="93" t="s">
        <v>105</v>
      </c>
      <c r="B228" s="8">
        <f t="shared" si="2"/>
        <v>40444</v>
      </c>
      <c r="C228">
        <v>102.2</v>
      </c>
      <c r="D228">
        <v>135.19999999999999</v>
      </c>
      <c r="E228">
        <v>283.7</v>
      </c>
      <c r="F228">
        <v>214.4</v>
      </c>
      <c r="G228" s="38">
        <f t="shared" si="68"/>
        <v>385.9</v>
      </c>
      <c r="H228" s="38">
        <f t="shared" si="69"/>
        <v>349.6</v>
      </c>
      <c r="I228" s="47">
        <f t="shared" si="70"/>
        <v>10.383295194508001</v>
      </c>
    </row>
    <row r="229" spans="1:9" x14ac:dyDescent="0.25">
      <c r="A229" s="93" t="s">
        <v>105</v>
      </c>
      <c r="B229" s="8">
        <f t="shared" si="2"/>
        <v>40451</v>
      </c>
      <c r="C229">
        <v>85.4</v>
      </c>
      <c r="D229">
        <v>117</v>
      </c>
      <c r="E229">
        <v>304.39999999999998</v>
      </c>
      <c r="F229">
        <v>236.1</v>
      </c>
      <c r="G229" s="38">
        <f t="shared" si="68"/>
        <v>389.79999999999995</v>
      </c>
      <c r="H229" s="38">
        <f t="shared" si="69"/>
        <v>353.1</v>
      </c>
      <c r="I229" s="47">
        <f t="shared" si="70"/>
        <v>10.393656188048684</v>
      </c>
    </row>
    <row r="230" spans="1:9" x14ac:dyDescent="0.25">
      <c r="A230" s="93" t="s">
        <v>105</v>
      </c>
      <c r="B230" s="8">
        <f t="shared" si="2"/>
        <v>40458</v>
      </c>
      <c r="C230">
        <v>103.6</v>
      </c>
      <c r="D230">
        <v>117.6</v>
      </c>
      <c r="E230">
        <v>304.39999999999998</v>
      </c>
      <c r="F230">
        <v>261.7</v>
      </c>
      <c r="G230" s="38">
        <f t="shared" si="68"/>
        <v>408</v>
      </c>
      <c r="H230" s="38">
        <f t="shared" si="69"/>
        <v>379.29999999999995</v>
      </c>
      <c r="I230" s="47">
        <f t="shared" si="70"/>
        <v>7.5665699973635814</v>
      </c>
    </row>
    <row r="231" spans="1:9" x14ac:dyDescent="0.25">
      <c r="A231" s="93" t="s">
        <v>105</v>
      </c>
      <c r="B231" s="8">
        <f t="shared" si="2"/>
        <v>40465</v>
      </c>
      <c r="C231">
        <v>103.6</v>
      </c>
      <c r="D231">
        <v>96.6</v>
      </c>
      <c r="E231">
        <v>321</v>
      </c>
      <c r="F231">
        <v>280.89999999999998</v>
      </c>
      <c r="G231" s="38">
        <f t="shared" si="68"/>
        <v>424.6</v>
      </c>
      <c r="H231" s="38">
        <f t="shared" si="69"/>
        <v>377.5</v>
      </c>
      <c r="I231" s="47">
        <f t="shared" si="70"/>
        <v>12.476821192052977</v>
      </c>
    </row>
    <row r="232" spans="1:9" x14ac:dyDescent="0.25">
      <c r="A232" s="93" t="s">
        <v>105</v>
      </c>
      <c r="B232" s="8">
        <f t="shared" si="2"/>
        <v>40472</v>
      </c>
      <c r="C232">
        <v>111.1</v>
      </c>
      <c r="D232">
        <v>85.1</v>
      </c>
      <c r="E232">
        <v>326.5</v>
      </c>
      <c r="F232">
        <v>292.39999999999998</v>
      </c>
      <c r="G232" s="38">
        <f t="shared" si="68"/>
        <v>437.6</v>
      </c>
      <c r="H232" s="38">
        <f t="shared" si="69"/>
        <v>377.5</v>
      </c>
      <c r="I232" s="47">
        <f t="shared" si="70"/>
        <v>15.920529801324502</v>
      </c>
    </row>
    <row r="233" spans="1:9" x14ac:dyDescent="0.25">
      <c r="A233" s="93" t="s">
        <v>105</v>
      </c>
      <c r="B233" s="8">
        <f t="shared" si="2"/>
        <v>40479</v>
      </c>
      <c r="C233">
        <v>96.1</v>
      </c>
      <c r="D233">
        <v>81.599999999999994</v>
      </c>
      <c r="E233">
        <v>342.3</v>
      </c>
      <c r="F233">
        <v>313.39999999999998</v>
      </c>
      <c r="G233" s="38">
        <f t="shared" si="68"/>
        <v>438.4</v>
      </c>
      <c r="H233" s="38">
        <f t="shared" si="69"/>
        <v>395</v>
      </c>
      <c r="I233" s="47">
        <f t="shared" si="70"/>
        <v>10.987341772151904</v>
      </c>
    </row>
    <row r="234" spans="1:9" x14ac:dyDescent="0.25">
      <c r="A234" s="93" t="s">
        <v>105</v>
      </c>
      <c r="B234" s="8">
        <f t="shared" si="2"/>
        <v>40486</v>
      </c>
      <c r="C234">
        <v>96.1</v>
      </c>
      <c r="D234">
        <v>85.3</v>
      </c>
      <c r="E234">
        <v>342.3</v>
      </c>
      <c r="F234">
        <v>313.39999999999998</v>
      </c>
      <c r="G234" s="38">
        <f t="shared" si="68"/>
        <v>438.4</v>
      </c>
      <c r="H234" s="38">
        <f t="shared" si="69"/>
        <v>398.7</v>
      </c>
      <c r="I234" s="47">
        <f t="shared" si="70"/>
        <v>9.9573614246300401</v>
      </c>
    </row>
    <row r="235" spans="1:9" x14ac:dyDescent="0.25">
      <c r="A235" s="93" t="s">
        <v>105</v>
      </c>
      <c r="B235" s="8">
        <f t="shared" si="2"/>
        <v>40493</v>
      </c>
      <c r="C235">
        <v>72.099999999999994</v>
      </c>
      <c r="D235">
        <v>90.8</v>
      </c>
      <c r="E235">
        <v>366.7</v>
      </c>
      <c r="F235">
        <v>328.9</v>
      </c>
      <c r="G235" s="38">
        <f t="shared" si="68"/>
        <v>438.79999999999995</v>
      </c>
      <c r="H235" s="38">
        <f t="shared" si="69"/>
        <v>419.7</v>
      </c>
      <c r="I235" s="47">
        <f t="shared" si="70"/>
        <v>4.5508696688110417</v>
      </c>
    </row>
    <row r="236" spans="1:9" x14ac:dyDescent="0.25">
      <c r="A236" s="93" t="s">
        <v>105</v>
      </c>
      <c r="B236" s="8">
        <f t="shared" si="2"/>
        <v>40500</v>
      </c>
      <c r="C236">
        <v>113.1</v>
      </c>
      <c r="D236">
        <v>68.400000000000006</v>
      </c>
      <c r="E236">
        <v>366.7</v>
      </c>
      <c r="F236">
        <v>351.1</v>
      </c>
      <c r="G236" s="38">
        <f t="shared" si="68"/>
        <v>479.79999999999995</v>
      </c>
      <c r="H236" s="38">
        <f t="shared" si="69"/>
        <v>419.5</v>
      </c>
      <c r="I236" s="47">
        <f t="shared" si="70"/>
        <v>14.37425506555423</v>
      </c>
    </row>
    <row r="237" spans="1:9" x14ac:dyDescent="0.25">
      <c r="A237" s="93" t="s">
        <v>105</v>
      </c>
      <c r="B237" s="8">
        <f t="shared" si="2"/>
        <v>40507</v>
      </c>
      <c r="C237">
        <v>130.6</v>
      </c>
      <c r="D237">
        <v>68.400000000000006</v>
      </c>
      <c r="E237">
        <v>366.7</v>
      </c>
      <c r="F237">
        <v>351.1</v>
      </c>
      <c r="G237" s="38">
        <f t="shared" si="68"/>
        <v>497.29999999999995</v>
      </c>
      <c r="H237" s="38">
        <f t="shared" si="69"/>
        <v>419.5</v>
      </c>
      <c r="I237" s="47">
        <f t="shared" si="70"/>
        <v>18.545887961859343</v>
      </c>
    </row>
    <row r="238" spans="1:9" x14ac:dyDescent="0.25">
      <c r="A238" s="93" t="s">
        <v>105</v>
      </c>
      <c r="B238" s="8">
        <f t="shared" si="2"/>
        <v>40514</v>
      </c>
      <c r="C238">
        <v>144.6</v>
      </c>
      <c r="D238">
        <v>75.7</v>
      </c>
      <c r="E238">
        <v>377.1</v>
      </c>
      <c r="F238">
        <v>351.1</v>
      </c>
      <c r="G238" s="38">
        <f t="shared" si="68"/>
        <v>521.70000000000005</v>
      </c>
      <c r="H238" s="38">
        <f t="shared" si="69"/>
        <v>426.8</v>
      </c>
      <c r="I238" s="47">
        <f t="shared" si="70"/>
        <v>22.23523898781632</v>
      </c>
    </row>
    <row r="239" spans="1:9" x14ac:dyDescent="0.25">
      <c r="A239" s="93" t="s">
        <v>105</v>
      </c>
      <c r="B239" s="8">
        <f t="shared" si="2"/>
        <v>40521</v>
      </c>
      <c r="C239">
        <v>128.30000000000001</v>
      </c>
      <c r="D239">
        <v>76.7</v>
      </c>
      <c r="E239">
        <v>436.1</v>
      </c>
      <c r="F239">
        <v>351.1</v>
      </c>
      <c r="G239" s="38">
        <f t="shared" si="68"/>
        <v>564.40000000000009</v>
      </c>
      <c r="H239" s="38">
        <f t="shared" si="69"/>
        <v>427.8</v>
      </c>
      <c r="I239" s="47">
        <f t="shared" si="70"/>
        <v>31.930808789153819</v>
      </c>
    </row>
    <row r="240" spans="1:9" x14ac:dyDescent="0.25">
      <c r="A240" s="93" t="s">
        <v>105</v>
      </c>
      <c r="B240" s="8">
        <f t="shared" si="2"/>
        <v>40528</v>
      </c>
      <c r="C240">
        <v>148.6</v>
      </c>
      <c r="D240">
        <v>53.7</v>
      </c>
      <c r="E240">
        <v>446</v>
      </c>
      <c r="F240">
        <v>392.8</v>
      </c>
      <c r="G240" s="38">
        <f t="shared" si="68"/>
        <v>594.6</v>
      </c>
      <c r="H240" s="38">
        <f t="shared" si="69"/>
        <v>446.5</v>
      </c>
      <c r="I240" s="47">
        <f t="shared" si="70"/>
        <v>33.169092945128774</v>
      </c>
    </row>
    <row r="241" spans="1:10" x14ac:dyDescent="0.25">
      <c r="A241" s="93" t="s">
        <v>105</v>
      </c>
      <c r="B241" s="8">
        <f t="shared" si="2"/>
        <v>40535</v>
      </c>
      <c r="C241">
        <v>124.2</v>
      </c>
      <c r="D241">
        <v>55.8</v>
      </c>
      <c r="E241">
        <v>468.9</v>
      </c>
      <c r="F241">
        <v>392.8</v>
      </c>
      <c r="G241" s="38">
        <f t="shared" si="68"/>
        <v>593.1</v>
      </c>
      <c r="H241" s="38">
        <f t="shared" si="69"/>
        <v>448.6</v>
      </c>
      <c r="I241" s="47">
        <f t="shared" si="70"/>
        <v>32.211324119482839</v>
      </c>
    </row>
    <row r="242" spans="1:10" x14ac:dyDescent="0.25">
      <c r="A242" s="93" t="s">
        <v>105</v>
      </c>
      <c r="B242" s="8">
        <f t="shared" si="2"/>
        <v>40542</v>
      </c>
      <c r="C242">
        <v>124.2</v>
      </c>
      <c r="D242">
        <v>55.8</v>
      </c>
      <c r="E242">
        <v>468.9</v>
      </c>
      <c r="F242">
        <v>392.8</v>
      </c>
      <c r="G242" s="38">
        <f t="shared" si="68"/>
        <v>593.1</v>
      </c>
      <c r="H242" s="38">
        <f t="shared" si="69"/>
        <v>448.6</v>
      </c>
      <c r="I242" s="47">
        <f t="shared" si="70"/>
        <v>32.211324119482839</v>
      </c>
    </row>
    <row r="243" spans="1:10" x14ac:dyDescent="0.25">
      <c r="A243" s="93" t="s">
        <v>105</v>
      </c>
      <c r="B243" s="8">
        <f t="shared" si="2"/>
        <v>40549</v>
      </c>
      <c r="C243">
        <v>124.2</v>
      </c>
      <c r="D243">
        <v>41.5</v>
      </c>
      <c r="E243">
        <v>468.9</v>
      </c>
      <c r="F243">
        <v>392.8</v>
      </c>
      <c r="G243" s="38">
        <f t="shared" si="68"/>
        <v>593.1</v>
      </c>
      <c r="H243" s="38">
        <f t="shared" si="69"/>
        <v>434.3</v>
      </c>
      <c r="I243" s="47">
        <f t="shared" si="70"/>
        <v>36.564586691227262</v>
      </c>
    </row>
    <row r="244" spans="1:10" x14ac:dyDescent="0.25">
      <c r="A244" s="93" t="s">
        <v>105</v>
      </c>
      <c r="B244" s="8">
        <f t="shared" si="2"/>
        <v>40556</v>
      </c>
      <c r="C244">
        <v>124.2</v>
      </c>
      <c r="D244">
        <v>51.5</v>
      </c>
      <c r="E244">
        <v>468.9</v>
      </c>
      <c r="F244">
        <v>392.8</v>
      </c>
      <c r="G244" s="38">
        <f t="shared" si="68"/>
        <v>593.1</v>
      </c>
      <c r="H244" s="38">
        <f t="shared" si="69"/>
        <v>444.3</v>
      </c>
      <c r="I244" s="47">
        <f t="shared" si="70"/>
        <v>33.490884537474685</v>
      </c>
    </row>
    <row r="245" spans="1:10" x14ac:dyDescent="0.25">
      <c r="A245" s="93" t="s">
        <v>105</v>
      </c>
      <c r="B245" s="8">
        <f t="shared" si="2"/>
        <v>40563</v>
      </c>
      <c r="C245">
        <v>103.8</v>
      </c>
      <c r="D245">
        <v>66.3</v>
      </c>
      <c r="E245">
        <v>519.70000000000005</v>
      </c>
      <c r="F245">
        <v>392.8</v>
      </c>
      <c r="G245" s="38">
        <f t="shared" si="68"/>
        <v>623.5</v>
      </c>
      <c r="H245" s="38">
        <f t="shared" si="69"/>
        <v>459.1</v>
      </c>
      <c r="I245" s="47">
        <f t="shared" si="70"/>
        <v>35.809191897190139</v>
      </c>
    </row>
    <row r="246" spans="1:10" x14ac:dyDescent="0.25">
      <c r="A246" s="93" t="s">
        <v>105</v>
      </c>
      <c r="B246" s="8">
        <f t="shared" si="2"/>
        <v>40570</v>
      </c>
      <c r="C246">
        <v>92.8</v>
      </c>
      <c r="D246">
        <v>65.599999999999994</v>
      </c>
      <c r="E246">
        <v>530.20000000000005</v>
      </c>
      <c r="F246">
        <v>402.5</v>
      </c>
      <c r="G246" s="38">
        <f t="shared" si="68"/>
        <v>623</v>
      </c>
      <c r="H246" s="38">
        <f t="shared" si="69"/>
        <v>468.1</v>
      </c>
      <c r="I246" s="47">
        <f t="shared" si="70"/>
        <v>33.091219824823746</v>
      </c>
    </row>
    <row r="247" spans="1:10" x14ac:dyDescent="0.25">
      <c r="A247" s="93" t="s">
        <v>105</v>
      </c>
      <c r="B247" s="8">
        <f t="shared" si="2"/>
        <v>40577</v>
      </c>
      <c r="C247">
        <v>100.3</v>
      </c>
      <c r="D247">
        <v>102.6</v>
      </c>
      <c r="E247">
        <v>530.20000000000005</v>
      </c>
      <c r="F247">
        <v>411.9</v>
      </c>
      <c r="G247" s="38">
        <f t="shared" si="68"/>
        <v>630.5</v>
      </c>
      <c r="H247" s="38">
        <f t="shared" si="69"/>
        <v>514.5</v>
      </c>
      <c r="I247" s="47">
        <f t="shared" si="70"/>
        <v>22.546161321671534</v>
      </c>
    </row>
    <row r="248" spans="1:10" x14ac:dyDescent="0.25">
      <c r="A248" s="93" t="s">
        <v>105</v>
      </c>
      <c r="B248" s="8">
        <f t="shared" si="2"/>
        <v>40584</v>
      </c>
      <c r="C248">
        <v>98.3</v>
      </c>
      <c r="D248">
        <v>88.6</v>
      </c>
      <c r="E248">
        <v>538</v>
      </c>
      <c r="F248">
        <v>430.3</v>
      </c>
      <c r="G248" s="38">
        <f t="shared" si="68"/>
        <v>636.29999999999995</v>
      </c>
      <c r="H248" s="38">
        <f t="shared" si="69"/>
        <v>518.9</v>
      </c>
      <c r="I248" s="47">
        <f t="shared" si="70"/>
        <v>22.624783195220655</v>
      </c>
    </row>
    <row r="249" spans="1:10" x14ac:dyDescent="0.25">
      <c r="A249" s="93" t="s">
        <v>105</v>
      </c>
      <c r="B249" s="8">
        <f t="shared" si="2"/>
        <v>40591</v>
      </c>
      <c r="C249">
        <v>123.8</v>
      </c>
      <c r="D249">
        <v>88.6</v>
      </c>
      <c r="E249">
        <v>546.1</v>
      </c>
      <c r="F249">
        <v>430.3</v>
      </c>
      <c r="G249" s="38">
        <f t="shared" si="68"/>
        <v>669.9</v>
      </c>
      <c r="H249" s="38">
        <f t="shared" si="69"/>
        <v>518.9</v>
      </c>
      <c r="I249" s="47">
        <f t="shared" si="70"/>
        <v>29.100019271535938</v>
      </c>
    </row>
    <row r="250" spans="1:10" x14ac:dyDescent="0.25">
      <c r="B250" s="8">
        <f t="shared" si="2"/>
        <v>40598</v>
      </c>
      <c r="C250">
        <v>160.1</v>
      </c>
      <c r="D250">
        <v>69.900000000000006</v>
      </c>
      <c r="E250">
        <v>546.1</v>
      </c>
      <c r="F250">
        <v>441.6</v>
      </c>
      <c r="G250" s="38">
        <f t="shared" ref="G250:G263" si="71">+C250+E250</f>
        <v>706.2</v>
      </c>
      <c r="H250" s="38">
        <f t="shared" ref="H250:H263" si="72">+D250+F250</f>
        <v>511.5</v>
      </c>
      <c r="I250" s="47">
        <f t="shared" ref="I250:I263" si="73">+(G250/H250-1)*100</f>
        <v>38.064516129032278</v>
      </c>
    </row>
    <row r="251" spans="1:10" x14ac:dyDescent="0.25">
      <c r="B251" s="8">
        <f t="shared" ref="B251:B314" si="74">+B250+7</f>
        <v>40605</v>
      </c>
      <c r="C251">
        <v>153.80000000000001</v>
      </c>
      <c r="D251">
        <v>52.9</v>
      </c>
      <c r="E251">
        <v>546.1</v>
      </c>
      <c r="F251">
        <v>458.1</v>
      </c>
      <c r="G251" s="38">
        <f t="shared" si="71"/>
        <v>699.90000000000009</v>
      </c>
      <c r="H251" s="38">
        <f t="shared" si="72"/>
        <v>511</v>
      </c>
      <c r="I251" s="47">
        <f t="shared" si="73"/>
        <v>36.966731898238756</v>
      </c>
    </row>
    <row r="252" spans="1:10" x14ac:dyDescent="0.25">
      <c r="B252" s="8">
        <f t="shared" si="74"/>
        <v>40612</v>
      </c>
      <c r="C252">
        <v>188.9</v>
      </c>
      <c r="D252">
        <v>53</v>
      </c>
      <c r="E252">
        <v>546.1</v>
      </c>
      <c r="F252">
        <v>458.1</v>
      </c>
      <c r="G252" s="38">
        <f t="shared" si="71"/>
        <v>735</v>
      </c>
      <c r="H252" s="38">
        <f t="shared" si="72"/>
        <v>511.1</v>
      </c>
      <c r="I252" s="47">
        <f t="shared" si="73"/>
        <v>43.807474075523366</v>
      </c>
    </row>
    <row r="253" spans="1:10" x14ac:dyDescent="0.25">
      <c r="B253" s="8">
        <f t="shared" si="74"/>
        <v>40619</v>
      </c>
      <c r="C253">
        <v>221.7</v>
      </c>
      <c r="D253">
        <v>77.099999999999994</v>
      </c>
      <c r="E253">
        <v>571.70000000000005</v>
      </c>
      <c r="F253">
        <v>462.4</v>
      </c>
      <c r="G253" s="38">
        <f t="shared" si="71"/>
        <v>793.40000000000009</v>
      </c>
      <c r="H253" s="38">
        <f t="shared" si="72"/>
        <v>539.5</v>
      </c>
      <c r="I253" s="47">
        <f t="shared" si="73"/>
        <v>47.062094531974076</v>
      </c>
    </row>
    <row r="254" spans="1:10" x14ac:dyDescent="0.25">
      <c r="B254" s="8">
        <f t="shared" si="74"/>
        <v>40626</v>
      </c>
      <c r="C254">
        <v>196.7</v>
      </c>
      <c r="D254">
        <v>37.1</v>
      </c>
      <c r="E254">
        <v>607.6</v>
      </c>
      <c r="F254">
        <v>483.2</v>
      </c>
      <c r="G254" s="38">
        <f t="shared" si="71"/>
        <v>804.3</v>
      </c>
      <c r="H254" s="38">
        <f t="shared" si="72"/>
        <v>520.29999999999995</v>
      </c>
      <c r="I254" s="47">
        <f t="shared" si="73"/>
        <v>54.583893907361137</v>
      </c>
      <c r="J254">
        <v>38</v>
      </c>
    </row>
    <row r="255" spans="1:10" x14ac:dyDescent="0.25">
      <c r="B255" s="8">
        <f t="shared" si="74"/>
        <v>40633</v>
      </c>
      <c r="C255">
        <v>171.9</v>
      </c>
      <c r="D255">
        <v>25.9</v>
      </c>
      <c r="E255">
        <v>607.6</v>
      </c>
      <c r="F255">
        <v>495.4</v>
      </c>
      <c r="G255" s="38">
        <f t="shared" si="71"/>
        <v>779.5</v>
      </c>
      <c r="H255" s="38">
        <f t="shared" si="72"/>
        <v>521.29999999999995</v>
      </c>
      <c r="I255" s="47">
        <f t="shared" si="73"/>
        <v>49.530021101093439</v>
      </c>
    </row>
    <row r="256" spans="1:10" x14ac:dyDescent="0.25">
      <c r="B256" s="8">
        <f t="shared" si="74"/>
        <v>40640</v>
      </c>
      <c r="C256">
        <v>158.4</v>
      </c>
      <c r="D256">
        <v>25.9</v>
      </c>
      <c r="E256">
        <v>634.6</v>
      </c>
      <c r="F256">
        <v>495.4</v>
      </c>
      <c r="G256" s="38">
        <f t="shared" si="71"/>
        <v>793</v>
      </c>
      <c r="H256" s="38">
        <f t="shared" si="72"/>
        <v>521.29999999999995</v>
      </c>
      <c r="I256" s="47">
        <f t="shared" si="73"/>
        <v>52.119700748129681</v>
      </c>
      <c r="J256">
        <v>92.9</v>
      </c>
    </row>
    <row r="257" spans="2:10" x14ac:dyDescent="0.25">
      <c r="B257" s="8">
        <f t="shared" si="74"/>
        <v>40647</v>
      </c>
      <c r="C257">
        <v>168.6</v>
      </c>
      <c r="D257">
        <v>48.2</v>
      </c>
      <c r="E257">
        <v>651.20000000000005</v>
      </c>
      <c r="F257">
        <v>495.4</v>
      </c>
      <c r="G257" s="38">
        <f t="shared" si="71"/>
        <v>819.80000000000007</v>
      </c>
      <c r="H257" s="38">
        <f t="shared" si="72"/>
        <v>543.6</v>
      </c>
      <c r="I257" s="47">
        <f t="shared" si="73"/>
        <v>50.809418690213406</v>
      </c>
    </row>
    <row r="258" spans="2:10" x14ac:dyDescent="0.25">
      <c r="B258" s="8">
        <f t="shared" si="74"/>
        <v>40654</v>
      </c>
      <c r="C258">
        <v>168.6</v>
      </c>
      <c r="D258">
        <v>39.9</v>
      </c>
      <c r="E258">
        <v>651.20000000000005</v>
      </c>
      <c r="F258">
        <v>500.8</v>
      </c>
      <c r="G258" s="38">
        <f t="shared" si="71"/>
        <v>819.80000000000007</v>
      </c>
      <c r="H258" s="38">
        <f t="shared" si="72"/>
        <v>540.70000000000005</v>
      </c>
      <c r="I258" s="47">
        <f t="shared" si="73"/>
        <v>51.618272609580188</v>
      </c>
    </row>
    <row r="259" spans="2:10" x14ac:dyDescent="0.25">
      <c r="B259" s="8">
        <f t="shared" si="74"/>
        <v>40661</v>
      </c>
      <c r="C259">
        <v>165.5</v>
      </c>
      <c r="D259">
        <v>25.8</v>
      </c>
      <c r="E259">
        <v>651.20000000000005</v>
      </c>
      <c r="F259">
        <v>520.70000000000005</v>
      </c>
      <c r="G259" s="38">
        <f t="shared" si="71"/>
        <v>816.7</v>
      </c>
      <c r="H259" s="38">
        <f t="shared" si="72"/>
        <v>546.5</v>
      </c>
      <c r="I259" s="47">
        <f t="shared" si="73"/>
        <v>49.441903019213186</v>
      </c>
      <c r="J259">
        <v>138.4</v>
      </c>
    </row>
    <row r="260" spans="2:10" x14ac:dyDescent="0.25">
      <c r="B260" s="8">
        <f t="shared" si="74"/>
        <v>40668</v>
      </c>
      <c r="C260">
        <v>188</v>
      </c>
      <c r="D260">
        <v>25.8</v>
      </c>
      <c r="E260">
        <v>687.9</v>
      </c>
      <c r="F260">
        <v>520.70000000000005</v>
      </c>
      <c r="G260" s="38">
        <f t="shared" si="71"/>
        <v>875.9</v>
      </c>
      <c r="H260" s="38">
        <f t="shared" si="72"/>
        <v>546.5</v>
      </c>
      <c r="I260" s="47">
        <f t="shared" si="73"/>
        <v>60.274473924977116</v>
      </c>
      <c r="J260">
        <v>150.19999999999999</v>
      </c>
    </row>
    <row r="261" spans="2:10" x14ac:dyDescent="0.25">
      <c r="B261" s="8">
        <f t="shared" si="74"/>
        <v>40675</v>
      </c>
      <c r="C261">
        <v>133.80000000000001</v>
      </c>
      <c r="D261">
        <v>6.5</v>
      </c>
      <c r="E261">
        <v>713.4</v>
      </c>
      <c r="F261">
        <v>533.9</v>
      </c>
      <c r="G261" s="38">
        <f t="shared" si="71"/>
        <v>847.2</v>
      </c>
      <c r="H261" s="38">
        <f t="shared" si="72"/>
        <v>540.4</v>
      </c>
      <c r="I261" s="47">
        <f t="shared" si="73"/>
        <v>56.772760917838653</v>
      </c>
      <c r="J261">
        <v>191.2</v>
      </c>
    </row>
    <row r="262" spans="2:10" x14ac:dyDescent="0.25">
      <c r="B262" s="8">
        <f t="shared" si="74"/>
        <v>40682</v>
      </c>
      <c r="C262">
        <v>121.3</v>
      </c>
      <c r="D262">
        <v>13.5</v>
      </c>
      <c r="E262">
        <v>713.4</v>
      </c>
      <c r="F262">
        <v>550.4</v>
      </c>
      <c r="G262" s="38">
        <f t="shared" si="71"/>
        <v>834.69999999999993</v>
      </c>
      <c r="H262" s="38">
        <f t="shared" si="72"/>
        <v>563.9</v>
      </c>
      <c r="I262" s="47">
        <f t="shared" si="73"/>
        <v>48.022699060117048</v>
      </c>
      <c r="J262">
        <v>205.9</v>
      </c>
    </row>
    <row r="263" spans="2:10" x14ac:dyDescent="0.25">
      <c r="B263" s="8">
        <f t="shared" si="74"/>
        <v>40689</v>
      </c>
      <c r="C263">
        <v>16.8</v>
      </c>
      <c r="D263">
        <v>0</v>
      </c>
      <c r="E263">
        <v>749.7</v>
      </c>
      <c r="F263">
        <v>575.4</v>
      </c>
      <c r="G263" s="38">
        <f t="shared" si="71"/>
        <v>766.5</v>
      </c>
      <c r="H263" s="38">
        <f t="shared" si="72"/>
        <v>575.4</v>
      </c>
      <c r="I263" s="47">
        <f t="shared" si="73"/>
        <v>33.211678832116796</v>
      </c>
      <c r="J263">
        <v>205.9</v>
      </c>
    </row>
    <row r="264" spans="2:10" x14ac:dyDescent="0.25">
      <c r="B264" s="8">
        <f t="shared" si="74"/>
        <v>40696</v>
      </c>
      <c r="C264">
        <v>216.6</v>
      </c>
      <c r="D264">
        <v>139.4</v>
      </c>
      <c r="E264">
        <v>0</v>
      </c>
      <c r="F264">
        <v>0</v>
      </c>
      <c r="G264" s="38">
        <f t="shared" ref="G264:G272" si="75">+C264+E264</f>
        <v>216.6</v>
      </c>
      <c r="H264" s="38">
        <f t="shared" ref="H264:H272" si="76">+D264+F264</f>
        <v>139.4</v>
      </c>
      <c r="I264" s="47">
        <f t="shared" ref="I264:I272" si="77">+(G264/H264-1)*100</f>
        <v>55.380200860832133</v>
      </c>
    </row>
    <row r="265" spans="2:10" x14ac:dyDescent="0.25">
      <c r="B265" s="8">
        <f t="shared" si="74"/>
        <v>40703</v>
      </c>
      <c r="C265">
        <v>206.1</v>
      </c>
      <c r="D265">
        <v>125.5</v>
      </c>
      <c r="E265">
        <v>11.7</v>
      </c>
      <c r="F265">
        <v>19.3</v>
      </c>
      <c r="G265" s="38">
        <f t="shared" si="75"/>
        <v>217.79999999999998</v>
      </c>
      <c r="H265" s="38">
        <f t="shared" si="76"/>
        <v>144.80000000000001</v>
      </c>
      <c r="I265" s="47">
        <f t="shared" si="77"/>
        <v>50.41436464088396</v>
      </c>
    </row>
    <row r="266" spans="2:10" x14ac:dyDescent="0.25">
      <c r="B266" s="8">
        <f t="shared" si="74"/>
        <v>40710</v>
      </c>
      <c r="C266">
        <v>219.4</v>
      </c>
      <c r="D266">
        <v>140.9</v>
      </c>
      <c r="E266">
        <v>11.7</v>
      </c>
      <c r="F266">
        <v>27.2</v>
      </c>
      <c r="G266" s="38">
        <f t="shared" si="75"/>
        <v>231.1</v>
      </c>
      <c r="H266" s="38">
        <f t="shared" si="76"/>
        <v>168.1</v>
      </c>
      <c r="I266" s="47">
        <f t="shared" si="77"/>
        <v>37.477691850089222</v>
      </c>
    </row>
    <row r="267" spans="2:10" x14ac:dyDescent="0.25">
      <c r="B267" s="8">
        <f t="shared" si="74"/>
        <v>40717</v>
      </c>
      <c r="C267">
        <v>226.5</v>
      </c>
      <c r="D267">
        <v>125.4</v>
      </c>
      <c r="E267">
        <v>22.4</v>
      </c>
      <c r="F267">
        <v>78.599999999999994</v>
      </c>
      <c r="G267" s="38">
        <f t="shared" si="75"/>
        <v>248.9</v>
      </c>
      <c r="H267" s="38">
        <f t="shared" si="76"/>
        <v>204</v>
      </c>
      <c r="I267" s="47">
        <f t="shared" si="77"/>
        <v>22.00980392156864</v>
      </c>
    </row>
    <row r="268" spans="2:10" x14ac:dyDescent="0.25">
      <c r="B268" s="8">
        <f t="shared" si="74"/>
        <v>40724</v>
      </c>
      <c r="C268">
        <v>206.4</v>
      </c>
      <c r="D268">
        <v>123.1</v>
      </c>
      <c r="E268">
        <v>75</v>
      </c>
      <c r="F268">
        <v>84.7</v>
      </c>
      <c r="G268" s="38">
        <f t="shared" si="75"/>
        <v>281.39999999999998</v>
      </c>
      <c r="H268" s="38">
        <f t="shared" si="76"/>
        <v>207.8</v>
      </c>
      <c r="I268" s="47">
        <f t="shared" si="77"/>
        <v>35.418671799807491</v>
      </c>
    </row>
    <row r="269" spans="2:10" x14ac:dyDescent="0.25">
      <c r="B269" s="8">
        <f t="shared" si="74"/>
        <v>40731</v>
      </c>
      <c r="C269">
        <v>139.1</v>
      </c>
      <c r="D269">
        <v>130.1</v>
      </c>
      <c r="E269">
        <v>124.4</v>
      </c>
      <c r="F269">
        <v>84.7</v>
      </c>
      <c r="G269" s="38">
        <f t="shared" si="75"/>
        <v>263.5</v>
      </c>
      <c r="H269" s="38">
        <f t="shared" si="76"/>
        <v>214.8</v>
      </c>
      <c r="I269" s="47">
        <f t="shared" si="77"/>
        <v>22.67225325884543</v>
      </c>
    </row>
    <row r="270" spans="2:10" x14ac:dyDescent="0.25">
      <c r="B270" s="8">
        <f t="shared" si="74"/>
        <v>40738</v>
      </c>
      <c r="C270">
        <v>141.4</v>
      </c>
      <c r="D270">
        <v>151.4</v>
      </c>
      <c r="E270">
        <v>124.4</v>
      </c>
      <c r="F270">
        <v>112.1</v>
      </c>
      <c r="G270" s="38">
        <f t="shared" si="75"/>
        <v>265.8</v>
      </c>
      <c r="H270" s="38">
        <f t="shared" si="76"/>
        <v>263.5</v>
      </c>
      <c r="I270" s="47">
        <f t="shared" si="77"/>
        <v>0.87286527514232048</v>
      </c>
    </row>
    <row r="271" spans="2:10" x14ac:dyDescent="0.25">
      <c r="B271" s="8">
        <f t="shared" si="74"/>
        <v>40745</v>
      </c>
      <c r="C271">
        <v>130</v>
      </c>
      <c r="D271">
        <v>160.6</v>
      </c>
      <c r="E271">
        <v>137.19999999999999</v>
      </c>
      <c r="F271">
        <v>137.69999999999999</v>
      </c>
      <c r="G271" s="38">
        <f t="shared" si="75"/>
        <v>267.2</v>
      </c>
      <c r="H271" s="38">
        <f t="shared" si="76"/>
        <v>298.29999999999995</v>
      </c>
      <c r="I271" s="47">
        <f t="shared" si="77"/>
        <v>-10.425745893395899</v>
      </c>
    </row>
    <row r="272" spans="2:10" x14ac:dyDescent="0.25">
      <c r="B272" s="8">
        <f t="shared" si="74"/>
        <v>40752</v>
      </c>
      <c r="C272">
        <v>128.69999999999999</v>
      </c>
      <c r="D272">
        <v>151.1</v>
      </c>
      <c r="E272">
        <v>137.19999999999999</v>
      </c>
      <c r="F272">
        <v>166.6</v>
      </c>
      <c r="G272" s="38">
        <f t="shared" si="75"/>
        <v>265.89999999999998</v>
      </c>
      <c r="H272" s="38">
        <f t="shared" si="76"/>
        <v>317.7</v>
      </c>
      <c r="I272" s="47">
        <f t="shared" si="77"/>
        <v>-16.304689959080896</v>
      </c>
    </row>
    <row r="273" spans="2:10" x14ac:dyDescent="0.25">
      <c r="B273" s="8">
        <f t="shared" si="74"/>
        <v>40759</v>
      </c>
      <c r="C273">
        <v>75.5</v>
      </c>
      <c r="D273">
        <v>156.4</v>
      </c>
      <c r="E273">
        <v>191.2</v>
      </c>
      <c r="F273">
        <v>166.6</v>
      </c>
      <c r="G273" s="38">
        <f t="shared" ref="G273:G313" si="78">+C273+E273</f>
        <v>266.7</v>
      </c>
      <c r="H273" s="38">
        <f t="shared" ref="H273:H313" si="79">+D273+F273</f>
        <v>323</v>
      </c>
      <c r="I273" s="47">
        <f t="shared" ref="I273:I313" si="80">+(G273/H273-1)*100</f>
        <v>-17.430340557275549</v>
      </c>
    </row>
    <row r="274" spans="2:10" x14ac:dyDescent="0.25">
      <c r="B274" s="8">
        <f t="shared" si="74"/>
        <v>40766</v>
      </c>
      <c r="C274">
        <v>76.2</v>
      </c>
      <c r="D274">
        <v>121.8</v>
      </c>
      <c r="E274">
        <v>191.2</v>
      </c>
      <c r="F274">
        <v>208.4</v>
      </c>
      <c r="G274" s="38">
        <f t="shared" si="78"/>
        <v>267.39999999999998</v>
      </c>
      <c r="H274" s="38">
        <f t="shared" si="79"/>
        <v>330.2</v>
      </c>
      <c r="I274" s="47">
        <f t="shared" si="80"/>
        <v>-19.018776499091462</v>
      </c>
    </row>
    <row r="275" spans="2:10" x14ac:dyDescent="0.25">
      <c r="B275" s="8">
        <f t="shared" si="74"/>
        <v>40773</v>
      </c>
      <c r="C275">
        <v>75.8</v>
      </c>
      <c r="D275">
        <v>130.30000000000001</v>
      </c>
      <c r="E275">
        <v>206.5</v>
      </c>
      <c r="F275">
        <v>208.4</v>
      </c>
      <c r="G275" s="38">
        <f t="shared" si="78"/>
        <v>282.3</v>
      </c>
      <c r="H275" s="38">
        <f t="shared" si="79"/>
        <v>338.70000000000005</v>
      </c>
      <c r="I275" s="47">
        <f t="shared" si="80"/>
        <v>-16.651904340124013</v>
      </c>
    </row>
    <row r="276" spans="2:10" x14ac:dyDescent="0.25">
      <c r="B276" s="8">
        <f t="shared" si="74"/>
        <v>40780</v>
      </c>
      <c r="C276">
        <v>65.8</v>
      </c>
      <c r="D276">
        <v>155.30000000000001</v>
      </c>
      <c r="E276">
        <v>228.1</v>
      </c>
      <c r="F276">
        <v>208.4</v>
      </c>
      <c r="G276" s="38">
        <f t="shared" si="78"/>
        <v>293.89999999999998</v>
      </c>
      <c r="H276" s="38">
        <f t="shared" si="79"/>
        <v>363.70000000000005</v>
      </c>
      <c r="I276" s="47">
        <f t="shared" si="80"/>
        <v>-19.191641462744037</v>
      </c>
    </row>
    <row r="277" spans="2:10" x14ac:dyDescent="0.25">
      <c r="B277" s="8">
        <f t="shared" si="74"/>
        <v>40787</v>
      </c>
      <c r="C277">
        <v>28.4</v>
      </c>
      <c r="D277">
        <v>139.19999999999999</v>
      </c>
      <c r="E277">
        <v>255.2</v>
      </c>
      <c r="F277">
        <v>220</v>
      </c>
      <c r="G277" s="38">
        <f t="shared" si="78"/>
        <v>283.59999999999997</v>
      </c>
      <c r="H277" s="38">
        <f t="shared" si="79"/>
        <v>359.2</v>
      </c>
      <c r="I277" s="47">
        <f t="shared" si="80"/>
        <v>-21.046770601336306</v>
      </c>
    </row>
    <row r="278" spans="2:10" x14ac:dyDescent="0.25">
      <c r="B278" s="8">
        <f t="shared" si="74"/>
        <v>40794</v>
      </c>
      <c r="C278">
        <v>30.9</v>
      </c>
      <c r="D278">
        <v>102.4</v>
      </c>
      <c r="E278">
        <v>255.2</v>
      </c>
      <c r="F278">
        <v>256.39999999999998</v>
      </c>
      <c r="G278" s="38">
        <f t="shared" si="78"/>
        <v>286.09999999999997</v>
      </c>
      <c r="H278" s="38">
        <f t="shared" si="79"/>
        <v>358.79999999999995</v>
      </c>
      <c r="I278" s="47">
        <f t="shared" si="80"/>
        <v>-20.261984392419173</v>
      </c>
    </row>
    <row r="279" spans="2:10" x14ac:dyDescent="0.25">
      <c r="B279" s="8">
        <f t="shared" si="74"/>
        <v>40801</v>
      </c>
      <c r="C279">
        <v>31</v>
      </c>
      <c r="D279">
        <v>101.7</v>
      </c>
      <c r="E279">
        <v>255.2</v>
      </c>
      <c r="F279">
        <v>283.7</v>
      </c>
      <c r="G279" s="38">
        <f t="shared" si="78"/>
        <v>286.2</v>
      </c>
      <c r="H279" s="38">
        <f t="shared" si="79"/>
        <v>385.4</v>
      </c>
      <c r="I279" s="47">
        <f t="shared" si="80"/>
        <v>-25.739491437467564</v>
      </c>
    </row>
    <row r="280" spans="2:10" x14ac:dyDescent="0.25">
      <c r="B280" s="8">
        <f t="shared" si="74"/>
        <v>40808</v>
      </c>
      <c r="C280">
        <v>28.5</v>
      </c>
      <c r="D280">
        <v>102.2</v>
      </c>
      <c r="E280">
        <v>281</v>
      </c>
      <c r="F280">
        <v>283.7</v>
      </c>
      <c r="G280" s="38">
        <f t="shared" si="78"/>
        <v>309.5</v>
      </c>
      <c r="H280" s="38">
        <f t="shared" si="79"/>
        <v>385.9</v>
      </c>
      <c r="I280" s="47">
        <f t="shared" si="80"/>
        <v>-19.797875097175432</v>
      </c>
      <c r="J280" s="103"/>
    </row>
    <row r="281" spans="2:10" x14ac:dyDescent="0.25">
      <c r="B281" s="8">
        <f t="shared" si="74"/>
        <v>40815</v>
      </c>
      <c r="C281">
        <v>37.5</v>
      </c>
      <c r="D281">
        <v>85.4</v>
      </c>
      <c r="E281">
        <v>296.5</v>
      </c>
      <c r="F281">
        <v>304.39999999999998</v>
      </c>
      <c r="G281" s="38">
        <f t="shared" si="78"/>
        <v>334</v>
      </c>
      <c r="H281" s="38">
        <f t="shared" si="79"/>
        <v>389.79999999999995</v>
      </c>
      <c r="I281" s="47">
        <f t="shared" si="80"/>
        <v>-14.315033350436114</v>
      </c>
    </row>
    <row r="282" spans="2:10" x14ac:dyDescent="0.25">
      <c r="B282" s="8">
        <f t="shared" si="74"/>
        <v>40822</v>
      </c>
      <c r="C282">
        <v>65.2</v>
      </c>
      <c r="D282">
        <v>103.6</v>
      </c>
      <c r="E282">
        <v>296.5</v>
      </c>
      <c r="F282">
        <v>304.39999999999998</v>
      </c>
      <c r="G282" s="38">
        <f t="shared" si="78"/>
        <v>361.7</v>
      </c>
      <c r="H282" s="38">
        <f t="shared" si="79"/>
        <v>408</v>
      </c>
      <c r="I282" s="47">
        <f t="shared" si="80"/>
        <v>-11.348039215686278</v>
      </c>
      <c r="J282" s="103"/>
    </row>
    <row r="283" spans="2:10" x14ac:dyDescent="0.25">
      <c r="B283" s="8">
        <f t="shared" si="74"/>
        <v>40829</v>
      </c>
      <c r="C283">
        <v>68.099999999999994</v>
      </c>
      <c r="D283">
        <v>103.6</v>
      </c>
      <c r="E283">
        <v>296.5</v>
      </c>
      <c r="F283">
        <v>321.10000000000002</v>
      </c>
      <c r="G283" s="38">
        <f t="shared" si="78"/>
        <v>364.6</v>
      </c>
      <c r="H283" s="38">
        <f t="shared" si="79"/>
        <v>424.70000000000005</v>
      </c>
      <c r="I283" s="47">
        <f t="shared" si="80"/>
        <v>-14.151165528608434</v>
      </c>
    </row>
    <row r="284" spans="2:10" x14ac:dyDescent="0.25">
      <c r="B284" s="8">
        <f t="shared" si="74"/>
        <v>40836</v>
      </c>
      <c r="C284">
        <v>64.3</v>
      </c>
      <c r="D284">
        <v>111.1</v>
      </c>
      <c r="E284">
        <v>300.60000000000002</v>
      </c>
      <c r="F284">
        <v>326.60000000000002</v>
      </c>
      <c r="G284" s="38">
        <f t="shared" si="78"/>
        <v>364.90000000000003</v>
      </c>
      <c r="H284" s="38">
        <f t="shared" si="79"/>
        <v>437.70000000000005</v>
      </c>
      <c r="I284" s="47">
        <f t="shared" si="80"/>
        <v>-16.632396618688606</v>
      </c>
    </row>
    <row r="285" spans="2:10" x14ac:dyDescent="0.25">
      <c r="B285" s="8">
        <f t="shared" si="74"/>
        <v>40843</v>
      </c>
      <c r="C285">
        <v>64.3</v>
      </c>
      <c r="D285">
        <v>96.1</v>
      </c>
      <c r="E285">
        <v>300.60000000000002</v>
      </c>
      <c r="F285">
        <v>342.3</v>
      </c>
      <c r="G285" s="38">
        <f t="shared" si="78"/>
        <v>364.90000000000003</v>
      </c>
      <c r="H285" s="38">
        <f t="shared" si="79"/>
        <v>438.4</v>
      </c>
      <c r="I285" s="47">
        <f t="shared" si="80"/>
        <v>-16.765510948905092</v>
      </c>
    </row>
    <row r="286" spans="2:10" x14ac:dyDescent="0.25">
      <c r="B286" s="8">
        <f t="shared" si="74"/>
        <v>40850</v>
      </c>
      <c r="C286">
        <v>67.3</v>
      </c>
      <c r="D286">
        <v>96.1</v>
      </c>
      <c r="E286">
        <v>300.60000000000002</v>
      </c>
      <c r="F286">
        <v>342.3</v>
      </c>
      <c r="G286" s="38">
        <f t="shared" si="78"/>
        <v>367.90000000000003</v>
      </c>
      <c r="H286" s="38">
        <f t="shared" si="79"/>
        <v>438.4</v>
      </c>
      <c r="I286" s="47">
        <f t="shared" si="80"/>
        <v>-16.081204379562031</v>
      </c>
    </row>
    <row r="287" spans="2:10" x14ac:dyDescent="0.25">
      <c r="B287" s="8">
        <f t="shared" si="74"/>
        <v>40857</v>
      </c>
      <c r="C287" s="26">
        <v>102</v>
      </c>
      <c r="D287" s="26">
        <v>72.099999999999994</v>
      </c>
      <c r="E287" s="26">
        <v>300.60000000000002</v>
      </c>
      <c r="F287" s="26">
        <v>366.7</v>
      </c>
      <c r="G287" s="38">
        <f t="shared" si="78"/>
        <v>402.6</v>
      </c>
      <c r="H287" s="38">
        <f t="shared" si="79"/>
        <v>438.79999999999995</v>
      </c>
      <c r="I287" s="47">
        <f t="shared" si="80"/>
        <v>-8.2497721057429256</v>
      </c>
    </row>
    <row r="288" spans="2:10" x14ac:dyDescent="0.25">
      <c r="B288" s="8">
        <f t="shared" si="74"/>
        <v>40864</v>
      </c>
      <c r="C288">
        <v>102.3</v>
      </c>
      <c r="D288">
        <v>113.1</v>
      </c>
      <c r="E288">
        <v>300.60000000000002</v>
      </c>
      <c r="F288">
        <v>366.7</v>
      </c>
      <c r="G288" s="38">
        <f t="shared" si="78"/>
        <v>402.90000000000003</v>
      </c>
      <c r="H288" s="38">
        <f t="shared" si="79"/>
        <v>479.79999999999995</v>
      </c>
      <c r="I288" s="47">
        <f t="shared" si="80"/>
        <v>-16.027511463109612</v>
      </c>
    </row>
    <row r="289" spans="2:10" x14ac:dyDescent="0.25">
      <c r="B289" s="8">
        <f t="shared" si="74"/>
        <v>40871</v>
      </c>
      <c r="C289">
        <v>72.3</v>
      </c>
      <c r="D289">
        <v>130.6</v>
      </c>
      <c r="E289">
        <v>333.6</v>
      </c>
      <c r="F289">
        <v>366.7</v>
      </c>
      <c r="G289" s="38">
        <f t="shared" si="78"/>
        <v>405.90000000000003</v>
      </c>
      <c r="H289" s="38">
        <f t="shared" si="79"/>
        <v>497.29999999999995</v>
      </c>
      <c r="I289" s="47">
        <f t="shared" si="80"/>
        <v>-18.379247938869881</v>
      </c>
    </row>
    <row r="290" spans="2:10" x14ac:dyDescent="0.25">
      <c r="B290" s="8">
        <f t="shared" si="74"/>
        <v>40878</v>
      </c>
      <c r="C290">
        <v>62.3</v>
      </c>
      <c r="D290">
        <v>144.6</v>
      </c>
      <c r="E290">
        <v>357.8</v>
      </c>
      <c r="F290">
        <v>377.1</v>
      </c>
      <c r="G290" s="38">
        <f t="shared" si="78"/>
        <v>420.1</v>
      </c>
      <c r="H290" s="38">
        <f t="shared" si="79"/>
        <v>521.70000000000005</v>
      </c>
      <c r="I290" s="47">
        <f t="shared" si="80"/>
        <v>-19.474793942879053</v>
      </c>
    </row>
    <row r="291" spans="2:10" x14ac:dyDescent="0.25">
      <c r="B291" s="8">
        <f t="shared" si="74"/>
        <v>40885</v>
      </c>
      <c r="C291">
        <v>69.3</v>
      </c>
      <c r="D291">
        <v>128.30000000000001</v>
      </c>
      <c r="E291">
        <v>357.8</v>
      </c>
      <c r="F291">
        <v>436.1</v>
      </c>
      <c r="G291" s="38">
        <f t="shared" si="78"/>
        <v>427.1</v>
      </c>
      <c r="H291" s="38">
        <f t="shared" si="79"/>
        <v>564.40000000000009</v>
      </c>
      <c r="I291" s="47">
        <f t="shared" si="80"/>
        <v>-24.326718639262946</v>
      </c>
    </row>
    <row r="292" spans="2:10" x14ac:dyDescent="0.25">
      <c r="B292" s="8">
        <f t="shared" si="74"/>
        <v>40892</v>
      </c>
      <c r="C292">
        <v>72.3</v>
      </c>
      <c r="D292">
        <v>148.6</v>
      </c>
      <c r="E292">
        <v>357.8</v>
      </c>
      <c r="F292">
        <v>446</v>
      </c>
      <c r="G292" s="38">
        <f t="shared" si="78"/>
        <v>430.1</v>
      </c>
      <c r="H292" s="38">
        <f t="shared" si="79"/>
        <v>594.6</v>
      </c>
      <c r="I292" s="47">
        <f t="shared" si="80"/>
        <v>-27.665657584931047</v>
      </c>
    </row>
    <row r="293" spans="2:10" x14ac:dyDescent="0.25">
      <c r="B293" s="8">
        <f t="shared" si="74"/>
        <v>40899</v>
      </c>
      <c r="C293">
        <v>76.7</v>
      </c>
      <c r="D293">
        <v>124.2</v>
      </c>
      <c r="E293">
        <v>357.8</v>
      </c>
      <c r="F293">
        <v>468.9</v>
      </c>
      <c r="G293" s="38">
        <f t="shared" si="78"/>
        <v>434.5</v>
      </c>
      <c r="H293" s="38">
        <f t="shared" si="79"/>
        <v>593.1</v>
      </c>
      <c r="I293" s="47">
        <f t="shared" si="80"/>
        <v>-26.740853144495023</v>
      </c>
    </row>
    <row r="294" spans="2:10" x14ac:dyDescent="0.25">
      <c r="B294" s="8">
        <f t="shared" si="74"/>
        <v>40906</v>
      </c>
      <c r="C294">
        <v>60.7</v>
      </c>
      <c r="D294">
        <v>124.2</v>
      </c>
      <c r="E294">
        <v>357.8</v>
      </c>
      <c r="F294">
        <v>468.9</v>
      </c>
      <c r="G294" s="38">
        <f t="shared" si="78"/>
        <v>418.5</v>
      </c>
      <c r="H294" s="38">
        <f t="shared" si="79"/>
        <v>593.1</v>
      </c>
      <c r="I294" s="47">
        <f t="shared" si="80"/>
        <v>-29.438543247344462</v>
      </c>
    </row>
    <row r="295" spans="2:10" x14ac:dyDescent="0.25">
      <c r="B295" s="8">
        <f t="shared" si="74"/>
        <v>40913</v>
      </c>
      <c r="C295">
        <v>60.7</v>
      </c>
      <c r="D295">
        <v>124.2</v>
      </c>
      <c r="E295">
        <v>363.3</v>
      </c>
      <c r="F295">
        <v>468.9</v>
      </c>
      <c r="G295" s="38">
        <f t="shared" si="78"/>
        <v>424</v>
      </c>
      <c r="H295" s="38">
        <f t="shared" si="79"/>
        <v>593.1</v>
      </c>
      <c r="I295" s="47">
        <f t="shared" si="80"/>
        <v>-28.511212274489971</v>
      </c>
    </row>
    <row r="296" spans="2:10" x14ac:dyDescent="0.25">
      <c r="B296" s="8">
        <f t="shared" si="74"/>
        <v>40920</v>
      </c>
      <c r="C296">
        <v>60.7</v>
      </c>
      <c r="D296">
        <v>124.2</v>
      </c>
      <c r="E296">
        <v>363.3</v>
      </c>
      <c r="F296">
        <v>468.9</v>
      </c>
      <c r="G296" s="38">
        <f t="shared" si="78"/>
        <v>424</v>
      </c>
      <c r="H296" s="38">
        <f t="shared" si="79"/>
        <v>593.1</v>
      </c>
      <c r="I296" s="47">
        <f t="shared" si="80"/>
        <v>-28.511212274489971</v>
      </c>
      <c r="J296">
        <v>16.8</v>
      </c>
    </row>
    <row r="297" spans="2:10" x14ac:dyDescent="0.25">
      <c r="B297" s="8">
        <f t="shared" si="74"/>
        <v>40927</v>
      </c>
      <c r="C297">
        <v>56.7</v>
      </c>
      <c r="D297">
        <v>103.8</v>
      </c>
      <c r="E297">
        <v>363.3</v>
      </c>
      <c r="F297">
        <v>519.70000000000005</v>
      </c>
      <c r="G297" s="38">
        <f t="shared" si="78"/>
        <v>420</v>
      </c>
      <c r="H297" s="38">
        <f t="shared" si="79"/>
        <v>623.5</v>
      </c>
      <c r="I297" s="47">
        <f t="shared" si="80"/>
        <v>-32.638331996792303</v>
      </c>
      <c r="J297">
        <v>16.8</v>
      </c>
    </row>
    <row r="298" spans="2:10" x14ac:dyDescent="0.25">
      <c r="B298" s="8">
        <f t="shared" si="74"/>
        <v>40934</v>
      </c>
      <c r="C298">
        <v>35.5</v>
      </c>
      <c r="D298">
        <v>92.8</v>
      </c>
      <c r="E298">
        <v>385.1</v>
      </c>
      <c r="F298">
        <v>530.20000000000005</v>
      </c>
      <c r="G298" s="38">
        <f t="shared" si="78"/>
        <v>420.6</v>
      </c>
      <c r="H298" s="38">
        <f t="shared" si="79"/>
        <v>623</v>
      </c>
      <c r="I298" s="47">
        <f t="shared" si="80"/>
        <v>-32.487961476725516</v>
      </c>
      <c r="J298">
        <v>16.8</v>
      </c>
    </row>
    <row r="299" spans="2:10" x14ac:dyDescent="0.25">
      <c r="B299" s="8">
        <f t="shared" si="74"/>
        <v>40941</v>
      </c>
      <c r="C299">
        <v>35.5</v>
      </c>
      <c r="D299">
        <v>100.3</v>
      </c>
      <c r="E299">
        <v>385.1</v>
      </c>
      <c r="F299">
        <v>530.20000000000005</v>
      </c>
      <c r="G299" s="38">
        <f t="shared" si="78"/>
        <v>420.6</v>
      </c>
      <c r="H299" s="38">
        <f t="shared" si="79"/>
        <v>630.5</v>
      </c>
      <c r="I299" s="47">
        <f t="shared" si="80"/>
        <v>-33.291038858049163</v>
      </c>
      <c r="J299">
        <v>16.8</v>
      </c>
    </row>
    <row r="300" spans="2:10" x14ac:dyDescent="0.25">
      <c r="B300" s="8">
        <f t="shared" si="74"/>
        <v>40948</v>
      </c>
      <c r="C300">
        <v>26.9</v>
      </c>
      <c r="D300">
        <v>98.3</v>
      </c>
      <c r="E300">
        <v>397.1</v>
      </c>
      <c r="F300">
        <v>538</v>
      </c>
      <c r="G300" s="38">
        <f t="shared" si="78"/>
        <v>424</v>
      </c>
      <c r="H300" s="38">
        <f t="shared" si="79"/>
        <v>636.29999999999995</v>
      </c>
      <c r="I300" s="47">
        <f t="shared" si="80"/>
        <v>-33.364765047933368</v>
      </c>
      <c r="J300">
        <v>16.8</v>
      </c>
    </row>
    <row r="301" spans="2:10" x14ac:dyDescent="0.25">
      <c r="B301" s="8">
        <f t="shared" si="74"/>
        <v>40955</v>
      </c>
      <c r="C301">
        <v>24.4</v>
      </c>
      <c r="D301">
        <v>123.8</v>
      </c>
      <c r="E301">
        <v>398.7</v>
      </c>
      <c r="F301">
        <v>546.1</v>
      </c>
      <c r="G301" s="38">
        <f t="shared" si="78"/>
        <v>423.09999999999997</v>
      </c>
      <c r="H301" s="38">
        <f t="shared" si="79"/>
        <v>669.9</v>
      </c>
      <c r="I301" s="47">
        <f t="shared" si="80"/>
        <v>-36.841319599940292</v>
      </c>
      <c r="J301">
        <v>19.8</v>
      </c>
    </row>
    <row r="302" spans="2:10" x14ac:dyDescent="0.25">
      <c r="B302" s="8">
        <f t="shared" si="74"/>
        <v>40962</v>
      </c>
      <c r="C302">
        <v>38.4</v>
      </c>
      <c r="D302">
        <v>160.1</v>
      </c>
      <c r="E302">
        <v>405.1</v>
      </c>
      <c r="F302">
        <v>546.1</v>
      </c>
      <c r="G302" s="38">
        <f t="shared" si="78"/>
        <v>443.5</v>
      </c>
      <c r="H302" s="38">
        <f t="shared" si="79"/>
        <v>706.2</v>
      </c>
      <c r="I302" s="47">
        <f t="shared" si="80"/>
        <v>-37.199093741149824</v>
      </c>
      <c r="J302">
        <v>39.799999999999997</v>
      </c>
    </row>
    <row r="303" spans="2:10" x14ac:dyDescent="0.25">
      <c r="B303" s="8">
        <f t="shared" si="74"/>
        <v>40969</v>
      </c>
      <c r="C303">
        <v>39.4</v>
      </c>
      <c r="D303">
        <v>153.80000000000001</v>
      </c>
      <c r="E303">
        <v>405.1</v>
      </c>
      <c r="F303">
        <v>546.1</v>
      </c>
      <c r="G303" s="38">
        <f t="shared" si="78"/>
        <v>444.5</v>
      </c>
      <c r="H303" s="38">
        <f t="shared" si="79"/>
        <v>699.90000000000009</v>
      </c>
      <c r="I303" s="47">
        <f t="shared" si="80"/>
        <v>-36.490927275325056</v>
      </c>
      <c r="J303">
        <v>39.799999999999997</v>
      </c>
    </row>
    <row r="304" spans="2:10" x14ac:dyDescent="0.25">
      <c r="B304" s="8">
        <f t="shared" si="74"/>
        <v>40976</v>
      </c>
      <c r="C304">
        <v>39.4</v>
      </c>
      <c r="D304">
        <v>188.9</v>
      </c>
      <c r="E304">
        <v>408.4</v>
      </c>
      <c r="F304">
        <v>546.1</v>
      </c>
      <c r="G304" s="38">
        <f t="shared" si="78"/>
        <v>447.79999999999995</v>
      </c>
      <c r="H304" s="38">
        <f t="shared" si="79"/>
        <v>735</v>
      </c>
      <c r="I304" s="47">
        <f t="shared" si="80"/>
        <v>-39.074829931972801</v>
      </c>
      <c r="J304">
        <v>39.799999999999997</v>
      </c>
    </row>
    <row r="305" spans="2:10" x14ac:dyDescent="0.25">
      <c r="B305" s="8">
        <f t="shared" si="74"/>
        <v>40983</v>
      </c>
      <c r="C305">
        <v>39.4</v>
      </c>
      <c r="D305">
        <v>221.7</v>
      </c>
      <c r="E305">
        <v>408.4</v>
      </c>
      <c r="F305">
        <v>571.70000000000005</v>
      </c>
      <c r="G305" s="38">
        <f t="shared" si="78"/>
        <v>447.79999999999995</v>
      </c>
      <c r="H305" s="38">
        <f t="shared" si="79"/>
        <v>793.40000000000009</v>
      </c>
      <c r="I305" s="47">
        <f t="shared" si="80"/>
        <v>-43.559364759263943</v>
      </c>
      <c r="J305">
        <v>39.799999999999997</v>
      </c>
    </row>
    <row r="306" spans="2:10" x14ac:dyDescent="0.25">
      <c r="B306" s="8">
        <f t="shared" si="74"/>
        <v>40990</v>
      </c>
      <c r="C306">
        <v>39.4</v>
      </c>
      <c r="D306">
        <v>196.7</v>
      </c>
      <c r="E306">
        <v>408.4</v>
      </c>
      <c r="F306">
        <v>607.6</v>
      </c>
      <c r="G306" s="38">
        <f t="shared" si="78"/>
        <v>447.79999999999995</v>
      </c>
      <c r="H306" s="38">
        <f t="shared" si="79"/>
        <v>804.3</v>
      </c>
      <c r="I306" s="47">
        <f t="shared" si="80"/>
        <v>-44.324257117990804</v>
      </c>
      <c r="J306">
        <v>39.799999999999997</v>
      </c>
    </row>
    <row r="307" spans="2:10" x14ac:dyDescent="0.25">
      <c r="B307" s="8">
        <f t="shared" si="74"/>
        <v>40997</v>
      </c>
      <c r="C307">
        <v>40.1</v>
      </c>
      <c r="D307">
        <v>171.9</v>
      </c>
      <c r="E307">
        <v>408.4</v>
      </c>
      <c r="F307">
        <v>607.6</v>
      </c>
      <c r="G307" s="38">
        <f t="shared" si="78"/>
        <v>448.5</v>
      </c>
      <c r="H307" s="38">
        <f t="shared" si="79"/>
        <v>779.5</v>
      </c>
      <c r="I307" s="47">
        <f t="shared" si="80"/>
        <v>-42.463117382937774</v>
      </c>
      <c r="J307">
        <v>40.799999999999997</v>
      </c>
    </row>
    <row r="308" spans="2:10" x14ac:dyDescent="0.25">
      <c r="B308" s="8">
        <f t="shared" si="74"/>
        <v>41004</v>
      </c>
      <c r="C308">
        <v>40.1</v>
      </c>
      <c r="D308">
        <v>158.4</v>
      </c>
      <c r="E308">
        <v>408.4</v>
      </c>
      <c r="F308">
        <v>634.6</v>
      </c>
      <c r="G308" s="38">
        <f t="shared" si="78"/>
        <v>448.5</v>
      </c>
      <c r="H308" s="38">
        <f t="shared" si="79"/>
        <v>793</v>
      </c>
      <c r="I308" s="47">
        <f t="shared" si="80"/>
        <v>-43.442622950819676</v>
      </c>
      <c r="J308">
        <v>40.799999999999997</v>
      </c>
    </row>
    <row r="309" spans="2:10" x14ac:dyDescent="0.25">
      <c r="B309" s="8">
        <f t="shared" si="74"/>
        <v>41011</v>
      </c>
      <c r="C309">
        <v>22.2</v>
      </c>
      <c r="D309">
        <v>168.6</v>
      </c>
      <c r="E309">
        <v>424.6</v>
      </c>
      <c r="F309">
        <v>651.20000000000005</v>
      </c>
      <c r="G309" s="38">
        <f t="shared" si="78"/>
        <v>446.8</v>
      </c>
      <c r="H309" s="38">
        <f t="shared" si="79"/>
        <v>819.80000000000007</v>
      </c>
      <c r="I309" s="47">
        <f t="shared" si="80"/>
        <v>-45.498902171261292</v>
      </c>
      <c r="J309">
        <v>40.799999999999997</v>
      </c>
    </row>
    <row r="310" spans="2:10" x14ac:dyDescent="0.25">
      <c r="B310" s="8">
        <f t="shared" si="74"/>
        <v>41018</v>
      </c>
      <c r="C310">
        <v>22.2</v>
      </c>
      <c r="D310">
        <v>168.6</v>
      </c>
      <c r="E310">
        <v>424.6</v>
      </c>
      <c r="F310">
        <v>651.20000000000005</v>
      </c>
      <c r="G310" s="38">
        <f t="shared" si="78"/>
        <v>446.8</v>
      </c>
      <c r="H310" s="38">
        <f t="shared" si="79"/>
        <v>819.80000000000007</v>
      </c>
      <c r="I310" s="47">
        <f t="shared" si="80"/>
        <v>-45.498902171261292</v>
      </c>
      <c r="J310">
        <v>40.799999999999997</v>
      </c>
    </row>
    <row r="311" spans="2:10" x14ac:dyDescent="0.25">
      <c r="B311" s="8">
        <f t="shared" si="74"/>
        <v>41025</v>
      </c>
      <c r="C311">
        <v>22.2</v>
      </c>
      <c r="D311">
        <v>165.5</v>
      </c>
      <c r="E311">
        <v>424.6</v>
      </c>
      <c r="F311">
        <v>651.20000000000005</v>
      </c>
      <c r="G311" s="38">
        <f t="shared" si="78"/>
        <v>446.8</v>
      </c>
      <c r="H311" s="38">
        <f t="shared" si="79"/>
        <v>816.7</v>
      </c>
      <c r="I311" s="47">
        <f t="shared" si="80"/>
        <v>-45.292028896779726</v>
      </c>
      <c r="J311">
        <v>40.799999999999997</v>
      </c>
    </row>
    <row r="312" spans="2:10" x14ac:dyDescent="0.25">
      <c r="B312" s="8">
        <f t="shared" si="74"/>
        <v>41032</v>
      </c>
      <c r="C312">
        <v>22.2</v>
      </c>
      <c r="D312">
        <v>188</v>
      </c>
      <c r="E312">
        <v>424.6</v>
      </c>
      <c r="F312">
        <v>687.9</v>
      </c>
      <c r="G312" s="38">
        <f t="shared" si="78"/>
        <v>446.8</v>
      </c>
      <c r="H312" s="38">
        <f t="shared" si="79"/>
        <v>875.9</v>
      </c>
      <c r="I312" s="47">
        <f t="shared" si="80"/>
        <v>-48.989610686151387</v>
      </c>
      <c r="J312">
        <v>41.7</v>
      </c>
    </row>
    <row r="313" spans="2:10" x14ac:dyDescent="0.25">
      <c r="B313" s="8">
        <f t="shared" si="74"/>
        <v>41039</v>
      </c>
      <c r="C313">
        <v>28.2</v>
      </c>
      <c r="D313">
        <v>133.80000000000001</v>
      </c>
      <c r="E313">
        <v>426.8</v>
      </c>
      <c r="F313">
        <v>713.4</v>
      </c>
      <c r="G313" s="38">
        <f t="shared" si="78"/>
        <v>455</v>
      </c>
      <c r="H313" s="38">
        <f t="shared" si="79"/>
        <v>847.2</v>
      </c>
      <c r="I313" s="47">
        <f t="shared" si="80"/>
        <v>-46.293673276676117</v>
      </c>
      <c r="J313">
        <v>64</v>
      </c>
    </row>
    <row r="314" spans="2:10" x14ac:dyDescent="0.25">
      <c r="B314" s="8">
        <f t="shared" si="74"/>
        <v>41046</v>
      </c>
      <c r="C314">
        <v>28.2</v>
      </c>
      <c r="D314">
        <v>121.3</v>
      </c>
      <c r="E314">
        <v>426.8</v>
      </c>
      <c r="F314">
        <v>713.4</v>
      </c>
      <c r="G314" s="38">
        <f t="shared" ref="G314:G345" si="81">+C314+E314</f>
        <v>455</v>
      </c>
      <c r="H314" s="38">
        <f t="shared" ref="H314:H345" si="82">+D314+F314</f>
        <v>834.69999999999993</v>
      </c>
      <c r="I314" s="47">
        <f t="shared" ref="I314:I345" si="83">+(G314/H314-1)*100</f>
        <v>-45.489397388283216</v>
      </c>
      <c r="J314">
        <v>87.8</v>
      </c>
    </row>
    <row r="315" spans="2:10" x14ac:dyDescent="0.25">
      <c r="B315" s="8">
        <f t="shared" ref="B315:B378" si="84">+B314+7</f>
        <v>41053</v>
      </c>
      <c r="C315">
        <v>10</v>
      </c>
      <c r="D315">
        <v>16.8</v>
      </c>
      <c r="E315">
        <v>446.2</v>
      </c>
      <c r="F315">
        <v>749.7</v>
      </c>
      <c r="G315" s="38">
        <f t="shared" si="81"/>
        <v>456.2</v>
      </c>
      <c r="H315" s="38">
        <f t="shared" si="82"/>
        <v>766.5</v>
      </c>
      <c r="I315" s="47">
        <f t="shared" si="83"/>
        <v>-40.482713633398568</v>
      </c>
      <c r="J315">
        <v>101.4</v>
      </c>
    </row>
    <row r="316" spans="2:10" x14ac:dyDescent="0.25">
      <c r="B316" s="8">
        <f t="shared" si="84"/>
        <v>41060</v>
      </c>
      <c r="C316">
        <v>10</v>
      </c>
      <c r="D316">
        <v>16.8</v>
      </c>
      <c r="E316">
        <v>446.2</v>
      </c>
      <c r="F316">
        <v>782.7</v>
      </c>
      <c r="G316" s="38">
        <f t="shared" si="81"/>
        <v>456.2</v>
      </c>
      <c r="H316" s="38">
        <f t="shared" si="82"/>
        <v>799.5</v>
      </c>
      <c r="I316" s="47">
        <f t="shared" si="83"/>
        <v>-42.939337085678552</v>
      </c>
    </row>
    <row r="317" spans="2:10" x14ac:dyDescent="0.25">
      <c r="B317" s="8">
        <f t="shared" si="84"/>
        <v>41067</v>
      </c>
      <c r="C317">
        <v>91.6</v>
      </c>
      <c r="D317">
        <v>206.1</v>
      </c>
      <c r="E317">
        <v>33.200000000000003</v>
      </c>
      <c r="F317">
        <v>11.7</v>
      </c>
      <c r="G317" s="38">
        <f t="shared" si="81"/>
        <v>124.8</v>
      </c>
      <c r="H317" s="38">
        <f t="shared" si="82"/>
        <v>217.79999999999998</v>
      </c>
      <c r="I317" s="47">
        <f t="shared" si="83"/>
        <v>-42.699724517906333</v>
      </c>
    </row>
    <row r="318" spans="2:10" x14ac:dyDescent="0.25">
      <c r="B318" s="8">
        <f t="shared" si="84"/>
        <v>41074</v>
      </c>
      <c r="C318">
        <v>81.599999999999994</v>
      </c>
      <c r="D318">
        <v>219.4</v>
      </c>
      <c r="E318">
        <v>42.7</v>
      </c>
      <c r="F318">
        <v>11.7</v>
      </c>
      <c r="G318" s="38">
        <f t="shared" si="81"/>
        <v>124.3</v>
      </c>
      <c r="H318" s="38">
        <f t="shared" si="82"/>
        <v>231.1</v>
      </c>
      <c r="I318" s="47">
        <f t="shared" si="83"/>
        <v>-46.213760276936391</v>
      </c>
    </row>
    <row r="319" spans="2:10" x14ac:dyDescent="0.25">
      <c r="B319" s="8">
        <f t="shared" si="84"/>
        <v>41081</v>
      </c>
      <c r="C319">
        <v>83</v>
      </c>
      <c r="D319">
        <v>226.5</v>
      </c>
      <c r="E319">
        <v>42.7</v>
      </c>
      <c r="F319">
        <v>22.4</v>
      </c>
      <c r="G319" s="38">
        <f t="shared" si="81"/>
        <v>125.7</v>
      </c>
      <c r="H319" s="38">
        <f t="shared" si="82"/>
        <v>248.9</v>
      </c>
      <c r="I319" s="47">
        <f t="shared" si="83"/>
        <v>-49.497790277219764</v>
      </c>
    </row>
    <row r="320" spans="2:10" x14ac:dyDescent="0.25">
      <c r="B320" s="8">
        <f t="shared" si="84"/>
        <v>41088</v>
      </c>
      <c r="C320">
        <v>89</v>
      </c>
      <c r="D320">
        <v>206.4</v>
      </c>
      <c r="E320">
        <v>42.7</v>
      </c>
      <c r="F320">
        <v>75</v>
      </c>
      <c r="G320" s="38">
        <f t="shared" si="81"/>
        <v>131.69999999999999</v>
      </c>
      <c r="H320" s="38">
        <f t="shared" si="82"/>
        <v>281.39999999999998</v>
      </c>
      <c r="I320" s="47">
        <f t="shared" si="83"/>
        <v>-53.198294243070364</v>
      </c>
    </row>
    <row r="321" spans="2:9" x14ac:dyDescent="0.25">
      <c r="B321" s="8">
        <f t="shared" si="84"/>
        <v>41095</v>
      </c>
      <c r="C321">
        <v>110.8</v>
      </c>
      <c r="D321">
        <v>139.1</v>
      </c>
      <c r="E321">
        <v>42.7</v>
      </c>
      <c r="F321">
        <v>124.4</v>
      </c>
      <c r="G321" s="38">
        <f t="shared" si="81"/>
        <v>153.5</v>
      </c>
      <c r="H321" s="38">
        <f t="shared" si="82"/>
        <v>263.5</v>
      </c>
      <c r="I321" s="47">
        <f t="shared" si="83"/>
        <v>-41.745730550284634</v>
      </c>
    </row>
    <row r="322" spans="2:9" x14ac:dyDescent="0.25">
      <c r="B322" s="8">
        <f t="shared" si="84"/>
        <v>41102</v>
      </c>
      <c r="C322">
        <v>112.1</v>
      </c>
      <c r="D322">
        <v>141.4</v>
      </c>
      <c r="E322">
        <v>42.7</v>
      </c>
      <c r="F322">
        <v>124.4</v>
      </c>
      <c r="G322" s="38">
        <f t="shared" si="81"/>
        <v>154.80000000000001</v>
      </c>
      <c r="H322" s="38">
        <f t="shared" si="82"/>
        <v>265.8</v>
      </c>
      <c r="I322" s="47">
        <f t="shared" si="83"/>
        <v>-41.760722347629795</v>
      </c>
    </row>
    <row r="323" spans="2:9" x14ac:dyDescent="0.25">
      <c r="B323" s="8">
        <f t="shared" si="84"/>
        <v>41109</v>
      </c>
      <c r="C323">
        <v>147.9</v>
      </c>
      <c r="D323">
        <v>130</v>
      </c>
      <c r="E323">
        <v>42.7</v>
      </c>
      <c r="F323">
        <v>137.19999999999999</v>
      </c>
      <c r="G323" s="38">
        <f t="shared" si="81"/>
        <v>190.60000000000002</v>
      </c>
      <c r="H323" s="38">
        <f t="shared" si="82"/>
        <v>267.2</v>
      </c>
      <c r="I323" s="47">
        <f t="shared" si="83"/>
        <v>-28.667664670658667</v>
      </c>
    </row>
    <row r="324" spans="2:9" x14ac:dyDescent="0.25">
      <c r="B324" s="8">
        <f t="shared" si="84"/>
        <v>41116</v>
      </c>
      <c r="C324">
        <v>110.4</v>
      </c>
      <c r="D324">
        <v>128.69999999999999</v>
      </c>
      <c r="E324">
        <v>83.9</v>
      </c>
      <c r="F324">
        <v>137.19999999999999</v>
      </c>
      <c r="G324" s="38">
        <f t="shared" si="81"/>
        <v>194.3</v>
      </c>
      <c r="H324" s="38">
        <f t="shared" si="82"/>
        <v>265.89999999999998</v>
      </c>
      <c r="I324" s="47">
        <f t="shared" si="83"/>
        <v>-26.927416321925524</v>
      </c>
    </row>
    <row r="325" spans="2:9" x14ac:dyDescent="0.25">
      <c r="B325" s="8">
        <f t="shared" si="84"/>
        <v>41123</v>
      </c>
      <c r="C325">
        <v>110.2</v>
      </c>
      <c r="D325">
        <v>75.5</v>
      </c>
      <c r="E325">
        <v>92.7</v>
      </c>
      <c r="F325">
        <v>191.2</v>
      </c>
      <c r="G325" s="38">
        <f t="shared" si="81"/>
        <v>202.9</v>
      </c>
      <c r="H325" s="38">
        <f t="shared" si="82"/>
        <v>266.7</v>
      </c>
      <c r="I325" s="47">
        <f t="shared" si="83"/>
        <v>-23.922009748781392</v>
      </c>
    </row>
    <row r="326" spans="2:9" x14ac:dyDescent="0.25">
      <c r="B326" s="8">
        <f t="shared" si="84"/>
        <v>41130</v>
      </c>
      <c r="C326">
        <v>110.2</v>
      </c>
      <c r="D326">
        <v>76.2</v>
      </c>
      <c r="E326">
        <v>92.7</v>
      </c>
      <c r="F326">
        <v>191.2</v>
      </c>
      <c r="G326" s="38">
        <f t="shared" si="81"/>
        <v>202.9</v>
      </c>
      <c r="H326" s="38">
        <f t="shared" si="82"/>
        <v>267.39999999999998</v>
      </c>
      <c r="I326" s="47">
        <f t="shared" si="83"/>
        <v>-24.121166791323855</v>
      </c>
    </row>
    <row r="327" spans="2:9" x14ac:dyDescent="0.25">
      <c r="B327" s="8">
        <f t="shared" si="84"/>
        <v>41137</v>
      </c>
      <c r="C327">
        <v>116</v>
      </c>
      <c r="D327">
        <v>75.8</v>
      </c>
      <c r="E327">
        <v>129.80000000000001</v>
      </c>
      <c r="F327">
        <v>206.5</v>
      </c>
      <c r="G327" s="38">
        <f t="shared" si="81"/>
        <v>245.8</v>
      </c>
      <c r="H327" s="38">
        <f t="shared" si="82"/>
        <v>282.3</v>
      </c>
      <c r="I327" s="47">
        <f t="shared" si="83"/>
        <v>-12.929507616011337</v>
      </c>
    </row>
    <row r="328" spans="2:9" x14ac:dyDescent="0.25">
      <c r="B328" s="8">
        <f t="shared" si="84"/>
        <v>41144</v>
      </c>
      <c r="C328">
        <v>137.9</v>
      </c>
      <c r="D328">
        <v>65.8</v>
      </c>
      <c r="E328">
        <v>129.80000000000001</v>
      </c>
      <c r="F328">
        <v>228.1</v>
      </c>
      <c r="G328" s="38">
        <f t="shared" si="81"/>
        <v>267.70000000000005</v>
      </c>
      <c r="H328" s="38">
        <f t="shared" si="82"/>
        <v>293.89999999999998</v>
      </c>
      <c r="I328" s="47">
        <f t="shared" si="83"/>
        <v>-8.9145968016331896</v>
      </c>
    </row>
    <row r="329" spans="2:9" x14ac:dyDescent="0.25">
      <c r="B329" s="8">
        <f t="shared" si="84"/>
        <v>41151</v>
      </c>
      <c r="C329">
        <v>114.6</v>
      </c>
      <c r="D329">
        <v>28.4</v>
      </c>
      <c r="E329">
        <v>159.80000000000001</v>
      </c>
      <c r="F329">
        <v>255.2</v>
      </c>
      <c r="G329" s="38">
        <f t="shared" si="81"/>
        <v>274.39999999999998</v>
      </c>
      <c r="H329" s="38">
        <f t="shared" si="82"/>
        <v>283.59999999999997</v>
      </c>
      <c r="I329" s="47">
        <f t="shared" si="83"/>
        <v>-3.2440056417489371</v>
      </c>
    </row>
    <row r="330" spans="2:9" x14ac:dyDescent="0.25">
      <c r="B330" s="8">
        <f t="shared" si="84"/>
        <v>41158</v>
      </c>
      <c r="C330">
        <v>140</v>
      </c>
      <c r="D330">
        <v>28.4</v>
      </c>
      <c r="E330">
        <v>165.7</v>
      </c>
      <c r="F330">
        <v>255.2</v>
      </c>
      <c r="G330" s="38">
        <f t="shared" si="81"/>
        <v>305.7</v>
      </c>
      <c r="H330" s="38">
        <f t="shared" si="82"/>
        <v>283.59999999999997</v>
      </c>
      <c r="I330" s="47">
        <f t="shared" si="83"/>
        <v>7.7926657263751808</v>
      </c>
    </row>
    <row r="331" spans="2:9" x14ac:dyDescent="0.25">
      <c r="B331" s="8">
        <f t="shared" si="84"/>
        <v>41165</v>
      </c>
      <c r="C331">
        <v>141.30000000000001</v>
      </c>
      <c r="D331">
        <v>31</v>
      </c>
      <c r="E331">
        <v>165.7</v>
      </c>
      <c r="F331">
        <v>255.2</v>
      </c>
      <c r="G331" s="38">
        <f t="shared" si="81"/>
        <v>307</v>
      </c>
      <c r="H331" s="38">
        <f t="shared" si="82"/>
        <v>286.2</v>
      </c>
      <c r="I331" s="47">
        <f t="shared" si="83"/>
        <v>7.267645003494061</v>
      </c>
    </row>
    <row r="332" spans="2:9" x14ac:dyDescent="0.25">
      <c r="B332" s="8">
        <f t="shared" si="84"/>
        <v>41172</v>
      </c>
      <c r="C332">
        <v>151.80000000000001</v>
      </c>
      <c r="D332">
        <v>28.5</v>
      </c>
      <c r="E332">
        <v>165.7</v>
      </c>
      <c r="F332">
        <v>281</v>
      </c>
      <c r="G332" s="38">
        <f t="shared" si="81"/>
        <v>317.5</v>
      </c>
      <c r="H332" s="38">
        <f t="shared" si="82"/>
        <v>309.5</v>
      </c>
      <c r="I332" s="47">
        <f t="shared" si="83"/>
        <v>2.5848142164781818</v>
      </c>
    </row>
    <row r="333" spans="2:9" x14ac:dyDescent="0.25">
      <c r="B333" s="8">
        <f t="shared" si="84"/>
        <v>41179</v>
      </c>
      <c r="C333">
        <v>133.80000000000001</v>
      </c>
      <c r="D333">
        <v>37.5</v>
      </c>
      <c r="E333">
        <v>191.4</v>
      </c>
      <c r="F333">
        <v>296.5</v>
      </c>
      <c r="G333" s="38">
        <f t="shared" si="81"/>
        <v>325.20000000000005</v>
      </c>
      <c r="H333" s="38">
        <f t="shared" si="82"/>
        <v>334</v>
      </c>
      <c r="I333" s="47">
        <f t="shared" si="83"/>
        <v>-2.6347305389221476</v>
      </c>
    </row>
    <row r="334" spans="2:9" x14ac:dyDescent="0.25">
      <c r="B334" s="8">
        <f t="shared" si="84"/>
        <v>41186</v>
      </c>
      <c r="C334">
        <v>104.3</v>
      </c>
      <c r="D334">
        <v>65.2</v>
      </c>
      <c r="E334">
        <v>222.9</v>
      </c>
      <c r="F334">
        <v>296.5</v>
      </c>
      <c r="G334" s="38">
        <f t="shared" si="81"/>
        <v>327.2</v>
      </c>
      <c r="H334" s="38">
        <f t="shared" si="82"/>
        <v>361.7</v>
      </c>
      <c r="I334" s="47">
        <f t="shared" si="83"/>
        <v>-9.5382914017141278</v>
      </c>
    </row>
    <row r="335" spans="2:9" x14ac:dyDescent="0.25">
      <c r="B335" s="8">
        <f t="shared" si="84"/>
        <v>41193</v>
      </c>
      <c r="C335">
        <v>105.3</v>
      </c>
      <c r="D335">
        <v>68.099999999999994</v>
      </c>
      <c r="E335">
        <v>222.9</v>
      </c>
      <c r="F335">
        <v>296.5</v>
      </c>
      <c r="G335" s="38">
        <f t="shared" si="81"/>
        <v>328.2</v>
      </c>
      <c r="H335" s="38">
        <f t="shared" si="82"/>
        <v>364.6</v>
      </c>
      <c r="I335" s="47">
        <f t="shared" si="83"/>
        <v>-9.9835436094350083</v>
      </c>
    </row>
    <row r="336" spans="2:9" x14ac:dyDescent="0.25">
      <c r="B336" s="8">
        <f t="shared" si="84"/>
        <v>41200</v>
      </c>
      <c r="C336">
        <v>118.1</v>
      </c>
      <c r="D336">
        <v>64.3</v>
      </c>
      <c r="E336">
        <v>222.9</v>
      </c>
      <c r="F336">
        <v>300.60000000000002</v>
      </c>
      <c r="G336" s="38">
        <f t="shared" si="81"/>
        <v>341</v>
      </c>
      <c r="H336" s="38">
        <f t="shared" si="82"/>
        <v>364.90000000000003</v>
      </c>
      <c r="I336" s="47">
        <f t="shared" si="83"/>
        <v>-6.5497396546999269</v>
      </c>
    </row>
    <row r="337" spans="2:10" x14ac:dyDescent="0.25">
      <c r="B337" s="8">
        <f t="shared" si="84"/>
        <v>41207</v>
      </c>
      <c r="C337">
        <v>120.1</v>
      </c>
      <c r="D337">
        <v>64.3</v>
      </c>
      <c r="E337">
        <v>249.9</v>
      </c>
      <c r="F337">
        <v>300.60000000000002</v>
      </c>
      <c r="G337" s="38">
        <f t="shared" si="81"/>
        <v>370</v>
      </c>
      <c r="H337" s="38">
        <f t="shared" si="82"/>
        <v>364.90000000000003</v>
      </c>
      <c r="I337" s="47">
        <f t="shared" si="83"/>
        <v>1.3976431899150432</v>
      </c>
    </row>
    <row r="338" spans="2:10" x14ac:dyDescent="0.25">
      <c r="B338" s="8">
        <f t="shared" si="84"/>
        <v>41214</v>
      </c>
      <c r="C338">
        <v>121.6</v>
      </c>
      <c r="D338">
        <v>67.3</v>
      </c>
      <c r="E338">
        <v>249.9</v>
      </c>
      <c r="F338">
        <v>300.60000000000002</v>
      </c>
      <c r="G338" s="38">
        <f t="shared" si="81"/>
        <v>371.5</v>
      </c>
      <c r="H338" s="38">
        <f t="shared" si="82"/>
        <v>367.90000000000003</v>
      </c>
      <c r="I338" s="47">
        <f t="shared" si="83"/>
        <v>0.97852677357976869</v>
      </c>
    </row>
    <row r="339" spans="2:10" x14ac:dyDescent="0.25">
      <c r="B339" s="8">
        <f t="shared" si="84"/>
        <v>41221</v>
      </c>
      <c r="C339">
        <v>115.4</v>
      </c>
      <c r="D339">
        <v>102</v>
      </c>
      <c r="E339">
        <v>266.60000000000002</v>
      </c>
      <c r="F339">
        <v>300.60000000000002</v>
      </c>
      <c r="G339" s="38">
        <f t="shared" si="81"/>
        <v>382</v>
      </c>
      <c r="H339" s="38">
        <f t="shared" si="82"/>
        <v>402.6</v>
      </c>
      <c r="I339" s="47">
        <f t="shared" si="83"/>
        <v>-5.1167411823149545</v>
      </c>
    </row>
    <row r="340" spans="2:10" x14ac:dyDescent="0.25">
      <c r="B340" s="8">
        <f t="shared" si="84"/>
        <v>41228</v>
      </c>
      <c r="C340">
        <v>106.7</v>
      </c>
      <c r="D340">
        <v>102.3</v>
      </c>
      <c r="E340">
        <v>291.39999999999998</v>
      </c>
      <c r="F340">
        <v>300.60000000000002</v>
      </c>
      <c r="G340" s="38">
        <f t="shared" si="81"/>
        <v>398.09999999999997</v>
      </c>
      <c r="H340" s="38">
        <f t="shared" si="82"/>
        <v>402.90000000000003</v>
      </c>
      <c r="I340" s="47">
        <f t="shared" si="83"/>
        <v>-1.1913626209977823</v>
      </c>
    </row>
    <row r="341" spans="2:10" x14ac:dyDescent="0.25">
      <c r="B341" s="8">
        <f t="shared" si="84"/>
        <v>41235</v>
      </c>
      <c r="C341">
        <v>103</v>
      </c>
      <c r="D341">
        <v>72.3</v>
      </c>
      <c r="E341">
        <v>295.39999999999998</v>
      </c>
      <c r="F341">
        <v>333.6</v>
      </c>
      <c r="G341" s="38">
        <f t="shared" si="81"/>
        <v>398.4</v>
      </c>
      <c r="H341" s="38">
        <f t="shared" si="82"/>
        <v>405.90000000000003</v>
      </c>
      <c r="I341" s="47">
        <f t="shared" si="83"/>
        <v>-1.8477457501847927</v>
      </c>
    </row>
    <row r="342" spans="2:10" x14ac:dyDescent="0.25">
      <c r="B342" s="8">
        <f t="shared" si="84"/>
        <v>41242</v>
      </c>
      <c r="C342">
        <v>90.6</v>
      </c>
      <c r="D342">
        <v>62.3</v>
      </c>
      <c r="E342">
        <v>316.60000000000002</v>
      </c>
      <c r="F342">
        <v>357.8</v>
      </c>
      <c r="G342" s="38">
        <f t="shared" si="81"/>
        <v>407.20000000000005</v>
      </c>
      <c r="H342" s="38">
        <f t="shared" si="82"/>
        <v>420.1</v>
      </c>
      <c r="I342" s="47">
        <f t="shared" si="83"/>
        <v>-3.0706974529873809</v>
      </c>
    </row>
    <row r="343" spans="2:10" x14ac:dyDescent="0.25">
      <c r="B343" s="8">
        <f t="shared" si="84"/>
        <v>41249</v>
      </c>
      <c r="C343">
        <v>108.2</v>
      </c>
      <c r="D343">
        <v>69.3</v>
      </c>
      <c r="E343">
        <v>316.60000000000002</v>
      </c>
      <c r="F343">
        <v>357.8</v>
      </c>
      <c r="G343" s="38">
        <f t="shared" si="81"/>
        <v>424.8</v>
      </c>
      <c r="H343" s="38">
        <f t="shared" si="82"/>
        <v>427.1</v>
      </c>
      <c r="I343" s="47">
        <f t="shared" si="83"/>
        <v>-0.53851557012409845</v>
      </c>
    </row>
    <row r="344" spans="2:10" x14ac:dyDescent="0.25">
      <c r="B344" s="8">
        <f t="shared" si="84"/>
        <v>41256</v>
      </c>
      <c r="C344">
        <v>130.5</v>
      </c>
      <c r="D344">
        <v>72.3</v>
      </c>
      <c r="E344">
        <v>316.60000000000002</v>
      </c>
      <c r="F344">
        <v>357.8</v>
      </c>
      <c r="G344" s="38">
        <f t="shared" si="81"/>
        <v>447.1</v>
      </c>
      <c r="H344" s="38">
        <f t="shared" si="82"/>
        <v>430.1</v>
      </c>
      <c r="I344" s="47">
        <f t="shared" si="83"/>
        <v>3.9525691699604737</v>
      </c>
    </row>
    <row r="345" spans="2:10" x14ac:dyDescent="0.25">
      <c r="B345" s="8">
        <f t="shared" si="84"/>
        <v>41263</v>
      </c>
      <c r="C345">
        <v>135.5</v>
      </c>
      <c r="D345">
        <v>76.7</v>
      </c>
      <c r="E345">
        <v>316.60000000000002</v>
      </c>
      <c r="F345">
        <v>357.8</v>
      </c>
      <c r="G345" s="38">
        <f t="shared" si="81"/>
        <v>452.1</v>
      </c>
      <c r="H345" s="38">
        <f t="shared" si="82"/>
        <v>434.5</v>
      </c>
      <c r="I345" s="47">
        <f t="shared" si="83"/>
        <v>4.0506329113924044</v>
      </c>
    </row>
    <row r="346" spans="2:10" x14ac:dyDescent="0.25">
      <c r="B346" s="8">
        <f t="shared" si="84"/>
        <v>41270</v>
      </c>
      <c r="C346">
        <v>116.7</v>
      </c>
      <c r="D346">
        <v>60.7</v>
      </c>
      <c r="E346">
        <v>337</v>
      </c>
      <c r="F346">
        <v>357.8</v>
      </c>
      <c r="G346" s="38">
        <f t="shared" ref="G346:G371" si="85">+C346+E346</f>
        <v>453.7</v>
      </c>
      <c r="H346" s="38">
        <f t="shared" ref="H346:H371" si="86">+D346+F346</f>
        <v>418.5</v>
      </c>
      <c r="I346" s="47">
        <f t="shared" ref="I346:I371" si="87">+(G346/H346-1)*100</f>
        <v>8.4109916367980819</v>
      </c>
    </row>
    <row r="347" spans="2:10" x14ac:dyDescent="0.25">
      <c r="B347" s="8">
        <f t="shared" si="84"/>
        <v>41277</v>
      </c>
      <c r="C347">
        <v>102.1</v>
      </c>
      <c r="D347">
        <v>60.7</v>
      </c>
      <c r="E347">
        <v>337</v>
      </c>
      <c r="F347">
        <v>363.3</v>
      </c>
      <c r="G347" s="38">
        <f t="shared" si="85"/>
        <v>439.1</v>
      </c>
      <c r="H347" s="38">
        <f t="shared" si="86"/>
        <v>424</v>
      </c>
      <c r="I347" s="47">
        <f t="shared" si="87"/>
        <v>3.561320754716979</v>
      </c>
    </row>
    <row r="348" spans="2:10" x14ac:dyDescent="0.25">
      <c r="B348" s="8">
        <f t="shared" si="84"/>
        <v>41284</v>
      </c>
      <c r="C348">
        <v>123.1</v>
      </c>
      <c r="D348">
        <v>60.7</v>
      </c>
      <c r="E348">
        <v>337</v>
      </c>
      <c r="F348">
        <v>363.3</v>
      </c>
      <c r="G348" s="38">
        <f t="shared" si="85"/>
        <v>460.1</v>
      </c>
      <c r="H348" s="38">
        <f t="shared" si="86"/>
        <v>424</v>
      </c>
      <c r="I348" s="47">
        <f t="shared" si="87"/>
        <v>8.5141509433962259</v>
      </c>
      <c r="J348">
        <v>33.5</v>
      </c>
    </row>
    <row r="349" spans="2:10" x14ac:dyDescent="0.25">
      <c r="B349" s="8">
        <f t="shared" si="84"/>
        <v>41291</v>
      </c>
      <c r="C349">
        <v>107.7</v>
      </c>
      <c r="D349">
        <v>56.7</v>
      </c>
      <c r="E349">
        <v>351.2</v>
      </c>
      <c r="F349">
        <v>363.3</v>
      </c>
      <c r="G349" s="38">
        <f t="shared" si="85"/>
        <v>458.9</v>
      </c>
      <c r="H349" s="38">
        <f t="shared" si="86"/>
        <v>420</v>
      </c>
      <c r="I349" s="47">
        <f t="shared" si="87"/>
        <v>9.2619047619047592</v>
      </c>
      <c r="J349">
        <v>33.5</v>
      </c>
    </row>
    <row r="350" spans="2:10" x14ac:dyDescent="0.25">
      <c r="B350" s="8">
        <f t="shared" si="84"/>
        <v>41298</v>
      </c>
      <c r="C350">
        <v>83.5</v>
      </c>
      <c r="D350">
        <v>35.5</v>
      </c>
      <c r="E350">
        <v>382.8</v>
      </c>
      <c r="F350">
        <v>385.1</v>
      </c>
      <c r="G350" s="38">
        <f t="shared" si="85"/>
        <v>466.3</v>
      </c>
      <c r="H350" s="38">
        <f t="shared" si="86"/>
        <v>420.6</v>
      </c>
      <c r="I350" s="47">
        <f t="shared" si="87"/>
        <v>10.865430337612935</v>
      </c>
      <c r="J350">
        <v>33.5</v>
      </c>
    </row>
    <row r="351" spans="2:10" x14ac:dyDescent="0.25">
      <c r="B351" s="8">
        <f t="shared" si="84"/>
        <v>41305</v>
      </c>
      <c r="C351">
        <v>89.5</v>
      </c>
      <c r="D351">
        <v>35.5</v>
      </c>
      <c r="E351">
        <v>382.8</v>
      </c>
      <c r="F351">
        <v>385.1</v>
      </c>
      <c r="G351" s="38">
        <f t="shared" si="85"/>
        <v>472.3</v>
      </c>
      <c r="H351" s="38">
        <f t="shared" si="86"/>
        <v>420.6</v>
      </c>
      <c r="I351" s="47">
        <f t="shared" si="87"/>
        <v>12.291963861150723</v>
      </c>
      <c r="J351">
        <v>33.5</v>
      </c>
    </row>
    <row r="352" spans="2:10" x14ac:dyDescent="0.25">
      <c r="B352" s="8">
        <f t="shared" si="84"/>
        <v>41312</v>
      </c>
      <c r="C352">
        <v>73.7</v>
      </c>
      <c r="D352">
        <v>26.9</v>
      </c>
      <c r="E352">
        <v>404.5</v>
      </c>
      <c r="F352">
        <v>397.1</v>
      </c>
      <c r="G352" s="38">
        <f t="shared" si="85"/>
        <v>478.2</v>
      </c>
      <c r="H352" s="38">
        <f t="shared" si="86"/>
        <v>424</v>
      </c>
      <c r="I352" s="47">
        <f t="shared" si="87"/>
        <v>12.783018867924522</v>
      </c>
      <c r="J352">
        <v>33.5</v>
      </c>
    </row>
    <row r="353" spans="2:10" x14ac:dyDescent="0.25">
      <c r="B353" s="8">
        <f t="shared" si="84"/>
        <v>41319</v>
      </c>
      <c r="C353">
        <v>84.9</v>
      </c>
      <c r="D353">
        <v>24.4</v>
      </c>
      <c r="E353">
        <v>425.4</v>
      </c>
      <c r="F353">
        <v>398.7</v>
      </c>
      <c r="G353" s="38">
        <f t="shared" si="85"/>
        <v>510.29999999999995</v>
      </c>
      <c r="H353" s="38">
        <f t="shared" si="86"/>
        <v>423.09999999999997</v>
      </c>
      <c r="I353" s="47">
        <f t="shared" si="87"/>
        <v>20.609784920822506</v>
      </c>
      <c r="J353">
        <v>35.1</v>
      </c>
    </row>
    <row r="354" spans="2:10" x14ac:dyDescent="0.25">
      <c r="B354" s="8">
        <f t="shared" si="84"/>
        <v>41326</v>
      </c>
      <c r="C354">
        <v>93.4</v>
      </c>
      <c r="D354">
        <v>38.4</v>
      </c>
      <c r="E354">
        <v>429.2</v>
      </c>
      <c r="F354">
        <v>405.1</v>
      </c>
      <c r="G354" s="38">
        <f t="shared" si="85"/>
        <v>522.6</v>
      </c>
      <c r="H354" s="38">
        <f t="shared" si="86"/>
        <v>443.5</v>
      </c>
      <c r="I354" s="47">
        <f t="shared" si="87"/>
        <v>17.835400225479159</v>
      </c>
      <c r="J354">
        <v>35.1</v>
      </c>
    </row>
    <row r="355" spans="2:10" x14ac:dyDescent="0.25">
      <c r="B355" s="8">
        <f t="shared" si="84"/>
        <v>41333</v>
      </c>
      <c r="C355">
        <v>100.9</v>
      </c>
      <c r="D355">
        <v>39.4</v>
      </c>
      <c r="E355">
        <v>429.2</v>
      </c>
      <c r="F355">
        <v>405.1</v>
      </c>
      <c r="G355" s="38">
        <f t="shared" si="85"/>
        <v>530.1</v>
      </c>
      <c r="H355" s="38">
        <f t="shared" si="86"/>
        <v>444.5</v>
      </c>
      <c r="I355" s="47">
        <f t="shared" si="87"/>
        <v>19.257592800899893</v>
      </c>
      <c r="J355">
        <v>45.8</v>
      </c>
    </row>
    <row r="356" spans="2:10" x14ac:dyDescent="0.25">
      <c r="B356" s="8">
        <f t="shared" si="84"/>
        <v>41340</v>
      </c>
      <c r="C356">
        <v>88.9</v>
      </c>
      <c r="D356">
        <v>39.4</v>
      </c>
      <c r="E356">
        <v>451.8</v>
      </c>
      <c r="F356">
        <v>408.4</v>
      </c>
      <c r="G356" s="38">
        <f t="shared" si="85"/>
        <v>540.70000000000005</v>
      </c>
      <c r="H356" s="38">
        <f t="shared" si="86"/>
        <v>447.79999999999995</v>
      </c>
      <c r="I356" s="47">
        <f t="shared" si="87"/>
        <v>20.74586869138011</v>
      </c>
      <c r="J356">
        <v>45.8</v>
      </c>
    </row>
    <row r="357" spans="2:10" x14ac:dyDescent="0.25">
      <c r="B357" s="8">
        <f t="shared" si="84"/>
        <v>41347</v>
      </c>
      <c r="C357">
        <v>97.4</v>
      </c>
      <c r="D357">
        <v>39.4</v>
      </c>
      <c r="E357">
        <v>451.8</v>
      </c>
      <c r="F357">
        <v>408.4</v>
      </c>
      <c r="G357" s="38">
        <f t="shared" si="85"/>
        <v>549.20000000000005</v>
      </c>
      <c r="H357" s="38">
        <f t="shared" si="86"/>
        <v>447.79999999999995</v>
      </c>
      <c r="I357" s="47">
        <f t="shared" si="87"/>
        <v>22.644037516748572</v>
      </c>
      <c r="J357">
        <v>45.8</v>
      </c>
    </row>
    <row r="358" spans="2:10" x14ac:dyDescent="0.25">
      <c r="B358" s="8">
        <f t="shared" si="84"/>
        <v>41354</v>
      </c>
      <c r="C358">
        <v>107.1</v>
      </c>
      <c r="D358">
        <v>39.4</v>
      </c>
      <c r="E358">
        <v>451.8</v>
      </c>
      <c r="F358">
        <v>408.4</v>
      </c>
      <c r="G358" s="38">
        <f t="shared" si="85"/>
        <v>558.9</v>
      </c>
      <c r="H358" s="38">
        <f t="shared" si="86"/>
        <v>447.79999999999995</v>
      </c>
      <c r="I358" s="47">
        <f t="shared" si="87"/>
        <v>24.810183117463168</v>
      </c>
      <c r="J358">
        <v>45.8</v>
      </c>
    </row>
    <row r="359" spans="2:10" x14ac:dyDescent="0.25">
      <c r="B359" s="8">
        <f t="shared" si="84"/>
        <v>41361</v>
      </c>
      <c r="C359">
        <v>79.8</v>
      </c>
      <c r="D359">
        <v>40.1</v>
      </c>
      <c r="E359">
        <v>477</v>
      </c>
      <c r="F359">
        <v>408.4</v>
      </c>
      <c r="G359" s="38">
        <f t="shared" si="85"/>
        <v>556.79999999999995</v>
      </c>
      <c r="H359" s="38">
        <f t="shared" si="86"/>
        <v>448.5</v>
      </c>
      <c r="I359" s="47">
        <f t="shared" si="87"/>
        <v>24.147157190635447</v>
      </c>
      <c r="J359">
        <v>42.3</v>
      </c>
    </row>
    <row r="360" spans="2:10" x14ac:dyDescent="0.25">
      <c r="B360" s="8">
        <f t="shared" si="84"/>
        <v>41368</v>
      </c>
      <c r="C360">
        <v>60.5</v>
      </c>
      <c r="D360">
        <v>40.1</v>
      </c>
      <c r="E360">
        <v>510.1</v>
      </c>
      <c r="F360">
        <v>408.4</v>
      </c>
      <c r="G360" s="38">
        <f t="shared" si="85"/>
        <v>570.6</v>
      </c>
      <c r="H360" s="38">
        <f t="shared" si="86"/>
        <v>448.5</v>
      </c>
      <c r="I360" s="47">
        <f t="shared" si="87"/>
        <v>27.224080267558538</v>
      </c>
      <c r="J360">
        <v>42.3</v>
      </c>
    </row>
    <row r="361" spans="2:10" x14ac:dyDescent="0.25">
      <c r="B361" s="8">
        <f t="shared" si="84"/>
        <v>41375</v>
      </c>
      <c r="C361">
        <v>89</v>
      </c>
      <c r="D361">
        <v>22.2</v>
      </c>
      <c r="E361">
        <v>510.1</v>
      </c>
      <c r="F361">
        <v>424.6</v>
      </c>
      <c r="G361" s="38">
        <f t="shared" si="85"/>
        <v>599.1</v>
      </c>
      <c r="H361" s="38">
        <f t="shared" si="86"/>
        <v>446.8</v>
      </c>
      <c r="I361" s="47">
        <f t="shared" si="87"/>
        <v>34.086839749328554</v>
      </c>
      <c r="J361">
        <v>42.3</v>
      </c>
    </row>
    <row r="362" spans="2:10" x14ac:dyDescent="0.25">
      <c r="B362" s="8">
        <f t="shared" si="84"/>
        <v>41382</v>
      </c>
      <c r="C362">
        <v>101</v>
      </c>
      <c r="D362">
        <v>22.2</v>
      </c>
      <c r="E362">
        <v>510.1</v>
      </c>
      <c r="F362">
        <v>424.6</v>
      </c>
      <c r="G362" s="38">
        <f t="shared" si="85"/>
        <v>611.1</v>
      </c>
      <c r="H362" s="38">
        <f t="shared" si="86"/>
        <v>446.8</v>
      </c>
      <c r="I362" s="47">
        <f t="shared" si="87"/>
        <v>36.772605192479865</v>
      </c>
      <c r="J362">
        <v>42.3</v>
      </c>
    </row>
    <row r="363" spans="2:10" x14ac:dyDescent="0.25">
      <c r="B363" s="8">
        <f t="shared" si="84"/>
        <v>41389</v>
      </c>
      <c r="C363">
        <v>99.3</v>
      </c>
      <c r="D363">
        <v>22.2</v>
      </c>
      <c r="E363">
        <v>527.29999999999995</v>
      </c>
      <c r="F363">
        <v>424.6</v>
      </c>
      <c r="G363" s="38">
        <f t="shared" si="85"/>
        <v>626.59999999999991</v>
      </c>
      <c r="H363" s="38">
        <f t="shared" si="86"/>
        <v>446.8</v>
      </c>
      <c r="I363" s="47">
        <f t="shared" si="87"/>
        <v>40.241718889883593</v>
      </c>
      <c r="J363">
        <v>49</v>
      </c>
    </row>
    <row r="364" spans="2:10" x14ac:dyDescent="0.25">
      <c r="B364" s="8">
        <f t="shared" si="84"/>
        <v>41396</v>
      </c>
      <c r="C364">
        <v>100.8</v>
      </c>
      <c r="D364">
        <v>22.2</v>
      </c>
      <c r="E364">
        <v>527.29999999999995</v>
      </c>
      <c r="F364">
        <v>424.6</v>
      </c>
      <c r="G364" s="38">
        <f t="shared" si="85"/>
        <v>628.09999999999991</v>
      </c>
      <c r="H364" s="38">
        <f t="shared" si="86"/>
        <v>446.8</v>
      </c>
      <c r="I364" s="47">
        <f t="shared" si="87"/>
        <v>40.577439570277505</v>
      </c>
      <c r="J364">
        <v>61.7</v>
      </c>
    </row>
    <row r="365" spans="2:10" x14ac:dyDescent="0.25">
      <c r="B365" s="8">
        <f t="shared" si="84"/>
        <v>41403</v>
      </c>
      <c r="C365">
        <v>101.1</v>
      </c>
      <c r="D365">
        <v>28.2</v>
      </c>
      <c r="E365">
        <v>553.70000000000005</v>
      </c>
      <c r="F365">
        <v>426.8</v>
      </c>
      <c r="G365" s="38">
        <f t="shared" si="85"/>
        <v>654.80000000000007</v>
      </c>
      <c r="H365" s="38">
        <f t="shared" si="86"/>
        <v>455</v>
      </c>
      <c r="I365" s="47">
        <f t="shared" si="87"/>
        <v>43.912087912087941</v>
      </c>
      <c r="J365">
        <v>61.7</v>
      </c>
    </row>
    <row r="366" spans="2:10" x14ac:dyDescent="0.25">
      <c r="B366" s="8">
        <f t="shared" si="84"/>
        <v>41410</v>
      </c>
      <c r="C366">
        <v>97.6</v>
      </c>
      <c r="D366">
        <v>28.2</v>
      </c>
      <c r="E366">
        <v>574.5</v>
      </c>
      <c r="F366">
        <v>426.8</v>
      </c>
      <c r="G366" s="38">
        <f t="shared" si="85"/>
        <v>672.1</v>
      </c>
      <c r="H366" s="38">
        <f t="shared" si="86"/>
        <v>455</v>
      </c>
      <c r="I366" s="47">
        <f t="shared" si="87"/>
        <v>47.714285714285708</v>
      </c>
      <c r="J366">
        <v>68.7</v>
      </c>
    </row>
    <row r="367" spans="2:10" x14ac:dyDescent="0.25">
      <c r="B367" s="8">
        <f t="shared" si="84"/>
        <v>41417</v>
      </c>
      <c r="C367">
        <v>74.099999999999994</v>
      </c>
      <c r="D367">
        <v>10</v>
      </c>
      <c r="E367">
        <v>600.29999999999995</v>
      </c>
      <c r="F367">
        <v>446.2</v>
      </c>
      <c r="G367" s="38">
        <f t="shared" si="85"/>
        <v>674.4</v>
      </c>
      <c r="H367" s="38">
        <f t="shared" si="86"/>
        <v>456.2</v>
      </c>
      <c r="I367" s="47">
        <f t="shared" si="87"/>
        <v>47.829899167031996</v>
      </c>
      <c r="J367">
        <v>77</v>
      </c>
    </row>
    <row r="368" spans="2:10" x14ac:dyDescent="0.25">
      <c r="B368" s="8">
        <f t="shared" si="84"/>
        <v>41424</v>
      </c>
      <c r="C368">
        <v>74.099999999999994</v>
      </c>
      <c r="D368">
        <v>10</v>
      </c>
      <c r="E368">
        <v>600.29999999999995</v>
      </c>
      <c r="F368">
        <v>446.2</v>
      </c>
      <c r="G368" s="38">
        <f t="shared" si="85"/>
        <v>674.4</v>
      </c>
      <c r="H368" s="38">
        <f t="shared" si="86"/>
        <v>456.2</v>
      </c>
      <c r="I368" s="47">
        <f t="shared" si="87"/>
        <v>47.829899167031996</v>
      </c>
      <c r="J368">
        <v>98</v>
      </c>
    </row>
    <row r="369" spans="2:9" x14ac:dyDescent="0.25">
      <c r="B369" s="8">
        <f t="shared" si="84"/>
        <v>41431</v>
      </c>
      <c r="C369">
        <v>175.6</v>
      </c>
      <c r="D369">
        <v>91.6</v>
      </c>
      <c r="E369">
        <v>21.2</v>
      </c>
      <c r="F369">
        <v>33.200000000000003</v>
      </c>
      <c r="G369" s="38">
        <f t="shared" si="85"/>
        <v>196.79999999999998</v>
      </c>
      <c r="H369" s="38">
        <f t="shared" si="86"/>
        <v>124.8</v>
      </c>
      <c r="I369" s="47">
        <f t="shared" si="87"/>
        <v>57.692307692307686</v>
      </c>
    </row>
    <row r="370" spans="2:9" x14ac:dyDescent="0.25">
      <c r="B370" s="8">
        <f t="shared" si="84"/>
        <v>41438</v>
      </c>
      <c r="C370">
        <v>140</v>
      </c>
      <c r="D370">
        <v>81.599999999999994</v>
      </c>
      <c r="E370">
        <v>59</v>
      </c>
      <c r="F370">
        <v>42.7</v>
      </c>
      <c r="G370" s="38">
        <f t="shared" si="85"/>
        <v>199</v>
      </c>
      <c r="H370" s="38">
        <f t="shared" si="86"/>
        <v>124.3</v>
      </c>
      <c r="I370" s="47">
        <f t="shared" si="87"/>
        <v>60.096540627514081</v>
      </c>
    </row>
    <row r="371" spans="2:9" x14ac:dyDescent="0.25">
      <c r="B371" s="8">
        <f t="shared" si="84"/>
        <v>41445</v>
      </c>
      <c r="C371">
        <v>159</v>
      </c>
      <c r="D371">
        <v>83</v>
      </c>
      <c r="E371">
        <v>67.8</v>
      </c>
      <c r="F371">
        <v>42.7</v>
      </c>
      <c r="G371" s="38">
        <f t="shared" si="85"/>
        <v>226.8</v>
      </c>
      <c r="H371" s="38">
        <f t="shared" si="86"/>
        <v>125.7</v>
      </c>
      <c r="I371" s="47">
        <f t="shared" si="87"/>
        <v>80.429594272076386</v>
      </c>
    </row>
    <row r="372" spans="2:9" x14ac:dyDescent="0.25">
      <c r="B372" s="8">
        <f t="shared" si="84"/>
        <v>41452</v>
      </c>
      <c r="C372">
        <v>147.19999999999999</v>
      </c>
      <c r="D372">
        <v>89</v>
      </c>
      <c r="E372">
        <v>92.9</v>
      </c>
      <c r="F372">
        <v>42.7</v>
      </c>
      <c r="G372" s="38">
        <f t="shared" ref="G372:H374" si="88">+C372+E372</f>
        <v>240.1</v>
      </c>
      <c r="H372" s="38">
        <f t="shared" si="88"/>
        <v>131.69999999999999</v>
      </c>
      <c r="I372" s="47">
        <f t="shared" ref="I372:I377" si="89">+(G372/H372-1)*100</f>
        <v>82.308276385725151</v>
      </c>
    </row>
    <row r="373" spans="2:9" x14ac:dyDescent="0.25">
      <c r="B373" s="8">
        <f t="shared" si="84"/>
        <v>41459</v>
      </c>
      <c r="C373">
        <v>131.1</v>
      </c>
      <c r="D373">
        <v>110.8</v>
      </c>
      <c r="E373">
        <v>107.6</v>
      </c>
      <c r="F373">
        <v>42.7</v>
      </c>
      <c r="G373" s="38">
        <f t="shared" si="88"/>
        <v>238.7</v>
      </c>
      <c r="H373" s="38">
        <f t="shared" si="88"/>
        <v>153.5</v>
      </c>
      <c r="I373" s="47">
        <f t="shared" si="89"/>
        <v>55.504885993485331</v>
      </c>
    </row>
    <row r="374" spans="2:9" x14ac:dyDescent="0.25">
      <c r="B374" s="8">
        <f t="shared" si="84"/>
        <v>41466</v>
      </c>
      <c r="C374">
        <v>102.5</v>
      </c>
      <c r="D374">
        <v>112.1</v>
      </c>
      <c r="E374">
        <v>137.9</v>
      </c>
      <c r="F374">
        <v>42.7</v>
      </c>
      <c r="G374" s="38">
        <f t="shared" si="88"/>
        <v>240.4</v>
      </c>
      <c r="H374" s="38">
        <f t="shared" si="88"/>
        <v>154.80000000000001</v>
      </c>
      <c r="I374" s="47">
        <f t="shared" si="89"/>
        <v>55.297157622739014</v>
      </c>
    </row>
    <row r="375" spans="2:9" x14ac:dyDescent="0.25">
      <c r="B375" s="8">
        <f t="shared" si="84"/>
        <v>41473</v>
      </c>
      <c r="C375">
        <v>125.5</v>
      </c>
      <c r="D375">
        <v>147.9</v>
      </c>
      <c r="E375">
        <v>137.9</v>
      </c>
      <c r="F375">
        <v>42.7</v>
      </c>
      <c r="G375" s="38">
        <f t="shared" ref="G375:G386" si="90">+C375+E375</f>
        <v>263.39999999999998</v>
      </c>
      <c r="H375" s="38">
        <f t="shared" ref="H375:H386" si="91">+D375+F375</f>
        <v>190.60000000000002</v>
      </c>
      <c r="I375" s="47">
        <f t="shared" si="89"/>
        <v>38.195173137460614</v>
      </c>
    </row>
    <row r="376" spans="2:9" x14ac:dyDescent="0.25">
      <c r="B376" s="8">
        <f t="shared" si="84"/>
        <v>41480</v>
      </c>
      <c r="C376">
        <v>162.30000000000001</v>
      </c>
      <c r="D376">
        <v>110.4</v>
      </c>
      <c r="E376">
        <v>171.4</v>
      </c>
      <c r="F376">
        <v>83.9</v>
      </c>
      <c r="G376" s="38">
        <f t="shared" si="90"/>
        <v>333.70000000000005</v>
      </c>
      <c r="H376" s="38">
        <f t="shared" si="91"/>
        <v>194.3</v>
      </c>
      <c r="I376" s="47">
        <f t="shared" si="89"/>
        <v>71.744724652599089</v>
      </c>
    </row>
    <row r="377" spans="2:9" x14ac:dyDescent="0.25">
      <c r="B377" s="8">
        <f t="shared" si="84"/>
        <v>41487</v>
      </c>
      <c r="C377">
        <v>145.6</v>
      </c>
      <c r="D377">
        <v>110.2</v>
      </c>
      <c r="E377">
        <v>213.7</v>
      </c>
      <c r="F377">
        <v>92.7</v>
      </c>
      <c r="G377" s="38">
        <f t="shared" si="90"/>
        <v>359.29999999999995</v>
      </c>
      <c r="H377" s="38">
        <f t="shared" si="91"/>
        <v>202.9</v>
      </c>
      <c r="I377" s="47">
        <f t="shared" si="89"/>
        <v>77.082306554953163</v>
      </c>
    </row>
    <row r="378" spans="2:9" x14ac:dyDescent="0.25">
      <c r="B378" s="8">
        <f t="shared" si="84"/>
        <v>41494</v>
      </c>
      <c r="C378">
        <v>137.6</v>
      </c>
      <c r="D378">
        <v>110.2</v>
      </c>
      <c r="E378">
        <v>227.5</v>
      </c>
      <c r="F378">
        <v>92.7</v>
      </c>
      <c r="G378" s="38">
        <f t="shared" si="90"/>
        <v>365.1</v>
      </c>
      <c r="H378" s="38">
        <f t="shared" si="91"/>
        <v>202.9</v>
      </c>
      <c r="I378" s="47">
        <f t="shared" ref="I378:I386" si="92">+(G378/H378-1)*100</f>
        <v>79.940857565303119</v>
      </c>
    </row>
    <row r="379" spans="2:9" x14ac:dyDescent="0.25">
      <c r="B379" s="8">
        <f t="shared" ref="B379:B442" si="93">+B378+7</f>
        <v>41501</v>
      </c>
      <c r="C379">
        <v>140.6</v>
      </c>
      <c r="D379">
        <v>116</v>
      </c>
      <c r="E379">
        <v>227.5</v>
      </c>
      <c r="F379">
        <v>129.80000000000001</v>
      </c>
      <c r="G379" s="38">
        <f t="shared" si="90"/>
        <v>368.1</v>
      </c>
      <c r="H379" s="38">
        <f t="shared" si="91"/>
        <v>245.8</v>
      </c>
      <c r="I379" s="47">
        <f t="shared" si="92"/>
        <v>49.755899104963383</v>
      </c>
    </row>
    <row r="380" spans="2:9" x14ac:dyDescent="0.25">
      <c r="B380" s="8">
        <f t="shared" si="93"/>
        <v>41508</v>
      </c>
      <c r="C380">
        <v>140.6</v>
      </c>
      <c r="D380">
        <v>137.9</v>
      </c>
      <c r="E380">
        <v>227.5</v>
      </c>
      <c r="F380">
        <v>129.80000000000001</v>
      </c>
      <c r="G380" s="38">
        <f t="shared" si="90"/>
        <v>368.1</v>
      </c>
      <c r="H380" s="38">
        <f t="shared" si="91"/>
        <v>267.70000000000005</v>
      </c>
      <c r="I380" s="47">
        <f t="shared" si="92"/>
        <v>37.504669406051526</v>
      </c>
    </row>
    <row r="381" spans="2:9" x14ac:dyDescent="0.25">
      <c r="B381" s="8">
        <f t="shared" si="93"/>
        <v>41515</v>
      </c>
      <c r="C381">
        <v>159</v>
      </c>
      <c r="D381">
        <v>114.6</v>
      </c>
      <c r="E381">
        <v>262</v>
      </c>
      <c r="F381">
        <v>159.80000000000001</v>
      </c>
      <c r="G381" s="38">
        <f t="shared" si="90"/>
        <v>421</v>
      </c>
      <c r="H381" s="38">
        <f t="shared" si="91"/>
        <v>274.39999999999998</v>
      </c>
      <c r="I381" s="47">
        <f t="shared" si="92"/>
        <v>53.425655976676389</v>
      </c>
    </row>
    <row r="382" spans="2:9" x14ac:dyDescent="0.25">
      <c r="B382" s="8">
        <f t="shared" si="93"/>
        <v>41522</v>
      </c>
      <c r="C382">
        <v>146.5</v>
      </c>
      <c r="D382">
        <v>140</v>
      </c>
      <c r="E382">
        <v>278.5</v>
      </c>
      <c r="F382">
        <v>165.7</v>
      </c>
      <c r="G382" s="38">
        <f t="shared" si="90"/>
        <v>425</v>
      </c>
      <c r="H382" s="38">
        <f t="shared" si="91"/>
        <v>305.7</v>
      </c>
      <c r="I382" s="47">
        <f t="shared" si="92"/>
        <v>39.025188092901544</v>
      </c>
    </row>
    <row r="383" spans="2:9" x14ac:dyDescent="0.25">
      <c r="B383" s="8">
        <f t="shared" si="93"/>
        <v>41529</v>
      </c>
      <c r="C383">
        <v>122.6</v>
      </c>
      <c r="D383">
        <v>141.30000000000001</v>
      </c>
      <c r="E383">
        <v>305.60000000000002</v>
      </c>
      <c r="F383">
        <v>165.7</v>
      </c>
      <c r="G383" s="38">
        <f t="shared" si="90"/>
        <v>428.20000000000005</v>
      </c>
      <c r="H383" s="38">
        <f t="shared" si="91"/>
        <v>307</v>
      </c>
      <c r="I383" s="47">
        <f t="shared" si="92"/>
        <v>39.478827361563539</v>
      </c>
    </row>
    <row r="384" spans="2:9" x14ac:dyDescent="0.25">
      <c r="B384" s="8">
        <f t="shared" si="93"/>
        <v>41536</v>
      </c>
      <c r="C384">
        <v>94.3</v>
      </c>
      <c r="D384">
        <v>151.80000000000001</v>
      </c>
      <c r="E384">
        <v>333.3</v>
      </c>
      <c r="F384">
        <v>165.7</v>
      </c>
      <c r="G384" s="38">
        <f t="shared" si="90"/>
        <v>427.6</v>
      </c>
      <c r="H384" s="38">
        <f t="shared" si="91"/>
        <v>317.5</v>
      </c>
      <c r="I384" s="47">
        <f t="shared" si="92"/>
        <v>34.677165354330718</v>
      </c>
    </row>
    <row r="385" spans="2:12" ht="15" x14ac:dyDescent="0.25">
      <c r="B385" s="8">
        <f t="shared" si="93"/>
        <v>41543</v>
      </c>
      <c r="C385">
        <v>71.7</v>
      </c>
      <c r="D385">
        <v>133.80000000000001</v>
      </c>
      <c r="E385">
        <v>355</v>
      </c>
      <c r="F385">
        <v>191.4</v>
      </c>
      <c r="G385" s="38">
        <f t="shared" si="90"/>
        <v>426.7</v>
      </c>
      <c r="H385" s="38">
        <f t="shared" si="91"/>
        <v>325.20000000000005</v>
      </c>
      <c r="I385" s="47">
        <f t="shared" si="92"/>
        <v>31.211562115621128</v>
      </c>
      <c r="L385" s="101"/>
    </row>
    <row r="386" spans="2:12" x14ac:dyDescent="0.25">
      <c r="B386" s="8">
        <f t="shared" si="93"/>
        <v>41550</v>
      </c>
      <c r="C386">
        <v>75.7</v>
      </c>
      <c r="D386">
        <v>104.3</v>
      </c>
      <c r="E386">
        <v>355</v>
      </c>
      <c r="F386">
        <v>222.9</v>
      </c>
      <c r="G386" s="38">
        <f t="shared" si="90"/>
        <v>430.7</v>
      </c>
      <c r="H386" s="38">
        <f t="shared" si="91"/>
        <v>327.2</v>
      </c>
      <c r="I386" s="47">
        <f t="shared" si="92"/>
        <v>31.632029339853297</v>
      </c>
    </row>
    <row r="387" spans="2:12" x14ac:dyDescent="0.25">
      <c r="B387" s="8">
        <f t="shared" si="93"/>
        <v>41557</v>
      </c>
    </row>
    <row r="388" spans="2:12" x14ac:dyDescent="0.25">
      <c r="B388" s="8">
        <f t="shared" si="93"/>
        <v>41564</v>
      </c>
    </row>
    <row r="389" spans="2:12" x14ac:dyDescent="0.25">
      <c r="B389" s="8">
        <f t="shared" si="93"/>
        <v>41571</v>
      </c>
      <c r="C389">
        <v>64.099999999999994</v>
      </c>
      <c r="D389">
        <v>120.1</v>
      </c>
      <c r="E389">
        <v>374.5</v>
      </c>
      <c r="F389">
        <v>249.9</v>
      </c>
      <c r="G389" s="38">
        <f t="shared" ref="G389:H391" si="94">+C389+E389</f>
        <v>438.6</v>
      </c>
      <c r="H389" s="38">
        <f t="shared" si="94"/>
        <v>370</v>
      </c>
      <c r="I389" s="47">
        <f t="shared" ref="I389:I409" si="95">+(G389/H389-1)*100</f>
        <v>18.540540540540551</v>
      </c>
    </row>
    <row r="390" spans="2:12" x14ac:dyDescent="0.25">
      <c r="B390" s="8">
        <f t="shared" si="93"/>
        <v>41578</v>
      </c>
      <c r="C390">
        <v>64.099999999999994</v>
      </c>
      <c r="D390">
        <v>121.6</v>
      </c>
      <c r="E390">
        <v>374.5</v>
      </c>
      <c r="F390">
        <v>249.9</v>
      </c>
      <c r="G390" s="38">
        <f t="shared" si="94"/>
        <v>438.6</v>
      </c>
      <c r="H390" s="38">
        <f t="shared" si="94"/>
        <v>371.5</v>
      </c>
      <c r="I390" s="47">
        <f t="shared" si="95"/>
        <v>18.061911170928681</v>
      </c>
    </row>
    <row r="391" spans="2:12" ht="15" x14ac:dyDescent="0.25">
      <c r="B391" s="8">
        <f t="shared" si="93"/>
        <v>41585</v>
      </c>
      <c r="C391">
        <v>64.8</v>
      </c>
      <c r="D391">
        <v>115.4</v>
      </c>
      <c r="E391">
        <v>374.5</v>
      </c>
      <c r="F391">
        <v>266.60000000000002</v>
      </c>
      <c r="G391" s="38">
        <f t="shared" si="94"/>
        <v>439.3</v>
      </c>
      <c r="H391" s="38">
        <f t="shared" si="94"/>
        <v>382</v>
      </c>
      <c r="I391" s="47">
        <f t="shared" si="95"/>
        <v>15.000000000000014</v>
      </c>
      <c r="L391" s="101"/>
    </row>
    <row r="392" spans="2:12" x14ac:dyDescent="0.25">
      <c r="B392" s="8">
        <f t="shared" si="93"/>
        <v>41592</v>
      </c>
      <c r="C392">
        <v>66.8</v>
      </c>
      <c r="D392">
        <v>106.7</v>
      </c>
      <c r="E392">
        <v>374.5</v>
      </c>
      <c r="F392">
        <v>291.39999999999998</v>
      </c>
      <c r="G392" s="38">
        <f t="shared" ref="G392:H409" si="96">+C392+E392</f>
        <v>441.3</v>
      </c>
      <c r="H392" s="38">
        <f t="shared" si="96"/>
        <v>398.09999999999997</v>
      </c>
      <c r="I392" s="47">
        <f t="shared" si="95"/>
        <v>10.851544837980409</v>
      </c>
    </row>
    <row r="393" spans="2:12" x14ac:dyDescent="0.25">
      <c r="B393" s="8">
        <f t="shared" si="93"/>
        <v>41599</v>
      </c>
      <c r="C393">
        <v>66.8</v>
      </c>
      <c r="D393">
        <v>103</v>
      </c>
      <c r="E393">
        <v>374.5</v>
      </c>
      <c r="F393">
        <v>295.39999999999998</v>
      </c>
      <c r="G393" s="38">
        <f t="shared" si="96"/>
        <v>441.3</v>
      </c>
      <c r="H393" s="38">
        <f t="shared" si="96"/>
        <v>398.4</v>
      </c>
      <c r="I393" s="47">
        <f t="shared" si="95"/>
        <v>10.768072289156638</v>
      </c>
    </row>
    <row r="394" spans="2:12" x14ac:dyDescent="0.25">
      <c r="B394" s="8">
        <f t="shared" si="93"/>
        <v>41606</v>
      </c>
      <c r="C394">
        <v>61.3</v>
      </c>
      <c r="D394">
        <v>90.6</v>
      </c>
      <c r="E394">
        <v>393.6</v>
      </c>
      <c r="F394">
        <v>316.60000000000002</v>
      </c>
      <c r="G394" s="38">
        <f t="shared" si="96"/>
        <v>454.90000000000003</v>
      </c>
      <c r="H394" s="38">
        <f t="shared" si="96"/>
        <v>407.20000000000005</v>
      </c>
      <c r="I394" s="47">
        <f t="shared" si="95"/>
        <v>11.714145383104114</v>
      </c>
    </row>
    <row r="395" spans="2:12" x14ac:dyDescent="0.25">
      <c r="B395" s="8">
        <f t="shared" si="93"/>
        <v>41613</v>
      </c>
      <c r="C395">
        <v>69.3</v>
      </c>
      <c r="D395">
        <v>108.2</v>
      </c>
      <c r="E395">
        <v>393.6</v>
      </c>
      <c r="F395">
        <v>316.60000000000002</v>
      </c>
      <c r="G395" s="38">
        <f t="shared" si="96"/>
        <v>462.90000000000003</v>
      </c>
      <c r="H395" s="38">
        <f t="shared" si="96"/>
        <v>424.8</v>
      </c>
      <c r="I395" s="47">
        <f t="shared" si="95"/>
        <v>8.9689265536723184</v>
      </c>
    </row>
    <row r="396" spans="2:12" x14ac:dyDescent="0.25">
      <c r="B396" s="8">
        <f t="shared" si="93"/>
        <v>41620</v>
      </c>
      <c r="C396">
        <v>89.3</v>
      </c>
      <c r="D396">
        <v>130.5</v>
      </c>
      <c r="E396">
        <v>393.6</v>
      </c>
      <c r="F396">
        <v>316.60000000000002</v>
      </c>
      <c r="G396" s="38">
        <f t="shared" si="96"/>
        <v>482.90000000000003</v>
      </c>
      <c r="H396" s="38">
        <f t="shared" si="96"/>
        <v>447.1</v>
      </c>
      <c r="I396" s="47">
        <f t="shared" si="95"/>
        <v>8.0071572355177913</v>
      </c>
    </row>
    <row r="397" spans="2:12" x14ac:dyDescent="0.25">
      <c r="B397" s="8">
        <f t="shared" si="93"/>
        <v>41627</v>
      </c>
      <c r="C397">
        <v>1210.3</v>
      </c>
      <c r="D397">
        <v>135.5</v>
      </c>
      <c r="E397">
        <v>409.1</v>
      </c>
      <c r="F397">
        <v>316.60000000000002</v>
      </c>
      <c r="G397" s="38">
        <f t="shared" si="96"/>
        <v>1619.4</v>
      </c>
      <c r="H397" s="38">
        <f t="shared" si="96"/>
        <v>452.1</v>
      </c>
      <c r="I397" s="47">
        <f t="shared" si="95"/>
        <v>258.19508958195087</v>
      </c>
    </row>
    <row r="398" spans="2:12" x14ac:dyDescent="0.25">
      <c r="B398" s="8">
        <f t="shared" si="93"/>
        <v>41634</v>
      </c>
      <c r="C398">
        <v>168.8</v>
      </c>
      <c r="D398">
        <v>116.7</v>
      </c>
      <c r="E398" s="26">
        <v>409.1</v>
      </c>
      <c r="F398" s="26">
        <v>337</v>
      </c>
      <c r="G398" s="38">
        <f t="shared" si="96"/>
        <v>577.90000000000009</v>
      </c>
      <c r="H398" s="38">
        <f t="shared" si="96"/>
        <v>453.7</v>
      </c>
      <c r="I398" s="47">
        <f t="shared" si="95"/>
        <v>27.37491734626407</v>
      </c>
    </row>
    <row r="399" spans="2:12" x14ac:dyDescent="0.25">
      <c r="B399" s="8">
        <f t="shared" si="93"/>
        <v>41641</v>
      </c>
      <c r="C399">
        <v>139.80000000000001</v>
      </c>
      <c r="D399">
        <v>102.1</v>
      </c>
      <c r="E399" s="26">
        <v>439</v>
      </c>
      <c r="F399" s="26">
        <v>337</v>
      </c>
      <c r="G399" s="38">
        <f t="shared" si="96"/>
        <v>578.79999999999995</v>
      </c>
      <c r="H399" s="38">
        <f t="shared" si="96"/>
        <v>439.1</v>
      </c>
      <c r="I399" s="47">
        <f t="shared" si="95"/>
        <v>31.81507629241629</v>
      </c>
    </row>
    <row r="400" spans="2:12" ht="15" x14ac:dyDescent="0.25">
      <c r="B400" s="8">
        <f t="shared" si="93"/>
        <v>41648</v>
      </c>
      <c r="C400">
        <v>131.69999999999999</v>
      </c>
      <c r="D400">
        <v>123.1</v>
      </c>
      <c r="E400">
        <v>450.6</v>
      </c>
      <c r="F400">
        <v>337</v>
      </c>
      <c r="G400" s="38">
        <f t="shared" si="96"/>
        <v>582.29999999999995</v>
      </c>
      <c r="H400" s="38">
        <f t="shared" si="96"/>
        <v>460.1</v>
      </c>
      <c r="I400" s="47">
        <f t="shared" si="95"/>
        <v>26.559443599217538</v>
      </c>
      <c r="K400" s="101"/>
    </row>
    <row r="401" spans="2:18" x14ac:dyDescent="0.25">
      <c r="B401" s="8">
        <f t="shared" si="93"/>
        <v>41655</v>
      </c>
      <c r="C401">
        <v>168.2</v>
      </c>
      <c r="D401">
        <v>107.7</v>
      </c>
      <c r="E401">
        <v>450.6</v>
      </c>
      <c r="F401">
        <v>351.2</v>
      </c>
      <c r="G401" s="38">
        <f t="shared" si="96"/>
        <v>618.79999999999995</v>
      </c>
      <c r="H401" s="38">
        <f t="shared" si="96"/>
        <v>458.9</v>
      </c>
      <c r="I401" s="47">
        <f t="shared" si="95"/>
        <v>34.844192634560912</v>
      </c>
    </row>
    <row r="402" spans="2:18" x14ac:dyDescent="0.25">
      <c r="B402" s="8">
        <f t="shared" si="93"/>
        <v>41662</v>
      </c>
      <c r="C402">
        <v>172.6</v>
      </c>
      <c r="D402">
        <v>83.5</v>
      </c>
      <c r="E402">
        <v>450.6</v>
      </c>
      <c r="F402">
        <v>382.8</v>
      </c>
      <c r="G402" s="38">
        <f t="shared" si="96"/>
        <v>623.20000000000005</v>
      </c>
      <c r="H402" s="38">
        <f t="shared" si="96"/>
        <v>466.3</v>
      </c>
      <c r="I402" s="47">
        <f t="shared" si="95"/>
        <v>33.647866180570453</v>
      </c>
    </row>
    <row r="403" spans="2:18" ht="15" x14ac:dyDescent="0.25">
      <c r="B403" s="8">
        <f t="shared" si="93"/>
        <v>41669</v>
      </c>
      <c r="C403">
        <v>189.6</v>
      </c>
      <c r="D403">
        <v>89.5</v>
      </c>
      <c r="E403">
        <v>450.6</v>
      </c>
      <c r="F403">
        <v>382.8</v>
      </c>
      <c r="G403" s="38">
        <f t="shared" si="96"/>
        <v>640.20000000000005</v>
      </c>
      <c r="H403" s="38">
        <f t="shared" si="96"/>
        <v>472.3</v>
      </c>
      <c r="I403" s="47">
        <f t="shared" si="95"/>
        <v>35.549438915943263</v>
      </c>
      <c r="K403" s="101"/>
      <c r="M403" s="145"/>
      <c r="N403" s="144"/>
      <c r="O403" s="145"/>
      <c r="P403" s="145"/>
      <c r="Q403" s="145"/>
    </row>
    <row r="404" spans="2:18" ht="15" x14ac:dyDescent="0.25">
      <c r="B404" s="8">
        <f t="shared" si="93"/>
        <v>41676</v>
      </c>
      <c r="C404">
        <v>230.1</v>
      </c>
      <c r="D404">
        <v>73.7</v>
      </c>
      <c r="E404">
        <v>462.6</v>
      </c>
      <c r="F404">
        <v>404.5</v>
      </c>
      <c r="G404" s="38">
        <f t="shared" si="96"/>
        <v>692.7</v>
      </c>
      <c r="H404" s="38">
        <f t="shared" si="96"/>
        <v>478.2</v>
      </c>
      <c r="I404" s="47">
        <f t="shared" si="95"/>
        <v>44.855708908406534</v>
      </c>
      <c r="K404" s="101"/>
    </row>
    <row r="405" spans="2:18" x14ac:dyDescent="0.25">
      <c r="B405" s="8">
        <f t="shared" si="93"/>
        <v>41683</v>
      </c>
      <c r="C405">
        <v>248.9</v>
      </c>
      <c r="D405">
        <v>84.9</v>
      </c>
      <c r="E405">
        <v>467.1</v>
      </c>
      <c r="F405">
        <v>425.4</v>
      </c>
      <c r="G405" s="38">
        <f t="shared" si="96"/>
        <v>716</v>
      </c>
      <c r="H405" s="38">
        <f t="shared" si="96"/>
        <v>510.29999999999995</v>
      </c>
      <c r="I405" s="47">
        <f t="shared" si="95"/>
        <v>40.309621791103289</v>
      </c>
    </row>
    <row r="406" spans="2:18" x14ac:dyDescent="0.25">
      <c r="B406" s="8">
        <f t="shared" si="93"/>
        <v>41690</v>
      </c>
      <c r="C406">
        <v>237.3</v>
      </c>
      <c r="D406">
        <v>93.4</v>
      </c>
      <c r="E406">
        <v>482.5</v>
      </c>
      <c r="F406">
        <v>429.2</v>
      </c>
      <c r="G406" s="38">
        <f t="shared" si="96"/>
        <v>719.8</v>
      </c>
      <c r="H406" s="38">
        <f t="shared" si="96"/>
        <v>522.6</v>
      </c>
      <c r="I406" s="47">
        <f t="shared" si="95"/>
        <v>37.734404898583996</v>
      </c>
    </row>
    <row r="407" spans="2:18" x14ac:dyDescent="0.25">
      <c r="B407" s="8">
        <f t="shared" si="93"/>
        <v>41697</v>
      </c>
      <c r="C407" s="26">
        <v>191</v>
      </c>
      <c r="D407">
        <v>100.9</v>
      </c>
      <c r="E407">
        <v>528.6</v>
      </c>
      <c r="F407">
        <v>429.2</v>
      </c>
      <c r="G407" s="38">
        <f t="shared" si="96"/>
        <v>719.6</v>
      </c>
      <c r="H407" s="38">
        <f t="shared" si="96"/>
        <v>530.1</v>
      </c>
      <c r="I407" s="47">
        <f t="shared" si="95"/>
        <v>35.747972080739473</v>
      </c>
    </row>
    <row r="408" spans="2:18" ht="15" x14ac:dyDescent="0.25">
      <c r="B408" s="8">
        <f t="shared" si="93"/>
        <v>41704</v>
      </c>
      <c r="C408">
        <v>192.5</v>
      </c>
      <c r="D408">
        <v>88.9</v>
      </c>
      <c r="E408">
        <v>528.6</v>
      </c>
      <c r="F408">
        <v>451.8</v>
      </c>
      <c r="G408" s="38">
        <f t="shared" si="96"/>
        <v>721.1</v>
      </c>
      <c r="H408" s="38">
        <f t="shared" si="96"/>
        <v>540.70000000000005</v>
      </c>
      <c r="I408" s="47">
        <f t="shared" si="95"/>
        <v>33.364157573515804</v>
      </c>
      <c r="K408" s="101"/>
      <c r="L408" s="145"/>
      <c r="M408" s="145"/>
      <c r="N408" s="145"/>
      <c r="O408" s="145"/>
      <c r="P408" s="145"/>
      <c r="Q408" s="145"/>
      <c r="R408" s="145"/>
    </row>
    <row r="409" spans="2:18" x14ac:dyDescent="0.25">
      <c r="B409" s="8">
        <f t="shared" si="93"/>
        <v>41711</v>
      </c>
      <c r="C409">
        <v>181.3</v>
      </c>
      <c r="D409">
        <v>97.4</v>
      </c>
      <c r="E409">
        <v>542.1</v>
      </c>
      <c r="F409">
        <v>451.8</v>
      </c>
      <c r="G409" s="38">
        <f t="shared" si="96"/>
        <v>723.40000000000009</v>
      </c>
      <c r="H409" s="38">
        <f t="shared" si="96"/>
        <v>549.20000000000005</v>
      </c>
      <c r="I409" s="47">
        <f t="shared" si="95"/>
        <v>31.718863801893662</v>
      </c>
    </row>
    <row r="410" spans="2:18" x14ac:dyDescent="0.25">
      <c r="B410" s="8">
        <f t="shared" si="93"/>
        <v>41718</v>
      </c>
      <c r="C410">
        <v>181.3</v>
      </c>
      <c r="D410">
        <v>107.1</v>
      </c>
      <c r="E410">
        <v>542.1</v>
      </c>
      <c r="F410">
        <v>451.8</v>
      </c>
      <c r="G410" s="38">
        <f t="shared" ref="G410:H415" si="97">+C410+E410</f>
        <v>723.40000000000009</v>
      </c>
      <c r="H410" s="38">
        <f t="shared" si="97"/>
        <v>558.9</v>
      </c>
      <c r="I410" s="47">
        <f t="shared" ref="I410:I415" si="98">+(G410/H410-1)*100</f>
        <v>29.432814456969059</v>
      </c>
    </row>
    <row r="411" spans="2:18" x14ac:dyDescent="0.25">
      <c r="B411" s="8">
        <f t="shared" si="93"/>
        <v>41725</v>
      </c>
      <c r="C411">
        <v>181.7</v>
      </c>
      <c r="D411">
        <v>79.8</v>
      </c>
      <c r="E411">
        <v>542.1</v>
      </c>
      <c r="F411" s="26">
        <v>477</v>
      </c>
      <c r="G411" s="38">
        <f t="shared" si="97"/>
        <v>723.8</v>
      </c>
      <c r="H411" s="38">
        <f t="shared" si="97"/>
        <v>556.79999999999995</v>
      </c>
      <c r="I411" s="47">
        <f t="shared" si="98"/>
        <v>29.992816091954033</v>
      </c>
    </row>
    <row r="412" spans="2:18" x14ac:dyDescent="0.25">
      <c r="B412" s="8">
        <f t="shared" si="93"/>
        <v>41732</v>
      </c>
      <c r="C412">
        <v>181.7</v>
      </c>
      <c r="D412">
        <v>60.5</v>
      </c>
      <c r="E412">
        <v>542.1</v>
      </c>
      <c r="F412">
        <v>510.1</v>
      </c>
      <c r="G412" s="38">
        <f t="shared" si="97"/>
        <v>723.8</v>
      </c>
      <c r="H412" s="38">
        <f t="shared" si="97"/>
        <v>570.6</v>
      </c>
      <c r="I412" s="47">
        <f t="shared" si="98"/>
        <v>26.848930949877303</v>
      </c>
    </row>
    <row r="413" spans="2:18" x14ac:dyDescent="0.25">
      <c r="B413" s="8">
        <f t="shared" si="93"/>
        <v>41739</v>
      </c>
      <c r="C413">
        <v>168.6</v>
      </c>
      <c r="D413" s="26">
        <v>89</v>
      </c>
      <c r="E413">
        <v>557.6</v>
      </c>
      <c r="F413">
        <v>510.1</v>
      </c>
      <c r="G413" s="38">
        <f t="shared" si="97"/>
        <v>726.2</v>
      </c>
      <c r="H413" s="38">
        <f t="shared" si="97"/>
        <v>599.1</v>
      </c>
      <c r="I413" s="47">
        <f t="shared" si="98"/>
        <v>21.215156067434492</v>
      </c>
    </row>
    <row r="414" spans="2:18" x14ac:dyDescent="0.25">
      <c r="B414" s="8">
        <f t="shared" si="93"/>
        <v>41746</v>
      </c>
      <c r="C414">
        <v>150.6</v>
      </c>
      <c r="D414" s="26">
        <v>101</v>
      </c>
      <c r="E414">
        <v>573.79999999999995</v>
      </c>
      <c r="F414">
        <v>510.1</v>
      </c>
      <c r="G414" s="38">
        <f t="shared" si="97"/>
        <v>724.4</v>
      </c>
      <c r="H414" s="38">
        <f t="shared" ref="H414:H419" si="99">+D414+F414</f>
        <v>611.1</v>
      </c>
      <c r="I414" s="47">
        <f t="shared" si="98"/>
        <v>18.54033709703813</v>
      </c>
    </row>
    <row r="415" spans="2:18" x14ac:dyDescent="0.25">
      <c r="B415" s="8">
        <f t="shared" si="93"/>
        <v>41753</v>
      </c>
      <c r="C415">
        <v>60.9</v>
      </c>
      <c r="D415">
        <v>99.3</v>
      </c>
      <c r="E415">
        <v>700.3</v>
      </c>
      <c r="F415">
        <v>527.29999999999995</v>
      </c>
      <c r="G415" s="38">
        <f t="shared" si="97"/>
        <v>761.19999999999993</v>
      </c>
      <c r="H415" s="38">
        <f t="shared" si="99"/>
        <v>626.59999999999991</v>
      </c>
      <c r="I415" s="47">
        <f t="shared" si="98"/>
        <v>21.481008617938091</v>
      </c>
    </row>
    <row r="416" spans="2:18" x14ac:dyDescent="0.25">
      <c r="B416" s="8">
        <f t="shared" si="93"/>
        <v>41760</v>
      </c>
      <c r="C416">
        <v>60.9</v>
      </c>
      <c r="D416">
        <v>100.8</v>
      </c>
      <c r="E416">
        <v>700.3</v>
      </c>
      <c r="F416">
        <v>527.29999999999995</v>
      </c>
      <c r="G416" s="38">
        <f t="shared" ref="G416:G447" si="100">+C416+E416</f>
        <v>761.19999999999993</v>
      </c>
      <c r="H416" s="38">
        <f t="shared" si="99"/>
        <v>628.09999999999991</v>
      </c>
      <c r="I416" s="47">
        <f t="shared" ref="I416:I447" si="101">+(G416/H416-1)*100</f>
        <v>21.190893169877413</v>
      </c>
      <c r="J416">
        <v>69.8</v>
      </c>
    </row>
    <row r="417" spans="2:10" x14ac:dyDescent="0.25">
      <c r="B417" s="8">
        <f t="shared" si="93"/>
        <v>41767</v>
      </c>
      <c r="C417">
        <v>30</v>
      </c>
      <c r="D417">
        <v>101.1</v>
      </c>
      <c r="E417">
        <v>730.9</v>
      </c>
      <c r="F417">
        <v>553.70000000000005</v>
      </c>
      <c r="G417" s="38">
        <f t="shared" si="100"/>
        <v>760.9</v>
      </c>
      <c r="H417" s="38">
        <f t="shared" si="99"/>
        <v>654.80000000000007</v>
      </c>
      <c r="I417" s="47">
        <f t="shared" si="101"/>
        <v>16.203420891875364</v>
      </c>
      <c r="J417">
        <v>69.8</v>
      </c>
    </row>
    <row r="418" spans="2:10" x14ac:dyDescent="0.25">
      <c r="B418" s="8">
        <f t="shared" si="93"/>
        <v>41774</v>
      </c>
      <c r="C418">
        <v>6</v>
      </c>
      <c r="D418">
        <v>97.6</v>
      </c>
      <c r="E418">
        <v>756.5</v>
      </c>
      <c r="F418">
        <v>574.5</v>
      </c>
      <c r="G418" s="38">
        <f t="shared" si="100"/>
        <v>762.5</v>
      </c>
      <c r="H418" s="38">
        <f t="shared" si="99"/>
        <v>672.1</v>
      </c>
      <c r="I418" s="47">
        <f t="shared" si="101"/>
        <v>13.450379407826208</v>
      </c>
      <c r="J418">
        <v>69.8</v>
      </c>
    </row>
    <row r="419" spans="2:10" x14ac:dyDescent="0.25">
      <c r="B419" s="8">
        <f t="shared" si="93"/>
        <v>41781</v>
      </c>
      <c r="C419">
        <v>6</v>
      </c>
      <c r="D419">
        <v>74.099999999999994</v>
      </c>
      <c r="E419">
        <v>756.5</v>
      </c>
      <c r="F419">
        <v>600.29999999999995</v>
      </c>
      <c r="G419" s="38">
        <f t="shared" si="100"/>
        <v>762.5</v>
      </c>
      <c r="H419" s="38">
        <f t="shared" si="99"/>
        <v>674.4</v>
      </c>
      <c r="I419" s="47">
        <f t="shared" si="101"/>
        <v>13.06346381969159</v>
      </c>
      <c r="J419">
        <v>73.8</v>
      </c>
    </row>
    <row r="420" spans="2:10" x14ac:dyDescent="0.25">
      <c r="B420" s="8">
        <f t="shared" si="93"/>
        <v>41788</v>
      </c>
      <c r="C420">
        <v>6</v>
      </c>
      <c r="D420">
        <v>74.099999999999994</v>
      </c>
      <c r="E420">
        <v>756.5</v>
      </c>
      <c r="F420">
        <v>600.29999999999995</v>
      </c>
      <c r="G420" s="38">
        <f t="shared" si="100"/>
        <v>762.5</v>
      </c>
      <c r="H420" s="38">
        <f t="shared" ref="H420:H451" si="102">+D420+F420</f>
        <v>674.4</v>
      </c>
      <c r="I420" s="47">
        <f t="shared" si="101"/>
        <v>13.06346381969159</v>
      </c>
      <c r="J420">
        <v>87.4</v>
      </c>
    </row>
    <row r="421" spans="2:10" x14ac:dyDescent="0.25">
      <c r="B421" s="8">
        <f t="shared" si="93"/>
        <v>41795</v>
      </c>
      <c r="C421">
        <v>111.5</v>
      </c>
      <c r="D421">
        <v>175.6</v>
      </c>
      <c r="E421">
        <v>27.5</v>
      </c>
      <c r="F421">
        <v>21.2</v>
      </c>
      <c r="G421" s="38">
        <f t="shared" si="100"/>
        <v>139</v>
      </c>
      <c r="H421" s="38">
        <f t="shared" si="102"/>
        <v>196.79999999999998</v>
      </c>
      <c r="I421" s="47">
        <f t="shared" si="101"/>
        <v>-29.369918699186982</v>
      </c>
    </row>
    <row r="422" spans="2:10" x14ac:dyDescent="0.25">
      <c r="B422" s="8">
        <f t="shared" si="93"/>
        <v>41802</v>
      </c>
      <c r="C422">
        <v>113</v>
      </c>
      <c r="D422">
        <v>140</v>
      </c>
      <c r="E422">
        <v>34.9</v>
      </c>
      <c r="F422">
        <v>59</v>
      </c>
      <c r="G422" s="38">
        <f t="shared" si="100"/>
        <v>147.9</v>
      </c>
      <c r="H422" s="38">
        <f t="shared" si="102"/>
        <v>199</v>
      </c>
      <c r="I422" s="47">
        <f t="shared" si="101"/>
        <v>-25.678391959798997</v>
      </c>
    </row>
    <row r="423" spans="2:10" x14ac:dyDescent="0.25">
      <c r="B423" s="8">
        <f t="shared" si="93"/>
        <v>41809</v>
      </c>
      <c r="C423">
        <v>109</v>
      </c>
      <c r="D423">
        <v>159</v>
      </c>
      <c r="E423">
        <v>40.4</v>
      </c>
      <c r="F423">
        <v>67.8</v>
      </c>
      <c r="G423" s="38">
        <f t="shared" si="100"/>
        <v>149.4</v>
      </c>
      <c r="H423" s="38">
        <f t="shared" si="102"/>
        <v>226.8</v>
      </c>
      <c r="I423" s="47">
        <f t="shared" si="101"/>
        <v>-34.126984126984127</v>
      </c>
    </row>
    <row r="424" spans="2:10" x14ac:dyDescent="0.25">
      <c r="B424" s="8">
        <f t="shared" si="93"/>
        <v>41816</v>
      </c>
      <c r="C424">
        <v>89.2</v>
      </c>
      <c r="D424">
        <v>147.19999999999999</v>
      </c>
      <c r="E424">
        <v>66.3</v>
      </c>
      <c r="F424">
        <v>92.9</v>
      </c>
      <c r="G424" s="38">
        <f t="shared" si="100"/>
        <v>155.5</v>
      </c>
      <c r="H424" s="38">
        <f t="shared" si="102"/>
        <v>240.1</v>
      </c>
      <c r="I424" s="47">
        <f t="shared" si="101"/>
        <v>-35.235318617242818</v>
      </c>
    </row>
    <row r="425" spans="2:10" x14ac:dyDescent="0.25">
      <c r="B425" s="8">
        <f t="shared" si="93"/>
        <v>41823</v>
      </c>
      <c r="C425">
        <v>90.6</v>
      </c>
      <c r="D425">
        <v>131.1</v>
      </c>
      <c r="E425">
        <v>66.3</v>
      </c>
      <c r="F425">
        <v>107.6</v>
      </c>
      <c r="G425" s="38">
        <f t="shared" si="100"/>
        <v>156.89999999999998</v>
      </c>
      <c r="H425" s="38">
        <f t="shared" si="102"/>
        <v>238.7</v>
      </c>
      <c r="I425" s="47">
        <f t="shared" si="101"/>
        <v>-34.26895684960202</v>
      </c>
    </row>
    <row r="426" spans="2:10" x14ac:dyDescent="0.25">
      <c r="B426" s="8">
        <f t="shared" si="93"/>
        <v>41830</v>
      </c>
      <c r="C426">
        <v>90.6</v>
      </c>
      <c r="D426">
        <v>102.5</v>
      </c>
      <c r="E426">
        <v>66.3</v>
      </c>
      <c r="F426">
        <v>137.9</v>
      </c>
      <c r="G426" s="38">
        <f t="shared" si="100"/>
        <v>156.89999999999998</v>
      </c>
      <c r="H426" s="38">
        <f t="shared" si="102"/>
        <v>240.4</v>
      </c>
      <c r="I426" s="47">
        <f t="shared" si="101"/>
        <v>-34.733777038269565</v>
      </c>
    </row>
    <row r="427" spans="2:10" x14ac:dyDescent="0.25">
      <c r="B427" s="8">
        <f t="shared" si="93"/>
        <v>41837</v>
      </c>
      <c r="C427">
        <v>98.6</v>
      </c>
      <c r="D427">
        <v>125.5</v>
      </c>
      <c r="E427">
        <v>87.2</v>
      </c>
      <c r="F427">
        <v>137.9</v>
      </c>
      <c r="G427" s="38">
        <f t="shared" si="100"/>
        <v>185.8</v>
      </c>
      <c r="H427" s="38">
        <f t="shared" si="102"/>
        <v>263.39999999999998</v>
      </c>
      <c r="I427" s="47">
        <f t="shared" si="101"/>
        <v>-29.460895975702339</v>
      </c>
    </row>
    <row r="428" spans="2:10" x14ac:dyDescent="0.25">
      <c r="B428" s="8">
        <f t="shared" si="93"/>
        <v>41844</v>
      </c>
      <c r="C428">
        <v>93.6</v>
      </c>
      <c r="D428">
        <v>162.30000000000001</v>
      </c>
      <c r="E428">
        <v>99.8</v>
      </c>
      <c r="F428">
        <v>171.4</v>
      </c>
      <c r="G428" s="38">
        <f t="shared" si="100"/>
        <v>193.39999999999998</v>
      </c>
      <c r="H428" s="38">
        <f t="shared" si="102"/>
        <v>333.70000000000005</v>
      </c>
      <c r="I428" s="47">
        <f t="shared" si="101"/>
        <v>-42.043751872939779</v>
      </c>
    </row>
    <row r="429" spans="2:10" x14ac:dyDescent="0.25">
      <c r="B429" s="8">
        <f t="shared" si="93"/>
        <v>41851</v>
      </c>
      <c r="C429">
        <v>109.8</v>
      </c>
      <c r="D429">
        <v>145.6</v>
      </c>
      <c r="E429">
        <v>99.8</v>
      </c>
      <c r="F429">
        <v>213.7</v>
      </c>
      <c r="G429" s="38">
        <f t="shared" si="100"/>
        <v>209.6</v>
      </c>
      <c r="H429" s="38">
        <f t="shared" si="102"/>
        <v>359.29999999999995</v>
      </c>
      <c r="I429" s="47">
        <f t="shared" si="101"/>
        <v>-41.664347342053986</v>
      </c>
    </row>
    <row r="430" spans="2:10" x14ac:dyDescent="0.25">
      <c r="B430" s="8">
        <f t="shared" si="93"/>
        <v>41858</v>
      </c>
      <c r="C430">
        <v>86.2</v>
      </c>
      <c r="D430">
        <v>137.6</v>
      </c>
      <c r="E430">
        <v>125.8</v>
      </c>
      <c r="F430">
        <v>227.5</v>
      </c>
      <c r="G430" s="38">
        <f t="shared" si="100"/>
        <v>212</v>
      </c>
      <c r="H430" s="38">
        <f t="shared" si="102"/>
        <v>365.1</v>
      </c>
      <c r="I430" s="47">
        <f t="shared" si="101"/>
        <v>-41.933716789920574</v>
      </c>
    </row>
    <row r="431" spans="2:10" x14ac:dyDescent="0.25">
      <c r="B431" s="8">
        <f t="shared" si="93"/>
        <v>41865</v>
      </c>
      <c r="C431">
        <v>91.4</v>
      </c>
      <c r="D431">
        <v>140.6</v>
      </c>
      <c r="E431">
        <v>133.80000000000001</v>
      </c>
      <c r="F431">
        <v>227.5</v>
      </c>
      <c r="G431" s="38">
        <f t="shared" si="100"/>
        <v>225.20000000000002</v>
      </c>
      <c r="H431" s="38">
        <f t="shared" si="102"/>
        <v>368.1</v>
      </c>
      <c r="I431" s="47">
        <f t="shared" si="101"/>
        <v>-38.820972561803856</v>
      </c>
    </row>
    <row r="432" spans="2:10" x14ac:dyDescent="0.25">
      <c r="B432" s="8">
        <f t="shared" si="93"/>
        <v>41872</v>
      </c>
      <c r="C432">
        <v>83.9</v>
      </c>
      <c r="D432">
        <v>140.6</v>
      </c>
      <c r="E432">
        <v>183.2</v>
      </c>
      <c r="F432">
        <v>227.5</v>
      </c>
      <c r="G432" s="38">
        <f t="shared" si="100"/>
        <v>267.10000000000002</v>
      </c>
      <c r="H432" s="38">
        <f t="shared" si="102"/>
        <v>368.1</v>
      </c>
      <c r="I432" s="47">
        <f t="shared" si="101"/>
        <v>-27.438196142352623</v>
      </c>
    </row>
    <row r="433" spans="2:10" x14ac:dyDescent="0.25">
      <c r="B433" s="8">
        <f t="shared" si="93"/>
        <v>41879</v>
      </c>
      <c r="C433">
        <v>83.9</v>
      </c>
      <c r="D433">
        <v>140.6</v>
      </c>
      <c r="E433">
        <v>183.2</v>
      </c>
      <c r="F433">
        <v>227.5</v>
      </c>
      <c r="G433" s="38">
        <f t="shared" si="100"/>
        <v>267.10000000000002</v>
      </c>
      <c r="H433" s="38">
        <f t="shared" si="102"/>
        <v>368.1</v>
      </c>
      <c r="I433" s="47">
        <f t="shared" si="101"/>
        <v>-27.438196142352623</v>
      </c>
    </row>
    <row r="434" spans="2:10" x14ac:dyDescent="0.25">
      <c r="B434" s="8">
        <f t="shared" si="93"/>
        <v>41886</v>
      </c>
      <c r="C434">
        <v>55.2</v>
      </c>
      <c r="D434">
        <v>146.5</v>
      </c>
      <c r="E434">
        <v>250.2</v>
      </c>
      <c r="F434">
        <v>278.5</v>
      </c>
      <c r="G434" s="38">
        <f t="shared" si="100"/>
        <v>305.39999999999998</v>
      </c>
      <c r="H434" s="38">
        <f t="shared" si="102"/>
        <v>425</v>
      </c>
      <c r="I434" s="47">
        <f t="shared" si="101"/>
        <v>-28.141176470588235</v>
      </c>
    </row>
    <row r="435" spans="2:10" x14ac:dyDescent="0.25">
      <c r="B435" s="8">
        <f t="shared" si="93"/>
        <v>41893</v>
      </c>
      <c r="C435">
        <v>64.400000000000006</v>
      </c>
      <c r="D435">
        <v>122.6</v>
      </c>
      <c r="E435">
        <v>250.2</v>
      </c>
      <c r="F435">
        <v>305.60000000000002</v>
      </c>
      <c r="G435" s="38">
        <f t="shared" si="100"/>
        <v>314.60000000000002</v>
      </c>
      <c r="H435" s="38">
        <f t="shared" si="102"/>
        <v>428.20000000000005</v>
      </c>
      <c r="I435" s="47">
        <f t="shared" si="101"/>
        <v>-26.529659037832786</v>
      </c>
    </row>
    <row r="436" spans="2:10" x14ac:dyDescent="0.25">
      <c r="B436" s="8">
        <f t="shared" si="93"/>
        <v>41900</v>
      </c>
      <c r="C436">
        <v>65.400000000000006</v>
      </c>
      <c r="D436">
        <v>94.3</v>
      </c>
      <c r="E436">
        <v>265.89999999999998</v>
      </c>
      <c r="F436">
        <v>333.3</v>
      </c>
      <c r="G436" s="38">
        <f t="shared" si="100"/>
        <v>331.29999999999995</v>
      </c>
      <c r="H436" s="38">
        <f t="shared" si="102"/>
        <v>427.6</v>
      </c>
      <c r="I436" s="47">
        <f t="shared" si="101"/>
        <v>-22.521047708138465</v>
      </c>
    </row>
    <row r="437" spans="2:10" x14ac:dyDescent="0.25">
      <c r="B437" s="8">
        <f t="shared" si="93"/>
        <v>41907</v>
      </c>
      <c r="C437">
        <v>72.2</v>
      </c>
      <c r="D437">
        <v>71.7</v>
      </c>
      <c r="E437">
        <v>269.39999999999998</v>
      </c>
      <c r="F437">
        <v>355</v>
      </c>
      <c r="G437" s="38">
        <f t="shared" si="100"/>
        <v>341.59999999999997</v>
      </c>
      <c r="H437" s="38">
        <f t="shared" si="102"/>
        <v>426.7</v>
      </c>
      <c r="I437" s="47">
        <f t="shared" si="101"/>
        <v>-19.943754394187962</v>
      </c>
    </row>
    <row r="438" spans="2:10" x14ac:dyDescent="0.25">
      <c r="B438" s="8">
        <f t="shared" si="93"/>
        <v>41914</v>
      </c>
      <c r="C438">
        <v>61.2</v>
      </c>
      <c r="D438">
        <v>75.7</v>
      </c>
      <c r="E438">
        <v>303.89999999999998</v>
      </c>
      <c r="F438">
        <v>355</v>
      </c>
      <c r="G438" s="38">
        <f t="shared" si="100"/>
        <v>365.09999999999997</v>
      </c>
      <c r="H438" s="38">
        <f t="shared" si="102"/>
        <v>430.7</v>
      </c>
      <c r="I438" s="47">
        <f t="shared" si="101"/>
        <v>-15.23101927095427</v>
      </c>
    </row>
    <row r="439" spans="2:10" x14ac:dyDescent="0.25">
      <c r="B439" s="8">
        <f t="shared" si="93"/>
        <v>41921</v>
      </c>
      <c r="C439">
        <v>82.7</v>
      </c>
      <c r="D439">
        <v>75.7</v>
      </c>
      <c r="E439">
        <v>303.89999999999998</v>
      </c>
      <c r="F439">
        <v>355</v>
      </c>
      <c r="G439" s="38">
        <f t="shared" si="100"/>
        <v>386.59999999999997</v>
      </c>
      <c r="H439" s="38">
        <f t="shared" si="102"/>
        <v>430.7</v>
      </c>
      <c r="I439" s="47">
        <f t="shared" si="101"/>
        <v>-10.239145576967735</v>
      </c>
    </row>
    <row r="440" spans="2:10" x14ac:dyDescent="0.25">
      <c r="B440" s="8">
        <f t="shared" si="93"/>
        <v>41928</v>
      </c>
      <c r="C440">
        <v>79.2</v>
      </c>
      <c r="D440">
        <v>75.7</v>
      </c>
      <c r="E440">
        <v>314</v>
      </c>
      <c r="F440">
        <v>355</v>
      </c>
      <c r="G440" s="38">
        <f t="shared" si="100"/>
        <v>393.2</v>
      </c>
      <c r="H440" s="38">
        <f t="shared" si="102"/>
        <v>430.7</v>
      </c>
      <c r="I440" s="47">
        <f t="shared" si="101"/>
        <v>-8.7067564429997635</v>
      </c>
    </row>
    <row r="441" spans="2:10" x14ac:dyDescent="0.25">
      <c r="B441" s="8">
        <f t="shared" si="93"/>
        <v>41935</v>
      </c>
      <c r="C441">
        <v>79.8</v>
      </c>
      <c r="D441">
        <v>64.099999999999994</v>
      </c>
      <c r="E441">
        <v>314</v>
      </c>
      <c r="F441">
        <v>374.5</v>
      </c>
      <c r="G441" s="38">
        <f t="shared" si="100"/>
        <v>393.8</v>
      </c>
      <c r="H441" s="38">
        <f t="shared" si="102"/>
        <v>438.6</v>
      </c>
      <c r="I441" s="47">
        <f t="shared" si="101"/>
        <v>-10.214318285453716</v>
      </c>
    </row>
    <row r="442" spans="2:10" x14ac:dyDescent="0.25">
      <c r="B442" s="8">
        <f t="shared" si="93"/>
        <v>41942</v>
      </c>
      <c r="C442">
        <v>79.8</v>
      </c>
      <c r="D442">
        <v>64.099999999999994</v>
      </c>
      <c r="E442">
        <v>314</v>
      </c>
      <c r="F442">
        <v>374.5</v>
      </c>
      <c r="G442" s="38">
        <f t="shared" si="100"/>
        <v>393.8</v>
      </c>
      <c r="H442" s="38">
        <f t="shared" si="102"/>
        <v>438.6</v>
      </c>
      <c r="I442" s="47">
        <f t="shared" si="101"/>
        <v>-10.214318285453716</v>
      </c>
    </row>
    <row r="443" spans="2:10" x14ac:dyDescent="0.25">
      <c r="B443" s="8">
        <f t="shared" ref="B443:B506" si="103">+B442+7</f>
        <v>41949</v>
      </c>
      <c r="C443">
        <v>99.8</v>
      </c>
      <c r="D443">
        <v>64.8</v>
      </c>
      <c r="E443">
        <v>314</v>
      </c>
      <c r="F443">
        <v>374.5</v>
      </c>
      <c r="G443" s="38">
        <f t="shared" si="100"/>
        <v>413.8</v>
      </c>
      <c r="H443" s="38">
        <f t="shared" si="102"/>
        <v>439.3</v>
      </c>
      <c r="I443" s="47">
        <f t="shared" si="101"/>
        <v>-5.8046892783974453</v>
      </c>
    </row>
    <row r="444" spans="2:10" x14ac:dyDescent="0.25">
      <c r="B444" s="8">
        <f t="shared" si="103"/>
        <v>41956</v>
      </c>
      <c r="C444">
        <v>99.8</v>
      </c>
      <c r="D444">
        <v>66.8</v>
      </c>
      <c r="E444">
        <v>314</v>
      </c>
      <c r="F444">
        <v>374.5</v>
      </c>
      <c r="G444" s="38">
        <f t="shared" si="100"/>
        <v>413.8</v>
      </c>
      <c r="H444" s="38">
        <f t="shared" si="102"/>
        <v>441.3</v>
      </c>
      <c r="I444" s="47">
        <f t="shared" si="101"/>
        <v>-6.2315884885565387</v>
      </c>
    </row>
    <row r="445" spans="2:10" x14ac:dyDescent="0.25">
      <c r="B445" s="8">
        <f t="shared" si="103"/>
        <v>41963</v>
      </c>
      <c r="C445">
        <v>82.1</v>
      </c>
      <c r="D445">
        <v>66.8</v>
      </c>
      <c r="E445">
        <v>337.3</v>
      </c>
      <c r="F445">
        <v>374.5</v>
      </c>
      <c r="G445" s="38">
        <f t="shared" si="100"/>
        <v>419.4</v>
      </c>
      <c r="H445" s="38">
        <f t="shared" si="102"/>
        <v>441.3</v>
      </c>
      <c r="I445" s="47">
        <f t="shared" si="101"/>
        <v>-4.9626104690686734</v>
      </c>
    </row>
    <row r="446" spans="2:10" x14ac:dyDescent="0.25">
      <c r="B446" s="8">
        <f t="shared" si="103"/>
        <v>41970</v>
      </c>
      <c r="C446">
        <v>82.1</v>
      </c>
      <c r="D446">
        <v>61.3</v>
      </c>
      <c r="E446">
        <v>337.3</v>
      </c>
      <c r="F446">
        <v>393.6</v>
      </c>
      <c r="G446" s="38">
        <f t="shared" si="100"/>
        <v>419.4</v>
      </c>
      <c r="H446" s="38">
        <f t="shared" si="102"/>
        <v>454.90000000000003</v>
      </c>
      <c r="I446" s="47">
        <f t="shared" si="101"/>
        <v>-7.803912947900649</v>
      </c>
    </row>
    <row r="447" spans="2:10" x14ac:dyDescent="0.25">
      <c r="B447" s="8">
        <f t="shared" si="103"/>
        <v>41977</v>
      </c>
      <c r="C447">
        <v>137.19999999999999</v>
      </c>
      <c r="D447">
        <v>69.3</v>
      </c>
      <c r="E447">
        <v>337.3</v>
      </c>
      <c r="F447">
        <v>393.6</v>
      </c>
      <c r="G447" s="38">
        <f t="shared" si="100"/>
        <v>474.5</v>
      </c>
      <c r="H447" s="38">
        <f t="shared" si="102"/>
        <v>462.90000000000003</v>
      </c>
      <c r="I447" s="47">
        <f t="shared" si="101"/>
        <v>2.5059408079498802</v>
      </c>
      <c r="J447">
        <v>23.6</v>
      </c>
    </row>
    <row r="448" spans="2:10" x14ac:dyDescent="0.25">
      <c r="B448" s="8">
        <f t="shared" si="103"/>
        <v>41984</v>
      </c>
      <c r="C448">
        <v>137.19999999999999</v>
      </c>
      <c r="D448">
        <v>89.3</v>
      </c>
      <c r="E448">
        <v>351.6</v>
      </c>
      <c r="F448">
        <v>393.6</v>
      </c>
      <c r="G448" s="38">
        <f t="shared" ref="G448:G476" si="104">+C448+E448</f>
        <v>488.8</v>
      </c>
      <c r="H448" s="38">
        <f t="shared" si="102"/>
        <v>482.90000000000003</v>
      </c>
      <c r="I448" s="47">
        <f t="shared" ref="I448:I476" si="105">+(G448/H448-1)*100</f>
        <v>1.2217850486643256</v>
      </c>
      <c r="J448">
        <v>23.6</v>
      </c>
    </row>
    <row r="449" spans="2:10" x14ac:dyDescent="0.25">
      <c r="B449" s="8">
        <f t="shared" si="103"/>
        <v>41991</v>
      </c>
      <c r="C449">
        <v>140.69999999999999</v>
      </c>
      <c r="D449">
        <v>120.3</v>
      </c>
      <c r="E449">
        <v>351.6</v>
      </c>
      <c r="F449">
        <v>409.1</v>
      </c>
      <c r="G449" s="38">
        <f t="shared" si="104"/>
        <v>492.3</v>
      </c>
      <c r="H449" s="38">
        <f t="shared" si="102"/>
        <v>529.4</v>
      </c>
      <c r="I449" s="47">
        <f t="shared" si="105"/>
        <v>-7.0079335096335456</v>
      </c>
      <c r="J449">
        <v>23.6</v>
      </c>
    </row>
    <row r="450" spans="2:10" x14ac:dyDescent="0.25">
      <c r="B450" s="8">
        <f t="shared" si="103"/>
        <v>41998</v>
      </c>
      <c r="C450">
        <v>156.9</v>
      </c>
      <c r="D450">
        <v>168.8</v>
      </c>
      <c r="E450">
        <v>351.6</v>
      </c>
      <c r="F450">
        <v>409.1</v>
      </c>
      <c r="G450" s="38">
        <f t="shared" si="104"/>
        <v>508.5</v>
      </c>
      <c r="H450" s="38">
        <f t="shared" si="102"/>
        <v>577.90000000000009</v>
      </c>
      <c r="I450" s="47">
        <f t="shared" si="105"/>
        <v>-12.00899809655651</v>
      </c>
      <c r="J450">
        <v>41.6</v>
      </c>
    </row>
    <row r="451" spans="2:10" x14ac:dyDescent="0.25">
      <c r="B451" s="8">
        <f t="shared" si="103"/>
        <v>42005</v>
      </c>
      <c r="C451">
        <v>152.9</v>
      </c>
      <c r="D451">
        <v>139.80000000000001</v>
      </c>
      <c r="E451">
        <v>356</v>
      </c>
      <c r="F451">
        <v>439</v>
      </c>
      <c r="G451" s="38">
        <f t="shared" si="104"/>
        <v>508.9</v>
      </c>
      <c r="H451" s="38">
        <f t="shared" si="102"/>
        <v>578.79999999999995</v>
      </c>
      <c r="I451" s="47">
        <f t="shared" si="105"/>
        <v>-12.076710435383553</v>
      </c>
      <c r="J451">
        <v>46.1</v>
      </c>
    </row>
    <row r="452" spans="2:10" x14ac:dyDescent="0.25">
      <c r="B452" s="8">
        <f t="shared" si="103"/>
        <v>42012</v>
      </c>
      <c r="C452">
        <v>148.9</v>
      </c>
      <c r="D452">
        <v>131.69999999999999</v>
      </c>
      <c r="E452">
        <v>360.4</v>
      </c>
      <c r="F452">
        <v>450.6</v>
      </c>
      <c r="G452" s="38">
        <f t="shared" si="104"/>
        <v>509.29999999999995</v>
      </c>
      <c r="H452" s="38">
        <f t="shared" ref="H452:H476" si="106">+D452+F452</f>
        <v>582.29999999999995</v>
      </c>
      <c r="I452" s="47">
        <f t="shared" si="105"/>
        <v>-12.536493216555044</v>
      </c>
      <c r="J452">
        <v>50.1</v>
      </c>
    </row>
    <row r="453" spans="2:10" x14ac:dyDescent="0.25">
      <c r="B453" s="8">
        <f t="shared" si="103"/>
        <v>42019</v>
      </c>
      <c r="C453">
        <v>165.4</v>
      </c>
      <c r="D453">
        <v>168.2</v>
      </c>
      <c r="E453">
        <v>360.4</v>
      </c>
      <c r="F453">
        <v>450.6</v>
      </c>
      <c r="G453" s="38">
        <f t="shared" si="104"/>
        <v>525.79999999999995</v>
      </c>
      <c r="H453" s="38">
        <f t="shared" si="106"/>
        <v>618.79999999999995</v>
      </c>
      <c r="I453" s="47">
        <f t="shared" si="105"/>
        <v>-15.029088558500325</v>
      </c>
      <c r="J453">
        <v>50.1</v>
      </c>
    </row>
    <row r="454" spans="2:10" x14ac:dyDescent="0.25">
      <c r="B454" s="8">
        <f t="shared" si="103"/>
        <v>42026</v>
      </c>
      <c r="C454">
        <v>165.4</v>
      </c>
      <c r="D454">
        <v>172.6</v>
      </c>
      <c r="E454">
        <v>360.4</v>
      </c>
      <c r="F454">
        <v>450.6</v>
      </c>
      <c r="G454" s="38">
        <f t="shared" si="104"/>
        <v>525.79999999999995</v>
      </c>
      <c r="H454" s="38">
        <f t="shared" si="106"/>
        <v>623.20000000000005</v>
      </c>
      <c r="I454" s="47">
        <f t="shared" si="105"/>
        <v>-15.629011553273441</v>
      </c>
      <c r="J454">
        <v>50.1</v>
      </c>
    </row>
    <row r="455" spans="2:10" x14ac:dyDescent="0.25">
      <c r="B455" s="8">
        <f t="shared" si="103"/>
        <v>42033</v>
      </c>
      <c r="C455">
        <v>135.80000000000001</v>
      </c>
      <c r="D455">
        <v>189.6</v>
      </c>
      <c r="E455">
        <v>397.7</v>
      </c>
      <c r="F455">
        <v>450.6</v>
      </c>
      <c r="G455" s="38">
        <f t="shared" si="104"/>
        <v>533.5</v>
      </c>
      <c r="H455" s="38">
        <f t="shared" si="106"/>
        <v>640.20000000000005</v>
      </c>
      <c r="I455" s="47">
        <f t="shared" si="105"/>
        <v>-16.666666666666675</v>
      </c>
      <c r="J455">
        <v>50.1</v>
      </c>
    </row>
    <row r="456" spans="2:10" x14ac:dyDescent="0.25">
      <c r="B456" s="8">
        <f t="shared" si="103"/>
        <v>42040</v>
      </c>
      <c r="C456">
        <v>141.30000000000001</v>
      </c>
      <c r="D456">
        <v>230.1</v>
      </c>
      <c r="E456">
        <v>397.7</v>
      </c>
      <c r="F456">
        <v>462.6</v>
      </c>
      <c r="G456" s="38">
        <f t="shared" si="104"/>
        <v>539</v>
      </c>
      <c r="H456" s="38">
        <f t="shared" si="106"/>
        <v>692.7</v>
      </c>
      <c r="I456" s="47">
        <f t="shared" si="105"/>
        <v>-22.188537606467452</v>
      </c>
      <c r="J456">
        <v>51.1</v>
      </c>
    </row>
    <row r="457" spans="2:10" x14ac:dyDescent="0.25">
      <c r="B457" s="8">
        <f t="shared" si="103"/>
        <v>42047</v>
      </c>
      <c r="C457">
        <v>143.5</v>
      </c>
      <c r="D457">
        <v>248.9</v>
      </c>
      <c r="E457">
        <v>404</v>
      </c>
      <c r="F457">
        <v>467.1</v>
      </c>
      <c r="G457" s="38">
        <f t="shared" si="104"/>
        <v>547.5</v>
      </c>
      <c r="H457" s="38">
        <f t="shared" si="106"/>
        <v>716</v>
      </c>
      <c r="I457" s="47">
        <f t="shared" si="105"/>
        <v>-23.533519553072622</v>
      </c>
      <c r="J457">
        <v>56.6</v>
      </c>
    </row>
    <row r="458" spans="2:10" x14ac:dyDescent="0.25">
      <c r="B458" s="8">
        <f t="shared" si="103"/>
        <v>42054</v>
      </c>
      <c r="C458">
        <v>143.69999999999999</v>
      </c>
      <c r="D458">
        <v>237.3</v>
      </c>
      <c r="E458">
        <v>409.5</v>
      </c>
      <c r="F458">
        <v>482.5</v>
      </c>
      <c r="G458" s="38">
        <f t="shared" si="104"/>
        <v>553.20000000000005</v>
      </c>
      <c r="H458" s="38">
        <f t="shared" si="106"/>
        <v>719.8</v>
      </c>
      <c r="I458" s="47">
        <f t="shared" si="105"/>
        <v>-23.145318143928861</v>
      </c>
      <c r="J458">
        <v>56.6</v>
      </c>
    </row>
    <row r="459" spans="2:10" x14ac:dyDescent="0.25">
      <c r="B459" s="8">
        <f t="shared" si="103"/>
        <v>42061</v>
      </c>
      <c r="C459">
        <v>139.69999999999999</v>
      </c>
      <c r="D459">
        <v>191</v>
      </c>
      <c r="E459">
        <v>409.5</v>
      </c>
      <c r="F459">
        <v>528.6</v>
      </c>
      <c r="G459" s="38">
        <f t="shared" si="104"/>
        <v>549.20000000000005</v>
      </c>
      <c r="H459" s="38">
        <f t="shared" si="106"/>
        <v>719.6</v>
      </c>
      <c r="I459" s="47">
        <f t="shared" si="105"/>
        <v>-23.679822123401884</v>
      </c>
      <c r="J459">
        <v>56.6</v>
      </c>
    </row>
    <row r="460" spans="2:10" x14ac:dyDescent="0.25">
      <c r="B460" s="8">
        <f t="shared" si="103"/>
        <v>42068</v>
      </c>
      <c r="C460">
        <v>132.9</v>
      </c>
      <c r="D460">
        <v>192.5</v>
      </c>
      <c r="E460">
        <v>425.6</v>
      </c>
      <c r="F460">
        <v>528.6</v>
      </c>
      <c r="G460" s="38">
        <f t="shared" si="104"/>
        <v>558.5</v>
      </c>
      <c r="H460" s="38">
        <f t="shared" si="106"/>
        <v>721.1</v>
      </c>
      <c r="I460" s="47">
        <f t="shared" si="105"/>
        <v>-22.548883649979203</v>
      </c>
      <c r="J460">
        <v>56.6</v>
      </c>
    </row>
    <row r="461" spans="2:10" x14ac:dyDescent="0.25">
      <c r="B461" s="8">
        <f t="shared" si="103"/>
        <v>42075</v>
      </c>
      <c r="C461">
        <v>101.9</v>
      </c>
      <c r="D461">
        <v>181.3</v>
      </c>
      <c r="E461">
        <v>457.5</v>
      </c>
      <c r="F461">
        <v>542.1</v>
      </c>
      <c r="G461" s="38">
        <f t="shared" si="104"/>
        <v>559.4</v>
      </c>
      <c r="H461" s="38">
        <f t="shared" si="106"/>
        <v>723.40000000000009</v>
      </c>
      <c r="I461" s="47">
        <f t="shared" si="105"/>
        <v>-22.670721592479971</v>
      </c>
      <c r="J461">
        <v>56.6</v>
      </c>
    </row>
    <row r="462" spans="2:10" x14ac:dyDescent="0.25">
      <c r="B462" s="8">
        <f t="shared" si="103"/>
        <v>42082</v>
      </c>
      <c r="C462">
        <v>89.4</v>
      </c>
      <c r="D462">
        <v>181.3</v>
      </c>
      <c r="E462">
        <v>457.5</v>
      </c>
      <c r="F462">
        <v>542.1</v>
      </c>
      <c r="G462" s="38">
        <f t="shared" si="104"/>
        <v>546.9</v>
      </c>
      <c r="H462" s="38">
        <f t="shared" si="106"/>
        <v>723.40000000000009</v>
      </c>
      <c r="I462" s="47">
        <f t="shared" si="105"/>
        <v>-24.398672933370214</v>
      </c>
      <c r="J462">
        <v>54.7</v>
      </c>
    </row>
    <row r="463" spans="2:10" x14ac:dyDescent="0.25">
      <c r="B463" s="8">
        <f t="shared" si="103"/>
        <v>42089</v>
      </c>
      <c r="C463">
        <v>78.599999999999994</v>
      </c>
      <c r="D463">
        <v>181.7</v>
      </c>
      <c r="E463">
        <v>471.7</v>
      </c>
      <c r="F463">
        <v>542.1</v>
      </c>
      <c r="G463" s="38">
        <f t="shared" si="104"/>
        <v>550.29999999999995</v>
      </c>
      <c r="H463" s="38">
        <f t="shared" si="106"/>
        <v>723.8</v>
      </c>
      <c r="I463" s="47">
        <f t="shared" si="105"/>
        <v>-23.970710140922911</v>
      </c>
      <c r="J463">
        <v>54.7</v>
      </c>
    </row>
    <row r="464" spans="2:10" x14ac:dyDescent="0.25">
      <c r="B464" s="8">
        <f t="shared" si="103"/>
        <v>42096</v>
      </c>
      <c r="C464">
        <v>69.099999999999994</v>
      </c>
      <c r="D464">
        <v>181.7</v>
      </c>
      <c r="E464">
        <v>480</v>
      </c>
      <c r="F464">
        <v>542.1</v>
      </c>
      <c r="G464" s="38">
        <f t="shared" si="104"/>
        <v>549.1</v>
      </c>
      <c r="H464" s="38">
        <f t="shared" si="106"/>
        <v>723.8</v>
      </c>
      <c r="I464" s="47">
        <f t="shared" si="105"/>
        <v>-24.13650179607626</v>
      </c>
      <c r="J464">
        <v>54.7</v>
      </c>
    </row>
    <row r="465" spans="2:10" x14ac:dyDescent="0.25">
      <c r="B465" s="8">
        <f t="shared" si="103"/>
        <v>42103</v>
      </c>
      <c r="C465">
        <v>59.3</v>
      </c>
      <c r="D465">
        <v>168.6</v>
      </c>
      <c r="E465">
        <v>493.2</v>
      </c>
      <c r="F465">
        <v>557.6</v>
      </c>
      <c r="G465" s="38">
        <f t="shared" si="104"/>
        <v>552.5</v>
      </c>
      <c r="H465" s="38">
        <f t="shared" si="106"/>
        <v>726.2</v>
      </c>
      <c r="I465" s="47">
        <f t="shared" si="105"/>
        <v>-23.919030570090893</v>
      </c>
      <c r="J465">
        <v>54.7</v>
      </c>
    </row>
    <row r="466" spans="2:10" x14ac:dyDescent="0.25">
      <c r="B466" s="8">
        <f t="shared" si="103"/>
        <v>42110</v>
      </c>
      <c r="C466">
        <v>57.5</v>
      </c>
      <c r="D466">
        <v>150.6</v>
      </c>
      <c r="E466">
        <v>502</v>
      </c>
      <c r="F466">
        <v>573.79999999999995</v>
      </c>
      <c r="G466" s="38">
        <f t="shared" si="104"/>
        <v>559.5</v>
      </c>
      <c r="H466" s="38">
        <f t="shared" si="106"/>
        <v>724.4</v>
      </c>
      <c r="I466" s="47">
        <f t="shared" si="105"/>
        <v>-22.763666482606293</v>
      </c>
      <c r="J466">
        <v>72.7</v>
      </c>
    </row>
    <row r="467" spans="2:10" x14ac:dyDescent="0.25">
      <c r="B467" s="8">
        <f t="shared" si="103"/>
        <v>42117</v>
      </c>
      <c r="C467">
        <v>57.5</v>
      </c>
      <c r="D467">
        <v>60.9</v>
      </c>
      <c r="E467">
        <v>517.9</v>
      </c>
      <c r="F467">
        <v>700.3</v>
      </c>
      <c r="G467" s="38">
        <f t="shared" si="104"/>
        <v>575.4</v>
      </c>
      <c r="H467" s="38">
        <f t="shared" si="106"/>
        <v>761.19999999999993</v>
      </c>
      <c r="I467" s="47">
        <f t="shared" si="105"/>
        <v>-24.408828166053599</v>
      </c>
      <c r="J467">
        <v>72.7</v>
      </c>
    </row>
    <row r="468" spans="2:10" x14ac:dyDescent="0.25">
      <c r="B468" s="8">
        <f t="shared" si="103"/>
        <v>42124</v>
      </c>
      <c r="C468">
        <v>59.8</v>
      </c>
      <c r="D468">
        <v>60.9</v>
      </c>
      <c r="E468">
        <v>517.9</v>
      </c>
      <c r="F468">
        <v>700.3</v>
      </c>
      <c r="G468" s="38">
        <f t="shared" si="104"/>
        <v>577.69999999999993</v>
      </c>
      <c r="H468" s="38">
        <f t="shared" si="106"/>
        <v>761.19999999999993</v>
      </c>
      <c r="I468" s="47">
        <f t="shared" si="105"/>
        <v>-24.106673673147661</v>
      </c>
      <c r="J468">
        <v>72.7</v>
      </c>
    </row>
    <row r="469" spans="2:10" x14ac:dyDescent="0.25">
      <c r="B469" s="8">
        <f t="shared" si="103"/>
        <v>42131</v>
      </c>
      <c r="C469">
        <v>52.6</v>
      </c>
      <c r="D469" s="26">
        <v>30</v>
      </c>
      <c r="E469">
        <v>525.5</v>
      </c>
      <c r="F469">
        <v>730.9</v>
      </c>
      <c r="G469" s="38">
        <f t="shared" si="104"/>
        <v>578.1</v>
      </c>
      <c r="H469" s="38">
        <f t="shared" si="106"/>
        <v>760.9</v>
      </c>
      <c r="I469" s="47">
        <f t="shared" si="105"/>
        <v>-24.024181889867258</v>
      </c>
      <c r="J469">
        <v>72.7</v>
      </c>
    </row>
    <row r="470" spans="2:10" x14ac:dyDescent="0.25">
      <c r="B470" s="8">
        <f t="shared" si="103"/>
        <v>42138</v>
      </c>
      <c r="C470">
        <v>49.5</v>
      </c>
      <c r="D470" s="26">
        <v>6</v>
      </c>
      <c r="E470">
        <v>533.70000000000005</v>
      </c>
      <c r="F470">
        <v>756.5</v>
      </c>
      <c r="G470" s="38">
        <f t="shared" si="104"/>
        <v>583.20000000000005</v>
      </c>
      <c r="H470" s="38">
        <f t="shared" si="106"/>
        <v>762.5</v>
      </c>
      <c r="I470" s="47">
        <f t="shared" si="105"/>
        <v>-23.514754098360648</v>
      </c>
      <c r="J470">
        <v>79.2</v>
      </c>
    </row>
    <row r="471" spans="2:10" x14ac:dyDescent="0.25">
      <c r="B471" s="8">
        <f t="shared" si="103"/>
        <v>42145</v>
      </c>
      <c r="C471" s="26">
        <v>44</v>
      </c>
      <c r="D471" s="26">
        <v>6</v>
      </c>
      <c r="E471">
        <v>539.1</v>
      </c>
      <c r="F471">
        <v>756.5</v>
      </c>
      <c r="G471" s="38">
        <f t="shared" si="104"/>
        <v>583.1</v>
      </c>
      <c r="H471" s="38">
        <f t="shared" si="106"/>
        <v>762.5</v>
      </c>
      <c r="I471" s="47">
        <f t="shared" si="105"/>
        <v>-23.527868852459012</v>
      </c>
      <c r="J471">
        <v>80.3</v>
      </c>
    </row>
    <row r="472" spans="2:10" x14ac:dyDescent="0.25">
      <c r="B472" s="8">
        <f t="shared" si="103"/>
        <v>42152</v>
      </c>
      <c r="C472">
        <v>12.1</v>
      </c>
      <c r="D472" s="26">
        <v>6</v>
      </c>
      <c r="E472">
        <v>571.1</v>
      </c>
      <c r="F472">
        <v>756.5</v>
      </c>
      <c r="G472" s="38">
        <f t="shared" si="104"/>
        <v>583.20000000000005</v>
      </c>
      <c r="H472" s="38">
        <f t="shared" si="106"/>
        <v>762.5</v>
      </c>
      <c r="I472" s="47">
        <f t="shared" si="105"/>
        <v>-23.514754098360648</v>
      </c>
      <c r="J472">
        <v>81.5</v>
      </c>
    </row>
    <row r="473" spans="2:10" x14ac:dyDescent="0.25">
      <c r="B473" s="8">
        <f t="shared" si="103"/>
        <v>42159</v>
      </c>
      <c r="C473">
        <v>98.5</v>
      </c>
      <c r="D473">
        <v>111.5</v>
      </c>
      <c r="E473">
        <v>2.8</v>
      </c>
      <c r="F473">
        <v>27.5</v>
      </c>
      <c r="G473" s="38">
        <f t="shared" si="104"/>
        <v>101.3</v>
      </c>
      <c r="H473" s="61">
        <f t="shared" si="106"/>
        <v>139</v>
      </c>
      <c r="I473" s="47">
        <f t="shared" si="105"/>
        <v>-27.122302158273381</v>
      </c>
      <c r="J473">
        <v>81.5</v>
      </c>
    </row>
    <row r="474" spans="2:10" x14ac:dyDescent="0.25">
      <c r="B474" s="8">
        <f t="shared" si="103"/>
        <v>42166</v>
      </c>
      <c r="C474">
        <v>101.6</v>
      </c>
      <c r="D474" s="26">
        <v>113</v>
      </c>
      <c r="E474">
        <v>2.8</v>
      </c>
      <c r="F474">
        <v>34.9</v>
      </c>
      <c r="G474" s="38">
        <f t="shared" si="104"/>
        <v>104.39999999999999</v>
      </c>
      <c r="H474" s="38">
        <f t="shared" si="106"/>
        <v>147.9</v>
      </c>
      <c r="I474" s="47">
        <f t="shared" si="105"/>
        <v>-29.411764705882359</v>
      </c>
      <c r="J474">
        <v>81.5</v>
      </c>
    </row>
    <row r="475" spans="2:10" x14ac:dyDescent="0.25">
      <c r="B475" s="8">
        <f t="shared" si="103"/>
        <v>42173</v>
      </c>
      <c r="C475">
        <v>104.6</v>
      </c>
      <c r="D475" s="26">
        <v>109</v>
      </c>
      <c r="E475">
        <v>2.8</v>
      </c>
      <c r="F475">
        <v>40.4</v>
      </c>
      <c r="G475" s="38">
        <f t="shared" si="104"/>
        <v>107.39999999999999</v>
      </c>
      <c r="H475" s="38">
        <f t="shared" si="106"/>
        <v>149.4</v>
      </c>
      <c r="I475" s="47">
        <f t="shared" si="105"/>
        <v>-28.112449799196792</v>
      </c>
    </row>
    <row r="476" spans="2:10" x14ac:dyDescent="0.25">
      <c r="B476" s="8">
        <f t="shared" si="103"/>
        <v>42180</v>
      </c>
      <c r="C476">
        <v>116.2</v>
      </c>
      <c r="D476">
        <v>89.2</v>
      </c>
      <c r="E476">
        <v>10.199999999999999</v>
      </c>
      <c r="F476">
        <v>66.3</v>
      </c>
      <c r="G476" s="38">
        <f t="shared" si="104"/>
        <v>126.4</v>
      </c>
      <c r="H476" s="38">
        <f t="shared" si="106"/>
        <v>155.5</v>
      </c>
      <c r="I476" s="47">
        <f t="shared" si="105"/>
        <v>-18.713826366559484</v>
      </c>
    </row>
    <row r="477" spans="2:10" x14ac:dyDescent="0.25">
      <c r="B477" s="8">
        <f t="shared" si="103"/>
        <v>42187</v>
      </c>
      <c r="C477" s="26">
        <v>116</v>
      </c>
      <c r="D477">
        <v>90.6</v>
      </c>
      <c r="E477">
        <v>36.700000000000003</v>
      </c>
      <c r="F477">
        <v>66.3</v>
      </c>
      <c r="G477" s="38">
        <f t="shared" ref="G477:H479" si="107">+C477+E477</f>
        <v>152.69999999999999</v>
      </c>
      <c r="H477" s="38">
        <f t="shared" si="107"/>
        <v>156.89999999999998</v>
      </c>
      <c r="I477" s="47">
        <f t="shared" ref="I477:I485" si="108">+(G477/H477-1)*100</f>
        <v>-2.6768642447418722</v>
      </c>
    </row>
    <row r="478" spans="2:10" x14ac:dyDescent="0.25">
      <c r="B478" s="8">
        <f t="shared" si="103"/>
        <v>42194</v>
      </c>
      <c r="C478">
        <v>95.1</v>
      </c>
      <c r="D478">
        <v>90.6</v>
      </c>
      <c r="E478">
        <v>66.8</v>
      </c>
      <c r="F478">
        <v>66.3</v>
      </c>
      <c r="G478" s="38">
        <f t="shared" si="107"/>
        <v>161.89999999999998</v>
      </c>
      <c r="H478" s="38">
        <f t="shared" si="107"/>
        <v>156.89999999999998</v>
      </c>
      <c r="I478" s="47">
        <f t="shared" si="108"/>
        <v>3.1867431485022246</v>
      </c>
    </row>
    <row r="479" spans="2:10" x14ac:dyDescent="0.25">
      <c r="B479" s="8">
        <f t="shared" si="103"/>
        <v>42201</v>
      </c>
      <c r="C479">
        <v>104.1</v>
      </c>
      <c r="D479">
        <v>98.6</v>
      </c>
      <c r="E479">
        <v>66.8</v>
      </c>
      <c r="F479">
        <v>87.2</v>
      </c>
      <c r="G479" s="38">
        <f t="shared" si="107"/>
        <v>170.89999999999998</v>
      </c>
      <c r="H479" s="38">
        <f t="shared" si="107"/>
        <v>185.8</v>
      </c>
      <c r="I479" s="47">
        <f t="shared" si="108"/>
        <v>-8.0193756727664383</v>
      </c>
    </row>
    <row r="480" spans="2:10" x14ac:dyDescent="0.25">
      <c r="B480" s="8">
        <f t="shared" si="103"/>
        <v>42208</v>
      </c>
      <c r="C480">
        <v>97.5</v>
      </c>
      <c r="D480">
        <v>93.6</v>
      </c>
      <c r="E480">
        <v>78.7</v>
      </c>
      <c r="F480">
        <v>99.8</v>
      </c>
      <c r="G480" s="38">
        <f t="shared" ref="G480:H485" si="109">+C480+E480</f>
        <v>176.2</v>
      </c>
      <c r="H480" s="38">
        <f t="shared" si="109"/>
        <v>193.39999999999998</v>
      </c>
      <c r="I480" s="47">
        <f t="shared" si="108"/>
        <v>-8.8934850051706213</v>
      </c>
    </row>
    <row r="481" spans="2:10" x14ac:dyDescent="0.25">
      <c r="B481" s="8">
        <f t="shared" si="103"/>
        <v>42215</v>
      </c>
      <c r="C481">
        <v>99.3</v>
      </c>
      <c r="D481">
        <v>109.8</v>
      </c>
      <c r="E481">
        <v>93.9</v>
      </c>
      <c r="F481">
        <v>99.8</v>
      </c>
      <c r="G481" s="38">
        <f t="shared" si="109"/>
        <v>193.2</v>
      </c>
      <c r="H481" s="38">
        <f t="shared" si="109"/>
        <v>209.6</v>
      </c>
      <c r="I481" s="47">
        <f t="shared" si="108"/>
        <v>-7.8244274809160297</v>
      </c>
    </row>
    <row r="482" spans="2:10" x14ac:dyDescent="0.25">
      <c r="B482" s="8">
        <f t="shared" si="103"/>
        <v>42222</v>
      </c>
      <c r="C482" s="26">
        <v>104.1</v>
      </c>
      <c r="D482">
        <v>86.2</v>
      </c>
      <c r="E482">
        <v>97.9</v>
      </c>
      <c r="F482">
        <v>125.8</v>
      </c>
      <c r="G482" s="61">
        <f t="shared" si="109"/>
        <v>202</v>
      </c>
      <c r="H482" s="61">
        <f t="shared" si="109"/>
        <v>212</v>
      </c>
      <c r="I482" s="47">
        <f t="shared" si="108"/>
        <v>-4.7169811320754711</v>
      </c>
    </row>
    <row r="483" spans="2:10" x14ac:dyDescent="0.25">
      <c r="B483" s="8">
        <f t="shared" si="103"/>
        <v>42229</v>
      </c>
      <c r="C483">
        <v>88.8</v>
      </c>
      <c r="D483">
        <v>91.4</v>
      </c>
      <c r="E483">
        <v>120.3</v>
      </c>
      <c r="F483">
        <v>133.80000000000001</v>
      </c>
      <c r="G483" s="38">
        <f t="shared" si="109"/>
        <v>209.1</v>
      </c>
      <c r="H483" s="38">
        <f t="shared" si="109"/>
        <v>225.20000000000002</v>
      </c>
      <c r="I483" s="47">
        <f t="shared" si="108"/>
        <v>-7.1492007104795867</v>
      </c>
    </row>
    <row r="484" spans="2:10" x14ac:dyDescent="0.25">
      <c r="B484" s="8">
        <f t="shared" si="103"/>
        <v>42236</v>
      </c>
      <c r="C484">
        <v>89.5</v>
      </c>
      <c r="D484">
        <v>83.9</v>
      </c>
      <c r="E484">
        <v>128.80000000000001</v>
      </c>
      <c r="F484">
        <v>183.2</v>
      </c>
      <c r="G484" s="38">
        <f t="shared" si="109"/>
        <v>218.3</v>
      </c>
      <c r="H484" s="38">
        <f t="shared" si="109"/>
        <v>267.10000000000002</v>
      </c>
      <c r="I484" s="47">
        <f t="shared" si="108"/>
        <v>-18.270310745039311</v>
      </c>
    </row>
    <row r="485" spans="2:10" x14ac:dyDescent="0.25">
      <c r="B485" s="8">
        <f t="shared" si="103"/>
        <v>42243</v>
      </c>
      <c r="C485">
        <v>103.2</v>
      </c>
      <c r="D485">
        <v>53.7</v>
      </c>
      <c r="E485">
        <v>142.19999999999999</v>
      </c>
      <c r="F485">
        <v>206</v>
      </c>
      <c r="G485" s="38">
        <f t="shared" si="109"/>
        <v>245.39999999999998</v>
      </c>
      <c r="H485" s="38">
        <f t="shared" si="109"/>
        <v>259.7</v>
      </c>
      <c r="I485" s="47">
        <f t="shared" si="108"/>
        <v>-5.5063534847901501</v>
      </c>
    </row>
    <row r="486" spans="2:10" x14ac:dyDescent="0.25">
      <c r="B486" s="8">
        <f t="shared" si="103"/>
        <v>42250</v>
      </c>
      <c r="C486">
        <v>104.2</v>
      </c>
      <c r="D486">
        <v>55.2</v>
      </c>
      <c r="E486">
        <v>186.2</v>
      </c>
      <c r="F486">
        <v>250.2</v>
      </c>
      <c r="G486" s="38">
        <f t="shared" ref="G486:H488" si="110">+C486+E486</f>
        <v>290.39999999999998</v>
      </c>
      <c r="H486" s="38">
        <f t="shared" si="110"/>
        <v>305.39999999999998</v>
      </c>
      <c r="I486" s="47">
        <f t="shared" ref="I486:I494" si="111">+(G486/H486-1)*100</f>
        <v>-4.9115913555992101</v>
      </c>
    </row>
    <row r="487" spans="2:10" x14ac:dyDescent="0.25">
      <c r="B487" s="8">
        <f t="shared" si="103"/>
        <v>42257</v>
      </c>
      <c r="C487">
        <v>85.5</v>
      </c>
      <c r="D487">
        <v>64.400000000000006</v>
      </c>
      <c r="E487">
        <v>213.2</v>
      </c>
      <c r="F487">
        <v>250.2</v>
      </c>
      <c r="G487" s="38">
        <f t="shared" si="110"/>
        <v>298.7</v>
      </c>
      <c r="H487" s="38">
        <f t="shared" si="110"/>
        <v>314.60000000000002</v>
      </c>
      <c r="I487" s="47">
        <f t="shared" si="111"/>
        <v>-5.0540368722187035</v>
      </c>
    </row>
    <row r="488" spans="2:10" x14ac:dyDescent="0.25">
      <c r="B488" s="8">
        <f t="shared" si="103"/>
        <v>42264</v>
      </c>
      <c r="C488">
        <v>54.2</v>
      </c>
      <c r="D488">
        <v>65.400000000000006</v>
      </c>
      <c r="E488">
        <v>283</v>
      </c>
      <c r="F488">
        <v>265.89999999999998</v>
      </c>
      <c r="G488" s="38">
        <f t="shared" si="110"/>
        <v>337.2</v>
      </c>
      <c r="H488" s="38">
        <f t="shared" si="110"/>
        <v>331.29999999999995</v>
      </c>
      <c r="I488" s="47">
        <f t="shared" si="111"/>
        <v>1.780863265922128</v>
      </c>
    </row>
    <row r="489" spans="2:10" x14ac:dyDescent="0.25">
      <c r="B489" s="8">
        <f t="shared" si="103"/>
        <v>42271</v>
      </c>
      <c r="C489">
        <v>44.2</v>
      </c>
      <c r="D489">
        <v>72.2</v>
      </c>
      <c r="E489">
        <v>299.3</v>
      </c>
      <c r="F489">
        <v>269.39999999999998</v>
      </c>
      <c r="G489" s="38">
        <f t="shared" ref="G489:H494" si="112">+C489+E489</f>
        <v>343.5</v>
      </c>
      <c r="H489" s="38">
        <f t="shared" si="112"/>
        <v>341.59999999999997</v>
      </c>
      <c r="I489" s="47">
        <f t="shared" si="111"/>
        <v>0.55620608899298318</v>
      </c>
    </row>
    <row r="490" spans="2:10" x14ac:dyDescent="0.25">
      <c r="B490" s="8">
        <f t="shared" si="103"/>
        <v>42278</v>
      </c>
      <c r="C490">
        <v>59.4</v>
      </c>
      <c r="D490">
        <v>61.2</v>
      </c>
      <c r="E490">
        <v>304.7</v>
      </c>
      <c r="F490">
        <v>303.89999999999998</v>
      </c>
      <c r="G490" s="38">
        <f t="shared" si="112"/>
        <v>364.09999999999997</v>
      </c>
      <c r="H490" s="38">
        <f t="shared" si="112"/>
        <v>365.09999999999997</v>
      </c>
      <c r="I490" s="47">
        <f t="shared" si="111"/>
        <v>-0.27389756231169793</v>
      </c>
    </row>
    <row r="491" spans="2:10" x14ac:dyDescent="0.25">
      <c r="B491" s="8">
        <f t="shared" si="103"/>
        <v>42285</v>
      </c>
      <c r="C491" s="26">
        <v>88</v>
      </c>
      <c r="D491">
        <v>82.7</v>
      </c>
      <c r="E491">
        <v>304.7</v>
      </c>
      <c r="F491">
        <v>303.89999999999998</v>
      </c>
      <c r="G491" s="38">
        <f t="shared" si="112"/>
        <v>392.7</v>
      </c>
      <c r="H491" s="38">
        <f t="shared" si="112"/>
        <v>386.59999999999997</v>
      </c>
      <c r="I491" s="47">
        <f t="shared" si="111"/>
        <v>1.5778582514226702</v>
      </c>
    </row>
    <row r="492" spans="2:10" x14ac:dyDescent="0.25">
      <c r="B492" s="8">
        <f t="shared" si="103"/>
        <v>42292</v>
      </c>
      <c r="C492">
        <v>106.7</v>
      </c>
      <c r="D492">
        <v>79.2</v>
      </c>
      <c r="E492">
        <v>304.7</v>
      </c>
      <c r="F492" s="26">
        <v>314</v>
      </c>
      <c r="G492" s="38">
        <f t="shared" si="112"/>
        <v>411.4</v>
      </c>
      <c r="H492" s="38">
        <f t="shared" si="112"/>
        <v>393.2</v>
      </c>
      <c r="I492" s="47">
        <f t="shared" si="111"/>
        <v>4.6286876907426278</v>
      </c>
    </row>
    <row r="493" spans="2:10" x14ac:dyDescent="0.25">
      <c r="B493" s="8">
        <f t="shared" si="103"/>
        <v>42299</v>
      </c>
      <c r="C493">
        <v>89.7</v>
      </c>
      <c r="D493">
        <v>79.8</v>
      </c>
      <c r="E493">
        <v>325.60000000000002</v>
      </c>
      <c r="F493" s="26">
        <v>314</v>
      </c>
      <c r="G493" s="38">
        <f t="shared" si="112"/>
        <v>415.3</v>
      </c>
      <c r="H493" s="38">
        <f t="shared" si="112"/>
        <v>393.8</v>
      </c>
      <c r="I493" s="47">
        <f t="shared" si="111"/>
        <v>5.4596241747079777</v>
      </c>
    </row>
    <row r="494" spans="2:10" x14ac:dyDescent="0.25">
      <c r="B494" s="8">
        <f t="shared" si="103"/>
        <v>42306</v>
      </c>
      <c r="C494">
        <v>65.900000000000006</v>
      </c>
      <c r="D494">
        <v>79.8</v>
      </c>
      <c r="E494">
        <v>337.1</v>
      </c>
      <c r="F494" s="26">
        <v>314</v>
      </c>
      <c r="G494" s="61">
        <f t="shared" si="112"/>
        <v>403</v>
      </c>
      <c r="H494" s="38">
        <f t="shared" si="112"/>
        <v>393.8</v>
      </c>
      <c r="I494" s="47">
        <f t="shared" si="111"/>
        <v>2.3362112747587593</v>
      </c>
      <c r="J494">
        <v>13</v>
      </c>
    </row>
    <row r="495" spans="2:10" x14ac:dyDescent="0.25">
      <c r="B495" s="8">
        <f t="shared" si="103"/>
        <v>42313</v>
      </c>
      <c r="C495">
        <v>76.900000000000006</v>
      </c>
      <c r="D495">
        <v>99.8</v>
      </c>
      <c r="E495">
        <v>337.1</v>
      </c>
      <c r="F495">
        <v>314</v>
      </c>
      <c r="G495" s="61">
        <f t="shared" ref="G495:H503" si="113">+C495+E495</f>
        <v>414</v>
      </c>
      <c r="H495" s="38">
        <f t="shared" si="113"/>
        <v>413.8</v>
      </c>
      <c r="I495" s="47">
        <f t="shared" ref="I495:I503" si="114">+(G495/H495-1)*100</f>
        <v>4.8332527791195012E-2</v>
      </c>
      <c r="J495">
        <v>14</v>
      </c>
    </row>
    <row r="496" spans="2:10" x14ac:dyDescent="0.25">
      <c r="B496" s="8">
        <f t="shared" si="103"/>
        <v>42320</v>
      </c>
      <c r="C496">
        <v>84.9</v>
      </c>
      <c r="D496">
        <v>99.8</v>
      </c>
      <c r="E496">
        <v>337.1</v>
      </c>
      <c r="F496" s="26">
        <v>314</v>
      </c>
      <c r="G496" s="61">
        <f t="shared" si="113"/>
        <v>422</v>
      </c>
      <c r="H496" s="38">
        <f t="shared" si="113"/>
        <v>413.8</v>
      </c>
      <c r="I496" s="47">
        <f t="shared" si="114"/>
        <v>1.9816336394393508</v>
      </c>
    </row>
    <row r="497" spans="2:10" x14ac:dyDescent="0.25">
      <c r="B497" s="8">
        <f t="shared" si="103"/>
        <v>42327</v>
      </c>
      <c r="C497">
        <v>100.4</v>
      </c>
      <c r="D497">
        <v>82.1</v>
      </c>
      <c r="E497">
        <v>345.4</v>
      </c>
      <c r="F497" s="26">
        <v>337.3</v>
      </c>
      <c r="G497" s="61">
        <f t="shared" si="113"/>
        <v>445.79999999999995</v>
      </c>
      <c r="H497" s="38">
        <f t="shared" si="113"/>
        <v>419.4</v>
      </c>
      <c r="I497" s="47">
        <f t="shared" si="114"/>
        <v>6.2947067238912746</v>
      </c>
    </row>
    <row r="498" spans="2:10" x14ac:dyDescent="0.25">
      <c r="B498" s="8">
        <f t="shared" si="103"/>
        <v>42334</v>
      </c>
      <c r="C498">
        <v>113.2</v>
      </c>
      <c r="D498">
        <v>82.1</v>
      </c>
      <c r="E498">
        <v>345.4</v>
      </c>
      <c r="F498" s="26">
        <v>337.3</v>
      </c>
      <c r="G498" s="61">
        <f t="shared" si="113"/>
        <v>458.59999999999997</v>
      </c>
      <c r="H498" s="38">
        <f t="shared" si="113"/>
        <v>419.4</v>
      </c>
      <c r="I498" s="47">
        <f t="shared" si="114"/>
        <v>9.34668574153552</v>
      </c>
    </row>
    <row r="499" spans="2:10" x14ac:dyDescent="0.25">
      <c r="B499" s="8">
        <f t="shared" si="103"/>
        <v>42341</v>
      </c>
      <c r="C499">
        <v>115.8</v>
      </c>
      <c r="D499">
        <v>137.19999999999999</v>
      </c>
      <c r="E499" s="26">
        <v>355</v>
      </c>
      <c r="F499" s="26">
        <v>337.3</v>
      </c>
      <c r="G499" s="61">
        <f t="shared" si="113"/>
        <v>470.8</v>
      </c>
      <c r="H499" s="38">
        <f t="shared" si="113"/>
        <v>474.5</v>
      </c>
      <c r="I499" s="47">
        <f t="shared" si="114"/>
        <v>-0.77976817702845036</v>
      </c>
    </row>
    <row r="500" spans="2:10" x14ac:dyDescent="0.25">
      <c r="B500" s="8">
        <f t="shared" si="103"/>
        <v>42348</v>
      </c>
      <c r="C500">
        <v>87.5</v>
      </c>
      <c r="D500">
        <v>137.19999999999999</v>
      </c>
      <c r="E500">
        <v>391.6</v>
      </c>
      <c r="F500" s="26">
        <v>351.6</v>
      </c>
      <c r="G500" s="61">
        <f t="shared" si="113"/>
        <v>479.1</v>
      </c>
      <c r="H500" s="38">
        <f t="shared" si="113"/>
        <v>488.8</v>
      </c>
      <c r="I500" s="47">
        <f t="shared" si="114"/>
        <v>-1.9844517184942734</v>
      </c>
      <c r="J500">
        <v>13</v>
      </c>
    </row>
    <row r="501" spans="2:10" x14ac:dyDescent="0.25">
      <c r="B501" s="8">
        <f t="shared" si="103"/>
        <v>42355</v>
      </c>
      <c r="C501">
        <v>90.4</v>
      </c>
      <c r="D501">
        <v>140.69999999999999</v>
      </c>
      <c r="E501">
        <v>407.9</v>
      </c>
      <c r="F501" s="26">
        <v>351.6</v>
      </c>
      <c r="G501" s="61">
        <f t="shared" si="113"/>
        <v>498.29999999999995</v>
      </c>
      <c r="H501" s="38">
        <f t="shared" si="113"/>
        <v>492.3</v>
      </c>
      <c r="I501" s="47">
        <f t="shared" si="114"/>
        <v>1.218769043266299</v>
      </c>
      <c r="J501">
        <v>13</v>
      </c>
    </row>
    <row r="502" spans="2:10" x14ac:dyDescent="0.25">
      <c r="B502" s="8">
        <f t="shared" si="103"/>
        <v>42362</v>
      </c>
      <c r="C502">
        <v>90.7</v>
      </c>
      <c r="D502">
        <v>156.9</v>
      </c>
      <c r="E502">
        <v>418.2</v>
      </c>
      <c r="F502" s="26">
        <v>351.6</v>
      </c>
      <c r="G502" s="61">
        <f t="shared" si="113"/>
        <v>508.9</v>
      </c>
      <c r="H502" s="38">
        <f t="shared" si="113"/>
        <v>508.5</v>
      </c>
      <c r="I502" s="47">
        <f t="shared" si="114"/>
        <v>7.8662733529988316E-2</v>
      </c>
      <c r="J502">
        <v>13</v>
      </c>
    </row>
    <row r="503" spans="2:10" x14ac:dyDescent="0.25">
      <c r="B503" s="8">
        <f t="shared" si="103"/>
        <v>42369</v>
      </c>
      <c r="C503">
        <v>91.2</v>
      </c>
      <c r="D503">
        <v>152.9</v>
      </c>
      <c r="E503">
        <v>418.2</v>
      </c>
      <c r="F503" s="26">
        <v>356</v>
      </c>
      <c r="G503" s="61">
        <f t="shared" si="113"/>
        <v>509.4</v>
      </c>
      <c r="H503" s="38">
        <f t="shared" si="113"/>
        <v>508.9</v>
      </c>
      <c r="I503" s="47">
        <f t="shared" si="114"/>
        <v>9.8251129887994004E-2</v>
      </c>
      <c r="J503">
        <v>13</v>
      </c>
    </row>
    <row r="504" spans="2:10" x14ac:dyDescent="0.25">
      <c r="B504" s="8">
        <f t="shared" si="103"/>
        <v>42376</v>
      </c>
      <c r="C504">
        <v>91.2</v>
      </c>
      <c r="D504">
        <v>148.9</v>
      </c>
      <c r="E504">
        <v>423.7</v>
      </c>
      <c r="F504" s="26">
        <v>360.4</v>
      </c>
      <c r="G504" s="61">
        <f t="shared" ref="G504:H508" si="115">+C504+E504</f>
        <v>514.9</v>
      </c>
      <c r="H504" s="38">
        <f t="shared" si="115"/>
        <v>509.29999999999995</v>
      </c>
      <c r="I504" s="47">
        <f t="shared" ref="I504:I510" si="116">+(G504/H504-1)*100</f>
        <v>1.0995483997643829</v>
      </c>
      <c r="J504">
        <v>13</v>
      </c>
    </row>
    <row r="505" spans="2:10" x14ac:dyDescent="0.25">
      <c r="B505" s="8">
        <f t="shared" si="103"/>
        <v>42383</v>
      </c>
      <c r="C505">
        <v>92.3</v>
      </c>
      <c r="D505">
        <v>165.4</v>
      </c>
      <c r="E505">
        <v>423.7</v>
      </c>
      <c r="F505">
        <v>360.4</v>
      </c>
      <c r="G505" s="61">
        <f t="shared" si="115"/>
        <v>516</v>
      </c>
      <c r="H505" s="38">
        <f t="shared" si="115"/>
        <v>525.79999999999995</v>
      </c>
      <c r="I505" s="47">
        <f t="shared" si="116"/>
        <v>-1.8638265500190099</v>
      </c>
      <c r="J505">
        <v>14</v>
      </c>
    </row>
    <row r="506" spans="2:10" x14ac:dyDescent="0.25">
      <c r="B506" s="8">
        <f t="shared" si="103"/>
        <v>42390</v>
      </c>
      <c r="C506">
        <v>46.4</v>
      </c>
      <c r="D506">
        <v>165.4</v>
      </c>
      <c r="E506">
        <v>473.7</v>
      </c>
      <c r="F506">
        <v>360.4</v>
      </c>
      <c r="G506" s="61">
        <f t="shared" si="115"/>
        <v>520.1</v>
      </c>
      <c r="H506" s="38">
        <f t="shared" si="115"/>
        <v>525.79999999999995</v>
      </c>
      <c r="I506" s="47">
        <f t="shared" si="116"/>
        <v>-1.0840623811334993</v>
      </c>
      <c r="J506" s="84">
        <v>13</v>
      </c>
    </row>
    <row r="507" spans="2:10" x14ac:dyDescent="0.25">
      <c r="B507" s="8">
        <f t="shared" ref="B507:B570" si="117">+B506+7</f>
        <v>42397</v>
      </c>
      <c r="C507">
        <v>32.299999999999997</v>
      </c>
      <c r="D507">
        <v>135.80000000000001</v>
      </c>
      <c r="E507">
        <v>488.8</v>
      </c>
      <c r="F507" s="26">
        <v>397.47</v>
      </c>
      <c r="G507" s="61">
        <f t="shared" si="115"/>
        <v>521.1</v>
      </c>
      <c r="H507" s="61">
        <f t="shared" si="115"/>
        <v>533.27</v>
      </c>
      <c r="I507" s="47">
        <f t="shared" si="116"/>
        <v>-2.2821460048380704</v>
      </c>
      <c r="J507" s="84">
        <v>13</v>
      </c>
    </row>
    <row r="508" spans="2:10" x14ac:dyDescent="0.25">
      <c r="B508" s="8">
        <f t="shared" si="117"/>
        <v>42404</v>
      </c>
      <c r="C508">
        <v>43.3</v>
      </c>
      <c r="D508">
        <v>141.30000000000001</v>
      </c>
      <c r="E508">
        <v>488.8</v>
      </c>
      <c r="F508" s="26">
        <v>397.7</v>
      </c>
      <c r="G508" s="61">
        <f t="shared" si="115"/>
        <v>532.1</v>
      </c>
      <c r="H508" s="61">
        <f t="shared" si="115"/>
        <v>539</v>
      </c>
      <c r="I508" s="47">
        <f t="shared" si="116"/>
        <v>-1.2801484230055671</v>
      </c>
      <c r="J508">
        <v>13</v>
      </c>
    </row>
    <row r="509" spans="2:10" x14ac:dyDescent="0.25">
      <c r="B509" s="8">
        <f t="shared" si="117"/>
        <v>42411</v>
      </c>
      <c r="C509" s="26">
        <v>28.8</v>
      </c>
      <c r="D509" s="26">
        <v>143.5</v>
      </c>
      <c r="E509" s="26">
        <v>511.8</v>
      </c>
      <c r="F509" s="26">
        <v>404</v>
      </c>
      <c r="G509" s="61">
        <f t="shared" ref="G509:H511" si="118">+C509+E509</f>
        <v>540.6</v>
      </c>
      <c r="H509" s="61">
        <f t="shared" si="118"/>
        <v>547.5</v>
      </c>
      <c r="I509" s="47">
        <f t="shared" si="116"/>
        <v>-1.2602739726027323</v>
      </c>
      <c r="J509">
        <v>13</v>
      </c>
    </row>
    <row r="510" spans="2:10" x14ac:dyDescent="0.25">
      <c r="B510" s="8">
        <f t="shared" si="117"/>
        <v>42418</v>
      </c>
      <c r="C510">
        <v>47.3</v>
      </c>
      <c r="D510">
        <v>143.69999999999999</v>
      </c>
      <c r="E510">
        <v>511.8</v>
      </c>
      <c r="F510" s="26">
        <v>409.5</v>
      </c>
      <c r="G510" s="61">
        <f t="shared" si="118"/>
        <v>559.1</v>
      </c>
      <c r="H510" s="61">
        <f t="shared" si="118"/>
        <v>553.20000000000005</v>
      </c>
      <c r="I510" s="47">
        <f t="shared" si="116"/>
        <v>1.0665220535068576</v>
      </c>
      <c r="J510">
        <v>13</v>
      </c>
    </row>
    <row r="511" spans="2:10" x14ac:dyDescent="0.25">
      <c r="B511" s="8">
        <f t="shared" si="117"/>
        <v>42425</v>
      </c>
      <c r="C511">
        <v>42.1</v>
      </c>
      <c r="D511">
        <v>139.69999999999999</v>
      </c>
      <c r="E511">
        <v>528.6</v>
      </c>
      <c r="F511">
        <v>409.5</v>
      </c>
      <c r="G511" s="61">
        <f t="shared" si="118"/>
        <v>570.70000000000005</v>
      </c>
      <c r="H511" s="61">
        <f t="shared" si="118"/>
        <v>549.20000000000005</v>
      </c>
      <c r="I511" s="47">
        <f t="shared" ref="I511:I516" si="119">+(G511/H511-1)*100</f>
        <v>3.9147851420247681</v>
      </c>
      <c r="J511">
        <v>13</v>
      </c>
    </row>
    <row r="512" spans="2:10" x14ac:dyDescent="0.25">
      <c r="B512" s="8">
        <f t="shared" si="117"/>
        <v>42432</v>
      </c>
      <c r="C512">
        <v>43.6</v>
      </c>
      <c r="D512">
        <v>132.9</v>
      </c>
      <c r="E512" s="26">
        <v>539</v>
      </c>
      <c r="F512">
        <v>425.6</v>
      </c>
      <c r="G512" s="61">
        <f t="shared" ref="G512:H514" si="120">+C512+E512</f>
        <v>582.6</v>
      </c>
      <c r="H512" s="61">
        <f t="shared" si="120"/>
        <v>558.5</v>
      </c>
      <c r="I512" s="47">
        <f t="shared" si="119"/>
        <v>4.315129811996421</v>
      </c>
      <c r="J512">
        <v>14</v>
      </c>
    </row>
    <row r="513" spans="2:10" x14ac:dyDescent="0.25">
      <c r="B513" s="8">
        <f t="shared" si="117"/>
        <v>42439</v>
      </c>
      <c r="C513">
        <v>46.2</v>
      </c>
      <c r="D513">
        <v>101.9</v>
      </c>
      <c r="E513" s="26">
        <v>539</v>
      </c>
      <c r="F513">
        <v>457.5</v>
      </c>
      <c r="G513" s="61">
        <f t="shared" si="120"/>
        <v>585.20000000000005</v>
      </c>
      <c r="H513" s="61">
        <f t="shared" si="120"/>
        <v>559.4</v>
      </c>
      <c r="I513" s="47">
        <f t="shared" si="119"/>
        <v>4.6120843761172869</v>
      </c>
      <c r="J513">
        <v>13</v>
      </c>
    </row>
    <row r="514" spans="2:10" x14ac:dyDescent="0.25">
      <c r="B514" s="8">
        <f t="shared" si="117"/>
        <v>42446</v>
      </c>
      <c r="C514">
        <v>27.2</v>
      </c>
      <c r="D514">
        <v>89.4</v>
      </c>
      <c r="E514">
        <v>562.5</v>
      </c>
      <c r="F514">
        <v>457.5</v>
      </c>
      <c r="G514" s="61">
        <f t="shared" si="120"/>
        <v>589.70000000000005</v>
      </c>
      <c r="H514" s="61">
        <f t="shared" si="120"/>
        <v>546.9</v>
      </c>
      <c r="I514" s="47">
        <f t="shared" si="119"/>
        <v>7.8259279575791041</v>
      </c>
      <c r="J514">
        <v>13</v>
      </c>
    </row>
    <row r="515" spans="2:10" x14ac:dyDescent="0.25">
      <c r="B515" s="8">
        <f t="shared" si="117"/>
        <v>42453</v>
      </c>
      <c r="C515">
        <v>43.5</v>
      </c>
      <c r="D515">
        <v>78.599999999999994</v>
      </c>
      <c r="E515">
        <v>562.5</v>
      </c>
      <c r="F515">
        <v>471.7</v>
      </c>
      <c r="G515" s="61">
        <f t="shared" ref="G515:H517" si="121">+C515+E515</f>
        <v>606</v>
      </c>
      <c r="H515" s="61">
        <f t="shared" si="121"/>
        <v>550.29999999999995</v>
      </c>
      <c r="I515" s="47">
        <f t="shared" si="119"/>
        <v>10.121751771760866</v>
      </c>
      <c r="J515">
        <v>17.5</v>
      </c>
    </row>
    <row r="516" spans="2:10" x14ac:dyDescent="0.25">
      <c r="B516" s="8">
        <f t="shared" si="117"/>
        <v>42460</v>
      </c>
      <c r="C516">
        <v>44.1</v>
      </c>
      <c r="D516">
        <v>69.099999999999994</v>
      </c>
      <c r="E516" s="26">
        <v>568</v>
      </c>
      <c r="F516" s="26">
        <v>480</v>
      </c>
      <c r="G516" s="61">
        <f t="shared" si="121"/>
        <v>612.1</v>
      </c>
      <c r="H516" s="61">
        <f t="shared" si="121"/>
        <v>549.1</v>
      </c>
      <c r="I516" s="47">
        <f t="shared" si="119"/>
        <v>11.473319978146046</v>
      </c>
      <c r="J516">
        <v>18.5</v>
      </c>
    </row>
    <row r="517" spans="2:10" x14ac:dyDescent="0.25">
      <c r="B517" s="8">
        <f t="shared" si="117"/>
        <v>42467</v>
      </c>
      <c r="C517" s="26">
        <v>38</v>
      </c>
      <c r="D517">
        <v>59.3</v>
      </c>
      <c r="E517">
        <v>574.6</v>
      </c>
      <c r="F517">
        <v>493.2</v>
      </c>
      <c r="G517" s="61">
        <f t="shared" si="121"/>
        <v>612.6</v>
      </c>
      <c r="H517" s="61">
        <f t="shared" si="121"/>
        <v>552.5</v>
      </c>
      <c r="I517" s="47">
        <f t="shared" ref="I517:I522" si="122">+(G517/H517-1)*100</f>
        <v>10.877828054298643</v>
      </c>
      <c r="J517">
        <v>19.5</v>
      </c>
    </row>
    <row r="518" spans="2:10" x14ac:dyDescent="0.25">
      <c r="B518" s="8">
        <f t="shared" si="117"/>
        <v>42474</v>
      </c>
      <c r="C518">
        <v>41.5</v>
      </c>
      <c r="D518">
        <v>57.5</v>
      </c>
      <c r="E518">
        <v>574.6</v>
      </c>
      <c r="F518" s="26">
        <v>502</v>
      </c>
      <c r="G518" s="61">
        <f t="shared" ref="G518:H520" si="123">+C518+E518</f>
        <v>616.1</v>
      </c>
      <c r="H518" s="61">
        <f t="shared" si="123"/>
        <v>559.5</v>
      </c>
      <c r="I518" s="47">
        <f t="shared" si="122"/>
        <v>10.116175156389628</v>
      </c>
      <c r="J518">
        <v>18.5</v>
      </c>
    </row>
    <row r="519" spans="2:10" x14ac:dyDescent="0.25">
      <c r="B519" s="8">
        <f t="shared" si="117"/>
        <v>42481</v>
      </c>
      <c r="C519">
        <v>53.5</v>
      </c>
      <c r="D519">
        <v>57.5</v>
      </c>
      <c r="E519">
        <v>595.5</v>
      </c>
      <c r="F519">
        <v>517.9</v>
      </c>
      <c r="G519" s="61">
        <f t="shared" si="123"/>
        <v>649</v>
      </c>
      <c r="H519" s="61">
        <f t="shared" si="123"/>
        <v>575.4</v>
      </c>
      <c r="I519" s="47">
        <f t="shared" si="122"/>
        <v>12.791101842196738</v>
      </c>
      <c r="J519">
        <v>19.5</v>
      </c>
    </row>
    <row r="520" spans="2:10" x14ac:dyDescent="0.25">
      <c r="B520" s="8">
        <f t="shared" si="117"/>
        <v>42488</v>
      </c>
      <c r="C520">
        <v>72.400000000000006</v>
      </c>
      <c r="D520">
        <v>59.8</v>
      </c>
      <c r="E520">
        <v>600.29999999999995</v>
      </c>
      <c r="F520">
        <v>517.9</v>
      </c>
      <c r="G520" s="61">
        <f t="shared" si="123"/>
        <v>672.69999999999993</v>
      </c>
      <c r="H520" s="61">
        <f t="shared" si="123"/>
        <v>577.69999999999993</v>
      </c>
      <c r="I520" s="47">
        <f t="shared" si="122"/>
        <v>16.444521377877798</v>
      </c>
      <c r="J520">
        <v>18.5</v>
      </c>
    </row>
    <row r="521" spans="2:10" x14ac:dyDescent="0.25">
      <c r="B521" s="8">
        <f t="shared" si="117"/>
        <v>42495</v>
      </c>
      <c r="C521">
        <v>76.400000000000006</v>
      </c>
      <c r="D521">
        <v>52.6</v>
      </c>
      <c r="E521">
        <v>600.29999999999995</v>
      </c>
      <c r="F521">
        <v>525.5</v>
      </c>
      <c r="G521" s="61">
        <f t="shared" ref="G521:H523" si="124">+C521+E521</f>
        <v>676.69999999999993</v>
      </c>
      <c r="H521" s="61">
        <f t="shared" si="124"/>
        <v>578.1</v>
      </c>
      <c r="I521" s="47">
        <f t="shared" si="122"/>
        <v>17.055872686386419</v>
      </c>
      <c r="J521">
        <v>18.5</v>
      </c>
    </row>
    <row r="522" spans="2:10" x14ac:dyDescent="0.25">
      <c r="B522" s="8">
        <f t="shared" si="117"/>
        <v>42502</v>
      </c>
      <c r="C522">
        <v>60.4</v>
      </c>
      <c r="D522">
        <v>49.5</v>
      </c>
      <c r="E522">
        <v>611.9</v>
      </c>
      <c r="F522">
        <v>533.70000000000005</v>
      </c>
      <c r="G522" s="61">
        <f t="shared" si="124"/>
        <v>672.3</v>
      </c>
      <c r="H522" s="61">
        <f t="shared" si="124"/>
        <v>583.20000000000005</v>
      </c>
      <c r="I522" s="47">
        <f t="shared" si="122"/>
        <v>15.277777777777768</v>
      </c>
      <c r="J522">
        <v>18.5</v>
      </c>
    </row>
    <row r="523" spans="2:10" x14ac:dyDescent="0.25">
      <c r="B523" s="8">
        <f t="shared" si="117"/>
        <v>42509</v>
      </c>
      <c r="C523">
        <v>49.4</v>
      </c>
      <c r="D523" s="26">
        <v>44</v>
      </c>
      <c r="E523">
        <v>622.9</v>
      </c>
      <c r="F523">
        <v>539.1</v>
      </c>
      <c r="G523" s="61">
        <f t="shared" si="124"/>
        <v>672.3</v>
      </c>
      <c r="H523" s="61">
        <f t="shared" si="124"/>
        <v>583.1</v>
      </c>
      <c r="I523" s="47">
        <f t="shared" ref="I523:I528" si="125">+(G523/H523-1)*100</f>
        <v>15.297547590464756</v>
      </c>
      <c r="J523">
        <v>19.5</v>
      </c>
    </row>
    <row r="524" spans="2:10" x14ac:dyDescent="0.25">
      <c r="B524" s="8">
        <f t="shared" si="117"/>
        <v>42516</v>
      </c>
      <c r="C524" s="26">
        <v>48</v>
      </c>
      <c r="D524" s="26">
        <v>12.1</v>
      </c>
      <c r="E524" s="26">
        <v>622.9</v>
      </c>
      <c r="F524" s="26">
        <v>571.1</v>
      </c>
      <c r="G524" s="61">
        <f t="shared" ref="G524:H526" si="126">+C524+E524</f>
        <v>670.9</v>
      </c>
      <c r="H524" s="61">
        <f t="shared" si="126"/>
        <v>583.20000000000005</v>
      </c>
      <c r="I524" s="47">
        <f t="shared" si="125"/>
        <v>15.037722908093265</v>
      </c>
      <c r="J524">
        <v>62.8</v>
      </c>
    </row>
    <row r="525" spans="2:10" x14ac:dyDescent="0.25">
      <c r="B525" s="8">
        <f t="shared" si="117"/>
        <v>42523</v>
      </c>
      <c r="C525">
        <v>51.5</v>
      </c>
      <c r="D525">
        <v>98.5</v>
      </c>
      <c r="E525">
        <v>11.1</v>
      </c>
      <c r="F525">
        <v>2.8</v>
      </c>
      <c r="G525" s="61">
        <f t="shared" si="126"/>
        <v>62.6</v>
      </c>
      <c r="H525" s="61">
        <f t="shared" si="126"/>
        <v>101.3</v>
      </c>
      <c r="I525" s="47">
        <f t="shared" si="125"/>
        <v>-38.203356367226057</v>
      </c>
    </row>
    <row r="526" spans="2:10" x14ac:dyDescent="0.25">
      <c r="B526" s="8">
        <f t="shared" si="117"/>
        <v>42530</v>
      </c>
      <c r="C526" s="26">
        <v>91</v>
      </c>
      <c r="D526">
        <v>101.6</v>
      </c>
      <c r="E526">
        <v>21.5</v>
      </c>
      <c r="F526">
        <v>2.8</v>
      </c>
      <c r="G526" s="61">
        <f t="shared" si="126"/>
        <v>112.5</v>
      </c>
      <c r="H526" s="61">
        <f t="shared" si="126"/>
        <v>104.39999999999999</v>
      </c>
      <c r="I526" s="47">
        <f t="shared" si="125"/>
        <v>7.7586206896551824</v>
      </c>
    </row>
    <row r="527" spans="2:10" x14ac:dyDescent="0.25">
      <c r="B527" s="8">
        <f t="shared" si="117"/>
        <v>42537</v>
      </c>
      <c r="C527">
        <v>130.19999999999999</v>
      </c>
      <c r="D527">
        <v>104.6</v>
      </c>
      <c r="E527">
        <v>42.1</v>
      </c>
      <c r="F527">
        <v>2.8</v>
      </c>
      <c r="G527" s="61">
        <f t="shared" ref="G527:H529" si="127">+C527+E527</f>
        <v>172.29999999999998</v>
      </c>
      <c r="H527" s="61">
        <f t="shared" si="127"/>
        <v>107.39999999999999</v>
      </c>
      <c r="I527" s="47">
        <f t="shared" si="125"/>
        <v>60.42830540037243</v>
      </c>
    </row>
    <row r="528" spans="2:10" x14ac:dyDescent="0.25">
      <c r="B528" s="8">
        <f t="shared" si="117"/>
        <v>42544</v>
      </c>
      <c r="C528" s="26">
        <v>213</v>
      </c>
      <c r="D528">
        <v>116.2</v>
      </c>
      <c r="E528">
        <v>42.1</v>
      </c>
      <c r="F528">
        <v>10.199999999999999</v>
      </c>
      <c r="G528" s="61">
        <f t="shared" si="127"/>
        <v>255.1</v>
      </c>
      <c r="H528" s="61">
        <f t="shared" si="127"/>
        <v>126.4</v>
      </c>
      <c r="I528" s="47">
        <f t="shared" si="125"/>
        <v>101.81962025316453</v>
      </c>
    </row>
    <row r="529" spans="2:11" x14ac:dyDescent="0.25">
      <c r="B529" s="8">
        <f t="shared" si="117"/>
        <v>42551</v>
      </c>
      <c r="C529">
        <v>184.7</v>
      </c>
      <c r="D529">
        <v>116</v>
      </c>
      <c r="E529">
        <v>88.8</v>
      </c>
      <c r="F529">
        <v>36.700000000000003</v>
      </c>
      <c r="G529" s="61">
        <f t="shared" si="127"/>
        <v>273.5</v>
      </c>
      <c r="H529" s="61">
        <f t="shared" si="127"/>
        <v>152.69999999999999</v>
      </c>
      <c r="I529" s="47">
        <f t="shared" ref="I529:I534" si="128">+(G529/H529-1)*100</f>
        <v>79.109364767518016</v>
      </c>
    </row>
    <row r="530" spans="2:11" x14ac:dyDescent="0.25">
      <c r="B530" s="8">
        <f t="shared" si="117"/>
        <v>42558</v>
      </c>
      <c r="C530" s="26">
        <v>187</v>
      </c>
      <c r="D530">
        <v>95.1</v>
      </c>
      <c r="E530">
        <v>94.3</v>
      </c>
      <c r="F530">
        <v>66.8</v>
      </c>
      <c r="G530" s="61">
        <f t="shared" ref="G530:H533" si="129">+C530+E530</f>
        <v>281.3</v>
      </c>
      <c r="H530" s="61">
        <f t="shared" si="129"/>
        <v>161.89999999999998</v>
      </c>
      <c r="I530" s="47">
        <f t="shared" si="128"/>
        <v>73.749227918468236</v>
      </c>
    </row>
    <row r="531" spans="2:11" x14ac:dyDescent="0.25">
      <c r="B531" s="8">
        <f t="shared" si="117"/>
        <v>42565</v>
      </c>
      <c r="C531" s="26">
        <v>193</v>
      </c>
      <c r="D531">
        <v>104.1</v>
      </c>
      <c r="E531">
        <v>94.3</v>
      </c>
      <c r="F531">
        <v>66.8</v>
      </c>
      <c r="G531" s="61">
        <f t="shared" si="129"/>
        <v>287.3</v>
      </c>
      <c r="H531" s="61">
        <f t="shared" si="129"/>
        <v>170.89999999999998</v>
      </c>
      <c r="I531" s="47">
        <f t="shared" si="128"/>
        <v>68.110005851375092</v>
      </c>
    </row>
    <row r="532" spans="2:11" x14ac:dyDescent="0.25">
      <c r="B532" s="8">
        <f t="shared" si="117"/>
        <v>42572</v>
      </c>
      <c r="C532">
        <v>207.3</v>
      </c>
      <c r="D532">
        <v>97.5</v>
      </c>
      <c r="E532">
        <v>100.5</v>
      </c>
      <c r="F532">
        <v>78.7</v>
      </c>
      <c r="G532" s="61">
        <f t="shared" si="129"/>
        <v>307.8</v>
      </c>
      <c r="H532" s="61">
        <f t="shared" si="129"/>
        <v>176.2</v>
      </c>
      <c r="I532" s="47">
        <f t="shared" si="128"/>
        <v>74.687854710556209</v>
      </c>
    </row>
    <row r="533" spans="2:11" ht="15" x14ac:dyDescent="0.35">
      <c r="B533" s="8">
        <f t="shared" si="117"/>
        <v>42579</v>
      </c>
      <c r="C533" s="145">
        <v>216.8</v>
      </c>
      <c r="D533" s="145">
        <v>99.3</v>
      </c>
      <c r="E533" s="145">
        <v>100.5</v>
      </c>
      <c r="F533" s="145">
        <v>93.9</v>
      </c>
      <c r="G533" s="61">
        <f t="shared" si="129"/>
        <v>317.3</v>
      </c>
      <c r="H533" s="61">
        <f t="shared" si="129"/>
        <v>193.2</v>
      </c>
      <c r="I533" s="47">
        <f t="shared" si="128"/>
        <v>64.233954451345767</v>
      </c>
      <c r="K533" s="62"/>
    </row>
    <row r="534" spans="2:11" x14ac:dyDescent="0.25">
      <c r="B534" s="8">
        <f t="shared" si="117"/>
        <v>42586</v>
      </c>
      <c r="C534" s="145">
        <v>153.5</v>
      </c>
      <c r="D534" s="145">
        <v>104.1</v>
      </c>
      <c r="E534" s="145">
        <v>180.3</v>
      </c>
      <c r="F534" s="145">
        <v>97.9</v>
      </c>
      <c r="G534" s="61">
        <f t="shared" ref="G534:H536" si="130">+C534+E534</f>
        <v>333.8</v>
      </c>
      <c r="H534" s="61">
        <f t="shared" si="130"/>
        <v>202</v>
      </c>
      <c r="I534" s="47">
        <f t="shared" si="128"/>
        <v>65.247524752475258</v>
      </c>
      <c r="J534" s="145"/>
    </row>
    <row r="535" spans="2:11" x14ac:dyDescent="0.25">
      <c r="B535" s="8">
        <f t="shared" si="117"/>
        <v>42593</v>
      </c>
      <c r="C535">
        <v>141.5</v>
      </c>
      <c r="D535">
        <v>88.8</v>
      </c>
      <c r="E535">
        <v>196</v>
      </c>
      <c r="F535">
        <v>120.3</v>
      </c>
      <c r="G535" s="61">
        <f t="shared" si="130"/>
        <v>337.5</v>
      </c>
      <c r="H535" s="61">
        <f t="shared" si="130"/>
        <v>209.1</v>
      </c>
      <c r="I535" s="47">
        <f t="shared" ref="I535:I540" si="131">+(G535/H535-1)*100</f>
        <v>61.406025824964125</v>
      </c>
    </row>
    <row r="536" spans="2:11" x14ac:dyDescent="0.25">
      <c r="B536" s="8">
        <f t="shared" si="117"/>
        <v>42600</v>
      </c>
      <c r="C536">
        <v>95.2</v>
      </c>
      <c r="D536">
        <v>89.5</v>
      </c>
      <c r="E536">
        <v>252.6</v>
      </c>
      <c r="F536">
        <v>128.80000000000001</v>
      </c>
      <c r="G536" s="61">
        <f t="shared" si="130"/>
        <v>347.8</v>
      </c>
      <c r="H536" s="61">
        <f t="shared" si="130"/>
        <v>218.3</v>
      </c>
      <c r="I536" s="47">
        <f t="shared" si="131"/>
        <v>59.322033898305079</v>
      </c>
    </row>
    <row r="537" spans="2:11" x14ac:dyDescent="0.25">
      <c r="B537" s="8">
        <f t="shared" si="117"/>
        <v>42607</v>
      </c>
      <c r="C537">
        <v>92.7</v>
      </c>
      <c r="D537">
        <v>103.2</v>
      </c>
      <c r="E537">
        <v>252.6</v>
      </c>
      <c r="F537">
        <v>142.19999999999999</v>
      </c>
      <c r="G537" s="61">
        <f t="shared" ref="G537:H539" si="132">+C537+E537</f>
        <v>345.3</v>
      </c>
      <c r="H537" s="61">
        <f t="shared" si="132"/>
        <v>245.39999999999998</v>
      </c>
      <c r="I537" s="47">
        <f t="shared" si="131"/>
        <v>40.709046454767737</v>
      </c>
    </row>
    <row r="538" spans="2:11" x14ac:dyDescent="0.25">
      <c r="B538" s="8">
        <f t="shared" si="117"/>
        <v>42614</v>
      </c>
      <c r="C538">
        <v>97.7</v>
      </c>
      <c r="D538">
        <v>104.2</v>
      </c>
      <c r="E538">
        <v>292.39999999999998</v>
      </c>
      <c r="F538">
        <v>186.2</v>
      </c>
      <c r="G538" s="61">
        <f t="shared" si="132"/>
        <v>390.09999999999997</v>
      </c>
      <c r="H538" s="61">
        <f t="shared" si="132"/>
        <v>290.39999999999998</v>
      </c>
      <c r="I538" s="47">
        <f t="shared" si="131"/>
        <v>34.331955922865021</v>
      </c>
    </row>
    <row r="539" spans="2:11" x14ac:dyDescent="0.25">
      <c r="B539" s="8">
        <f t="shared" si="117"/>
        <v>42621</v>
      </c>
      <c r="C539">
        <v>102.4</v>
      </c>
      <c r="D539">
        <v>85.5</v>
      </c>
      <c r="E539">
        <v>298</v>
      </c>
      <c r="F539">
        <v>213.2</v>
      </c>
      <c r="G539" s="61">
        <f t="shared" si="132"/>
        <v>400.4</v>
      </c>
      <c r="H539" s="61">
        <f t="shared" si="132"/>
        <v>298.7</v>
      </c>
      <c r="I539" s="47">
        <f t="shared" si="131"/>
        <v>34.047539337127539</v>
      </c>
    </row>
    <row r="540" spans="2:11" x14ac:dyDescent="0.25">
      <c r="B540" s="8">
        <f t="shared" si="117"/>
        <v>42628</v>
      </c>
      <c r="C540">
        <v>105.7</v>
      </c>
      <c r="D540">
        <v>54.2</v>
      </c>
      <c r="E540">
        <v>309.8</v>
      </c>
      <c r="F540" s="26">
        <v>283</v>
      </c>
      <c r="G540" s="61">
        <f t="shared" ref="G540:H542" si="133">+C540+E540</f>
        <v>415.5</v>
      </c>
      <c r="H540" s="61">
        <f t="shared" si="133"/>
        <v>337.2</v>
      </c>
      <c r="I540" s="47">
        <f t="shared" si="131"/>
        <v>23.220640569395012</v>
      </c>
    </row>
    <row r="541" spans="2:11" x14ac:dyDescent="0.25">
      <c r="B541" s="8">
        <f t="shared" si="117"/>
        <v>42635</v>
      </c>
      <c r="C541">
        <v>114.5</v>
      </c>
      <c r="D541">
        <v>44.2</v>
      </c>
      <c r="E541">
        <v>309.8</v>
      </c>
      <c r="F541">
        <v>299.3</v>
      </c>
      <c r="G541" s="61">
        <f t="shared" si="133"/>
        <v>424.3</v>
      </c>
      <c r="H541" s="61">
        <f t="shared" si="133"/>
        <v>343.5</v>
      </c>
      <c r="I541" s="47">
        <f t="shared" ref="I541:I546" si="134">+(G541/H541-1)*100</f>
        <v>23.52256186317323</v>
      </c>
    </row>
    <row r="542" spans="2:11" x14ac:dyDescent="0.25">
      <c r="B542" s="8">
        <f t="shared" si="117"/>
        <v>42642</v>
      </c>
      <c r="C542">
        <v>83.2</v>
      </c>
      <c r="D542">
        <v>59.4</v>
      </c>
      <c r="E542">
        <v>356.8</v>
      </c>
      <c r="F542">
        <v>304.7</v>
      </c>
      <c r="G542" s="61">
        <f t="shared" si="133"/>
        <v>440</v>
      </c>
      <c r="H542" s="61">
        <f t="shared" si="133"/>
        <v>364.09999999999997</v>
      </c>
      <c r="I542" s="47">
        <f t="shared" si="134"/>
        <v>20.845921450151074</v>
      </c>
    </row>
    <row r="543" spans="2:11" x14ac:dyDescent="0.25">
      <c r="B543" s="8">
        <f t="shared" si="117"/>
        <v>42649</v>
      </c>
      <c r="C543">
        <v>78.2</v>
      </c>
      <c r="D543" s="112">
        <v>88</v>
      </c>
      <c r="E543">
        <v>362.3</v>
      </c>
      <c r="F543" s="112">
        <v>305</v>
      </c>
      <c r="G543" s="61">
        <f t="shared" ref="G543:H546" si="135">+C543+E543</f>
        <v>440.5</v>
      </c>
      <c r="H543" s="61">
        <f t="shared" si="135"/>
        <v>393</v>
      </c>
      <c r="I543" s="47">
        <f t="shared" si="134"/>
        <v>12.086513994910941</v>
      </c>
    </row>
    <row r="544" spans="2:11" x14ac:dyDescent="0.25">
      <c r="B544" s="8">
        <f t="shared" si="117"/>
        <v>42656</v>
      </c>
      <c r="C544">
        <v>54.2</v>
      </c>
      <c r="D544">
        <v>106.7</v>
      </c>
      <c r="E544">
        <v>398.3</v>
      </c>
      <c r="F544">
        <v>304.7</v>
      </c>
      <c r="G544" s="61">
        <f t="shared" si="135"/>
        <v>452.5</v>
      </c>
      <c r="H544" s="61">
        <f t="shared" si="135"/>
        <v>411.4</v>
      </c>
      <c r="I544" s="47">
        <f t="shared" si="134"/>
        <v>9.9902771025765844</v>
      </c>
    </row>
    <row r="545" spans="2:9" x14ac:dyDescent="0.25">
      <c r="B545" s="8">
        <f t="shared" si="117"/>
        <v>42663</v>
      </c>
      <c r="C545">
        <v>70.3</v>
      </c>
      <c r="D545">
        <v>89.7</v>
      </c>
      <c r="E545">
        <v>437.3</v>
      </c>
      <c r="F545">
        <v>325.60000000000002</v>
      </c>
      <c r="G545" s="61">
        <f t="shared" si="135"/>
        <v>507.6</v>
      </c>
      <c r="H545" s="61">
        <f t="shared" si="135"/>
        <v>415.3</v>
      </c>
      <c r="I545" s="47">
        <f t="shared" si="134"/>
        <v>22.224897664339039</v>
      </c>
    </row>
    <row r="546" spans="2:9" x14ac:dyDescent="0.25">
      <c r="B546" s="8">
        <f t="shared" si="117"/>
        <v>42670</v>
      </c>
      <c r="C546">
        <v>74.3</v>
      </c>
      <c r="D546">
        <v>65.900000000000006</v>
      </c>
      <c r="E546">
        <v>445.9</v>
      </c>
      <c r="F546">
        <v>337.1</v>
      </c>
      <c r="G546" s="61">
        <f t="shared" si="135"/>
        <v>520.19999999999993</v>
      </c>
      <c r="H546" s="61">
        <f t="shared" si="135"/>
        <v>403</v>
      </c>
      <c r="I546" s="47">
        <f t="shared" si="134"/>
        <v>29.081885856079381</v>
      </c>
    </row>
    <row r="547" spans="2:9" x14ac:dyDescent="0.25">
      <c r="B547" s="8">
        <f t="shared" si="117"/>
        <v>42677</v>
      </c>
      <c r="C547">
        <v>92.3</v>
      </c>
      <c r="D547">
        <v>76.900000000000006</v>
      </c>
      <c r="E547">
        <v>445.9</v>
      </c>
      <c r="F547">
        <v>337.1</v>
      </c>
      <c r="G547" s="61">
        <f t="shared" ref="G547:H549" si="136">+C547+E547</f>
        <v>538.19999999999993</v>
      </c>
      <c r="H547" s="61">
        <f t="shared" si="136"/>
        <v>414</v>
      </c>
      <c r="I547" s="258">
        <f t="shared" ref="I547:I552" si="137">+(G547/H547-1)*100</f>
        <v>29.999999999999982</v>
      </c>
    </row>
    <row r="548" spans="2:9" x14ac:dyDescent="0.25">
      <c r="B548" s="8">
        <f t="shared" si="117"/>
        <v>42684</v>
      </c>
      <c r="C548">
        <v>86.8</v>
      </c>
      <c r="D548">
        <v>84.9</v>
      </c>
      <c r="E548">
        <v>457.3</v>
      </c>
      <c r="F548">
        <v>337.1</v>
      </c>
      <c r="G548" s="61">
        <f t="shared" si="136"/>
        <v>544.1</v>
      </c>
      <c r="H548" s="61">
        <f t="shared" si="136"/>
        <v>422</v>
      </c>
      <c r="I548" s="47">
        <f t="shared" si="137"/>
        <v>28.933649289099538</v>
      </c>
    </row>
    <row r="549" spans="2:9" x14ac:dyDescent="0.25">
      <c r="B549" s="8">
        <f t="shared" si="117"/>
        <v>42691</v>
      </c>
      <c r="C549">
        <v>86.8</v>
      </c>
      <c r="D549">
        <v>100.4</v>
      </c>
      <c r="E549">
        <v>457.3</v>
      </c>
      <c r="F549">
        <v>345.4</v>
      </c>
      <c r="G549" s="61">
        <f t="shared" si="136"/>
        <v>544.1</v>
      </c>
      <c r="H549" s="61">
        <f t="shared" si="136"/>
        <v>445.79999999999995</v>
      </c>
      <c r="I549" s="47">
        <f t="shared" si="137"/>
        <v>22.050246747420378</v>
      </c>
    </row>
    <row r="550" spans="2:9" x14ac:dyDescent="0.25">
      <c r="B550" s="8">
        <f t="shared" si="117"/>
        <v>42698</v>
      </c>
      <c r="C550">
        <v>77.900000000000006</v>
      </c>
      <c r="D550">
        <v>113.2</v>
      </c>
      <c r="E550">
        <v>483.5</v>
      </c>
      <c r="F550">
        <v>345.4</v>
      </c>
      <c r="G550" s="61">
        <f t="shared" ref="G550:H552" si="138">+C550+E550</f>
        <v>561.4</v>
      </c>
      <c r="H550" s="61">
        <f t="shared" si="138"/>
        <v>458.59999999999997</v>
      </c>
      <c r="I550" s="47">
        <f t="shared" si="137"/>
        <v>22.416048844308769</v>
      </c>
    </row>
    <row r="551" spans="2:9" x14ac:dyDescent="0.25">
      <c r="B551" s="8">
        <f t="shared" si="117"/>
        <v>42705</v>
      </c>
      <c r="C551">
        <v>98.4</v>
      </c>
      <c r="D551">
        <v>115.8</v>
      </c>
      <c r="E551">
        <v>483.5</v>
      </c>
      <c r="F551">
        <v>355</v>
      </c>
      <c r="G551" s="61">
        <f t="shared" si="138"/>
        <v>581.9</v>
      </c>
      <c r="H551" s="61">
        <f t="shared" si="138"/>
        <v>470.8</v>
      </c>
      <c r="I551" s="47">
        <f t="shared" si="137"/>
        <v>23.598130841121478</v>
      </c>
    </row>
    <row r="552" spans="2:9" x14ac:dyDescent="0.25">
      <c r="B552" s="8">
        <f t="shared" si="117"/>
        <v>42712</v>
      </c>
      <c r="C552">
        <v>99.3</v>
      </c>
      <c r="D552">
        <v>87.5</v>
      </c>
      <c r="E552">
        <v>510.3</v>
      </c>
      <c r="F552">
        <v>391.6</v>
      </c>
      <c r="G552" s="61">
        <f t="shared" si="138"/>
        <v>609.6</v>
      </c>
      <c r="H552" s="61">
        <f t="shared" si="138"/>
        <v>479.1</v>
      </c>
      <c r="I552" s="47">
        <f t="shared" si="137"/>
        <v>27.238572323105824</v>
      </c>
    </row>
    <row r="553" spans="2:9" x14ac:dyDescent="0.25">
      <c r="B553" s="8">
        <f t="shared" si="117"/>
        <v>42719</v>
      </c>
      <c r="C553">
        <v>99.3</v>
      </c>
      <c r="D553">
        <v>90.4</v>
      </c>
      <c r="E553">
        <v>510.3</v>
      </c>
      <c r="F553">
        <v>407.9</v>
      </c>
      <c r="G553" s="61">
        <f t="shared" ref="G553:H555" si="139">+C553+E553</f>
        <v>609.6</v>
      </c>
      <c r="H553" s="61">
        <f t="shared" si="139"/>
        <v>498.29999999999995</v>
      </c>
      <c r="I553" s="47">
        <f t="shared" ref="I553:I558" si="140">+(G553/H553-1)*100</f>
        <v>22.335942203491889</v>
      </c>
    </row>
    <row r="554" spans="2:9" x14ac:dyDescent="0.25">
      <c r="B554" s="8">
        <f t="shared" si="117"/>
        <v>42726</v>
      </c>
      <c r="C554">
        <v>97.8</v>
      </c>
      <c r="D554">
        <v>90.7</v>
      </c>
      <c r="E554">
        <v>533.6</v>
      </c>
      <c r="F554">
        <v>418.2</v>
      </c>
      <c r="G554" s="61">
        <f t="shared" si="139"/>
        <v>631.4</v>
      </c>
      <c r="H554" s="61">
        <f t="shared" si="139"/>
        <v>508.9</v>
      </c>
      <c r="I554" s="47">
        <f t="shared" si="140"/>
        <v>24.071526822558464</v>
      </c>
    </row>
    <row r="555" spans="2:9" x14ac:dyDescent="0.25">
      <c r="B555" s="8">
        <f t="shared" si="117"/>
        <v>42733</v>
      </c>
      <c r="C555">
        <v>97.8</v>
      </c>
      <c r="D555">
        <v>91.2</v>
      </c>
      <c r="E555">
        <v>533.6</v>
      </c>
      <c r="F555">
        <v>418.2</v>
      </c>
      <c r="G555" s="61">
        <f t="shared" si="139"/>
        <v>631.4</v>
      </c>
      <c r="H555" s="61">
        <f t="shared" si="139"/>
        <v>509.4</v>
      </c>
      <c r="I555" s="47">
        <f t="shared" si="140"/>
        <v>23.949744797801344</v>
      </c>
    </row>
    <row r="556" spans="2:9" x14ac:dyDescent="0.25">
      <c r="B556" s="8">
        <f t="shared" si="117"/>
        <v>42740</v>
      </c>
      <c r="C556">
        <v>106.8</v>
      </c>
      <c r="D556">
        <v>91.2</v>
      </c>
      <c r="E556">
        <v>533.6</v>
      </c>
      <c r="F556">
        <v>418.2</v>
      </c>
      <c r="G556" s="61">
        <f t="shared" ref="G556:H558" si="141">+C556+E556</f>
        <v>640.4</v>
      </c>
      <c r="H556" s="61">
        <f t="shared" si="141"/>
        <v>509.4</v>
      </c>
      <c r="I556" s="47">
        <f t="shared" si="140"/>
        <v>25.716529250098151</v>
      </c>
    </row>
    <row r="557" spans="2:9" x14ac:dyDescent="0.25">
      <c r="B557" s="8">
        <f t="shared" si="117"/>
        <v>42747</v>
      </c>
      <c r="C557">
        <v>113.8</v>
      </c>
      <c r="D557">
        <v>92.3</v>
      </c>
      <c r="E557">
        <v>533.6</v>
      </c>
      <c r="F557">
        <v>423.7</v>
      </c>
      <c r="G557" s="61">
        <f t="shared" si="141"/>
        <v>647.4</v>
      </c>
      <c r="H557" s="61">
        <f t="shared" si="141"/>
        <v>516</v>
      </c>
      <c r="I557" s="47">
        <f t="shared" si="140"/>
        <v>25.465116279069754</v>
      </c>
    </row>
    <row r="558" spans="2:9" x14ac:dyDescent="0.25">
      <c r="B558" s="8">
        <f t="shared" si="117"/>
        <v>42754</v>
      </c>
      <c r="C558" s="26">
        <v>116</v>
      </c>
      <c r="D558">
        <v>46.4</v>
      </c>
      <c r="E558">
        <v>549.5</v>
      </c>
      <c r="F558">
        <v>473.7</v>
      </c>
      <c r="G558" s="61">
        <f t="shared" si="141"/>
        <v>665.5</v>
      </c>
      <c r="H558" s="61">
        <f t="shared" si="141"/>
        <v>520.1</v>
      </c>
      <c r="I558" s="47">
        <f t="shared" si="140"/>
        <v>27.956162276485273</v>
      </c>
    </row>
    <row r="559" spans="2:9" x14ac:dyDescent="0.25">
      <c r="B559" s="8">
        <f t="shared" si="117"/>
        <v>42761</v>
      </c>
      <c r="C559" s="26">
        <v>122</v>
      </c>
      <c r="D559">
        <v>32.299999999999997</v>
      </c>
      <c r="E559">
        <v>555</v>
      </c>
      <c r="F559">
        <v>488.8</v>
      </c>
      <c r="G559" s="61">
        <f>+C559+E559</f>
        <v>677</v>
      </c>
      <c r="H559" s="61">
        <f>+D559+F559</f>
        <v>521.1</v>
      </c>
      <c r="I559" s="47">
        <f>+(G559/H559-1)*100</f>
        <v>29.917482249088458</v>
      </c>
    </row>
    <row r="560" spans="2:9" x14ac:dyDescent="0.25">
      <c r="B560" s="8">
        <f t="shared" si="117"/>
        <v>42768</v>
      </c>
      <c r="C560" s="26">
        <v>131</v>
      </c>
      <c r="D560">
        <v>43.3</v>
      </c>
      <c r="E560">
        <v>555</v>
      </c>
      <c r="F560">
        <v>488.8</v>
      </c>
      <c r="G560" s="61">
        <f t="shared" ref="G560:G609" si="142">+C560+E560</f>
        <v>686</v>
      </c>
      <c r="H560" s="61">
        <f t="shared" ref="H560:H609" si="143">+D560+F560</f>
        <v>532.1</v>
      </c>
      <c r="I560" s="47">
        <f t="shared" ref="I560:I609" si="144">+(G560/H560-1)*100</f>
        <v>28.923134749107305</v>
      </c>
    </row>
    <row r="561" spans="2:10" x14ac:dyDescent="0.25">
      <c r="B561" s="8">
        <f t="shared" si="117"/>
        <v>42775</v>
      </c>
      <c r="C561">
        <v>102.9</v>
      </c>
      <c r="D561">
        <v>28.8</v>
      </c>
      <c r="E561">
        <v>584.4</v>
      </c>
      <c r="F561">
        <v>511.8</v>
      </c>
      <c r="G561" s="61">
        <f t="shared" si="142"/>
        <v>687.3</v>
      </c>
      <c r="H561" s="61">
        <f t="shared" si="143"/>
        <v>540.6</v>
      </c>
      <c r="I561" s="47">
        <f t="shared" si="144"/>
        <v>27.136514983351812</v>
      </c>
    </row>
    <row r="562" spans="2:10" x14ac:dyDescent="0.25">
      <c r="B562" s="8">
        <f t="shared" si="117"/>
        <v>42782</v>
      </c>
      <c r="C562">
        <v>119.7</v>
      </c>
      <c r="D562">
        <v>47.3</v>
      </c>
      <c r="E562">
        <v>596.9</v>
      </c>
      <c r="F562">
        <v>511.8</v>
      </c>
      <c r="G562" s="61">
        <f t="shared" si="142"/>
        <v>716.6</v>
      </c>
      <c r="H562" s="61">
        <f t="shared" si="143"/>
        <v>559.1</v>
      </c>
      <c r="I562" s="47">
        <f t="shared" si="144"/>
        <v>28.17027365408693</v>
      </c>
    </row>
    <row r="563" spans="2:10" x14ac:dyDescent="0.25">
      <c r="B563" s="8">
        <f t="shared" si="117"/>
        <v>42789</v>
      </c>
      <c r="C563">
        <v>127.6</v>
      </c>
      <c r="D563">
        <v>42.1</v>
      </c>
      <c r="E563">
        <v>596.9</v>
      </c>
      <c r="F563">
        <v>528.6</v>
      </c>
      <c r="G563" s="61">
        <f t="shared" si="142"/>
        <v>724.5</v>
      </c>
      <c r="H563" s="61">
        <f t="shared" si="143"/>
        <v>570.70000000000005</v>
      </c>
      <c r="I563" s="47">
        <f t="shared" si="144"/>
        <v>26.949360434554048</v>
      </c>
    </row>
    <row r="564" spans="2:10" x14ac:dyDescent="0.25">
      <c r="B564" s="8">
        <f t="shared" si="117"/>
        <v>42796</v>
      </c>
      <c r="C564">
        <v>121.6</v>
      </c>
      <c r="D564">
        <v>43.6</v>
      </c>
      <c r="E564">
        <v>603.4</v>
      </c>
      <c r="F564">
        <v>539</v>
      </c>
      <c r="G564" s="61">
        <f t="shared" si="142"/>
        <v>725</v>
      </c>
      <c r="H564" s="61">
        <f t="shared" si="143"/>
        <v>582.6</v>
      </c>
      <c r="I564" s="47">
        <f t="shared" si="144"/>
        <v>24.442155853072435</v>
      </c>
    </row>
    <row r="565" spans="2:10" x14ac:dyDescent="0.25">
      <c r="B565" s="8">
        <f t="shared" si="117"/>
        <v>42803</v>
      </c>
      <c r="C565">
        <v>121.9</v>
      </c>
      <c r="D565">
        <v>46.2</v>
      </c>
      <c r="E565">
        <v>627.29999999999995</v>
      </c>
      <c r="F565">
        <v>539</v>
      </c>
      <c r="G565" s="61">
        <f t="shared" si="142"/>
        <v>749.19999999999993</v>
      </c>
      <c r="H565" s="61">
        <f t="shared" si="143"/>
        <v>585.20000000000005</v>
      </c>
      <c r="I565" s="47">
        <f t="shared" si="144"/>
        <v>28.024606971975373</v>
      </c>
    </row>
    <row r="566" spans="2:10" x14ac:dyDescent="0.25">
      <c r="B566" s="8">
        <f t="shared" si="117"/>
        <v>42810</v>
      </c>
      <c r="C566">
        <v>124.9</v>
      </c>
      <c r="D566">
        <v>27.2</v>
      </c>
      <c r="E566">
        <v>655.29999999999995</v>
      </c>
      <c r="F566">
        <v>562.5</v>
      </c>
      <c r="G566" s="61">
        <f t="shared" si="142"/>
        <v>780.19999999999993</v>
      </c>
      <c r="H566" s="61">
        <f t="shared" si="143"/>
        <v>589.70000000000005</v>
      </c>
      <c r="I566" s="47">
        <f t="shared" si="144"/>
        <v>32.304561641512606</v>
      </c>
    </row>
    <row r="567" spans="2:10" x14ac:dyDescent="0.25">
      <c r="B567" s="8">
        <f t="shared" si="117"/>
        <v>42817</v>
      </c>
      <c r="C567">
        <v>118.9</v>
      </c>
      <c r="D567">
        <v>43.5</v>
      </c>
      <c r="E567">
        <v>661.9</v>
      </c>
      <c r="F567">
        <v>562.5</v>
      </c>
      <c r="G567" s="61">
        <f t="shared" si="142"/>
        <v>780.8</v>
      </c>
      <c r="H567" s="61">
        <f t="shared" si="143"/>
        <v>606</v>
      </c>
      <c r="I567" s="47">
        <f t="shared" si="144"/>
        <v>28.844884488448841</v>
      </c>
    </row>
    <row r="568" spans="2:10" x14ac:dyDescent="0.25">
      <c r="B568" s="8">
        <f t="shared" si="117"/>
        <v>42824</v>
      </c>
      <c r="C568">
        <v>83.1</v>
      </c>
      <c r="D568">
        <v>44.1</v>
      </c>
      <c r="E568">
        <v>698.2</v>
      </c>
      <c r="F568">
        <v>568</v>
      </c>
      <c r="G568" s="61">
        <f t="shared" si="142"/>
        <v>781.30000000000007</v>
      </c>
      <c r="H568" s="61">
        <f t="shared" si="143"/>
        <v>612.1</v>
      </c>
      <c r="I568" s="47">
        <f t="shared" si="144"/>
        <v>27.642542068289512</v>
      </c>
    </row>
    <row r="569" spans="2:10" x14ac:dyDescent="0.25">
      <c r="B569" s="8">
        <f t="shared" si="117"/>
        <v>42831</v>
      </c>
      <c r="C569">
        <v>57.2</v>
      </c>
      <c r="D569">
        <v>38</v>
      </c>
      <c r="E569">
        <v>731.3</v>
      </c>
      <c r="F569">
        <v>574.6</v>
      </c>
      <c r="G569" s="61">
        <f t="shared" si="142"/>
        <v>788.5</v>
      </c>
      <c r="H569" s="61">
        <f t="shared" si="143"/>
        <v>612.6</v>
      </c>
      <c r="I569" s="47">
        <f t="shared" si="144"/>
        <v>28.713679399281755</v>
      </c>
    </row>
    <row r="570" spans="2:10" x14ac:dyDescent="0.25">
      <c r="B570" s="8">
        <f t="shared" si="117"/>
        <v>42838</v>
      </c>
      <c r="C570">
        <v>84.2</v>
      </c>
      <c r="D570">
        <v>41.5</v>
      </c>
      <c r="E570">
        <v>737.9</v>
      </c>
      <c r="F570">
        <v>574.6</v>
      </c>
      <c r="G570" s="61">
        <f t="shared" si="142"/>
        <v>822.1</v>
      </c>
      <c r="H570" s="61">
        <f t="shared" si="143"/>
        <v>616.1</v>
      </c>
      <c r="I570" s="47">
        <f t="shared" si="144"/>
        <v>33.436130498295725</v>
      </c>
    </row>
    <row r="571" spans="2:10" x14ac:dyDescent="0.25">
      <c r="B571" s="8">
        <f t="shared" ref="B571:B634" si="145">+B570+7</f>
        <v>42845</v>
      </c>
      <c r="C571">
        <v>95.2</v>
      </c>
      <c r="D571">
        <v>53.5</v>
      </c>
      <c r="E571">
        <v>737.9</v>
      </c>
      <c r="F571">
        <v>595.5</v>
      </c>
      <c r="G571" s="61">
        <f t="shared" si="142"/>
        <v>833.1</v>
      </c>
      <c r="H571" s="61">
        <f t="shared" si="143"/>
        <v>649</v>
      </c>
      <c r="I571" s="47">
        <f t="shared" si="144"/>
        <v>28.366718027734983</v>
      </c>
    </row>
    <row r="572" spans="2:10" x14ac:dyDescent="0.25">
      <c r="B572" s="8">
        <f t="shared" si="145"/>
        <v>42852</v>
      </c>
      <c r="C572">
        <v>115.2</v>
      </c>
      <c r="D572">
        <v>72.400000000000006</v>
      </c>
      <c r="E572">
        <v>743.9</v>
      </c>
      <c r="F572">
        <v>600.29999999999995</v>
      </c>
      <c r="G572" s="61">
        <f t="shared" si="142"/>
        <v>859.1</v>
      </c>
      <c r="H572" s="61">
        <f t="shared" si="143"/>
        <v>672.69999999999993</v>
      </c>
      <c r="I572" s="47">
        <f t="shared" si="144"/>
        <v>27.709231455329288</v>
      </c>
      <c r="J572">
        <v>4.5</v>
      </c>
    </row>
    <row r="573" spans="2:10" x14ac:dyDescent="0.25">
      <c r="B573" s="8">
        <f t="shared" si="145"/>
        <v>42859</v>
      </c>
      <c r="C573">
        <v>109.7</v>
      </c>
      <c r="D573">
        <v>76.400000000000006</v>
      </c>
      <c r="E573">
        <v>749.9</v>
      </c>
      <c r="F573">
        <v>600.29999999999995</v>
      </c>
      <c r="G573" s="61">
        <f t="shared" si="142"/>
        <v>859.6</v>
      </c>
      <c r="H573" s="61">
        <f t="shared" si="143"/>
        <v>676.69999999999993</v>
      </c>
      <c r="I573" s="47">
        <f t="shared" si="144"/>
        <v>27.028225210580771</v>
      </c>
      <c r="J573">
        <v>4.5</v>
      </c>
    </row>
    <row r="574" spans="2:10" x14ac:dyDescent="0.25">
      <c r="B574" s="8">
        <f t="shared" si="145"/>
        <v>42866</v>
      </c>
      <c r="C574" s="26">
        <v>110</v>
      </c>
      <c r="D574">
        <v>60.4</v>
      </c>
      <c r="E574">
        <v>749.9</v>
      </c>
      <c r="F574">
        <v>611.9</v>
      </c>
      <c r="G574" s="61">
        <f t="shared" si="142"/>
        <v>859.9</v>
      </c>
      <c r="H574" s="61">
        <f t="shared" si="143"/>
        <v>672.3</v>
      </c>
      <c r="I574" s="47">
        <f t="shared" si="144"/>
        <v>27.904209430313841</v>
      </c>
      <c r="J574">
        <v>29.5</v>
      </c>
    </row>
    <row r="575" spans="2:10" x14ac:dyDescent="0.25">
      <c r="B575" s="8">
        <f t="shared" si="145"/>
        <v>42873</v>
      </c>
      <c r="C575">
        <v>49.4</v>
      </c>
      <c r="D575">
        <v>49.4</v>
      </c>
      <c r="E575">
        <v>808.8</v>
      </c>
      <c r="F575">
        <v>622.9</v>
      </c>
      <c r="G575" s="61">
        <f t="shared" si="142"/>
        <v>858.19999999999993</v>
      </c>
      <c r="H575" s="61">
        <f t="shared" si="143"/>
        <v>672.3</v>
      </c>
      <c r="I575" s="47">
        <f t="shared" si="144"/>
        <v>27.651346125241716</v>
      </c>
      <c r="J575">
        <v>29.5</v>
      </c>
    </row>
    <row r="576" spans="2:10" x14ac:dyDescent="0.25">
      <c r="B576" s="8">
        <f t="shared" si="145"/>
        <v>42880</v>
      </c>
      <c r="C576">
        <v>46.1</v>
      </c>
      <c r="D576">
        <v>48</v>
      </c>
      <c r="E576">
        <v>812</v>
      </c>
      <c r="F576">
        <v>622.9</v>
      </c>
      <c r="G576" s="61">
        <f t="shared" si="142"/>
        <v>858.1</v>
      </c>
      <c r="H576" s="61">
        <f t="shared" si="143"/>
        <v>670.9</v>
      </c>
      <c r="I576" s="47">
        <f t="shared" si="144"/>
        <v>27.902817111342969</v>
      </c>
      <c r="J576">
        <v>46.5</v>
      </c>
    </row>
    <row r="577" spans="2:10" x14ac:dyDescent="0.25">
      <c r="B577" s="8">
        <f t="shared" si="145"/>
        <v>42887</v>
      </c>
      <c r="C577">
        <v>92.6</v>
      </c>
      <c r="D577">
        <v>51.5</v>
      </c>
      <c r="E577">
        <v>11.6</v>
      </c>
      <c r="F577">
        <v>11.1</v>
      </c>
      <c r="G577" s="61">
        <f t="shared" si="142"/>
        <v>104.19999999999999</v>
      </c>
      <c r="H577" s="61">
        <f t="shared" si="143"/>
        <v>62.6</v>
      </c>
      <c r="I577" s="47">
        <f t="shared" si="144"/>
        <v>66.453674121405726</v>
      </c>
      <c r="J577">
        <v>0</v>
      </c>
    </row>
    <row r="578" spans="2:10" x14ac:dyDescent="0.25">
      <c r="B578" s="8">
        <f t="shared" si="145"/>
        <v>42894</v>
      </c>
      <c r="C578">
        <v>102.9</v>
      </c>
      <c r="D578">
        <v>91</v>
      </c>
      <c r="E578">
        <v>48.8</v>
      </c>
      <c r="F578">
        <v>21.5</v>
      </c>
      <c r="G578" s="61">
        <f t="shared" si="142"/>
        <v>151.69999999999999</v>
      </c>
      <c r="H578" s="61">
        <f t="shared" si="143"/>
        <v>112.5</v>
      </c>
      <c r="I578" s="47">
        <f t="shared" si="144"/>
        <v>34.844444444444434</v>
      </c>
    </row>
    <row r="579" spans="2:10" x14ac:dyDescent="0.25">
      <c r="B579" s="8">
        <f t="shared" si="145"/>
        <v>42901</v>
      </c>
      <c r="C579">
        <v>137.9</v>
      </c>
      <c r="D579">
        <v>130.19999999999999</v>
      </c>
      <c r="E579">
        <v>48.8</v>
      </c>
      <c r="F579">
        <v>42.1</v>
      </c>
      <c r="G579" s="61">
        <f t="shared" si="142"/>
        <v>186.7</v>
      </c>
      <c r="H579" s="61">
        <f t="shared" si="143"/>
        <v>172.29999999999998</v>
      </c>
      <c r="I579" s="47">
        <f t="shared" si="144"/>
        <v>8.3575159605339557</v>
      </c>
    </row>
    <row r="580" spans="2:10" x14ac:dyDescent="0.25">
      <c r="B580" s="8">
        <f t="shared" si="145"/>
        <v>42908</v>
      </c>
      <c r="C580">
        <v>122.1</v>
      </c>
      <c r="D580">
        <v>184.7</v>
      </c>
      <c r="E580">
        <v>75.5</v>
      </c>
      <c r="F580">
        <v>88.8</v>
      </c>
      <c r="G580" s="61">
        <f t="shared" si="142"/>
        <v>197.6</v>
      </c>
      <c r="H580" s="61">
        <f t="shared" si="143"/>
        <v>273.5</v>
      </c>
      <c r="I580" s="47">
        <f t="shared" si="144"/>
        <v>-27.751371115173672</v>
      </c>
    </row>
    <row r="581" spans="2:10" x14ac:dyDescent="0.25">
      <c r="B581" s="8">
        <f t="shared" si="145"/>
        <v>42915</v>
      </c>
      <c r="C581">
        <v>83.5</v>
      </c>
      <c r="D581">
        <v>184.7</v>
      </c>
      <c r="E581">
        <v>86.3</v>
      </c>
      <c r="F581">
        <v>88.8</v>
      </c>
      <c r="G581" s="61">
        <f t="shared" si="142"/>
        <v>169.8</v>
      </c>
      <c r="H581" s="61">
        <f t="shared" si="143"/>
        <v>273.5</v>
      </c>
      <c r="I581" s="47">
        <f t="shared" si="144"/>
        <v>-37.91590493601462</v>
      </c>
    </row>
    <row r="582" spans="2:10" x14ac:dyDescent="0.25">
      <c r="B582" s="8">
        <f t="shared" si="145"/>
        <v>42922</v>
      </c>
      <c r="C582">
        <v>83.5</v>
      </c>
      <c r="D582">
        <v>187</v>
      </c>
      <c r="E582">
        <v>86.3</v>
      </c>
      <c r="F582">
        <v>94.3</v>
      </c>
      <c r="G582" s="61">
        <f t="shared" si="142"/>
        <v>169.8</v>
      </c>
      <c r="H582" s="61">
        <f t="shared" si="143"/>
        <v>281.3</v>
      </c>
      <c r="I582" s="47">
        <f t="shared" si="144"/>
        <v>-39.637397795947379</v>
      </c>
    </row>
    <row r="583" spans="2:10" x14ac:dyDescent="0.25">
      <c r="B583" s="8">
        <f t="shared" si="145"/>
        <v>42929</v>
      </c>
      <c r="C583">
        <v>125.8</v>
      </c>
      <c r="D583">
        <v>193</v>
      </c>
      <c r="E583">
        <v>86.3</v>
      </c>
      <c r="F583">
        <v>94.3</v>
      </c>
      <c r="G583" s="61">
        <f t="shared" si="142"/>
        <v>212.1</v>
      </c>
      <c r="H583" s="61">
        <f t="shared" si="143"/>
        <v>287.3</v>
      </c>
      <c r="I583" s="47">
        <f t="shared" si="144"/>
        <v>-26.174730247128441</v>
      </c>
    </row>
    <row r="584" spans="2:10" x14ac:dyDescent="0.25">
      <c r="B584" s="8">
        <f t="shared" si="145"/>
        <v>42936</v>
      </c>
      <c r="C584">
        <v>121.5</v>
      </c>
      <c r="D584">
        <v>207.3</v>
      </c>
      <c r="E584">
        <v>108.3</v>
      </c>
      <c r="F584">
        <v>100.5</v>
      </c>
      <c r="G584" s="61">
        <f t="shared" si="142"/>
        <v>229.8</v>
      </c>
      <c r="H584" s="61">
        <f t="shared" si="143"/>
        <v>307.8</v>
      </c>
      <c r="I584" s="47">
        <f t="shared" si="144"/>
        <v>-25.341130604288498</v>
      </c>
    </row>
    <row r="585" spans="2:10" x14ac:dyDescent="0.25">
      <c r="B585" s="8">
        <f t="shared" si="145"/>
        <v>42943</v>
      </c>
      <c r="C585">
        <v>92.8</v>
      </c>
      <c r="D585">
        <v>216.8</v>
      </c>
      <c r="E585">
        <v>159.80000000000001</v>
      </c>
      <c r="F585">
        <v>100.5</v>
      </c>
      <c r="G585" s="61">
        <f t="shared" si="142"/>
        <v>252.60000000000002</v>
      </c>
      <c r="H585" s="61">
        <f t="shared" si="143"/>
        <v>317.3</v>
      </c>
      <c r="I585" s="47">
        <f t="shared" si="144"/>
        <v>-20.390797352663093</v>
      </c>
    </row>
    <row r="586" spans="2:10" x14ac:dyDescent="0.25">
      <c r="B586" s="8">
        <f t="shared" si="145"/>
        <v>42950</v>
      </c>
      <c r="C586">
        <v>100.9</v>
      </c>
      <c r="D586">
        <v>155.30000000000001</v>
      </c>
      <c r="E586">
        <v>180.2</v>
      </c>
      <c r="F586">
        <v>180.3</v>
      </c>
      <c r="G586" s="61">
        <f t="shared" si="142"/>
        <v>281.10000000000002</v>
      </c>
      <c r="H586" s="61">
        <f t="shared" si="143"/>
        <v>335.6</v>
      </c>
      <c r="I586" s="47">
        <f t="shared" si="144"/>
        <v>-16.239570917759238</v>
      </c>
    </row>
    <row r="587" spans="2:10" x14ac:dyDescent="0.25">
      <c r="B587" s="8">
        <f t="shared" si="145"/>
        <v>42957</v>
      </c>
      <c r="C587">
        <v>83.4</v>
      </c>
      <c r="D587">
        <v>141.5</v>
      </c>
      <c r="E587">
        <v>194.9</v>
      </c>
      <c r="F587" s="26">
        <v>196</v>
      </c>
      <c r="G587" s="61">
        <f t="shared" si="142"/>
        <v>278.3</v>
      </c>
      <c r="H587" s="61">
        <f t="shared" si="143"/>
        <v>337.5</v>
      </c>
      <c r="I587" s="47">
        <f t="shared" si="144"/>
        <v>-17.540740740740734</v>
      </c>
    </row>
    <row r="588" spans="2:10" x14ac:dyDescent="0.25">
      <c r="B588" s="8">
        <f t="shared" si="145"/>
        <v>42964</v>
      </c>
      <c r="C588">
        <v>62.4</v>
      </c>
      <c r="D588">
        <v>95.2</v>
      </c>
      <c r="E588" s="26">
        <v>221</v>
      </c>
      <c r="F588">
        <v>252.6</v>
      </c>
      <c r="G588" s="61">
        <f t="shared" si="142"/>
        <v>283.39999999999998</v>
      </c>
      <c r="H588" s="61">
        <f t="shared" si="143"/>
        <v>347.8</v>
      </c>
      <c r="I588" s="47">
        <f t="shared" si="144"/>
        <v>-18.516388729154698</v>
      </c>
    </row>
    <row r="589" spans="2:10" x14ac:dyDescent="0.25">
      <c r="B589" s="8">
        <f t="shared" si="145"/>
        <v>42971</v>
      </c>
      <c r="C589">
        <v>53.4</v>
      </c>
      <c r="D589">
        <v>92.7</v>
      </c>
      <c r="E589">
        <v>221.5</v>
      </c>
      <c r="F589">
        <v>252.6</v>
      </c>
      <c r="G589" s="61">
        <f t="shared" si="142"/>
        <v>274.89999999999998</v>
      </c>
      <c r="H589" s="61">
        <f t="shared" si="143"/>
        <v>345.3</v>
      </c>
      <c r="I589" s="47">
        <f t="shared" si="144"/>
        <v>-20.388068346365486</v>
      </c>
    </row>
    <row r="590" spans="2:10" x14ac:dyDescent="0.25">
      <c r="B590" s="8">
        <f t="shared" si="145"/>
        <v>42978</v>
      </c>
      <c r="C590">
        <v>79.400000000000006</v>
      </c>
      <c r="D590">
        <v>97.7</v>
      </c>
      <c r="E590">
        <v>221.5</v>
      </c>
      <c r="F590">
        <v>292.39999999999998</v>
      </c>
      <c r="G590" s="61">
        <f t="shared" si="142"/>
        <v>300.89999999999998</v>
      </c>
      <c r="H590" s="61">
        <f t="shared" si="143"/>
        <v>390.09999999999997</v>
      </c>
      <c r="I590" s="47">
        <f t="shared" si="144"/>
        <v>-22.8659318123558</v>
      </c>
    </row>
    <row r="591" spans="2:10" x14ac:dyDescent="0.25">
      <c r="B591" s="8">
        <f t="shared" si="145"/>
        <v>42985</v>
      </c>
      <c r="C591">
        <v>79.400000000000006</v>
      </c>
      <c r="D591">
        <v>102.4</v>
      </c>
      <c r="E591">
        <v>287.2</v>
      </c>
      <c r="F591">
        <v>298</v>
      </c>
      <c r="G591" s="61">
        <f t="shared" si="142"/>
        <v>366.6</v>
      </c>
      <c r="H591" s="61">
        <f t="shared" si="143"/>
        <v>400.4</v>
      </c>
      <c r="I591" s="47">
        <f t="shared" si="144"/>
        <v>-8.4415584415584277</v>
      </c>
    </row>
    <row r="592" spans="2:10" x14ac:dyDescent="0.25">
      <c r="B592" s="8">
        <f t="shared" si="145"/>
        <v>42992</v>
      </c>
      <c r="C592">
        <v>79.400000000000006</v>
      </c>
      <c r="D592">
        <v>105.7</v>
      </c>
      <c r="E592">
        <v>287.2</v>
      </c>
      <c r="F592">
        <v>309.8</v>
      </c>
      <c r="G592" s="61">
        <f t="shared" si="142"/>
        <v>366.6</v>
      </c>
      <c r="H592" s="61">
        <f t="shared" si="143"/>
        <v>415.5</v>
      </c>
      <c r="I592" s="47">
        <f t="shared" si="144"/>
        <v>-11.768953068592047</v>
      </c>
    </row>
    <row r="593" spans="2:9" x14ac:dyDescent="0.25">
      <c r="B593" s="8">
        <f t="shared" si="145"/>
        <v>42999</v>
      </c>
      <c r="C593">
        <v>74.900000000000006</v>
      </c>
      <c r="D593">
        <v>114.5</v>
      </c>
      <c r="E593">
        <v>294.8</v>
      </c>
      <c r="F593">
        <v>309.8</v>
      </c>
      <c r="G593" s="61">
        <f t="shared" si="142"/>
        <v>369.70000000000005</v>
      </c>
      <c r="H593" s="61">
        <f t="shared" si="143"/>
        <v>424.3</v>
      </c>
      <c r="I593" s="47">
        <f t="shared" si="144"/>
        <v>-12.868253594155066</v>
      </c>
    </row>
    <row r="594" spans="2:9" x14ac:dyDescent="0.25">
      <c r="B594" s="8">
        <f t="shared" si="145"/>
        <v>43006</v>
      </c>
      <c r="C594">
        <v>75.2</v>
      </c>
      <c r="D594">
        <v>83.2</v>
      </c>
      <c r="E594">
        <v>298.10000000000002</v>
      </c>
      <c r="F594">
        <v>356.8</v>
      </c>
      <c r="G594" s="61">
        <f t="shared" si="142"/>
        <v>373.3</v>
      </c>
      <c r="H594" s="61">
        <f t="shared" si="143"/>
        <v>440</v>
      </c>
      <c r="I594" s="47">
        <f t="shared" si="144"/>
        <v>-15.15909090909091</v>
      </c>
    </row>
    <row r="595" spans="2:9" x14ac:dyDescent="0.25">
      <c r="B595" s="8">
        <f t="shared" si="145"/>
        <v>43013</v>
      </c>
      <c r="C595">
        <v>71.900000000000006</v>
      </c>
      <c r="D595">
        <v>78.2</v>
      </c>
      <c r="E595">
        <v>298.10000000000002</v>
      </c>
      <c r="F595">
        <v>362.3</v>
      </c>
      <c r="G595" s="61">
        <f t="shared" si="142"/>
        <v>370</v>
      </c>
      <c r="H595" s="61">
        <f t="shared" si="143"/>
        <v>440.5</v>
      </c>
      <c r="I595" s="47">
        <f t="shared" si="144"/>
        <v>-16.004540295119185</v>
      </c>
    </row>
    <row r="596" spans="2:9" x14ac:dyDescent="0.25">
      <c r="B596" s="8">
        <f t="shared" si="145"/>
        <v>43020</v>
      </c>
      <c r="C596">
        <v>29.9</v>
      </c>
      <c r="D596">
        <v>54.2</v>
      </c>
      <c r="E596">
        <v>343.6</v>
      </c>
      <c r="F596">
        <v>398.3</v>
      </c>
      <c r="G596" s="61">
        <f t="shared" si="142"/>
        <v>373.5</v>
      </c>
      <c r="H596" s="61">
        <f t="shared" si="143"/>
        <v>452.5</v>
      </c>
      <c r="I596" s="47">
        <f t="shared" si="144"/>
        <v>-17.458563535911598</v>
      </c>
    </row>
    <row r="597" spans="2:9" x14ac:dyDescent="0.25">
      <c r="B597" s="8">
        <f t="shared" si="145"/>
        <v>43027</v>
      </c>
      <c r="C597">
        <v>29.9</v>
      </c>
      <c r="D597">
        <v>70.3</v>
      </c>
      <c r="E597">
        <v>354.6</v>
      </c>
      <c r="F597">
        <v>437.3</v>
      </c>
      <c r="G597" s="61">
        <f t="shared" si="142"/>
        <v>384.5</v>
      </c>
      <c r="H597" s="61">
        <f t="shared" si="143"/>
        <v>507.6</v>
      </c>
      <c r="I597" s="47">
        <f t="shared" si="144"/>
        <v>-24.251379038613084</v>
      </c>
    </row>
    <row r="598" spans="2:9" x14ac:dyDescent="0.25">
      <c r="B598" s="8">
        <f t="shared" si="145"/>
        <v>43034</v>
      </c>
      <c r="C598">
        <v>22.6</v>
      </c>
      <c r="D598">
        <v>74.3</v>
      </c>
      <c r="E598">
        <v>362.6</v>
      </c>
      <c r="F598">
        <v>445.9</v>
      </c>
      <c r="G598" s="61">
        <f t="shared" si="142"/>
        <v>385.20000000000005</v>
      </c>
      <c r="H598" s="61">
        <f t="shared" si="143"/>
        <v>520.19999999999993</v>
      </c>
      <c r="I598" s="47">
        <f t="shared" si="144"/>
        <v>-25.951557093425592</v>
      </c>
    </row>
    <row r="599" spans="2:9" x14ac:dyDescent="0.25">
      <c r="B599" s="8">
        <f t="shared" si="145"/>
        <v>43041</v>
      </c>
      <c r="C599">
        <v>40.6</v>
      </c>
      <c r="D599">
        <v>92.3</v>
      </c>
      <c r="E599">
        <v>362.6</v>
      </c>
      <c r="F599">
        <v>445.9</v>
      </c>
      <c r="G599" s="61">
        <f t="shared" si="142"/>
        <v>403.20000000000005</v>
      </c>
      <c r="H599" s="61">
        <f t="shared" si="143"/>
        <v>538.19999999999993</v>
      </c>
      <c r="I599" s="47">
        <f t="shared" si="144"/>
        <v>-25.083612040133762</v>
      </c>
    </row>
    <row r="600" spans="2:9" x14ac:dyDescent="0.25">
      <c r="B600" s="8">
        <f t="shared" si="145"/>
        <v>43048</v>
      </c>
      <c r="C600">
        <v>66.099999999999994</v>
      </c>
      <c r="D600">
        <v>86.8</v>
      </c>
      <c r="E600">
        <v>362.6</v>
      </c>
      <c r="F600">
        <v>457.3</v>
      </c>
      <c r="G600" s="61">
        <f t="shared" si="142"/>
        <v>428.70000000000005</v>
      </c>
      <c r="H600" s="61">
        <f t="shared" si="143"/>
        <v>544.1</v>
      </c>
      <c r="I600" s="47">
        <f t="shared" si="144"/>
        <v>-21.209336519022237</v>
      </c>
    </row>
    <row r="601" spans="2:9" x14ac:dyDescent="0.25">
      <c r="B601" s="8">
        <f t="shared" si="145"/>
        <v>43055</v>
      </c>
      <c r="C601">
        <v>57.1</v>
      </c>
      <c r="D601">
        <v>86.8</v>
      </c>
      <c r="E601">
        <v>372.5</v>
      </c>
      <c r="F601">
        <v>457.3</v>
      </c>
      <c r="G601" s="61">
        <f t="shared" si="142"/>
        <v>429.6</v>
      </c>
      <c r="H601" s="61">
        <f t="shared" si="143"/>
        <v>544.1</v>
      </c>
      <c r="I601" s="47">
        <f t="shared" si="144"/>
        <v>-21.043925748943202</v>
      </c>
    </row>
    <row r="602" spans="2:9" x14ac:dyDescent="0.25">
      <c r="B602" s="8">
        <f t="shared" si="145"/>
        <v>43062</v>
      </c>
      <c r="C602">
        <v>61.8</v>
      </c>
      <c r="D602">
        <v>77.900000000000006</v>
      </c>
      <c r="E602">
        <v>416</v>
      </c>
      <c r="F602">
        <v>483.5</v>
      </c>
      <c r="G602" s="61">
        <f t="shared" si="142"/>
        <v>477.8</v>
      </c>
      <c r="H602" s="61">
        <f t="shared" si="143"/>
        <v>561.4</v>
      </c>
      <c r="I602" s="47">
        <f t="shared" si="144"/>
        <v>-14.891343070894191</v>
      </c>
    </row>
    <row r="603" spans="2:9" x14ac:dyDescent="0.25">
      <c r="B603" s="8">
        <f t="shared" si="145"/>
        <v>43069</v>
      </c>
      <c r="C603">
        <v>61.5</v>
      </c>
      <c r="D603">
        <v>98.4</v>
      </c>
      <c r="E603">
        <v>426.7</v>
      </c>
      <c r="F603">
        <v>483.5</v>
      </c>
      <c r="G603" s="61">
        <f t="shared" si="142"/>
        <v>488.2</v>
      </c>
      <c r="H603" s="61">
        <f t="shared" si="143"/>
        <v>581.9</v>
      </c>
      <c r="I603" s="47">
        <f t="shared" si="144"/>
        <v>-16.102423096752016</v>
      </c>
    </row>
    <row r="604" spans="2:9" x14ac:dyDescent="0.25">
      <c r="B604" s="8">
        <f t="shared" si="145"/>
        <v>43076</v>
      </c>
      <c r="C604">
        <v>61.5</v>
      </c>
      <c r="D604">
        <v>99.3</v>
      </c>
      <c r="E604">
        <v>426.7</v>
      </c>
      <c r="F604">
        <v>510.3</v>
      </c>
      <c r="G604" s="61">
        <f t="shared" si="142"/>
        <v>488.2</v>
      </c>
      <c r="H604" s="61">
        <f t="shared" si="143"/>
        <v>609.6</v>
      </c>
      <c r="I604" s="47">
        <f t="shared" si="144"/>
        <v>-19.91469816272966</v>
      </c>
    </row>
    <row r="605" spans="2:9" x14ac:dyDescent="0.25">
      <c r="B605" s="8">
        <f t="shared" si="145"/>
        <v>43083</v>
      </c>
      <c r="C605">
        <v>63.7</v>
      </c>
      <c r="D605">
        <v>99.3</v>
      </c>
      <c r="E605">
        <v>426.7</v>
      </c>
      <c r="F605">
        <v>510.3</v>
      </c>
      <c r="G605" s="61">
        <f t="shared" si="142"/>
        <v>490.4</v>
      </c>
      <c r="H605" s="61">
        <f t="shared" si="143"/>
        <v>609.6</v>
      </c>
      <c r="I605" s="47">
        <f t="shared" si="144"/>
        <v>-19.553805774278221</v>
      </c>
    </row>
    <row r="606" spans="2:9" x14ac:dyDescent="0.25">
      <c r="B606" s="8">
        <f t="shared" si="145"/>
        <v>43090</v>
      </c>
      <c r="C606">
        <v>84.2</v>
      </c>
      <c r="D606">
        <v>97.8</v>
      </c>
      <c r="E606">
        <v>426.7</v>
      </c>
      <c r="F606">
        <v>533.6</v>
      </c>
      <c r="G606" s="61">
        <f t="shared" si="142"/>
        <v>510.9</v>
      </c>
      <c r="H606" s="61">
        <f t="shared" si="143"/>
        <v>631.4</v>
      </c>
      <c r="I606" s="47">
        <f t="shared" si="144"/>
        <v>-19.084573962622741</v>
      </c>
    </row>
    <row r="607" spans="2:9" x14ac:dyDescent="0.25">
      <c r="B607" s="8">
        <f t="shared" si="145"/>
        <v>43097</v>
      </c>
      <c r="C607">
        <v>90.2</v>
      </c>
      <c r="D607">
        <v>97.8</v>
      </c>
      <c r="E607">
        <v>426.7</v>
      </c>
      <c r="F607">
        <v>533.6</v>
      </c>
      <c r="G607" s="61">
        <f t="shared" si="142"/>
        <v>516.9</v>
      </c>
      <c r="H607" s="61">
        <f t="shared" si="143"/>
        <v>631.4</v>
      </c>
      <c r="I607" s="47">
        <f t="shared" si="144"/>
        <v>-18.134304719670567</v>
      </c>
    </row>
    <row r="608" spans="2:9" x14ac:dyDescent="0.25">
      <c r="B608" s="8">
        <f t="shared" si="145"/>
        <v>43104</v>
      </c>
      <c r="C608">
        <v>58.7</v>
      </c>
      <c r="D608">
        <v>106.8</v>
      </c>
      <c r="E608">
        <v>454.8</v>
      </c>
      <c r="F608">
        <v>533.6</v>
      </c>
      <c r="G608" s="61">
        <f t="shared" si="142"/>
        <v>513.5</v>
      </c>
      <c r="H608" s="61">
        <f t="shared" si="143"/>
        <v>640.4</v>
      </c>
      <c r="I608" s="47">
        <f t="shared" si="144"/>
        <v>-19.815740162398498</v>
      </c>
    </row>
    <row r="609" spans="2:9" x14ac:dyDescent="0.25">
      <c r="B609" s="8">
        <f t="shared" si="145"/>
        <v>43111</v>
      </c>
      <c r="C609">
        <v>61.7</v>
      </c>
      <c r="D609">
        <v>113.8</v>
      </c>
      <c r="E609">
        <v>454.8</v>
      </c>
      <c r="F609">
        <v>533.6</v>
      </c>
      <c r="G609" s="61">
        <f t="shared" si="142"/>
        <v>516.5</v>
      </c>
      <c r="H609" s="61">
        <f t="shared" si="143"/>
        <v>647.4</v>
      </c>
      <c r="I609" s="47">
        <f t="shared" si="144"/>
        <v>-20.219338894037687</v>
      </c>
    </row>
    <row r="610" spans="2:9" x14ac:dyDescent="0.25">
      <c r="B610" s="8">
        <f t="shared" si="145"/>
        <v>43118</v>
      </c>
      <c r="C610">
        <v>64.7</v>
      </c>
      <c r="D610" s="26">
        <v>116</v>
      </c>
      <c r="E610">
        <v>454.8</v>
      </c>
      <c r="F610">
        <v>549.5</v>
      </c>
      <c r="G610" s="61">
        <f>+C610+E610</f>
        <v>519.5</v>
      </c>
      <c r="H610" s="61">
        <f>+D610+F610</f>
        <v>665.5</v>
      </c>
      <c r="I610" s="47">
        <f>+(G610/H610-1)*100</f>
        <v>-21.938392186326073</v>
      </c>
    </row>
    <row r="611" spans="2:9" x14ac:dyDescent="0.25">
      <c r="B611" s="8">
        <f t="shared" si="145"/>
        <v>43125</v>
      </c>
      <c r="C611">
        <v>44.5</v>
      </c>
      <c r="D611" s="26">
        <v>122</v>
      </c>
      <c r="E611">
        <v>474.8</v>
      </c>
      <c r="F611" s="26">
        <v>555</v>
      </c>
      <c r="G611" s="61">
        <f t="shared" ref="G611:G627" si="146">+C611+E611</f>
        <v>519.29999999999995</v>
      </c>
      <c r="H611" s="61">
        <f t="shared" ref="H611:H627" si="147">+D611+F611</f>
        <v>677</v>
      </c>
      <c r="I611" s="47">
        <f t="shared" ref="I611:I627" si="148">+(G611/H611-1)*100</f>
        <v>-23.293943870014779</v>
      </c>
    </row>
    <row r="612" spans="2:9" x14ac:dyDescent="0.25">
      <c r="B612" s="8">
        <f t="shared" si="145"/>
        <v>43132</v>
      </c>
      <c r="C612" s="26">
        <v>22</v>
      </c>
      <c r="D612" s="26">
        <v>131</v>
      </c>
      <c r="E612">
        <v>517.29999999999995</v>
      </c>
      <c r="F612">
        <v>555</v>
      </c>
      <c r="G612" s="61">
        <f t="shared" si="146"/>
        <v>539.29999999999995</v>
      </c>
      <c r="H612" s="61">
        <f t="shared" si="147"/>
        <v>686</v>
      </c>
      <c r="I612" s="47">
        <f t="shared" si="148"/>
        <v>-21.384839650145782</v>
      </c>
    </row>
    <row r="613" spans="2:9" x14ac:dyDescent="0.25">
      <c r="B613" s="8">
        <f t="shared" si="145"/>
        <v>43139</v>
      </c>
      <c r="C613" s="26">
        <v>41</v>
      </c>
      <c r="D613">
        <v>102.9</v>
      </c>
      <c r="E613">
        <v>517.29999999999995</v>
      </c>
      <c r="F613">
        <v>584.4</v>
      </c>
      <c r="G613" s="61">
        <f t="shared" si="146"/>
        <v>558.29999999999995</v>
      </c>
      <c r="H613" s="61">
        <f t="shared" si="147"/>
        <v>687.3</v>
      </c>
      <c r="I613" s="47">
        <f t="shared" si="148"/>
        <v>-18.769096464426017</v>
      </c>
    </row>
    <row r="614" spans="2:9" x14ac:dyDescent="0.25">
      <c r="B614" s="8">
        <f t="shared" si="145"/>
        <v>43146</v>
      </c>
      <c r="C614" s="26">
        <v>41</v>
      </c>
      <c r="D614">
        <v>119.7</v>
      </c>
      <c r="E614">
        <v>517.29999999999995</v>
      </c>
      <c r="F614">
        <v>596.9</v>
      </c>
      <c r="G614" s="61">
        <f t="shared" si="146"/>
        <v>558.29999999999995</v>
      </c>
      <c r="H614" s="61">
        <f t="shared" si="147"/>
        <v>716.6</v>
      </c>
      <c r="I614" s="47">
        <f t="shared" si="148"/>
        <v>-22.090427016466652</v>
      </c>
    </row>
    <row r="615" spans="2:9" x14ac:dyDescent="0.25">
      <c r="B615" s="8">
        <f t="shared" si="145"/>
        <v>43153</v>
      </c>
      <c r="C615">
        <v>41.6</v>
      </c>
      <c r="D615">
        <v>127.6</v>
      </c>
      <c r="E615">
        <v>517.29999999999995</v>
      </c>
      <c r="F615">
        <v>596.9</v>
      </c>
      <c r="G615" s="61">
        <f t="shared" si="146"/>
        <v>558.9</v>
      </c>
      <c r="H615" s="61">
        <f t="shared" si="147"/>
        <v>724.5</v>
      </c>
      <c r="I615" s="47">
        <f t="shared" si="148"/>
        <v>-22.857142857142865</v>
      </c>
    </row>
    <row r="616" spans="2:9" x14ac:dyDescent="0.25">
      <c r="B616" s="8">
        <f t="shared" si="145"/>
        <v>43160</v>
      </c>
      <c r="C616">
        <v>16.600000000000001</v>
      </c>
      <c r="D616">
        <v>121.6</v>
      </c>
      <c r="E616">
        <v>576.70000000000005</v>
      </c>
      <c r="F616">
        <v>603.4</v>
      </c>
      <c r="G616" s="61">
        <f t="shared" si="146"/>
        <v>593.30000000000007</v>
      </c>
      <c r="H616" s="61">
        <f t="shared" si="147"/>
        <v>725</v>
      </c>
      <c r="I616" s="47">
        <f t="shared" si="148"/>
        <v>-18.165517241379302</v>
      </c>
    </row>
    <row r="617" spans="2:9" x14ac:dyDescent="0.25">
      <c r="B617" s="8">
        <f t="shared" si="145"/>
        <v>43167</v>
      </c>
      <c r="C617">
        <v>21.6</v>
      </c>
      <c r="D617">
        <v>121.9</v>
      </c>
      <c r="E617">
        <v>584.6</v>
      </c>
      <c r="F617">
        <v>627.29999999999995</v>
      </c>
      <c r="G617" s="61">
        <f t="shared" si="146"/>
        <v>606.20000000000005</v>
      </c>
      <c r="H617" s="61">
        <f t="shared" si="147"/>
        <v>749.19999999999993</v>
      </c>
      <c r="I617" s="47">
        <f t="shared" si="148"/>
        <v>-19.08702616123864</v>
      </c>
    </row>
    <row r="618" spans="2:9" x14ac:dyDescent="0.25">
      <c r="B618" s="8">
        <f t="shared" si="145"/>
        <v>43174</v>
      </c>
      <c r="C618" s="26">
        <v>14</v>
      </c>
      <c r="D618">
        <v>124.9</v>
      </c>
      <c r="E618">
        <v>592.29999999999995</v>
      </c>
      <c r="F618">
        <v>655.29999999999995</v>
      </c>
      <c r="G618" s="61">
        <f t="shared" si="146"/>
        <v>606.29999999999995</v>
      </c>
      <c r="H618" s="61">
        <f t="shared" si="147"/>
        <v>780.19999999999993</v>
      </c>
      <c r="I618" s="47">
        <f t="shared" si="148"/>
        <v>-22.289156626506024</v>
      </c>
    </row>
    <row r="619" spans="2:9" x14ac:dyDescent="0.25">
      <c r="B619" s="8">
        <f t="shared" si="145"/>
        <v>43181</v>
      </c>
      <c r="C619" s="26">
        <v>14</v>
      </c>
      <c r="D619">
        <v>118.9</v>
      </c>
      <c r="E619">
        <v>592.29999999999995</v>
      </c>
      <c r="F619">
        <v>661.9</v>
      </c>
      <c r="G619" s="61">
        <f t="shared" si="146"/>
        <v>606.29999999999995</v>
      </c>
      <c r="H619" s="61">
        <f t="shared" si="147"/>
        <v>780.8</v>
      </c>
      <c r="I619" s="47">
        <f t="shared" si="148"/>
        <v>-22.348872950819676</v>
      </c>
    </row>
    <row r="620" spans="2:9" x14ac:dyDescent="0.25">
      <c r="B620" s="8">
        <f t="shared" si="145"/>
        <v>43188</v>
      </c>
      <c r="C620" s="26">
        <v>14</v>
      </c>
      <c r="D620">
        <v>83.1</v>
      </c>
      <c r="E620">
        <v>592.29999999999995</v>
      </c>
      <c r="F620">
        <v>698.2</v>
      </c>
      <c r="G620" s="61">
        <f t="shared" si="146"/>
        <v>606.29999999999995</v>
      </c>
      <c r="H620" s="61">
        <f t="shared" si="147"/>
        <v>781.30000000000007</v>
      </c>
      <c r="I620" s="47">
        <f t="shared" si="148"/>
        <v>-22.398566491744543</v>
      </c>
    </row>
    <row r="621" spans="2:9" x14ac:dyDescent="0.25">
      <c r="B621" s="8">
        <f t="shared" si="145"/>
        <v>43195</v>
      </c>
      <c r="C621" s="26">
        <v>14</v>
      </c>
      <c r="D621">
        <v>57.2</v>
      </c>
      <c r="E621">
        <v>592.29999999999995</v>
      </c>
      <c r="F621">
        <v>731.3</v>
      </c>
      <c r="G621" s="61">
        <f t="shared" si="146"/>
        <v>606.29999999999995</v>
      </c>
      <c r="H621" s="61">
        <f t="shared" si="147"/>
        <v>788.5</v>
      </c>
      <c r="I621" s="47">
        <f t="shared" si="148"/>
        <v>-23.107165504121753</v>
      </c>
    </row>
    <row r="622" spans="2:9" x14ac:dyDescent="0.25">
      <c r="B622" s="8">
        <f t="shared" si="145"/>
        <v>43202</v>
      </c>
      <c r="C622" s="26">
        <v>14</v>
      </c>
      <c r="D622">
        <v>84.2</v>
      </c>
      <c r="E622">
        <v>599.9</v>
      </c>
      <c r="F622">
        <v>737.9</v>
      </c>
      <c r="G622" s="61">
        <f t="shared" si="146"/>
        <v>613.9</v>
      </c>
      <c r="H622" s="61">
        <f t="shared" si="147"/>
        <v>822.1</v>
      </c>
      <c r="I622" s="47">
        <f t="shared" si="148"/>
        <v>-25.325386206057665</v>
      </c>
    </row>
    <row r="623" spans="2:9" x14ac:dyDescent="0.25">
      <c r="B623" s="8">
        <f t="shared" si="145"/>
        <v>43209</v>
      </c>
      <c r="C623">
        <v>0</v>
      </c>
      <c r="D623">
        <v>61.5</v>
      </c>
      <c r="E623">
        <v>265.3</v>
      </c>
      <c r="F623">
        <v>444.5</v>
      </c>
      <c r="G623" s="61">
        <f t="shared" si="146"/>
        <v>265.3</v>
      </c>
      <c r="H623" s="61">
        <f t="shared" si="147"/>
        <v>506</v>
      </c>
      <c r="I623" s="47">
        <f t="shared" si="148"/>
        <v>-47.569169960474312</v>
      </c>
    </row>
    <row r="624" spans="2:9" x14ac:dyDescent="0.25">
      <c r="B624" s="8">
        <f t="shared" si="145"/>
        <v>43216</v>
      </c>
      <c r="C624">
        <v>6</v>
      </c>
      <c r="D624">
        <v>115.2</v>
      </c>
      <c r="E624">
        <v>653.5</v>
      </c>
      <c r="F624">
        <v>743.9</v>
      </c>
      <c r="G624" s="61">
        <f t="shared" si="146"/>
        <v>659.5</v>
      </c>
      <c r="H624" s="61">
        <f t="shared" si="147"/>
        <v>859.1</v>
      </c>
      <c r="I624" s="47">
        <f t="shared" si="148"/>
        <v>-23.233616575485971</v>
      </c>
    </row>
    <row r="625" spans="2:10" x14ac:dyDescent="0.25">
      <c r="B625" s="8">
        <f t="shared" si="145"/>
        <v>43223</v>
      </c>
      <c r="C625">
        <v>14.8</v>
      </c>
      <c r="D625">
        <v>109.7</v>
      </c>
      <c r="E625">
        <v>653.5</v>
      </c>
      <c r="F625">
        <v>749.9</v>
      </c>
      <c r="G625" s="61">
        <f t="shared" si="146"/>
        <v>668.3</v>
      </c>
      <c r="H625" s="61">
        <f t="shared" si="147"/>
        <v>859.6</v>
      </c>
      <c r="I625" s="47">
        <f t="shared" si="148"/>
        <v>-22.25453699395068</v>
      </c>
      <c r="J625">
        <v>6</v>
      </c>
    </row>
    <row r="626" spans="2:10" x14ac:dyDescent="0.25">
      <c r="B626" s="8">
        <f t="shared" si="145"/>
        <v>43230</v>
      </c>
      <c r="C626">
        <v>14.8</v>
      </c>
      <c r="D626">
        <v>110</v>
      </c>
      <c r="E626">
        <v>653.5</v>
      </c>
      <c r="F626">
        <v>749.9</v>
      </c>
      <c r="G626" s="61">
        <f t="shared" si="146"/>
        <v>668.3</v>
      </c>
      <c r="H626" s="61">
        <f t="shared" si="147"/>
        <v>859.9</v>
      </c>
      <c r="I626" s="47">
        <f t="shared" si="148"/>
        <v>-22.281660658216072</v>
      </c>
      <c r="J626">
        <v>6</v>
      </c>
    </row>
    <row r="627" spans="2:10" x14ac:dyDescent="0.25">
      <c r="B627" s="8">
        <f t="shared" si="145"/>
        <v>43237</v>
      </c>
      <c r="C627">
        <v>8.8000000000000007</v>
      </c>
      <c r="D627">
        <v>49.4</v>
      </c>
      <c r="E627">
        <v>660.1</v>
      </c>
      <c r="F627">
        <v>808.8</v>
      </c>
      <c r="G627" s="61">
        <f t="shared" si="146"/>
        <v>668.9</v>
      </c>
      <c r="H627" s="61">
        <f t="shared" si="147"/>
        <v>858.19999999999993</v>
      </c>
      <c r="I627" s="47">
        <f t="shared" si="148"/>
        <v>-22.05779538569098</v>
      </c>
      <c r="J627">
        <v>16</v>
      </c>
    </row>
    <row r="628" spans="2:10" x14ac:dyDescent="0.25">
      <c r="B628" s="8">
        <f t="shared" si="145"/>
        <v>43244</v>
      </c>
      <c r="C628">
        <v>8.8000000000000007</v>
      </c>
      <c r="D628">
        <v>46.1</v>
      </c>
      <c r="E628">
        <v>676.2</v>
      </c>
      <c r="F628">
        <v>812</v>
      </c>
      <c r="G628" s="61">
        <f t="shared" ref="G628:G635" si="149">+C628+E628</f>
        <v>685</v>
      </c>
      <c r="H628" s="61">
        <f t="shared" ref="H628:H635" si="150">+D628+F628</f>
        <v>858.1</v>
      </c>
      <c r="I628" s="47">
        <f t="shared" ref="I628:I635" si="151">+(G628/H628-1)*100</f>
        <v>-20.172474070621139</v>
      </c>
      <c r="J628">
        <v>16</v>
      </c>
    </row>
    <row r="629" spans="2:10" x14ac:dyDescent="0.25">
      <c r="B629" s="8">
        <f t="shared" si="145"/>
        <v>43251</v>
      </c>
      <c r="C629">
        <v>8.8000000000000007</v>
      </c>
      <c r="D629">
        <v>46.1</v>
      </c>
      <c r="E629">
        <v>676.2</v>
      </c>
      <c r="F629">
        <v>812</v>
      </c>
      <c r="G629" s="61">
        <f t="shared" si="149"/>
        <v>685</v>
      </c>
      <c r="H629" s="61">
        <f t="shared" si="150"/>
        <v>858.1</v>
      </c>
      <c r="I629" s="47">
        <f t="shared" si="151"/>
        <v>-20.172474070621139</v>
      </c>
      <c r="J629">
        <v>24.8</v>
      </c>
    </row>
    <row r="630" spans="2:10" x14ac:dyDescent="0.25">
      <c r="B630" s="273">
        <f t="shared" si="145"/>
        <v>43258</v>
      </c>
      <c r="C630">
        <v>24.8</v>
      </c>
      <c r="D630">
        <v>102.9</v>
      </c>
      <c r="E630">
        <v>0</v>
      </c>
      <c r="F630">
        <v>48.8</v>
      </c>
      <c r="G630" s="274">
        <f t="shared" si="149"/>
        <v>24.8</v>
      </c>
      <c r="H630" s="274">
        <f t="shared" si="150"/>
        <v>151.69999999999999</v>
      </c>
      <c r="I630" s="275">
        <f t="shared" si="151"/>
        <v>-83.651944627554386</v>
      </c>
      <c r="J630" s="276" t="s">
        <v>558</v>
      </c>
    </row>
    <row r="631" spans="2:10" x14ac:dyDescent="0.25">
      <c r="B631" s="8">
        <f t="shared" si="145"/>
        <v>43265</v>
      </c>
      <c r="C631">
        <v>18.8</v>
      </c>
      <c r="D631">
        <v>137.9</v>
      </c>
      <c r="E631">
        <v>6.6</v>
      </c>
      <c r="F631">
        <v>48.8</v>
      </c>
      <c r="G631" s="61">
        <f t="shared" si="149"/>
        <v>25.4</v>
      </c>
      <c r="H631" s="61">
        <f t="shared" si="150"/>
        <v>186.7</v>
      </c>
      <c r="I631" s="47">
        <f t="shared" si="151"/>
        <v>-86.395286555972149</v>
      </c>
    </row>
    <row r="632" spans="2:10" x14ac:dyDescent="0.25">
      <c r="B632" s="8">
        <f t="shared" si="145"/>
        <v>43272</v>
      </c>
      <c r="C632">
        <v>39.299999999999997</v>
      </c>
      <c r="D632">
        <v>122.1</v>
      </c>
      <c r="E632">
        <v>6.6</v>
      </c>
      <c r="F632">
        <v>75.5</v>
      </c>
      <c r="G632" s="61">
        <f t="shared" si="149"/>
        <v>45.9</v>
      </c>
      <c r="H632" s="61">
        <f t="shared" si="150"/>
        <v>197.6</v>
      </c>
      <c r="I632" s="47">
        <f t="shared" si="151"/>
        <v>-76.771255060728748</v>
      </c>
    </row>
    <row r="633" spans="2:10" x14ac:dyDescent="0.25">
      <c r="B633" s="8">
        <f t="shared" si="145"/>
        <v>43279</v>
      </c>
      <c r="C633">
        <v>39.299999999999997</v>
      </c>
      <c r="D633">
        <v>83.5</v>
      </c>
      <c r="E633">
        <v>26.1</v>
      </c>
      <c r="F633">
        <v>86.3</v>
      </c>
      <c r="G633" s="61">
        <f t="shared" si="149"/>
        <v>65.400000000000006</v>
      </c>
      <c r="H633" s="61">
        <f t="shared" si="150"/>
        <v>169.8</v>
      </c>
      <c r="I633" s="47">
        <f t="shared" si="151"/>
        <v>-61.484098939929325</v>
      </c>
    </row>
    <row r="634" spans="2:10" x14ac:dyDescent="0.25">
      <c r="B634" s="8">
        <f t="shared" si="145"/>
        <v>43286</v>
      </c>
      <c r="C634">
        <v>40.700000000000003</v>
      </c>
      <c r="D634">
        <v>83.5</v>
      </c>
      <c r="E634">
        <v>26.1</v>
      </c>
      <c r="F634">
        <v>86.3</v>
      </c>
      <c r="G634" s="61">
        <f t="shared" si="149"/>
        <v>66.800000000000011</v>
      </c>
      <c r="H634" s="61">
        <f t="shared" si="150"/>
        <v>169.8</v>
      </c>
      <c r="I634" s="47">
        <f t="shared" si="151"/>
        <v>-60.659599528857477</v>
      </c>
    </row>
    <row r="635" spans="2:10" x14ac:dyDescent="0.25">
      <c r="B635" s="8">
        <f t="shared" ref="B635:B698" si="152">+B634+7</f>
        <v>43293</v>
      </c>
      <c r="C635">
        <v>36.5</v>
      </c>
      <c r="D635">
        <v>125.8</v>
      </c>
      <c r="E635">
        <v>30.4</v>
      </c>
      <c r="F635">
        <v>86.3</v>
      </c>
      <c r="G635" s="61">
        <f t="shared" si="149"/>
        <v>66.900000000000006</v>
      </c>
      <c r="H635" s="61">
        <f t="shared" si="150"/>
        <v>212.1</v>
      </c>
      <c r="I635" s="47">
        <f t="shared" si="151"/>
        <v>-68.458274398868454</v>
      </c>
    </row>
    <row r="636" spans="2:10" x14ac:dyDescent="0.25">
      <c r="B636" s="8">
        <f t="shared" si="152"/>
        <v>43300</v>
      </c>
      <c r="C636">
        <v>30.5</v>
      </c>
      <c r="D636">
        <v>121.5</v>
      </c>
      <c r="E636">
        <v>53.2</v>
      </c>
      <c r="F636">
        <v>108.3</v>
      </c>
      <c r="G636" s="61">
        <f t="shared" ref="G636:G645" si="153">+C636+E636</f>
        <v>83.7</v>
      </c>
      <c r="H636" s="61">
        <f t="shared" ref="H636:H645" si="154">+D636+F636</f>
        <v>229.8</v>
      </c>
      <c r="I636" s="47">
        <f t="shared" ref="I636:I645" si="155">+(G636/H636-1)*100</f>
        <v>-63.577023498694516</v>
      </c>
    </row>
    <row r="637" spans="2:10" x14ac:dyDescent="0.25">
      <c r="B637" s="8">
        <f t="shared" si="152"/>
        <v>43307</v>
      </c>
      <c r="C637" s="26">
        <v>33</v>
      </c>
      <c r="D637">
        <v>92.8</v>
      </c>
      <c r="E637">
        <v>53.2</v>
      </c>
      <c r="F637">
        <v>159.80000000000001</v>
      </c>
      <c r="G637" s="61">
        <f t="shared" si="153"/>
        <v>86.2</v>
      </c>
      <c r="H637" s="61">
        <f t="shared" si="154"/>
        <v>252.60000000000002</v>
      </c>
      <c r="I637" s="47">
        <f t="shared" si="155"/>
        <v>-65.87490102929533</v>
      </c>
    </row>
    <row r="638" spans="2:10" x14ac:dyDescent="0.25">
      <c r="B638" s="8">
        <f t="shared" si="152"/>
        <v>43314</v>
      </c>
      <c r="C638" s="26">
        <v>33</v>
      </c>
      <c r="D638">
        <v>100.9</v>
      </c>
      <c r="E638">
        <v>53.2</v>
      </c>
      <c r="F638">
        <v>180.2</v>
      </c>
      <c r="G638" s="61">
        <f t="shared" si="153"/>
        <v>86.2</v>
      </c>
      <c r="H638" s="61">
        <f t="shared" si="154"/>
        <v>281.10000000000002</v>
      </c>
      <c r="I638" s="47">
        <f t="shared" si="155"/>
        <v>-69.334756314478824</v>
      </c>
    </row>
    <row r="639" spans="2:10" x14ac:dyDescent="0.25">
      <c r="B639" s="8">
        <f t="shared" si="152"/>
        <v>43321</v>
      </c>
      <c r="C639" s="26">
        <v>33</v>
      </c>
      <c r="D639">
        <v>83.4</v>
      </c>
      <c r="E639">
        <v>63.8</v>
      </c>
      <c r="F639">
        <v>194.9</v>
      </c>
      <c r="G639" s="61">
        <f t="shared" si="153"/>
        <v>96.8</v>
      </c>
      <c r="H639" s="61">
        <f t="shared" si="154"/>
        <v>278.3</v>
      </c>
      <c r="I639" s="47">
        <f t="shared" si="155"/>
        <v>-65.217391304347828</v>
      </c>
    </row>
    <row r="640" spans="2:10" x14ac:dyDescent="0.25">
      <c r="B640" s="8">
        <f t="shared" si="152"/>
        <v>43328</v>
      </c>
      <c r="C640" s="26">
        <v>66</v>
      </c>
      <c r="D640" s="26">
        <v>62.4</v>
      </c>
      <c r="E640" s="26">
        <v>90</v>
      </c>
      <c r="F640" s="26">
        <v>221</v>
      </c>
      <c r="G640" s="61">
        <f t="shared" si="153"/>
        <v>156</v>
      </c>
      <c r="H640" s="61">
        <f t="shared" si="154"/>
        <v>283.39999999999998</v>
      </c>
      <c r="I640" s="47">
        <f t="shared" si="155"/>
        <v>-44.954128440366972</v>
      </c>
    </row>
    <row r="641" spans="2:9" x14ac:dyDescent="0.25">
      <c r="B641" s="8">
        <f t="shared" si="152"/>
        <v>43335</v>
      </c>
      <c r="C641" s="26">
        <v>82</v>
      </c>
      <c r="D641" s="26">
        <v>53.4</v>
      </c>
      <c r="E641" s="26">
        <v>90</v>
      </c>
      <c r="F641" s="26">
        <v>221.5</v>
      </c>
      <c r="G641" s="61">
        <f t="shared" si="153"/>
        <v>172</v>
      </c>
      <c r="H641" s="61">
        <f t="shared" si="154"/>
        <v>274.89999999999998</v>
      </c>
      <c r="I641" s="47">
        <f t="shared" si="155"/>
        <v>-37.431793379410692</v>
      </c>
    </row>
    <row r="642" spans="2:9" x14ac:dyDescent="0.25">
      <c r="B642" s="8">
        <f t="shared" si="152"/>
        <v>43342</v>
      </c>
      <c r="C642" s="26">
        <v>82.5</v>
      </c>
      <c r="D642" s="26">
        <v>79.400000000000006</v>
      </c>
      <c r="E642" s="26">
        <v>90</v>
      </c>
      <c r="F642" s="26">
        <v>221.5</v>
      </c>
      <c r="G642" s="61">
        <f t="shared" si="153"/>
        <v>172.5</v>
      </c>
      <c r="H642" s="61">
        <f t="shared" si="154"/>
        <v>300.89999999999998</v>
      </c>
      <c r="I642" s="47">
        <f t="shared" si="155"/>
        <v>-42.671984047856427</v>
      </c>
    </row>
    <row r="643" spans="2:9" x14ac:dyDescent="0.25">
      <c r="B643" s="8">
        <f t="shared" si="152"/>
        <v>43349</v>
      </c>
      <c r="C643">
        <v>85.5</v>
      </c>
      <c r="D643">
        <v>79.400000000000006</v>
      </c>
      <c r="E643">
        <v>110.1</v>
      </c>
      <c r="F643">
        <v>287.2</v>
      </c>
      <c r="G643" s="61">
        <f t="shared" si="153"/>
        <v>195.6</v>
      </c>
      <c r="H643" s="61">
        <f t="shared" si="154"/>
        <v>366.6</v>
      </c>
      <c r="I643" s="47">
        <f t="shared" si="155"/>
        <v>-46.64484451718495</v>
      </c>
    </row>
    <row r="644" spans="2:9" x14ac:dyDescent="0.25">
      <c r="B644" s="8">
        <f t="shared" si="152"/>
        <v>43356</v>
      </c>
      <c r="C644" s="26">
        <v>75</v>
      </c>
      <c r="D644">
        <v>79.400000000000006</v>
      </c>
      <c r="E644">
        <v>123.3</v>
      </c>
      <c r="F644">
        <v>287.2</v>
      </c>
      <c r="G644" s="61">
        <f t="shared" si="153"/>
        <v>198.3</v>
      </c>
      <c r="H644" s="61">
        <f t="shared" si="154"/>
        <v>366.6</v>
      </c>
      <c r="I644" s="47">
        <f t="shared" si="155"/>
        <v>-45.908346972176759</v>
      </c>
    </row>
    <row r="645" spans="2:9" x14ac:dyDescent="0.25">
      <c r="B645" s="8">
        <f t="shared" si="152"/>
        <v>43363</v>
      </c>
      <c r="C645" s="26">
        <v>75</v>
      </c>
      <c r="D645">
        <v>74.900000000000006</v>
      </c>
      <c r="E645">
        <v>123.3</v>
      </c>
      <c r="F645">
        <v>294.8</v>
      </c>
      <c r="G645" s="61">
        <f t="shared" si="153"/>
        <v>198.3</v>
      </c>
      <c r="H645" s="61">
        <f t="shared" si="154"/>
        <v>369.70000000000005</v>
      </c>
      <c r="I645" s="47">
        <f t="shared" si="155"/>
        <v>-46.361915066269951</v>
      </c>
    </row>
    <row r="646" spans="2:9" x14ac:dyDescent="0.25">
      <c r="B646" s="8">
        <f t="shared" si="152"/>
        <v>43370</v>
      </c>
      <c r="C646" s="26">
        <v>75</v>
      </c>
      <c r="D646">
        <v>75.2</v>
      </c>
      <c r="E646">
        <v>123.3</v>
      </c>
      <c r="F646">
        <v>298.10000000000002</v>
      </c>
      <c r="G646" s="61">
        <f t="shared" ref="G646:G698" si="156">+C646+E646</f>
        <v>198.3</v>
      </c>
      <c r="H646" s="61">
        <f t="shared" ref="H646:H698" si="157">+D646+F646</f>
        <v>373.3</v>
      </c>
      <c r="I646" s="47">
        <f t="shared" ref="I646:I698" si="158">+(G646/H646-1)*100</f>
        <v>-46.879185641575141</v>
      </c>
    </row>
    <row r="647" spans="2:9" x14ac:dyDescent="0.25">
      <c r="B647" s="8">
        <f t="shared" si="152"/>
        <v>43377</v>
      </c>
      <c r="C647" s="26">
        <v>90</v>
      </c>
      <c r="D647">
        <v>0</v>
      </c>
      <c r="E647">
        <v>104.4</v>
      </c>
      <c r="F647">
        <v>94.9</v>
      </c>
      <c r="G647" s="61">
        <f t="shared" si="156"/>
        <v>194.4</v>
      </c>
      <c r="H647" s="61">
        <f t="shared" si="157"/>
        <v>94.9</v>
      </c>
      <c r="I647" s="47">
        <f t="shared" si="158"/>
        <v>104.84720758693359</v>
      </c>
    </row>
    <row r="648" spans="2:9" x14ac:dyDescent="0.25">
      <c r="B648" s="8">
        <f t="shared" si="152"/>
        <v>43384</v>
      </c>
      <c r="C648" s="26">
        <v>77</v>
      </c>
      <c r="D648">
        <v>29.9</v>
      </c>
      <c r="E648">
        <v>123.3</v>
      </c>
      <c r="F648">
        <v>343.6</v>
      </c>
      <c r="G648" s="61">
        <f t="shared" si="156"/>
        <v>200.3</v>
      </c>
      <c r="H648" s="61">
        <f t="shared" si="157"/>
        <v>373.5</v>
      </c>
      <c r="I648" s="47">
        <f t="shared" si="158"/>
        <v>-46.372155287817939</v>
      </c>
    </row>
    <row r="649" spans="2:9" x14ac:dyDescent="0.25">
      <c r="B649" s="8">
        <f t="shared" si="152"/>
        <v>43391</v>
      </c>
      <c r="C649" s="26">
        <v>65</v>
      </c>
      <c r="D649">
        <v>29.9</v>
      </c>
      <c r="E649">
        <v>136.4</v>
      </c>
      <c r="F649">
        <v>354.6</v>
      </c>
      <c r="G649" s="61">
        <f t="shared" si="156"/>
        <v>201.4</v>
      </c>
      <c r="H649" s="61">
        <f t="shared" si="157"/>
        <v>384.5</v>
      </c>
      <c r="I649" s="47">
        <f t="shared" si="158"/>
        <v>-47.620286085825747</v>
      </c>
    </row>
    <row r="650" spans="2:9" x14ac:dyDescent="0.25">
      <c r="B650" s="8">
        <f t="shared" si="152"/>
        <v>43398</v>
      </c>
      <c r="C650" s="26">
        <v>52.5</v>
      </c>
      <c r="D650">
        <v>22.6</v>
      </c>
      <c r="E650">
        <v>149.69999999999999</v>
      </c>
      <c r="F650">
        <v>362.6</v>
      </c>
      <c r="G650" s="61">
        <f t="shared" si="156"/>
        <v>202.2</v>
      </c>
      <c r="H650" s="61">
        <f t="shared" si="157"/>
        <v>385.20000000000005</v>
      </c>
      <c r="I650" s="47">
        <f t="shared" si="158"/>
        <v>-47.50778816199378</v>
      </c>
    </row>
    <row r="651" spans="2:9" x14ac:dyDescent="0.25">
      <c r="B651" s="8">
        <f t="shared" si="152"/>
        <v>43405</v>
      </c>
      <c r="C651" s="26">
        <v>44</v>
      </c>
      <c r="D651">
        <v>40.6</v>
      </c>
      <c r="E651">
        <v>157.4</v>
      </c>
      <c r="F651">
        <v>362.6</v>
      </c>
      <c r="G651" s="61">
        <f t="shared" si="156"/>
        <v>201.4</v>
      </c>
      <c r="H651" s="61">
        <f t="shared" si="157"/>
        <v>403.20000000000005</v>
      </c>
      <c r="I651" s="47">
        <f t="shared" si="158"/>
        <v>-50.049603174603185</v>
      </c>
    </row>
    <row r="652" spans="2:9" x14ac:dyDescent="0.25">
      <c r="B652" s="8">
        <f t="shared" si="152"/>
        <v>43412</v>
      </c>
      <c r="C652">
        <v>45.5</v>
      </c>
      <c r="D652">
        <v>66.099999999999994</v>
      </c>
      <c r="E652">
        <v>157.4</v>
      </c>
      <c r="F652">
        <v>362.6</v>
      </c>
      <c r="G652" s="61">
        <f t="shared" si="156"/>
        <v>202.9</v>
      </c>
      <c r="H652" s="61">
        <f t="shared" si="157"/>
        <v>428.70000000000005</v>
      </c>
      <c r="I652" s="47">
        <f t="shared" si="158"/>
        <v>-52.670865407044552</v>
      </c>
    </row>
    <row r="653" spans="2:9" x14ac:dyDescent="0.25">
      <c r="B653" s="8">
        <f t="shared" si="152"/>
        <v>43419</v>
      </c>
      <c r="C653" s="26">
        <v>45.5</v>
      </c>
      <c r="D653">
        <v>57.1</v>
      </c>
      <c r="E653">
        <v>157.4</v>
      </c>
      <c r="F653">
        <v>372.5</v>
      </c>
      <c r="G653" s="61">
        <f t="shared" si="156"/>
        <v>202.9</v>
      </c>
      <c r="H653" s="61">
        <f t="shared" si="157"/>
        <v>429.6</v>
      </c>
      <c r="I653" s="47">
        <f t="shared" si="158"/>
        <v>-52.770018621973925</v>
      </c>
    </row>
    <row r="654" spans="2:9" x14ac:dyDescent="0.25">
      <c r="B654" s="8">
        <f t="shared" si="152"/>
        <v>43426</v>
      </c>
      <c r="C654">
        <v>45.5</v>
      </c>
      <c r="D654">
        <v>61.8</v>
      </c>
      <c r="E654">
        <v>157.4</v>
      </c>
      <c r="F654">
        <v>416</v>
      </c>
      <c r="G654" s="61">
        <f t="shared" si="156"/>
        <v>202.9</v>
      </c>
      <c r="H654" s="61">
        <f t="shared" si="157"/>
        <v>477.8</v>
      </c>
      <c r="I654" s="47">
        <f t="shared" si="158"/>
        <v>-57.53453327752198</v>
      </c>
    </row>
    <row r="655" spans="2:9" x14ac:dyDescent="0.25">
      <c r="B655" s="8">
        <f t="shared" si="152"/>
        <v>43433</v>
      </c>
      <c r="C655">
        <v>45.5</v>
      </c>
      <c r="D655">
        <v>61.5</v>
      </c>
      <c r="E655">
        <v>175.3</v>
      </c>
      <c r="F655">
        <v>426.7</v>
      </c>
      <c r="G655" s="61">
        <f t="shared" si="156"/>
        <v>220.8</v>
      </c>
      <c r="H655" s="61">
        <f t="shared" si="157"/>
        <v>488.2</v>
      </c>
      <c r="I655" s="47">
        <f t="shared" si="158"/>
        <v>-54.772634166325275</v>
      </c>
    </row>
    <row r="656" spans="2:9" x14ac:dyDescent="0.25">
      <c r="B656" s="8">
        <f t="shared" si="152"/>
        <v>43440</v>
      </c>
      <c r="C656">
        <v>38.5</v>
      </c>
      <c r="D656">
        <v>61.5</v>
      </c>
      <c r="E656">
        <v>182.6</v>
      </c>
      <c r="F656">
        <v>426.7</v>
      </c>
      <c r="G656" s="61">
        <f t="shared" si="156"/>
        <v>221.1</v>
      </c>
      <c r="H656" s="61">
        <f t="shared" si="157"/>
        <v>488.2</v>
      </c>
      <c r="I656" s="47">
        <f t="shared" si="158"/>
        <v>-54.711183941007782</v>
      </c>
    </row>
    <row r="657" spans="2:9" x14ac:dyDescent="0.25">
      <c r="B657" s="8">
        <f t="shared" si="152"/>
        <v>43447</v>
      </c>
      <c r="C657">
        <v>57.6</v>
      </c>
      <c r="D657">
        <v>63.7</v>
      </c>
      <c r="E657">
        <v>188.6</v>
      </c>
      <c r="F657">
        <v>426.7</v>
      </c>
      <c r="G657" s="61">
        <f t="shared" si="156"/>
        <v>246.2</v>
      </c>
      <c r="H657" s="61">
        <f t="shared" si="157"/>
        <v>490.4</v>
      </c>
      <c r="I657" s="47">
        <f t="shared" si="158"/>
        <v>-49.796084828711251</v>
      </c>
    </row>
    <row r="658" spans="2:9" x14ac:dyDescent="0.25">
      <c r="B658" s="8">
        <f t="shared" si="152"/>
        <v>43454</v>
      </c>
      <c r="C658" s="26">
        <v>58</v>
      </c>
      <c r="D658">
        <v>84.2</v>
      </c>
      <c r="E658">
        <v>188.6</v>
      </c>
      <c r="F658">
        <v>426.7</v>
      </c>
      <c r="G658" s="61">
        <f t="shared" si="156"/>
        <v>246.6</v>
      </c>
      <c r="H658" s="61">
        <f t="shared" si="157"/>
        <v>510.9</v>
      </c>
      <c r="I658" s="47">
        <f t="shared" si="158"/>
        <v>-51.732237228420445</v>
      </c>
    </row>
    <row r="659" spans="2:9" x14ac:dyDescent="0.25">
      <c r="B659" s="8">
        <f t="shared" si="152"/>
        <v>43461</v>
      </c>
      <c r="C659" s="26">
        <v>58</v>
      </c>
      <c r="D659">
        <v>90.2</v>
      </c>
      <c r="E659">
        <v>188.6</v>
      </c>
      <c r="F659">
        <v>426.7</v>
      </c>
      <c r="G659" s="61">
        <f t="shared" si="156"/>
        <v>246.6</v>
      </c>
      <c r="H659" s="61">
        <f t="shared" si="157"/>
        <v>516.9</v>
      </c>
      <c r="I659" s="47">
        <f t="shared" si="158"/>
        <v>-52.292513058618681</v>
      </c>
    </row>
    <row r="660" spans="2:9" x14ac:dyDescent="0.25">
      <c r="B660" s="8">
        <f t="shared" si="152"/>
        <v>43468</v>
      </c>
      <c r="C660" s="26">
        <v>58</v>
      </c>
      <c r="D660">
        <v>58.7</v>
      </c>
      <c r="E660">
        <v>188.6</v>
      </c>
      <c r="F660">
        <v>454.8</v>
      </c>
      <c r="G660" s="61">
        <f t="shared" si="156"/>
        <v>246.6</v>
      </c>
      <c r="H660" s="61">
        <f t="shared" si="157"/>
        <v>513.5</v>
      </c>
      <c r="I660" s="47">
        <f t="shared" si="158"/>
        <v>-51.976630963972738</v>
      </c>
    </row>
    <row r="661" spans="2:9" x14ac:dyDescent="0.25">
      <c r="B661" s="8">
        <f t="shared" si="152"/>
        <v>43475</v>
      </c>
      <c r="C661" s="271">
        <v>0</v>
      </c>
      <c r="D661" s="271">
        <v>0</v>
      </c>
      <c r="E661" s="271">
        <v>0</v>
      </c>
      <c r="F661" s="271">
        <v>0</v>
      </c>
      <c r="G661" s="286">
        <f t="shared" si="156"/>
        <v>0</v>
      </c>
      <c r="H661" s="286">
        <f t="shared" si="157"/>
        <v>0</v>
      </c>
      <c r="I661" s="47" t="e">
        <f t="shared" si="158"/>
        <v>#DIV/0!</v>
      </c>
    </row>
    <row r="662" spans="2:9" x14ac:dyDescent="0.25">
      <c r="B662" s="8">
        <f t="shared" si="152"/>
        <v>43482</v>
      </c>
      <c r="C662" s="271">
        <v>0</v>
      </c>
      <c r="D662" s="271">
        <v>0</v>
      </c>
      <c r="E662" s="271">
        <v>0</v>
      </c>
      <c r="F662" s="271">
        <v>0</v>
      </c>
      <c r="G662" s="286">
        <f t="shared" si="156"/>
        <v>0</v>
      </c>
      <c r="H662" s="286">
        <f t="shared" si="157"/>
        <v>0</v>
      </c>
      <c r="I662" s="47" t="e">
        <f t="shared" si="158"/>
        <v>#DIV/0!</v>
      </c>
    </row>
    <row r="663" spans="2:9" x14ac:dyDescent="0.25">
      <c r="B663" s="8">
        <f t="shared" si="152"/>
        <v>43489</v>
      </c>
      <c r="C663" s="271">
        <v>0</v>
      </c>
      <c r="D663" s="271">
        <v>0</v>
      </c>
      <c r="E663" s="271">
        <v>0</v>
      </c>
      <c r="F663" s="271">
        <v>0</v>
      </c>
      <c r="G663" s="286">
        <f t="shared" si="156"/>
        <v>0</v>
      </c>
      <c r="H663" s="286">
        <f t="shared" si="157"/>
        <v>0</v>
      </c>
      <c r="I663" s="47" t="e">
        <f t="shared" si="158"/>
        <v>#DIV/0!</v>
      </c>
    </row>
    <row r="664" spans="2:9" x14ac:dyDescent="0.25">
      <c r="B664" s="8">
        <f t="shared" si="152"/>
        <v>43496</v>
      </c>
      <c r="C664" s="271">
        <v>0</v>
      </c>
      <c r="D664" s="271">
        <v>0</v>
      </c>
      <c r="E664" s="271">
        <v>0</v>
      </c>
      <c r="F664" s="271">
        <v>0</v>
      </c>
      <c r="G664" s="286">
        <f t="shared" si="156"/>
        <v>0</v>
      </c>
      <c r="H664" s="286">
        <f t="shared" si="157"/>
        <v>0</v>
      </c>
      <c r="I664" s="47" t="e">
        <f t="shared" si="158"/>
        <v>#DIV/0!</v>
      </c>
    </row>
    <row r="665" spans="2:9" x14ac:dyDescent="0.25">
      <c r="B665" s="8">
        <f t="shared" si="152"/>
        <v>43503</v>
      </c>
      <c r="C665" s="271">
        <v>0</v>
      </c>
      <c r="D665" s="271">
        <v>0</v>
      </c>
      <c r="E665" s="271">
        <v>0</v>
      </c>
      <c r="F665" s="271">
        <v>0</v>
      </c>
      <c r="G665" s="286">
        <f t="shared" si="156"/>
        <v>0</v>
      </c>
      <c r="H665" s="286">
        <f t="shared" si="157"/>
        <v>0</v>
      </c>
      <c r="I665" s="47" t="e">
        <f t="shared" si="158"/>
        <v>#DIV/0!</v>
      </c>
    </row>
    <row r="666" spans="2:9" x14ac:dyDescent="0.25">
      <c r="B666" s="8">
        <f t="shared" si="152"/>
        <v>43510</v>
      </c>
      <c r="C666">
        <v>60.5</v>
      </c>
      <c r="D666">
        <v>41</v>
      </c>
      <c r="E666">
        <v>215.9</v>
      </c>
      <c r="F666">
        <v>517.29999999999995</v>
      </c>
      <c r="G666" s="61">
        <f t="shared" si="156"/>
        <v>276.39999999999998</v>
      </c>
      <c r="H666" s="61">
        <f t="shared" si="157"/>
        <v>558.29999999999995</v>
      </c>
      <c r="I666" s="47">
        <f t="shared" si="158"/>
        <v>-50.492566720401214</v>
      </c>
    </row>
    <row r="667" spans="2:9" x14ac:dyDescent="0.25">
      <c r="B667" s="8">
        <f t="shared" si="152"/>
        <v>43517</v>
      </c>
      <c r="C667" s="26">
        <v>57</v>
      </c>
      <c r="D667">
        <v>41.6</v>
      </c>
      <c r="E667">
        <v>222.5</v>
      </c>
      <c r="F667">
        <v>517.29999999999995</v>
      </c>
      <c r="G667" s="61">
        <f t="shared" si="156"/>
        <v>279.5</v>
      </c>
      <c r="H667" s="61">
        <f t="shared" si="157"/>
        <v>558.9</v>
      </c>
      <c r="I667" s="47">
        <f t="shared" si="158"/>
        <v>-49.991053855788145</v>
      </c>
    </row>
    <row r="668" spans="2:9" x14ac:dyDescent="0.25">
      <c r="B668" s="8">
        <f t="shared" si="152"/>
        <v>43524</v>
      </c>
      <c r="C668" s="26">
        <v>57</v>
      </c>
      <c r="D668">
        <v>16.600000000000001</v>
      </c>
      <c r="E668">
        <v>231.5</v>
      </c>
      <c r="F668">
        <v>576.70000000000005</v>
      </c>
      <c r="G668" s="61">
        <f t="shared" si="156"/>
        <v>288.5</v>
      </c>
      <c r="H668" s="61">
        <f t="shared" si="157"/>
        <v>593.30000000000007</v>
      </c>
      <c r="I668" s="47">
        <f t="shared" si="158"/>
        <v>-51.373672678240354</v>
      </c>
    </row>
    <row r="669" spans="2:9" x14ac:dyDescent="0.25">
      <c r="B669" s="8">
        <f t="shared" si="152"/>
        <v>43531</v>
      </c>
      <c r="C669" s="26">
        <v>57</v>
      </c>
      <c r="D669">
        <v>21.6</v>
      </c>
      <c r="E669">
        <v>231.5</v>
      </c>
      <c r="F669">
        <v>584.6</v>
      </c>
      <c r="G669" s="61">
        <f t="shared" si="156"/>
        <v>288.5</v>
      </c>
      <c r="H669" s="61">
        <f t="shared" si="157"/>
        <v>606.20000000000005</v>
      </c>
      <c r="I669" s="47">
        <f t="shared" si="158"/>
        <v>-52.408446057406799</v>
      </c>
    </row>
    <row r="670" spans="2:9" x14ac:dyDescent="0.25">
      <c r="B670" s="8">
        <f t="shared" si="152"/>
        <v>43538</v>
      </c>
      <c r="C670" s="26">
        <v>36</v>
      </c>
      <c r="D670" s="26">
        <v>14</v>
      </c>
      <c r="E670">
        <v>265.2</v>
      </c>
      <c r="F670">
        <v>592.29999999999995</v>
      </c>
      <c r="G670" s="61">
        <f t="shared" si="156"/>
        <v>301.2</v>
      </c>
      <c r="H670" s="61">
        <f t="shared" si="157"/>
        <v>606.29999999999995</v>
      </c>
      <c r="I670" s="47">
        <f t="shared" si="158"/>
        <v>-50.321622958931222</v>
      </c>
    </row>
    <row r="671" spans="2:9" x14ac:dyDescent="0.25">
      <c r="B671" s="8">
        <f t="shared" si="152"/>
        <v>43545</v>
      </c>
      <c r="C671" s="26">
        <v>36</v>
      </c>
      <c r="D671" s="26">
        <v>14</v>
      </c>
      <c r="E671">
        <v>265.2</v>
      </c>
      <c r="F671">
        <v>592.29999999999995</v>
      </c>
      <c r="G671" s="61">
        <f t="shared" si="156"/>
        <v>301.2</v>
      </c>
      <c r="H671" s="61">
        <f t="shared" si="157"/>
        <v>606.29999999999995</v>
      </c>
      <c r="I671" s="47">
        <f t="shared" si="158"/>
        <v>-50.321622958931222</v>
      </c>
    </row>
    <row r="672" spans="2:9" x14ac:dyDescent="0.25">
      <c r="B672" s="8">
        <f t="shared" si="152"/>
        <v>43552</v>
      </c>
      <c r="C672" s="26">
        <v>36</v>
      </c>
      <c r="D672" s="26">
        <v>14</v>
      </c>
      <c r="E672" s="26">
        <v>286</v>
      </c>
      <c r="F672">
        <v>592.29999999999995</v>
      </c>
      <c r="G672" s="61">
        <f t="shared" si="156"/>
        <v>322</v>
      </c>
      <c r="H672" s="61">
        <f t="shared" si="157"/>
        <v>606.29999999999995</v>
      </c>
      <c r="I672" s="47">
        <f t="shared" si="158"/>
        <v>-46.890978063664846</v>
      </c>
    </row>
    <row r="673" spans="2:10" x14ac:dyDescent="0.25">
      <c r="B673" s="8">
        <f t="shared" si="152"/>
        <v>43559</v>
      </c>
      <c r="C673" s="26">
        <v>36</v>
      </c>
      <c r="D673" s="26">
        <v>14</v>
      </c>
      <c r="E673" s="26">
        <v>286</v>
      </c>
      <c r="F673">
        <v>592.29999999999995</v>
      </c>
      <c r="G673" s="61">
        <f t="shared" si="156"/>
        <v>322</v>
      </c>
      <c r="H673" s="61">
        <f t="shared" si="157"/>
        <v>606.29999999999995</v>
      </c>
      <c r="I673" s="47">
        <f t="shared" si="158"/>
        <v>-46.890978063664846</v>
      </c>
    </row>
    <row r="674" spans="2:10" x14ac:dyDescent="0.25">
      <c r="B674" s="8">
        <f t="shared" si="152"/>
        <v>43566</v>
      </c>
      <c r="C674" s="26">
        <v>51</v>
      </c>
      <c r="D674" s="26">
        <v>14</v>
      </c>
      <c r="E674">
        <v>296.10000000000002</v>
      </c>
      <c r="F674">
        <v>599.9</v>
      </c>
      <c r="G674" s="61">
        <f t="shared" si="156"/>
        <v>347.1</v>
      </c>
      <c r="H674" s="61">
        <f t="shared" si="157"/>
        <v>613.9</v>
      </c>
      <c r="I674" s="47">
        <f t="shared" si="158"/>
        <v>-43.459846880599443</v>
      </c>
    </row>
    <row r="675" spans="2:10" x14ac:dyDescent="0.25">
      <c r="B675" s="8">
        <f t="shared" si="152"/>
        <v>43573</v>
      </c>
      <c r="C675">
        <v>36.1</v>
      </c>
      <c r="D675">
        <v>6</v>
      </c>
      <c r="E675">
        <v>323.3</v>
      </c>
      <c r="F675">
        <v>653.5</v>
      </c>
      <c r="G675" s="61">
        <f t="shared" si="156"/>
        <v>359.40000000000003</v>
      </c>
      <c r="H675" s="61">
        <f t="shared" si="157"/>
        <v>659.5</v>
      </c>
      <c r="I675" s="47">
        <f t="shared" si="158"/>
        <v>-45.504169825625475</v>
      </c>
    </row>
    <row r="676" spans="2:10" x14ac:dyDescent="0.25">
      <c r="B676" s="8">
        <f t="shared" si="152"/>
        <v>43580</v>
      </c>
      <c r="C676">
        <v>32.799999999999997</v>
      </c>
      <c r="D676">
        <v>6</v>
      </c>
      <c r="E676">
        <v>326.8</v>
      </c>
      <c r="F676">
        <v>653.5</v>
      </c>
      <c r="G676" s="61">
        <f t="shared" si="156"/>
        <v>359.6</v>
      </c>
      <c r="H676" s="61">
        <f t="shared" si="157"/>
        <v>659.5</v>
      </c>
      <c r="I676" s="47">
        <f t="shared" si="158"/>
        <v>-45.473843821076564</v>
      </c>
      <c r="J676">
        <v>58.7</v>
      </c>
    </row>
    <row r="677" spans="2:10" x14ac:dyDescent="0.25">
      <c r="B677" s="8">
        <f t="shared" si="152"/>
        <v>43587</v>
      </c>
      <c r="C677">
        <v>38.299999999999997</v>
      </c>
      <c r="D677">
        <v>14.8</v>
      </c>
      <c r="E677">
        <v>350.3</v>
      </c>
      <c r="F677">
        <v>653.5</v>
      </c>
      <c r="G677" s="61">
        <f t="shared" si="156"/>
        <v>388.6</v>
      </c>
      <c r="H677" s="61">
        <f t="shared" si="157"/>
        <v>668.3</v>
      </c>
      <c r="I677" s="47">
        <f t="shared" si="158"/>
        <v>-41.852461469399962</v>
      </c>
      <c r="J677">
        <v>93.7</v>
      </c>
    </row>
    <row r="678" spans="2:10" x14ac:dyDescent="0.25">
      <c r="B678" s="8">
        <f t="shared" si="152"/>
        <v>43594</v>
      </c>
      <c r="C678">
        <v>17.8</v>
      </c>
      <c r="D678">
        <v>14.8</v>
      </c>
      <c r="E678">
        <v>350.3</v>
      </c>
      <c r="F678">
        <v>653.5</v>
      </c>
      <c r="G678" s="61">
        <f t="shared" si="156"/>
        <v>368.1</v>
      </c>
      <c r="H678" s="61">
        <f t="shared" si="157"/>
        <v>668.3</v>
      </c>
      <c r="I678" s="47">
        <f t="shared" si="158"/>
        <v>-44.919946131976651</v>
      </c>
      <c r="J678">
        <v>114.2</v>
      </c>
    </row>
    <row r="679" spans="2:10" x14ac:dyDescent="0.25">
      <c r="B679" s="8">
        <f t="shared" si="152"/>
        <v>43601</v>
      </c>
      <c r="C679">
        <v>17.8</v>
      </c>
      <c r="D679">
        <v>8.8000000000000007</v>
      </c>
      <c r="E679">
        <v>350.3</v>
      </c>
      <c r="F679">
        <v>660.1</v>
      </c>
      <c r="G679" s="61">
        <f t="shared" si="156"/>
        <v>368.1</v>
      </c>
      <c r="H679" s="61">
        <f t="shared" si="157"/>
        <v>668.9</v>
      </c>
      <c r="I679" s="47">
        <f t="shared" si="158"/>
        <v>-44.969352668560312</v>
      </c>
      <c r="J679">
        <v>114.2</v>
      </c>
    </row>
    <row r="680" spans="2:10" x14ac:dyDescent="0.25">
      <c r="B680" s="8">
        <f t="shared" si="152"/>
        <v>43608</v>
      </c>
      <c r="C680">
        <v>10.3</v>
      </c>
      <c r="D680">
        <v>8.8000000000000007</v>
      </c>
      <c r="E680">
        <v>374.4</v>
      </c>
      <c r="F680">
        <v>676.2</v>
      </c>
      <c r="G680" s="61">
        <f t="shared" si="156"/>
        <v>384.7</v>
      </c>
      <c r="H680" s="61">
        <f t="shared" si="157"/>
        <v>685</v>
      </c>
      <c r="I680" s="47">
        <f t="shared" si="158"/>
        <v>-43.839416058394164</v>
      </c>
      <c r="J680">
        <v>114.2</v>
      </c>
    </row>
    <row r="681" spans="2:10" x14ac:dyDescent="0.25">
      <c r="B681" s="8">
        <f t="shared" si="152"/>
        <v>43615</v>
      </c>
      <c r="C681">
        <v>0</v>
      </c>
      <c r="D681">
        <v>8.8000000000000007</v>
      </c>
      <c r="E681">
        <v>384.4</v>
      </c>
      <c r="F681">
        <v>676.2</v>
      </c>
      <c r="G681" s="61">
        <f t="shared" si="156"/>
        <v>384.4</v>
      </c>
      <c r="H681" s="61">
        <f t="shared" si="157"/>
        <v>685</v>
      </c>
      <c r="I681" s="47">
        <f t="shared" si="158"/>
        <v>-43.883211678832126</v>
      </c>
      <c r="J681">
        <v>155.5</v>
      </c>
    </row>
    <row r="682" spans="2:10" x14ac:dyDescent="0.25">
      <c r="B682" s="8">
        <f t="shared" si="152"/>
        <v>43622</v>
      </c>
      <c r="C682">
        <v>155.5</v>
      </c>
      <c r="D682">
        <v>24.8</v>
      </c>
      <c r="E682">
        <v>0</v>
      </c>
      <c r="F682">
        <v>0</v>
      </c>
      <c r="G682" s="61">
        <f t="shared" si="156"/>
        <v>155.5</v>
      </c>
      <c r="H682" s="61">
        <f t="shared" si="157"/>
        <v>24.8</v>
      </c>
      <c r="I682" s="47">
        <f t="shared" si="158"/>
        <v>527.01612903225805</v>
      </c>
    </row>
    <row r="683" spans="2:10" x14ac:dyDescent="0.25">
      <c r="B683" s="8">
        <f t="shared" si="152"/>
        <v>43629</v>
      </c>
      <c r="C683">
        <v>155.5</v>
      </c>
      <c r="D683">
        <v>18.8</v>
      </c>
      <c r="E683">
        <v>0</v>
      </c>
      <c r="F683">
        <v>6.6</v>
      </c>
      <c r="G683" s="61">
        <f t="shared" si="156"/>
        <v>155.5</v>
      </c>
      <c r="H683" s="61">
        <f t="shared" si="157"/>
        <v>25.4</v>
      </c>
      <c r="I683" s="47">
        <f t="shared" si="158"/>
        <v>512.20472440944889</v>
      </c>
    </row>
    <row r="684" spans="2:10" x14ac:dyDescent="0.25">
      <c r="B684" s="8">
        <f t="shared" si="152"/>
        <v>43636</v>
      </c>
      <c r="C684">
        <v>220.1</v>
      </c>
      <c r="D684">
        <v>39.299999999999997</v>
      </c>
      <c r="E684">
        <v>0</v>
      </c>
      <c r="F684">
        <v>6.6</v>
      </c>
      <c r="G684" s="61">
        <f t="shared" si="156"/>
        <v>220.1</v>
      </c>
      <c r="H684" s="61">
        <f t="shared" si="157"/>
        <v>45.9</v>
      </c>
      <c r="I684" s="47">
        <f t="shared" si="158"/>
        <v>379.520697167756</v>
      </c>
    </row>
    <row r="685" spans="2:10" x14ac:dyDescent="0.25">
      <c r="B685" s="8">
        <f t="shared" si="152"/>
        <v>43643</v>
      </c>
      <c r="C685" s="26">
        <v>240</v>
      </c>
      <c r="D685">
        <v>39.299999999999997</v>
      </c>
      <c r="E685">
        <v>15.9</v>
      </c>
      <c r="F685">
        <v>26.1</v>
      </c>
      <c r="G685" s="61">
        <f t="shared" si="156"/>
        <v>255.9</v>
      </c>
      <c r="H685" s="61">
        <f t="shared" si="157"/>
        <v>65.400000000000006</v>
      </c>
      <c r="I685" s="47">
        <f t="shared" si="158"/>
        <v>291.28440366972478</v>
      </c>
    </row>
    <row r="686" spans="2:10" x14ac:dyDescent="0.25">
      <c r="B686" s="8">
        <f t="shared" si="152"/>
        <v>43650</v>
      </c>
      <c r="C686" s="26">
        <v>258</v>
      </c>
      <c r="D686">
        <v>40.700000000000003</v>
      </c>
      <c r="E686">
        <v>15.9</v>
      </c>
      <c r="F686">
        <v>26.1</v>
      </c>
      <c r="G686" s="61">
        <f t="shared" si="156"/>
        <v>273.89999999999998</v>
      </c>
      <c r="H686" s="61">
        <f t="shared" si="157"/>
        <v>66.800000000000011</v>
      </c>
      <c r="I686" s="47">
        <f t="shared" si="158"/>
        <v>310.0299401197604</v>
      </c>
    </row>
    <row r="687" spans="2:10" x14ac:dyDescent="0.25">
      <c r="B687" s="8">
        <f t="shared" si="152"/>
        <v>43657</v>
      </c>
      <c r="C687">
        <v>217.5</v>
      </c>
      <c r="D687">
        <v>36.5</v>
      </c>
      <c r="E687">
        <v>64.5</v>
      </c>
      <c r="F687">
        <v>30.4</v>
      </c>
      <c r="G687" s="61">
        <f t="shared" si="156"/>
        <v>282</v>
      </c>
      <c r="H687" s="61">
        <f t="shared" si="157"/>
        <v>66.900000000000006</v>
      </c>
      <c r="I687" s="47">
        <f t="shared" si="158"/>
        <v>321.52466367713004</v>
      </c>
    </row>
    <row r="688" spans="2:10" x14ac:dyDescent="0.25">
      <c r="B688" s="8">
        <f t="shared" si="152"/>
        <v>43664</v>
      </c>
      <c r="C688">
        <v>218.8</v>
      </c>
      <c r="D688">
        <v>30.5</v>
      </c>
      <c r="E688">
        <v>86</v>
      </c>
      <c r="F688">
        <v>53.2</v>
      </c>
      <c r="G688" s="61">
        <f t="shared" si="156"/>
        <v>304.8</v>
      </c>
      <c r="H688" s="61">
        <f t="shared" si="157"/>
        <v>83.7</v>
      </c>
      <c r="I688" s="47">
        <f t="shared" si="158"/>
        <v>264.15770609318997</v>
      </c>
    </row>
    <row r="689" spans="2:9" x14ac:dyDescent="0.25">
      <c r="B689" s="8">
        <f t="shared" si="152"/>
        <v>43671</v>
      </c>
      <c r="C689">
        <v>186.1</v>
      </c>
      <c r="D689">
        <v>33</v>
      </c>
      <c r="E689">
        <v>141.6</v>
      </c>
      <c r="F689">
        <v>53.2</v>
      </c>
      <c r="G689" s="61">
        <f t="shared" si="156"/>
        <v>327.7</v>
      </c>
      <c r="H689" s="61">
        <f t="shared" si="157"/>
        <v>86.2</v>
      </c>
      <c r="I689" s="47">
        <f t="shared" si="158"/>
        <v>280.16241299303942</v>
      </c>
    </row>
    <row r="690" spans="2:9" x14ac:dyDescent="0.25">
      <c r="B690" s="8">
        <f t="shared" si="152"/>
        <v>43678</v>
      </c>
      <c r="C690">
        <v>162.80000000000001</v>
      </c>
      <c r="D690">
        <v>33</v>
      </c>
      <c r="E690">
        <v>141.6</v>
      </c>
      <c r="F690">
        <v>53.2</v>
      </c>
      <c r="G690" s="61">
        <f t="shared" si="156"/>
        <v>304.39999999999998</v>
      </c>
      <c r="H690" s="61">
        <f t="shared" si="157"/>
        <v>86.2</v>
      </c>
      <c r="I690" s="47">
        <f t="shared" si="158"/>
        <v>253.13225058004636</v>
      </c>
    </row>
    <row r="691" spans="2:9" x14ac:dyDescent="0.25">
      <c r="B691" s="8">
        <f t="shared" si="152"/>
        <v>43685</v>
      </c>
      <c r="C691">
        <v>165.3</v>
      </c>
      <c r="D691">
        <v>33</v>
      </c>
      <c r="E691">
        <v>174.8</v>
      </c>
      <c r="F691">
        <v>63.8</v>
      </c>
      <c r="G691" s="61">
        <f t="shared" si="156"/>
        <v>340.1</v>
      </c>
      <c r="H691" s="61">
        <f t="shared" si="157"/>
        <v>96.8</v>
      </c>
      <c r="I691" s="47">
        <f t="shared" si="158"/>
        <v>251.34297520661158</v>
      </c>
    </row>
    <row r="692" spans="2:9" x14ac:dyDescent="0.25">
      <c r="B692" s="8">
        <f t="shared" si="152"/>
        <v>43692</v>
      </c>
      <c r="C692">
        <v>109.1</v>
      </c>
      <c r="D692">
        <v>66</v>
      </c>
      <c r="E692">
        <v>174.8</v>
      </c>
      <c r="F692">
        <v>90</v>
      </c>
      <c r="G692" s="61">
        <f t="shared" si="156"/>
        <v>283.89999999999998</v>
      </c>
      <c r="H692" s="61">
        <f t="shared" si="157"/>
        <v>156</v>
      </c>
      <c r="I692" s="47">
        <f t="shared" si="158"/>
        <v>81.987179487179461</v>
      </c>
    </row>
    <row r="693" spans="2:9" x14ac:dyDescent="0.25">
      <c r="B693" s="8">
        <f t="shared" si="152"/>
        <v>43699</v>
      </c>
      <c r="C693">
        <v>109.2</v>
      </c>
      <c r="D693">
        <v>82</v>
      </c>
      <c r="E693">
        <v>174.8</v>
      </c>
      <c r="F693">
        <v>90</v>
      </c>
      <c r="G693" s="61">
        <f t="shared" si="156"/>
        <v>284</v>
      </c>
      <c r="H693" s="61">
        <f t="shared" si="157"/>
        <v>172</v>
      </c>
      <c r="I693" s="47">
        <f t="shared" si="158"/>
        <v>65.116279069767444</v>
      </c>
    </row>
    <row r="694" spans="2:9" x14ac:dyDescent="0.25">
      <c r="B694" s="8">
        <f t="shared" si="152"/>
        <v>43706</v>
      </c>
      <c r="C694">
        <v>70.900000000000006</v>
      </c>
      <c r="D694">
        <v>82.5</v>
      </c>
      <c r="E694">
        <v>243.3</v>
      </c>
      <c r="F694">
        <v>90</v>
      </c>
      <c r="G694" s="61">
        <f t="shared" si="156"/>
        <v>314.20000000000005</v>
      </c>
      <c r="H694" s="61">
        <f t="shared" si="157"/>
        <v>172.5</v>
      </c>
      <c r="I694" s="47">
        <f t="shared" si="158"/>
        <v>82.144927536231904</v>
      </c>
    </row>
    <row r="695" spans="2:9" x14ac:dyDescent="0.25">
      <c r="B695" s="8">
        <f t="shared" si="152"/>
        <v>43713</v>
      </c>
      <c r="C695">
        <v>91.9</v>
      </c>
      <c r="D695">
        <v>85.5</v>
      </c>
      <c r="E695">
        <v>257.3</v>
      </c>
      <c r="F695">
        <v>110.1</v>
      </c>
      <c r="G695" s="61">
        <f t="shared" si="156"/>
        <v>349.20000000000005</v>
      </c>
      <c r="H695" s="61">
        <f t="shared" si="157"/>
        <v>195.6</v>
      </c>
      <c r="I695" s="47">
        <f t="shared" si="158"/>
        <v>78.52760736196322</v>
      </c>
    </row>
    <row r="696" spans="2:9" x14ac:dyDescent="0.25">
      <c r="B696" s="8">
        <f t="shared" si="152"/>
        <v>43720</v>
      </c>
      <c r="C696">
        <v>122.7</v>
      </c>
      <c r="D696">
        <v>75</v>
      </c>
      <c r="E696">
        <v>283.8</v>
      </c>
      <c r="F696">
        <v>123.3</v>
      </c>
      <c r="G696" s="61">
        <f t="shared" si="156"/>
        <v>406.5</v>
      </c>
      <c r="H696" s="61">
        <f t="shared" si="157"/>
        <v>198.3</v>
      </c>
      <c r="I696" s="47">
        <f t="shared" si="158"/>
        <v>104.99243570347959</v>
      </c>
    </row>
    <row r="697" spans="2:9" x14ac:dyDescent="0.25">
      <c r="B697" s="8">
        <f t="shared" si="152"/>
        <v>43727</v>
      </c>
      <c r="C697">
        <v>111.2</v>
      </c>
      <c r="D697">
        <v>75</v>
      </c>
      <c r="E697">
        <v>296.5</v>
      </c>
      <c r="F697">
        <v>123.3</v>
      </c>
      <c r="G697" s="61">
        <f t="shared" si="156"/>
        <v>407.7</v>
      </c>
      <c r="H697" s="61">
        <f t="shared" si="157"/>
        <v>198.3</v>
      </c>
      <c r="I697" s="47">
        <f t="shared" si="158"/>
        <v>105.59757942511342</v>
      </c>
    </row>
    <row r="698" spans="2:9" x14ac:dyDescent="0.25">
      <c r="B698" s="8">
        <f t="shared" si="152"/>
        <v>43734</v>
      </c>
      <c r="C698">
        <v>108.6</v>
      </c>
      <c r="D698">
        <v>75</v>
      </c>
      <c r="E698">
        <v>303.10000000000002</v>
      </c>
      <c r="F698">
        <v>123.3</v>
      </c>
      <c r="G698" s="61">
        <f t="shared" si="156"/>
        <v>411.70000000000005</v>
      </c>
      <c r="H698" s="61">
        <f t="shared" si="157"/>
        <v>198.3</v>
      </c>
      <c r="I698" s="47">
        <f t="shared" si="158"/>
        <v>107.61472516389313</v>
      </c>
    </row>
    <row r="699" spans="2:9" x14ac:dyDescent="0.25">
      <c r="B699" s="8">
        <f t="shared" ref="B699:B762" si="159">+B698+7</f>
        <v>43741</v>
      </c>
      <c r="C699">
        <v>86.8</v>
      </c>
      <c r="D699">
        <v>77</v>
      </c>
      <c r="E699">
        <v>327</v>
      </c>
      <c r="F699">
        <v>123.3</v>
      </c>
      <c r="G699" s="61">
        <f t="shared" ref="G699:G710" si="160">+C699+E699</f>
        <v>413.8</v>
      </c>
      <c r="H699" s="61">
        <f t="shared" ref="H699:H710" si="161">+D699+F699</f>
        <v>200.3</v>
      </c>
      <c r="I699" s="47">
        <f t="shared" ref="I699:I710" si="162">+(G699/H699-1)*100</f>
        <v>106.59011482775837</v>
      </c>
    </row>
    <row r="700" spans="2:9" x14ac:dyDescent="0.25">
      <c r="B700" s="8">
        <f t="shared" si="159"/>
        <v>43748</v>
      </c>
      <c r="C700">
        <v>102.8</v>
      </c>
      <c r="D700">
        <v>77</v>
      </c>
      <c r="E700">
        <v>327</v>
      </c>
      <c r="F700">
        <v>123.3</v>
      </c>
      <c r="G700" s="61">
        <f t="shared" si="160"/>
        <v>429.8</v>
      </c>
      <c r="H700" s="61">
        <f t="shared" si="161"/>
        <v>200.3</v>
      </c>
      <c r="I700" s="47">
        <f t="shared" si="162"/>
        <v>114.57813280079878</v>
      </c>
    </row>
    <row r="701" spans="2:9" x14ac:dyDescent="0.25">
      <c r="B701" s="8">
        <f t="shared" si="159"/>
        <v>43755</v>
      </c>
      <c r="C701">
        <v>94.9</v>
      </c>
      <c r="D701">
        <v>65</v>
      </c>
      <c r="E701">
        <v>338.6</v>
      </c>
      <c r="F701">
        <v>136.4</v>
      </c>
      <c r="G701" s="61">
        <f t="shared" si="160"/>
        <v>433.5</v>
      </c>
      <c r="H701" s="61">
        <f t="shared" si="161"/>
        <v>201.4</v>
      </c>
      <c r="I701" s="47">
        <f t="shared" si="162"/>
        <v>115.24329692154916</v>
      </c>
    </row>
    <row r="702" spans="2:9" x14ac:dyDescent="0.25">
      <c r="B702" s="8">
        <f t="shared" si="159"/>
        <v>43762</v>
      </c>
      <c r="C702">
        <v>97.5</v>
      </c>
      <c r="D702">
        <v>52.5</v>
      </c>
      <c r="E702">
        <v>369.2</v>
      </c>
      <c r="F702">
        <v>149.69999999999999</v>
      </c>
      <c r="G702" s="61">
        <f t="shared" si="160"/>
        <v>466.7</v>
      </c>
      <c r="H702" s="61">
        <f t="shared" si="161"/>
        <v>202.2</v>
      </c>
      <c r="I702" s="47">
        <f t="shared" si="162"/>
        <v>130.81107814045501</v>
      </c>
    </row>
    <row r="703" spans="2:9" x14ac:dyDescent="0.25">
      <c r="B703" s="8">
        <f t="shared" si="159"/>
        <v>43769</v>
      </c>
      <c r="C703">
        <v>97.5</v>
      </c>
      <c r="D703">
        <v>44</v>
      </c>
      <c r="E703">
        <v>369.2</v>
      </c>
      <c r="F703">
        <v>157.4</v>
      </c>
      <c r="G703" s="61">
        <f t="shared" si="160"/>
        <v>466.7</v>
      </c>
      <c r="H703" s="61">
        <f t="shared" si="161"/>
        <v>201.4</v>
      </c>
      <c r="I703" s="47">
        <f t="shared" si="162"/>
        <v>131.72790466732866</v>
      </c>
    </row>
    <row r="704" spans="2:9" x14ac:dyDescent="0.25">
      <c r="B704" s="8">
        <f t="shared" si="159"/>
        <v>43776</v>
      </c>
      <c r="C704">
        <v>73.3</v>
      </c>
      <c r="D704">
        <v>45.5</v>
      </c>
      <c r="E704">
        <v>395.8</v>
      </c>
      <c r="F704">
        <v>157.4</v>
      </c>
      <c r="G704" s="61">
        <f t="shared" si="160"/>
        <v>469.1</v>
      </c>
      <c r="H704" s="61">
        <f t="shared" si="161"/>
        <v>202.9</v>
      </c>
      <c r="I704" s="47">
        <f t="shared" si="162"/>
        <v>131.19763430261213</v>
      </c>
    </row>
    <row r="705" spans="2:14" ht="15" x14ac:dyDescent="0.35">
      <c r="B705" s="8">
        <f t="shared" si="159"/>
        <v>43783</v>
      </c>
      <c r="C705" s="316">
        <v>73.3</v>
      </c>
      <c r="D705">
        <v>45.5</v>
      </c>
      <c r="E705">
        <v>426.8</v>
      </c>
      <c r="F705">
        <v>157.4</v>
      </c>
      <c r="G705" s="61">
        <f t="shared" si="160"/>
        <v>500.1</v>
      </c>
      <c r="H705" s="61">
        <f t="shared" si="161"/>
        <v>202.9</v>
      </c>
      <c r="I705" s="47">
        <f t="shared" si="162"/>
        <v>146.47609659931001</v>
      </c>
    </row>
    <row r="706" spans="2:14" x14ac:dyDescent="0.25">
      <c r="B706" s="8">
        <f t="shared" si="159"/>
        <v>43790</v>
      </c>
      <c r="C706">
        <f>'1121'!B65</f>
        <v>73.3</v>
      </c>
      <c r="D706">
        <f>'1121'!C65</f>
        <v>45.5</v>
      </c>
      <c r="E706">
        <f>'1121'!D65</f>
        <v>426.8</v>
      </c>
      <c r="F706">
        <f>'1121'!E65</f>
        <v>157.4</v>
      </c>
      <c r="G706" s="61">
        <f t="shared" si="160"/>
        <v>500.1</v>
      </c>
      <c r="H706" s="61">
        <f t="shared" si="161"/>
        <v>202.9</v>
      </c>
      <c r="I706" s="47">
        <f t="shared" si="162"/>
        <v>146.47609659931001</v>
      </c>
    </row>
    <row r="707" spans="2:14" x14ac:dyDescent="0.25">
      <c r="B707" s="8">
        <f t="shared" si="159"/>
        <v>43797</v>
      </c>
      <c r="C707">
        <f>'1128'!B65</f>
        <v>68.5</v>
      </c>
      <c r="D707">
        <f>'1128'!C65</f>
        <v>45.5</v>
      </c>
      <c r="E707">
        <f>'1128'!D65</f>
        <v>426.8</v>
      </c>
      <c r="F707">
        <f>'1128'!E65</f>
        <v>175.3</v>
      </c>
      <c r="G707" s="61">
        <f t="shared" si="160"/>
        <v>495.3</v>
      </c>
      <c r="H707" s="61">
        <f t="shared" si="161"/>
        <v>220.8</v>
      </c>
      <c r="I707" s="47">
        <f t="shared" si="162"/>
        <v>124.32065217391303</v>
      </c>
    </row>
    <row r="708" spans="2:14" x14ac:dyDescent="0.25">
      <c r="B708" s="8">
        <f t="shared" si="159"/>
        <v>43804</v>
      </c>
      <c r="C708">
        <f>'1205'!B65</f>
        <v>72.7</v>
      </c>
      <c r="D708">
        <f>'1205'!C65</f>
        <v>38.5</v>
      </c>
      <c r="E708">
        <f>'1205'!D65</f>
        <v>435.8</v>
      </c>
      <c r="F708">
        <f>'1205'!E65</f>
        <v>182.6</v>
      </c>
      <c r="G708" s="61">
        <f t="shared" si="160"/>
        <v>508.5</v>
      </c>
      <c r="H708" s="61">
        <f t="shared" si="161"/>
        <v>221.1</v>
      </c>
      <c r="I708" s="47">
        <f t="shared" si="162"/>
        <v>129.9864314789688</v>
      </c>
    </row>
    <row r="709" spans="2:14" x14ac:dyDescent="0.25">
      <c r="B709" s="8">
        <f t="shared" si="159"/>
        <v>43811</v>
      </c>
      <c r="C709">
        <f>'1212'!B65</f>
        <v>74.2</v>
      </c>
      <c r="D709">
        <f>'1212'!C65</f>
        <v>57.6</v>
      </c>
      <c r="E709">
        <f>'1212'!D65</f>
        <v>435.8</v>
      </c>
      <c r="F709">
        <f>'1212'!E65</f>
        <v>188.6</v>
      </c>
      <c r="G709" s="61">
        <f t="shared" si="160"/>
        <v>510</v>
      </c>
      <c r="H709" s="61">
        <f t="shared" si="161"/>
        <v>246.2</v>
      </c>
      <c r="I709" s="47">
        <f t="shared" si="162"/>
        <v>107.14865962632007</v>
      </c>
    </row>
    <row r="710" spans="2:14" x14ac:dyDescent="0.25">
      <c r="B710" s="8">
        <f t="shared" si="159"/>
        <v>43818</v>
      </c>
      <c r="C710">
        <f>'1219'!B65</f>
        <v>79.5</v>
      </c>
      <c r="D710">
        <f>'1219'!C65</f>
        <v>58</v>
      </c>
      <c r="E710">
        <f>'1219'!D65</f>
        <v>466.6</v>
      </c>
      <c r="F710">
        <f>'1219'!E65</f>
        <v>188.6</v>
      </c>
      <c r="G710" s="61">
        <f t="shared" si="160"/>
        <v>546.1</v>
      </c>
      <c r="H710" s="61">
        <f t="shared" si="161"/>
        <v>246.6</v>
      </c>
      <c r="I710" s="47">
        <f t="shared" si="162"/>
        <v>121.45174371451746</v>
      </c>
    </row>
    <row r="711" spans="2:14" x14ac:dyDescent="0.25">
      <c r="B711" s="8">
        <f t="shared" si="159"/>
        <v>43825</v>
      </c>
      <c r="C711">
        <f>'1226'!B65</f>
        <v>79.5</v>
      </c>
      <c r="D711">
        <f>'1226'!C65</f>
        <v>58</v>
      </c>
      <c r="E711">
        <f>'1226'!D65</f>
        <v>466.6</v>
      </c>
      <c r="F711">
        <f>'1226'!E65</f>
        <v>188.6</v>
      </c>
      <c r="G711" s="61">
        <f t="shared" ref="G711:G764" si="163">+C711+E711</f>
        <v>546.1</v>
      </c>
      <c r="H711" s="61">
        <f t="shared" ref="H711:H764" si="164">+D711+F711</f>
        <v>246.6</v>
      </c>
      <c r="I711" s="47">
        <f t="shared" ref="I711:I764" si="165">+(G711/H711-1)*100</f>
        <v>121.45174371451746</v>
      </c>
    </row>
    <row r="712" spans="2:14" x14ac:dyDescent="0.25">
      <c r="B712" s="8">
        <f t="shared" si="159"/>
        <v>43832</v>
      </c>
      <c r="C712">
        <f>'0102'!B65</f>
        <v>62</v>
      </c>
      <c r="D712">
        <f>'0102'!C65</f>
        <v>58</v>
      </c>
      <c r="E712">
        <f>'0102'!D65</f>
        <v>485.5</v>
      </c>
      <c r="F712">
        <f>'0102'!E65</f>
        <v>188.6</v>
      </c>
      <c r="G712" s="61">
        <f t="shared" si="163"/>
        <v>547.5</v>
      </c>
      <c r="H712" s="61">
        <f t="shared" si="164"/>
        <v>246.6</v>
      </c>
      <c r="I712" s="47">
        <f t="shared" si="165"/>
        <v>122.01946472019465</v>
      </c>
    </row>
    <row r="713" spans="2:14" x14ac:dyDescent="0.25">
      <c r="B713" s="8">
        <f t="shared" si="159"/>
        <v>43839</v>
      </c>
      <c r="C713">
        <f>'0109'!B65</f>
        <v>62</v>
      </c>
      <c r="D713">
        <f>'0109'!C65</f>
        <v>58</v>
      </c>
      <c r="E713">
        <f>'0109'!D65</f>
        <v>485.5</v>
      </c>
      <c r="F713">
        <f>'0109'!E65</f>
        <v>188.6</v>
      </c>
      <c r="G713" s="61">
        <f t="shared" si="163"/>
        <v>547.5</v>
      </c>
      <c r="H713" s="61">
        <f t="shared" si="164"/>
        <v>246.6</v>
      </c>
      <c r="I713" s="47">
        <f t="shared" si="165"/>
        <v>122.01946472019465</v>
      </c>
    </row>
    <row r="714" spans="2:14" x14ac:dyDescent="0.25">
      <c r="B714" s="8">
        <f t="shared" si="159"/>
        <v>43846</v>
      </c>
      <c r="C714">
        <f>'0116'!B65</f>
        <v>64</v>
      </c>
      <c r="D714">
        <f>'0116'!C65</f>
        <v>58</v>
      </c>
      <c r="E714">
        <f>'0116'!D65</f>
        <v>498.8</v>
      </c>
      <c r="F714">
        <f>'0116'!E65</f>
        <v>188.6</v>
      </c>
      <c r="G714" s="61">
        <f t="shared" si="163"/>
        <v>562.79999999999995</v>
      </c>
      <c r="H714" s="61">
        <f t="shared" si="164"/>
        <v>246.6</v>
      </c>
      <c r="I714" s="47">
        <f t="shared" si="165"/>
        <v>128.22384428223842</v>
      </c>
    </row>
    <row r="715" spans="2:14" x14ac:dyDescent="0.25">
      <c r="B715" s="8">
        <f t="shared" si="159"/>
        <v>43853</v>
      </c>
      <c r="C715">
        <f>'0123'!B65</f>
        <v>67</v>
      </c>
      <c r="D715">
        <f>'0123'!C65</f>
        <v>58</v>
      </c>
      <c r="E715">
        <f>'0123'!D65</f>
        <v>507.9</v>
      </c>
      <c r="F715">
        <f>'0123'!E65</f>
        <v>188.6</v>
      </c>
      <c r="G715" s="61">
        <f t="shared" si="163"/>
        <v>574.9</v>
      </c>
      <c r="H715" s="61">
        <f t="shared" si="164"/>
        <v>246.6</v>
      </c>
      <c r="I715" s="47">
        <f t="shared" si="165"/>
        <v>133.13057583130578</v>
      </c>
    </row>
    <row r="716" spans="2:14" x14ac:dyDescent="0.25">
      <c r="B716" s="8">
        <f t="shared" si="159"/>
        <v>43860</v>
      </c>
      <c r="C716">
        <f>'0130'!B65</f>
        <v>68</v>
      </c>
      <c r="D716">
        <f>'0130'!C65</f>
        <v>58</v>
      </c>
      <c r="E716">
        <f>'0130'!D65</f>
        <v>507.9</v>
      </c>
      <c r="F716">
        <f>'0130'!E65</f>
        <v>188.6</v>
      </c>
      <c r="G716" s="61">
        <f t="shared" si="163"/>
        <v>575.9</v>
      </c>
      <c r="H716" s="61">
        <f t="shared" si="164"/>
        <v>246.6</v>
      </c>
      <c r="I716" s="47">
        <f t="shared" si="165"/>
        <v>133.53609083536088</v>
      </c>
    </row>
    <row r="717" spans="2:14" ht="15" x14ac:dyDescent="0.35">
      <c r="B717" s="8">
        <f t="shared" si="159"/>
        <v>43867</v>
      </c>
      <c r="C717">
        <f>'0130'!B65</f>
        <v>68</v>
      </c>
      <c r="D717">
        <f>'0130'!C65</f>
        <v>58</v>
      </c>
      <c r="E717">
        <f>'0130'!D65</f>
        <v>507.9</v>
      </c>
      <c r="F717">
        <f>'0130'!E65</f>
        <v>188.6</v>
      </c>
      <c r="G717" s="61">
        <f t="shared" si="163"/>
        <v>575.9</v>
      </c>
      <c r="H717" s="61">
        <f t="shared" si="164"/>
        <v>246.6</v>
      </c>
      <c r="I717" s="47">
        <f t="shared" si="165"/>
        <v>133.53609083536088</v>
      </c>
      <c r="N717" s="316"/>
    </row>
    <row r="718" spans="2:14" x14ac:dyDescent="0.25">
      <c r="B718" s="8">
        <f t="shared" si="159"/>
        <v>43874</v>
      </c>
      <c r="C718">
        <f>'0213'!B68</f>
        <v>88.7</v>
      </c>
      <c r="D718">
        <f>'0213'!C68</f>
        <v>60.5</v>
      </c>
      <c r="E718">
        <f>'0213'!D68</f>
        <v>547.5</v>
      </c>
      <c r="F718">
        <f>'0213'!E68</f>
        <v>215.9</v>
      </c>
      <c r="G718" s="61">
        <f t="shared" si="163"/>
        <v>636.20000000000005</v>
      </c>
      <c r="H718" s="61">
        <f t="shared" si="164"/>
        <v>276.39999999999998</v>
      </c>
      <c r="I718" s="47">
        <f t="shared" si="165"/>
        <v>130.17366136034732</v>
      </c>
    </row>
    <row r="719" spans="2:14" x14ac:dyDescent="0.25">
      <c r="B719" s="8">
        <f t="shared" si="159"/>
        <v>43881</v>
      </c>
      <c r="C719">
        <f>'0220'!B68</f>
        <v>73.7</v>
      </c>
      <c r="D719">
        <f>'0220'!C68</f>
        <v>57</v>
      </c>
      <c r="E719">
        <f>'0220'!D68</f>
        <v>564</v>
      </c>
      <c r="F719">
        <f>'0220'!E68</f>
        <v>222.5</v>
      </c>
      <c r="G719" s="61">
        <f t="shared" si="163"/>
        <v>637.70000000000005</v>
      </c>
      <c r="H719" s="61">
        <f t="shared" si="164"/>
        <v>279.5</v>
      </c>
      <c r="I719" s="47">
        <f t="shared" si="165"/>
        <v>128.15742397137745</v>
      </c>
    </row>
    <row r="720" spans="2:14" x14ac:dyDescent="0.25">
      <c r="B720" s="8">
        <f t="shared" si="159"/>
        <v>43888</v>
      </c>
      <c r="C720">
        <f>'0227'!B69</f>
        <v>67.7</v>
      </c>
      <c r="D720">
        <f>'0227'!C69</f>
        <v>57</v>
      </c>
      <c r="E720">
        <f>'0227'!D69</f>
        <v>614.1</v>
      </c>
      <c r="F720">
        <f>'0227'!E69</f>
        <v>231.5</v>
      </c>
      <c r="G720" s="61">
        <f t="shared" si="163"/>
        <v>681.80000000000007</v>
      </c>
      <c r="H720" s="61">
        <f t="shared" si="164"/>
        <v>288.5</v>
      </c>
      <c r="I720" s="47">
        <f t="shared" si="165"/>
        <v>136.32582322357024</v>
      </c>
    </row>
    <row r="721" spans="2:9" x14ac:dyDescent="0.25">
      <c r="B721" s="8">
        <f t="shared" si="159"/>
        <v>43895</v>
      </c>
      <c r="C721">
        <f>'0305'!B72</f>
        <v>83.7</v>
      </c>
      <c r="D721">
        <f>'0305'!C72</f>
        <v>57</v>
      </c>
      <c r="E721">
        <f>'0305'!D72</f>
        <v>614.1</v>
      </c>
      <c r="F721">
        <f>'0305'!E72</f>
        <v>231.5</v>
      </c>
      <c r="G721" s="61">
        <f t="shared" si="163"/>
        <v>697.80000000000007</v>
      </c>
      <c r="H721" s="61">
        <f t="shared" si="164"/>
        <v>288.5</v>
      </c>
      <c r="I721" s="47">
        <f t="shared" si="165"/>
        <v>141.87175043327559</v>
      </c>
    </row>
    <row r="722" spans="2:9" x14ac:dyDescent="0.25">
      <c r="B722" s="8">
        <f t="shared" si="159"/>
        <v>43902</v>
      </c>
      <c r="C722">
        <f>'0312'!B73</f>
        <v>91.1</v>
      </c>
      <c r="D722">
        <f>'0312'!C73</f>
        <v>36</v>
      </c>
      <c r="E722">
        <f>'0312'!D73</f>
        <v>622.9</v>
      </c>
      <c r="F722">
        <f>'0312'!E73</f>
        <v>265.2</v>
      </c>
      <c r="G722" s="61">
        <f t="shared" si="163"/>
        <v>714</v>
      </c>
      <c r="H722" s="61">
        <f t="shared" si="164"/>
        <v>301.2</v>
      </c>
      <c r="I722" s="47">
        <f t="shared" si="165"/>
        <v>137.05179282868528</v>
      </c>
    </row>
    <row r="723" spans="2:9" x14ac:dyDescent="0.25">
      <c r="B723" s="8">
        <f t="shared" si="159"/>
        <v>43909</v>
      </c>
      <c r="C723">
        <f>'0319'!B74</f>
        <v>91.2</v>
      </c>
      <c r="D723">
        <f>'0319'!C74</f>
        <v>36</v>
      </c>
      <c r="E723">
        <f>'0319'!D74</f>
        <v>656.4</v>
      </c>
      <c r="F723">
        <f>'0319'!E74</f>
        <v>265.2</v>
      </c>
      <c r="G723" s="61">
        <f t="shared" si="163"/>
        <v>747.6</v>
      </c>
      <c r="H723" s="61">
        <f t="shared" si="164"/>
        <v>301.2</v>
      </c>
      <c r="I723" s="47">
        <f t="shared" si="165"/>
        <v>148.20717131474103</v>
      </c>
    </row>
    <row r="724" spans="2:9" x14ac:dyDescent="0.25">
      <c r="B724" s="8">
        <f t="shared" si="159"/>
        <v>43916</v>
      </c>
      <c r="C724">
        <f>'0326'!B77</f>
        <v>85.1</v>
      </c>
      <c r="D724">
        <f>'0326'!C77</f>
        <v>36</v>
      </c>
      <c r="E724">
        <f>'0326'!D77</f>
        <v>678.2</v>
      </c>
      <c r="F724">
        <f>'0326'!E77</f>
        <v>286</v>
      </c>
      <c r="G724" s="61">
        <f t="shared" si="163"/>
        <v>763.30000000000007</v>
      </c>
      <c r="H724" s="61">
        <f t="shared" si="164"/>
        <v>322</v>
      </c>
      <c r="I724" s="47">
        <f t="shared" si="165"/>
        <v>137.04968944099383</v>
      </c>
    </row>
    <row r="725" spans="2:9" x14ac:dyDescent="0.25">
      <c r="B725" s="8">
        <f t="shared" si="159"/>
        <v>43923</v>
      </c>
      <c r="C725">
        <f>'0402'!B77</f>
        <v>90.1</v>
      </c>
      <c r="D725">
        <f>'0402'!C77</f>
        <v>36</v>
      </c>
      <c r="E725">
        <f>'0402'!D77</f>
        <v>678.2</v>
      </c>
      <c r="F725">
        <f>'0402'!E77</f>
        <v>286</v>
      </c>
      <c r="G725" s="61">
        <f t="shared" si="163"/>
        <v>768.30000000000007</v>
      </c>
      <c r="H725" s="61">
        <f t="shared" si="164"/>
        <v>322</v>
      </c>
      <c r="I725" s="47">
        <f t="shared" si="165"/>
        <v>138.6024844720497</v>
      </c>
    </row>
    <row r="726" spans="2:9" x14ac:dyDescent="0.25">
      <c r="B726" s="8">
        <f t="shared" si="159"/>
        <v>43930</v>
      </c>
      <c r="C726">
        <f>'0409'!B77</f>
        <v>51.4</v>
      </c>
      <c r="D726">
        <f>'0409'!C77</f>
        <v>51</v>
      </c>
      <c r="E726">
        <f>'0409'!D77</f>
        <v>715.6</v>
      </c>
      <c r="F726">
        <f>'0409'!E77</f>
        <v>296.10000000000002</v>
      </c>
      <c r="G726" s="61">
        <f t="shared" si="163"/>
        <v>767</v>
      </c>
      <c r="H726" s="61">
        <f t="shared" si="164"/>
        <v>347.1</v>
      </c>
      <c r="I726" s="47">
        <f t="shared" si="165"/>
        <v>120.97378277153558</v>
      </c>
    </row>
    <row r="727" spans="2:9" x14ac:dyDescent="0.25">
      <c r="B727" s="8">
        <f t="shared" si="159"/>
        <v>43937</v>
      </c>
      <c r="C727">
        <f>'0416'!B77</f>
        <v>52.4</v>
      </c>
      <c r="D727">
        <f>'0416'!C77</f>
        <v>36.1</v>
      </c>
      <c r="E727">
        <f>'0416'!D77</f>
        <v>739.4</v>
      </c>
      <c r="F727">
        <f>'0416'!E77</f>
        <v>323.3</v>
      </c>
      <c r="G727" s="61">
        <f t="shared" si="163"/>
        <v>791.8</v>
      </c>
      <c r="H727" s="61">
        <f t="shared" si="164"/>
        <v>359.40000000000003</v>
      </c>
      <c r="I727" s="47">
        <f t="shared" si="165"/>
        <v>120.31163049526987</v>
      </c>
    </row>
    <row r="728" spans="2:9" x14ac:dyDescent="0.25">
      <c r="B728" s="8">
        <f t="shared" si="159"/>
        <v>43944</v>
      </c>
      <c r="C728">
        <f>'0423'!B77</f>
        <v>52.4</v>
      </c>
      <c r="D728">
        <f>'0423'!C77</f>
        <v>32.799999999999997</v>
      </c>
      <c r="E728">
        <f>'0423'!D77</f>
        <v>739.4</v>
      </c>
      <c r="F728">
        <f>'0423'!E77</f>
        <v>326.8</v>
      </c>
      <c r="G728" s="61">
        <f t="shared" si="163"/>
        <v>791.8</v>
      </c>
      <c r="H728" s="61">
        <f t="shared" si="164"/>
        <v>359.6</v>
      </c>
      <c r="I728" s="47">
        <f t="shared" si="165"/>
        <v>120.18909899888763</v>
      </c>
    </row>
    <row r="729" spans="2:9" x14ac:dyDescent="0.25">
      <c r="B729" s="8">
        <f t="shared" si="159"/>
        <v>43951</v>
      </c>
      <c r="G729" s="61">
        <f t="shared" si="163"/>
        <v>0</v>
      </c>
      <c r="H729" s="61">
        <f t="shared" si="164"/>
        <v>0</v>
      </c>
      <c r="I729" s="47" t="e">
        <f t="shared" si="165"/>
        <v>#DIV/0!</v>
      </c>
    </row>
    <row r="730" spans="2:9" x14ac:dyDescent="0.25">
      <c r="B730" s="8">
        <f t="shared" si="159"/>
        <v>43958</v>
      </c>
      <c r="G730" s="61">
        <f t="shared" si="163"/>
        <v>0</v>
      </c>
      <c r="H730" s="61">
        <f t="shared" si="164"/>
        <v>0</v>
      </c>
      <c r="I730" s="47" t="e">
        <f t="shared" si="165"/>
        <v>#DIV/0!</v>
      </c>
    </row>
    <row r="731" spans="2:9" x14ac:dyDescent="0.25">
      <c r="B731" s="8">
        <f t="shared" si="159"/>
        <v>43965</v>
      </c>
      <c r="G731" s="61">
        <f t="shared" si="163"/>
        <v>0</v>
      </c>
      <c r="H731" s="61">
        <f t="shared" si="164"/>
        <v>0</v>
      </c>
      <c r="I731" s="47" t="e">
        <f t="shared" si="165"/>
        <v>#DIV/0!</v>
      </c>
    </row>
    <row r="732" spans="2:9" x14ac:dyDescent="0.25">
      <c r="B732" s="8">
        <f t="shared" si="159"/>
        <v>43972</v>
      </c>
      <c r="G732" s="61">
        <f t="shared" si="163"/>
        <v>0</v>
      </c>
      <c r="H732" s="61">
        <f t="shared" si="164"/>
        <v>0</v>
      </c>
      <c r="I732" s="47" t="e">
        <f t="shared" si="165"/>
        <v>#DIV/0!</v>
      </c>
    </row>
    <row r="733" spans="2:9" x14ac:dyDescent="0.25">
      <c r="B733" s="8">
        <f t="shared" si="159"/>
        <v>43979</v>
      </c>
      <c r="G733" s="61">
        <f t="shared" si="163"/>
        <v>0</v>
      </c>
      <c r="H733" s="61">
        <f t="shared" si="164"/>
        <v>0</v>
      </c>
      <c r="I733" s="47" t="e">
        <f t="shared" si="165"/>
        <v>#DIV/0!</v>
      </c>
    </row>
    <row r="734" spans="2:9" x14ac:dyDescent="0.25">
      <c r="B734" s="8">
        <f t="shared" si="159"/>
        <v>43986</v>
      </c>
      <c r="G734" s="61">
        <f t="shared" si="163"/>
        <v>0</v>
      </c>
      <c r="H734" s="61">
        <f t="shared" si="164"/>
        <v>0</v>
      </c>
      <c r="I734" s="47" t="e">
        <f t="shared" si="165"/>
        <v>#DIV/0!</v>
      </c>
    </row>
    <row r="735" spans="2:9" x14ac:dyDescent="0.25">
      <c r="B735" s="8">
        <f t="shared" si="159"/>
        <v>43993</v>
      </c>
      <c r="G735" s="61">
        <f t="shared" si="163"/>
        <v>0</v>
      </c>
      <c r="H735" s="61">
        <f t="shared" si="164"/>
        <v>0</v>
      </c>
      <c r="I735" s="47" t="e">
        <f t="shared" si="165"/>
        <v>#DIV/0!</v>
      </c>
    </row>
    <row r="736" spans="2:9" x14ac:dyDescent="0.25">
      <c r="B736" s="8">
        <f t="shared" si="159"/>
        <v>44000</v>
      </c>
      <c r="G736" s="61">
        <f t="shared" si="163"/>
        <v>0</v>
      </c>
      <c r="H736" s="61">
        <f t="shared" si="164"/>
        <v>0</v>
      </c>
      <c r="I736" s="47" t="e">
        <f t="shared" si="165"/>
        <v>#DIV/0!</v>
      </c>
    </row>
    <row r="737" spans="2:9" x14ac:dyDescent="0.25">
      <c r="B737" s="8">
        <f t="shared" si="159"/>
        <v>44007</v>
      </c>
      <c r="G737" s="61">
        <f t="shared" si="163"/>
        <v>0</v>
      </c>
      <c r="H737" s="61">
        <f t="shared" si="164"/>
        <v>0</v>
      </c>
      <c r="I737" s="47" t="e">
        <f t="shared" si="165"/>
        <v>#DIV/0!</v>
      </c>
    </row>
    <row r="738" spans="2:9" x14ac:dyDescent="0.25">
      <c r="B738" s="8">
        <f t="shared" si="159"/>
        <v>44014</v>
      </c>
      <c r="G738" s="61">
        <f t="shared" si="163"/>
        <v>0</v>
      </c>
      <c r="H738" s="61">
        <f t="shared" si="164"/>
        <v>0</v>
      </c>
      <c r="I738" s="47" t="e">
        <f t="shared" si="165"/>
        <v>#DIV/0!</v>
      </c>
    </row>
    <row r="739" spans="2:9" x14ac:dyDescent="0.25">
      <c r="B739" s="8">
        <f t="shared" si="159"/>
        <v>44021</v>
      </c>
      <c r="G739" s="61">
        <f t="shared" si="163"/>
        <v>0</v>
      </c>
      <c r="H739" s="61">
        <f t="shared" si="164"/>
        <v>0</v>
      </c>
      <c r="I739" s="47" t="e">
        <f t="shared" si="165"/>
        <v>#DIV/0!</v>
      </c>
    </row>
    <row r="740" spans="2:9" x14ac:dyDescent="0.25">
      <c r="B740" s="8">
        <f t="shared" si="159"/>
        <v>44028</v>
      </c>
      <c r="G740" s="61">
        <f t="shared" si="163"/>
        <v>0</v>
      </c>
      <c r="H740" s="61">
        <f t="shared" si="164"/>
        <v>0</v>
      </c>
      <c r="I740" s="47" t="e">
        <f t="shared" si="165"/>
        <v>#DIV/0!</v>
      </c>
    </row>
    <row r="741" spans="2:9" x14ac:dyDescent="0.25">
      <c r="B741" s="8">
        <f t="shared" si="159"/>
        <v>44035</v>
      </c>
      <c r="G741" s="61">
        <f t="shared" si="163"/>
        <v>0</v>
      </c>
      <c r="H741" s="61">
        <f t="shared" si="164"/>
        <v>0</v>
      </c>
      <c r="I741" s="47" t="e">
        <f t="shared" si="165"/>
        <v>#DIV/0!</v>
      </c>
    </row>
    <row r="742" spans="2:9" x14ac:dyDescent="0.25">
      <c r="B742" s="8">
        <f t="shared" si="159"/>
        <v>44042</v>
      </c>
      <c r="G742" s="61">
        <f t="shared" si="163"/>
        <v>0</v>
      </c>
      <c r="H742" s="61">
        <f t="shared" si="164"/>
        <v>0</v>
      </c>
      <c r="I742" s="47" t="e">
        <f t="shared" si="165"/>
        <v>#DIV/0!</v>
      </c>
    </row>
    <row r="743" spans="2:9" x14ac:dyDescent="0.25">
      <c r="B743" s="8">
        <f t="shared" si="159"/>
        <v>44049</v>
      </c>
      <c r="G743" s="61">
        <f t="shared" si="163"/>
        <v>0</v>
      </c>
      <c r="H743" s="61">
        <f t="shared" si="164"/>
        <v>0</v>
      </c>
      <c r="I743" s="47" t="e">
        <f t="shared" si="165"/>
        <v>#DIV/0!</v>
      </c>
    </row>
    <row r="744" spans="2:9" x14ac:dyDescent="0.25">
      <c r="B744" s="8">
        <f t="shared" si="159"/>
        <v>44056</v>
      </c>
      <c r="G744" s="61">
        <f t="shared" si="163"/>
        <v>0</v>
      </c>
      <c r="H744" s="61">
        <f t="shared" si="164"/>
        <v>0</v>
      </c>
      <c r="I744" s="47" t="e">
        <f t="shared" si="165"/>
        <v>#DIV/0!</v>
      </c>
    </row>
    <row r="745" spans="2:9" x14ac:dyDescent="0.25">
      <c r="B745" s="8">
        <f t="shared" si="159"/>
        <v>44063</v>
      </c>
      <c r="G745" s="61">
        <f t="shared" si="163"/>
        <v>0</v>
      </c>
      <c r="H745" s="61">
        <f t="shared" si="164"/>
        <v>0</v>
      </c>
      <c r="I745" s="47" t="e">
        <f t="shared" si="165"/>
        <v>#DIV/0!</v>
      </c>
    </row>
    <row r="746" spans="2:9" x14ac:dyDescent="0.25">
      <c r="B746" s="8">
        <f t="shared" si="159"/>
        <v>44070</v>
      </c>
      <c r="G746" s="61">
        <f t="shared" si="163"/>
        <v>0</v>
      </c>
      <c r="H746" s="61">
        <f t="shared" si="164"/>
        <v>0</v>
      </c>
      <c r="I746" s="47" t="e">
        <f t="shared" si="165"/>
        <v>#DIV/0!</v>
      </c>
    </row>
    <row r="747" spans="2:9" x14ac:dyDescent="0.25">
      <c r="B747" s="8">
        <f t="shared" si="159"/>
        <v>44077</v>
      </c>
      <c r="G747" s="61">
        <f t="shared" si="163"/>
        <v>0</v>
      </c>
      <c r="H747" s="61">
        <f t="shared" si="164"/>
        <v>0</v>
      </c>
      <c r="I747" s="47" t="e">
        <f t="shared" si="165"/>
        <v>#DIV/0!</v>
      </c>
    </row>
    <row r="748" spans="2:9" x14ac:dyDescent="0.25">
      <c r="B748" s="8">
        <f t="shared" si="159"/>
        <v>44084</v>
      </c>
      <c r="G748" s="61">
        <f t="shared" si="163"/>
        <v>0</v>
      </c>
      <c r="H748" s="61">
        <f t="shared" si="164"/>
        <v>0</v>
      </c>
      <c r="I748" s="47" t="e">
        <f t="shared" si="165"/>
        <v>#DIV/0!</v>
      </c>
    </row>
    <row r="749" spans="2:9" x14ac:dyDescent="0.25">
      <c r="B749" s="8">
        <f t="shared" si="159"/>
        <v>44091</v>
      </c>
      <c r="G749" s="61">
        <f t="shared" si="163"/>
        <v>0</v>
      </c>
      <c r="H749" s="61">
        <f t="shared" si="164"/>
        <v>0</v>
      </c>
      <c r="I749" s="47" t="e">
        <f t="shared" si="165"/>
        <v>#DIV/0!</v>
      </c>
    </row>
    <row r="750" spans="2:9" x14ac:dyDescent="0.25">
      <c r="B750" s="8">
        <f t="shared" si="159"/>
        <v>44098</v>
      </c>
      <c r="G750" s="61">
        <f t="shared" si="163"/>
        <v>0</v>
      </c>
      <c r="H750" s="61">
        <f t="shared" si="164"/>
        <v>0</v>
      </c>
      <c r="I750" s="47" t="e">
        <f t="shared" si="165"/>
        <v>#DIV/0!</v>
      </c>
    </row>
    <row r="751" spans="2:9" x14ac:dyDescent="0.25">
      <c r="B751" s="8">
        <f t="shared" si="159"/>
        <v>44105</v>
      </c>
      <c r="G751" s="61">
        <f t="shared" si="163"/>
        <v>0</v>
      </c>
      <c r="H751" s="61">
        <f t="shared" si="164"/>
        <v>0</v>
      </c>
      <c r="I751" s="47" t="e">
        <f t="shared" si="165"/>
        <v>#DIV/0!</v>
      </c>
    </row>
    <row r="752" spans="2:9" x14ac:dyDescent="0.25">
      <c r="B752" s="8">
        <f t="shared" si="159"/>
        <v>44112</v>
      </c>
      <c r="G752" s="61">
        <f t="shared" si="163"/>
        <v>0</v>
      </c>
      <c r="H752" s="61">
        <f t="shared" si="164"/>
        <v>0</v>
      </c>
      <c r="I752" s="47" t="e">
        <f t="shared" si="165"/>
        <v>#DIV/0!</v>
      </c>
    </row>
    <row r="753" spans="2:9" x14ac:dyDescent="0.25">
      <c r="B753" s="8">
        <f t="shared" si="159"/>
        <v>44119</v>
      </c>
      <c r="G753" s="61">
        <f t="shared" si="163"/>
        <v>0</v>
      </c>
      <c r="H753" s="61">
        <f t="shared" si="164"/>
        <v>0</v>
      </c>
      <c r="I753" s="47" t="e">
        <f t="shared" si="165"/>
        <v>#DIV/0!</v>
      </c>
    </row>
    <row r="754" spans="2:9" x14ac:dyDescent="0.25">
      <c r="B754" s="8">
        <f t="shared" si="159"/>
        <v>44126</v>
      </c>
      <c r="G754" s="61">
        <f t="shared" si="163"/>
        <v>0</v>
      </c>
      <c r="H754" s="61">
        <f t="shared" si="164"/>
        <v>0</v>
      </c>
      <c r="I754" s="47" t="e">
        <f t="shared" si="165"/>
        <v>#DIV/0!</v>
      </c>
    </row>
    <row r="755" spans="2:9" x14ac:dyDescent="0.25">
      <c r="B755" s="8">
        <f t="shared" si="159"/>
        <v>44133</v>
      </c>
      <c r="G755" s="61">
        <f t="shared" si="163"/>
        <v>0</v>
      </c>
      <c r="H755" s="61">
        <f t="shared" si="164"/>
        <v>0</v>
      </c>
      <c r="I755" s="47" t="e">
        <f t="shared" si="165"/>
        <v>#DIV/0!</v>
      </c>
    </row>
    <row r="756" spans="2:9" x14ac:dyDescent="0.25">
      <c r="B756" s="8">
        <f t="shared" si="159"/>
        <v>44140</v>
      </c>
      <c r="G756" s="61">
        <f t="shared" si="163"/>
        <v>0</v>
      </c>
      <c r="H756" s="61">
        <f t="shared" si="164"/>
        <v>0</v>
      </c>
      <c r="I756" s="47" t="e">
        <f t="shared" si="165"/>
        <v>#DIV/0!</v>
      </c>
    </row>
    <row r="757" spans="2:9" x14ac:dyDescent="0.25">
      <c r="B757" s="8">
        <f t="shared" si="159"/>
        <v>44147</v>
      </c>
      <c r="G757" s="61">
        <f t="shared" si="163"/>
        <v>0</v>
      </c>
      <c r="H757" s="61">
        <f t="shared" si="164"/>
        <v>0</v>
      </c>
      <c r="I757" s="47" t="e">
        <f t="shared" si="165"/>
        <v>#DIV/0!</v>
      </c>
    </row>
    <row r="758" spans="2:9" x14ac:dyDescent="0.25">
      <c r="B758" s="8">
        <f t="shared" si="159"/>
        <v>44154</v>
      </c>
      <c r="G758" s="61">
        <f t="shared" si="163"/>
        <v>0</v>
      </c>
      <c r="H758" s="61">
        <f t="shared" si="164"/>
        <v>0</v>
      </c>
      <c r="I758" s="47" t="e">
        <f t="shared" si="165"/>
        <v>#DIV/0!</v>
      </c>
    </row>
    <row r="759" spans="2:9" x14ac:dyDescent="0.25">
      <c r="B759" s="8">
        <f t="shared" si="159"/>
        <v>44161</v>
      </c>
      <c r="G759" s="61">
        <f t="shared" si="163"/>
        <v>0</v>
      </c>
      <c r="H759" s="61">
        <f t="shared" si="164"/>
        <v>0</v>
      </c>
      <c r="I759" s="47" t="e">
        <f t="shared" si="165"/>
        <v>#DIV/0!</v>
      </c>
    </row>
    <row r="760" spans="2:9" x14ac:dyDescent="0.25">
      <c r="B760" s="8">
        <f t="shared" si="159"/>
        <v>44168</v>
      </c>
      <c r="G760" s="61">
        <f t="shared" si="163"/>
        <v>0</v>
      </c>
      <c r="H760" s="61">
        <f t="shared" si="164"/>
        <v>0</v>
      </c>
      <c r="I760" s="47" t="e">
        <f t="shared" si="165"/>
        <v>#DIV/0!</v>
      </c>
    </row>
    <row r="761" spans="2:9" x14ac:dyDescent="0.25">
      <c r="B761" s="8">
        <f t="shared" si="159"/>
        <v>44175</v>
      </c>
      <c r="G761" s="61">
        <f t="shared" si="163"/>
        <v>0</v>
      </c>
      <c r="H761" s="61">
        <f t="shared" si="164"/>
        <v>0</v>
      </c>
      <c r="I761" s="47" t="e">
        <f t="shared" si="165"/>
        <v>#DIV/0!</v>
      </c>
    </row>
    <row r="762" spans="2:9" x14ac:dyDescent="0.25">
      <c r="B762" s="8">
        <f t="shared" si="159"/>
        <v>44182</v>
      </c>
      <c r="G762" s="61">
        <f t="shared" si="163"/>
        <v>0</v>
      </c>
      <c r="H762" s="61">
        <f t="shared" si="164"/>
        <v>0</v>
      </c>
      <c r="I762" s="47" t="e">
        <f t="shared" si="165"/>
        <v>#DIV/0!</v>
      </c>
    </row>
    <row r="763" spans="2:9" x14ac:dyDescent="0.25">
      <c r="B763" s="8">
        <f t="shared" ref="B763:B781" si="166">+B762+7</f>
        <v>44189</v>
      </c>
      <c r="G763" s="61">
        <f t="shared" si="163"/>
        <v>0</v>
      </c>
      <c r="H763" s="61">
        <f t="shared" si="164"/>
        <v>0</v>
      </c>
      <c r="I763" s="47" t="e">
        <f t="shared" si="165"/>
        <v>#DIV/0!</v>
      </c>
    </row>
    <row r="764" spans="2:9" x14ac:dyDescent="0.25">
      <c r="B764" s="8">
        <f t="shared" si="166"/>
        <v>44196</v>
      </c>
      <c r="G764" s="61">
        <f t="shared" si="163"/>
        <v>0</v>
      </c>
      <c r="H764" s="61">
        <f t="shared" si="164"/>
        <v>0</v>
      </c>
      <c r="I764" s="47" t="e">
        <f t="shared" si="165"/>
        <v>#DIV/0!</v>
      </c>
    </row>
    <row r="765" spans="2:9" x14ac:dyDescent="0.25">
      <c r="B765" s="8">
        <f t="shared" si="166"/>
        <v>44203</v>
      </c>
    </row>
    <row r="766" spans="2:9" x14ac:dyDescent="0.25">
      <c r="B766" s="8">
        <f t="shared" si="166"/>
        <v>44210</v>
      </c>
    </row>
    <row r="767" spans="2:9" x14ac:dyDescent="0.25">
      <c r="B767" s="8">
        <f t="shared" si="166"/>
        <v>44217</v>
      </c>
    </row>
    <row r="768" spans="2:9" x14ac:dyDescent="0.25">
      <c r="B768" s="8">
        <f t="shared" si="166"/>
        <v>44224</v>
      </c>
    </row>
    <row r="769" spans="2:2" x14ac:dyDescent="0.25">
      <c r="B769" s="8">
        <f t="shared" si="166"/>
        <v>44231</v>
      </c>
    </row>
    <row r="770" spans="2:2" x14ac:dyDescent="0.25">
      <c r="B770" s="8">
        <f t="shared" si="166"/>
        <v>44238</v>
      </c>
    </row>
    <row r="771" spans="2:2" x14ac:dyDescent="0.25">
      <c r="B771" s="8">
        <f t="shared" si="166"/>
        <v>44245</v>
      </c>
    </row>
    <row r="772" spans="2:2" x14ac:dyDescent="0.25">
      <c r="B772" s="8">
        <f t="shared" si="166"/>
        <v>44252</v>
      </c>
    </row>
    <row r="773" spans="2:2" x14ac:dyDescent="0.25">
      <c r="B773" s="8">
        <f t="shared" si="166"/>
        <v>44259</v>
      </c>
    </row>
    <row r="774" spans="2:2" x14ac:dyDescent="0.25">
      <c r="B774" s="8">
        <f t="shared" si="166"/>
        <v>44266</v>
      </c>
    </row>
    <row r="775" spans="2:2" x14ac:dyDescent="0.25">
      <c r="B775" s="8">
        <f t="shared" si="166"/>
        <v>44273</v>
      </c>
    </row>
    <row r="776" spans="2:2" x14ac:dyDescent="0.25">
      <c r="B776" s="8">
        <f t="shared" si="166"/>
        <v>44280</v>
      </c>
    </row>
    <row r="777" spans="2:2" x14ac:dyDescent="0.25">
      <c r="B777" s="8">
        <f t="shared" si="166"/>
        <v>44287</v>
      </c>
    </row>
    <row r="778" spans="2:2" x14ac:dyDescent="0.25">
      <c r="B778" s="8">
        <f t="shared" si="166"/>
        <v>44294</v>
      </c>
    </row>
    <row r="779" spans="2:2" x14ac:dyDescent="0.25">
      <c r="B779" s="8">
        <f t="shared" si="166"/>
        <v>44301</v>
      </c>
    </row>
    <row r="780" spans="2:2" x14ac:dyDescent="0.25">
      <c r="B780" s="8">
        <f t="shared" si="166"/>
        <v>44308</v>
      </c>
    </row>
    <row r="781" spans="2:2" x14ac:dyDescent="0.25">
      <c r="B781" s="8">
        <f t="shared" si="166"/>
        <v>44315</v>
      </c>
    </row>
    <row r="65523" spans="2:9" x14ac:dyDescent="0.25">
      <c r="B65523" s="8"/>
      <c r="G65523" s="38"/>
      <c r="H65523" s="38"/>
      <c r="I65523" s="47"/>
    </row>
  </sheetData>
  <mergeCells count="2">
    <mergeCell ref="E1:F1"/>
    <mergeCell ref="G1:H1"/>
  </mergeCells>
  <phoneticPr fontId="7" type="noConversion"/>
  <pageMargins left="0.75" right="0.75" top="1" bottom="1" header="0.5" footer="0.5"/>
  <pageSetup orientation="portrait" r:id="rId1"/>
  <headerFooter alignWithMargins="0"/>
  <ignoredErrors>
    <ignoredError sqref="I578:I591 I614:I627 I628:I635 I636:I645 I661:I669 I671:I679 I680:I697 I698:I710 I711:I740" evalError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9">
    <tabColor indexed="49"/>
  </sheetPr>
  <dimension ref="A1:P65524"/>
  <sheetViews>
    <sheetView zoomScale="130" zoomScaleNormal="130" workbookViewId="0">
      <pane xSplit="1" ySplit="2" topLeftCell="B722" activePane="bottomRight" state="frozen"/>
      <selection pane="topRight" activeCell="C1" sqref="C1"/>
      <selection pane="bottomLeft" activeCell="A3" sqref="A3"/>
      <selection pane="bottomRight" activeCell="B728" sqref="B728:E728"/>
    </sheetView>
  </sheetViews>
  <sheetFormatPr defaultRowHeight="13.2" x14ac:dyDescent="0.25"/>
  <cols>
    <col min="1" max="1" width="20" customWidth="1"/>
    <col min="2" max="2" width="9.44140625" customWidth="1"/>
    <col min="3" max="3" width="10.88671875" customWidth="1"/>
    <col min="5" max="5" width="10.5546875" customWidth="1"/>
    <col min="7" max="7" width="10.5546875" customWidth="1"/>
  </cols>
  <sheetData>
    <row r="1" spans="1:9" ht="15.6" x14ac:dyDescent="0.3">
      <c r="A1" s="75" t="s">
        <v>70</v>
      </c>
      <c r="B1" s="205" t="s">
        <v>2</v>
      </c>
      <c r="C1" s="205"/>
      <c r="D1" s="342" t="s">
        <v>3</v>
      </c>
      <c r="E1" s="342"/>
      <c r="F1" s="342" t="s">
        <v>4</v>
      </c>
      <c r="G1" s="342"/>
      <c r="H1" s="205"/>
      <c r="I1" s="75" t="s">
        <v>333</v>
      </c>
    </row>
    <row r="2" spans="1:9" ht="19.95" customHeight="1" x14ac:dyDescent="0.3">
      <c r="A2" s="75" t="s">
        <v>336</v>
      </c>
      <c r="B2" s="205" t="s">
        <v>26</v>
      </c>
      <c r="C2" s="205" t="s">
        <v>27</v>
      </c>
      <c r="D2" s="205" t="s">
        <v>26</v>
      </c>
      <c r="E2" s="205" t="s">
        <v>27</v>
      </c>
      <c r="F2" s="205" t="s">
        <v>187</v>
      </c>
      <c r="G2" s="205" t="s">
        <v>27</v>
      </c>
      <c r="H2" s="205" t="s">
        <v>5</v>
      </c>
      <c r="I2" s="207" t="s">
        <v>334</v>
      </c>
    </row>
    <row r="3" spans="1:9" x14ac:dyDescent="0.25">
      <c r="A3" s="8">
        <v>38869</v>
      </c>
      <c r="B3">
        <v>112.1</v>
      </c>
      <c r="C3">
        <v>102.7</v>
      </c>
      <c r="D3">
        <v>0</v>
      </c>
      <c r="E3">
        <v>0</v>
      </c>
      <c r="F3">
        <f t="shared" ref="F3:G33" si="0">+B3+D3</f>
        <v>112.1</v>
      </c>
      <c r="G3">
        <f t="shared" si="0"/>
        <v>102.7</v>
      </c>
      <c r="H3" s="18">
        <f t="shared" ref="H3:H33" si="1">+(F3/G3-1)*100</f>
        <v>9.1528724440116846</v>
      </c>
    </row>
    <row r="4" spans="1:9" x14ac:dyDescent="0.25">
      <c r="A4" s="8">
        <f t="shared" ref="A4:A250" si="2">+A3+7</f>
        <v>38876</v>
      </c>
      <c r="B4">
        <v>142.1</v>
      </c>
      <c r="C4">
        <v>129.69999999999999</v>
      </c>
      <c r="D4">
        <v>0</v>
      </c>
      <c r="E4">
        <v>0</v>
      </c>
      <c r="F4">
        <f t="shared" si="0"/>
        <v>142.1</v>
      </c>
      <c r="G4">
        <f t="shared" si="0"/>
        <v>129.69999999999999</v>
      </c>
      <c r="H4" s="18">
        <f t="shared" si="1"/>
        <v>9.5605242868157312</v>
      </c>
    </row>
    <row r="5" spans="1:9" x14ac:dyDescent="0.25">
      <c r="A5" s="8">
        <f t="shared" si="2"/>
        <v>38883</v>
      </c>
      <c r="B5">
        <v>138.1</v>
      </c>
      <c r="C5">
        <v>154.19999999999999</v>
      </c>
      <c r="D5">
        <v>9.8000000000000007</v>
      </c>
      <c r="E5">
        <v>0</v>
      </c>
      <c r="F5">
        <f t="shared" si="0"/>
        <v>147.9</v>
      </c>
      <c r="G5">
        <f t="shared" si="0"/>
        <v>154.19999999999999</v>
      </c>
      <c r="H5" s="18">
        <f t="shared" si="1"/>
        <v>-4.0856031128404524</v>
      </c>
    </row>
    <row r="6" spans="1:9" x14ac:dyDescent="0.25">
      <c r="A6" s="8">
        <f t="shared" si="2"/>
        <v>38890</v>
      </c>
      <c r="B6">
        <v>128.6</v>
      </c>
      <c r="C6">
        <v>154.19999999999999</v>
      </c>
      <c r="D6">
        <v>19.899999999999999</v>
      </c>
      <c r="E6">
        <v>0</v>
      </c>
      <c r="F6">
        <f t="shared" si="0"/>
        <v>148.5</v>
      </c>
      <c r="G6">
        <f t="shared" si="0"/>
        <v>154.19999999999999</v>
      </c>
      <c r="H6" s="18">
        <f t="shared" si="1"/>
        <v>-3.6964980544747061</v>
      </c>
    </row>
    <row r="7" spans="1:9" x14ac:dyDescent="0.25">
      <c r="A7" s="8">
        <f t="shared" si="2"/>
        <v>38897</v>
      </c>
      <c r="B7">
        <v>135.9</v>
      </c>
      <c r="C7">
        <v>149.9</v>
      </c>
      <c r="D7">
        <v>53.6</v>
      </c>
      <c r="E7">
        <v>44.4</v>
      </c>
      <c r="F7" s="38">
        <f t="shared" si="0"/>
        <v>189.5</v>
      </c>
      <c r="G7" s="38">
        <f t="shared" si="0"/>
        <v>194.3</v>
      </c>
      <c r="H7" s="47">
        <f t="shared" si="1"/>
        <v>-2.4704065877509063</v>
      </c>
    </row>
    <row r="8" spans="1:9" x14ac:dyDescent="0.25">
      <c r="A8" s="8">
        <f t="shared" si="2"/>
        <v>38904</v>
      </c>
      <c r="B8">
        <v>153.9</v>
      </c>
      <c r="C8">
        <v>141</v>
      </c>
      <c r="D8">
        <v>53.6</v>
      </c>
      <c r="E8">
        <v>53.5</v>
      </c>
      <c r="F8" s="38">
        <f t="shared" si="0"/>
        <v>207.5</v>
      </c>
      <c r="G8" s="38">
        <f t="shared" si="0"/>
        <v>194.5</v>
      </c>
      <c r="H8" s="47">
        <f t="shared" si="1"/>
        <v>6.6838046272493568</v>
      </c>
    </row>
    <row r="9" spans="1:9" x14ac:dyDescent="0.25">
      <c r="A9" s="8">
        <f t="shared" si="2"/>
        <v>38911</v>
      </c>
      <c r="B9">
        <v>153.9</v>
      </c>
      <c r="C9">
        <v>92</v>
      </c>
      <c r="D9">
        <v>53.6</v>
      </c>
      <c r="E9">
        <v>82.5</v>
      </c>
      <c r="F9" s="38">
        <f t="shared" si="0"/>
        <v>207.5</v>
      </c>
      <c r="G9" s="38">
        <f t="shared" si="0"/>
        <v>174.5</v>
      </c>
      <c r="H9" s="47">
        <f t="shared" si="1"/>
        <v>18.911174785100293</v>
      </c>
    </row>
    <row r="10" spans="1:9" x14ac:dyDescent="0.25">
      <c r="A10" s="8">
        <f t="shared" si="2"/>
        <v>38918</v>
      </c>
      <c r="B10">
        <v>153.9</v>
      </c>
      <c r="C10">
        <v>110</v>
      </c>
      <c r="D10">
        <v>53.6</v>
      </c>
      <c r="E10">
        <v>92</v>
      </c>
      <c r="F10" s="38">
        <f t="shared" si="0"/>
        <v>207.5</v>
      </c>
      <c r="G10" s="38">
        <f t="shared" si="0"/>
        <v>202</v>
      </c>
      <c r="H10" s="47">
        <f t="shared" si="1"/>
        <v>2.7227722772277252</v>
      </c>
    </row>
    <row r="11" spans="1:9" x14ac:dyDescent="0.25">
      <c r="A11" s="8">
        <f t="shared" si="2"/>
        <v>38925</v>
      </c>
      <c r="B11">
        <v>179.8</v>
      </c>
      <c r="C11">
        <v>125.9</v>
      </c>
      <c r="D11">
        <v>53.6</v>
      </c>
      <c r="E11">
        <v>109.9</v>
      </c>
      <c r="F11" s="38">
        <f t="shared" si="0"/>
        <v>233.4</v>
      </c>
      <c r="G11" s="38">
        <f t="shared" si="0"/>
        <v>235.8</v>
      </c>
      <c r="H11" s="47">
        <f t="shared" si="1"/>
        <v>-1.0178117048346036</v>
      </c>
    </row>
    <row r="12" spans="1:9" x14ac:dyDescent="0.25">
      <c r="A12" s="8">
        <f t="shared" si="2"/>
        <v>38932</v>
      </c>
      <c r="B12">
        <v>159.80000000000001</v>
      </c>
      <c r="C12">
        <v>125.9</v>
      </c>
      <c r="D12">
        <v>74.599999999999994</v>
      </c>
      <c r="E12">
        <v>109.9</v>
      </c>
      <c r="F12" s="38">
        <f t="shared" si="0"/>
        <v>234.4</v>
      </c>
      <c r="G12" s="38">
        <f t="shared" si="0"/>
        <v>235.8</v>
      </c>
      <c r="H12" s="47">
        <f t="shared" si="1"/>
        <v>-0.59372349448685302</v>
      </c>
    </row>
    <row r="13" spans="1:9" x14ac:dyDescent="0.25">
      <c r="A13" s="8">
        <f t="shared" si="2"/>
        <v>38939</v>
      </c>
      <c r="B13">
        <v>206.3</v>
      </c>
      <c r="C13">
        <v>99.3</v>
      </c>
      <c r="D13">
        <v>109.4</v>
      </c>
      <c r="E13">
        <v>136.69999999999999</v>
      </c>
      <c r="F13" s="38">
        <f t="shared" si="0"/>
        <v>315.70000000000005</v>
      </c>
      <c r="G13" s="38">
        <f t="shared" si="0"/>
        <v>236</v>
      </c>
      <c r="H13" s="47">
        <f t="shared" si="1"/>
        <v>33.77118644067798</v>
      </c>
    </row>
    <row r="14" spans="1:9" x14ac:dyDescent="0.25">
      <c r="A14" s="8">
        <f t="shared" si="2"/>
        <v>38946</v>
      </c>
      <c r="B14">
        <v>198.4</v>
      </c>
      <c r="C14">
        <v>73.400000000000006</v>
      </c>
      <c r="D14">
        <v>117.9</v>
      </c>
      <c r="E14">
        <v>163.9</v>
      </c>
      <c r="F14" s="38">
        <f t="shared" si="0"/>
        <v>316.3</v>
      </c>
      <c r="G14" s="38">
        <f t="shared" si="0"/>
        <v>237.3</v>
      </c>
      <c r="H14" s="47">
        <f t="shared" si="1"/>
        <v>33.291192583227989</v>
      </c>
    </row>
    <row r="15" spans="1:9" x14ac:dyDescent="0.25">
      <c r="A15" s="8">
        <f t="shared" si="2"/>
        <v>38953</v>
      </c>
      <c r="B15">
        <v>216.4</v>
      </c>
      <c r="C15">
        <v>88.9</v>
      </c>
      <c r="D15">
        <v>117.9</v>
      </c>
      <c r="E15">
        <v>204.2</v>
      </c>
      <c r="F15" s="38">
        <f t="shared" si="0"/>
        <v>334.3</v>
      </c>
      <c r="G15" s="38">
        <f t="shared" si="0"/>
        <v>293.10000000000002</v>
      </c>
      <c r="H15" s="47">
        <f t="shared" si="1"/>
        <v>14.056635960423058</v>
      </c>
    </row>
    <row r="16" spans="1:9" x14ac:dyDescent="0.25">
      <c r="A16" s="8">
        <f t="shared" si="2"/>
        <v>38960</v>
      </c>
      <c r="B16">
        <v>175.4</v>
      </c>
      <c r="C16">
        <v>99.4</v>
      </c>
      <c r="D16">
        <v>143</v>
      </c>
      <c r="E16">
        <v>232.7</v>
      </c>
      <c r="F16" s="38">
        <f t="shared" si="0"/>
        <v>318.39999999999998</v>
      </c>
      <c r="G16" s="38">
        <f t="shared" si="0"/>
        <v>332.1</v>
      </c>
      <c r="H16" s="47">
        <f t="shared" si="1"/>
        <v>-4.1252634748569879</v>
      </c>
    </row>
    <row r="17" spans="1:9" x14ac:dyDescent="0.25">
      <c r="A17" s="8">
        <f t="shared" si="2"/>
        <v>38967</v>
      </c>
      <c r="B17">
        <v>179.9</v>
      </c>
      <c r="C17">
        <v>78.599999999999994</v>
      </c>
      <c r="D17">
        <v>143</v>
      </c>
      <c r="E17">
        <v>253.9</v>
      </c>
      <c r="F17" s="38">
        <f t="shared" si="0"/>
        <v>322.89999999999998</v>
      </c>
      <c r="G17" s="38">
        <f t="shared" si="0"/>
        <v>332.5</v>
      </c>
      <c r="H17" s="47">
        <f t="shared" si="1"/>
        <v>-2.8872180451127938</v>
      </c>
    </row>
    <row r="18" spans="1:9" x14ac:dyDescent="0.25">
      <c r="A18" s="8">
        <f t="shared" si="2"/>
        <v>38974</v>
      </c>
      <c r="B18">
        <v>171.7</v>
      </c>
      <c r="C18">
        <v>97.6</v>
      </c>
      <c r="D18">
        <v>166</v>
      </c>
      <c r="E18">
        <v>255.9</v>
      </c>
      <c r="F18" s="38">
        <f t="shared" si="0"/>
        <v>337.7</v>
      </c>
      <c r="G18" s="38">
        <f t="shared" si="0"/>
        <v>353.5</v>
      </c>
      <c r="H18" s="47">
        <f t="shared" si="1"/>
        <v>-4.4695898161244756</v>
      </c>
    </row>
    <row r="19" spans="1:9" x14ac:dyDescent="0.25">
      <c r="A19" s="8">
        <f t="shared" si="2"/>
        <v>38981</v>
      </c>
      <c r="B19">
        <v>169.9</v>
      </c>
      <c r="C19">
        <v>90.4</v>
      </c>
      <c r="D19">
        <v>166</v>
      </c>
      <c r="E19">
        <v>280.2</v>
      </c>
      <c r="F19" s="38">
        <f t="shared" si="0"/>
        <v>335.9</v>
      </c>
      <c r="G19" s="38">
        <f t="shared" si="0"/>
        <v>370.6</v>
      </c>
      <c r="H19" s="47">
        <f t="shared" si="1"/>
        <v>-9.3631948192120955</v>
      </c>
    </row>
    <row r="20" spans="1:9" x14ac:dyDescent="0.25">
      <c r="A20" s="8">
        <f t="shared" si="2"/>
        <v>38988</v>
      </c>
      <c r="B20">
        <v>180.8</v>
      </c>
      <c r="C20">
        <v>104.1</v>
      </c>
      <c r="D20">
        <v>186</v>
      </c>
      <c r="E20">
        <v>297.60000000000002</v>
      </c>
      <c r="F20" s="38">
        <f t="shared" si="0"/>
        <v>366.8</v>
      </c>
      <c r="G20" s="38">
        <f t="shared" si="0"/>
        <v>401.70000000000005</v>
      </c>
      <c r="H20" s="47">
        <f t="shared" si="1"/>
        <v>-8.6880756783669462</v>
      </c>
    </row>
    <row r="21" spans="1:9" x14ac:dyDescent="0.25">
      <c r="A21" s="8">
        <f t="shared" si="2"/>
        <v>38995</v>
      </c>
      <c r="B21">
        <v>167.3</v>
      </c>
      <c r="C21">
        <v>66.8</v>
      </c>
      <c r="D21">
        <v>195.5</v>
      </c>
      <c r="E21">
        <v>334.8</v>
      </c>
      <c r="F21" s="38">
        <f t="shared" si="0"/>
        <v>362.8</v>
      </c>
      <c r="G21" s="38">
        <f t="shared" si="0"/>
        <v>401.6</v>
      </c>
      <c r="H21" s="47">
        <f t="shared" si="1"/>
        <v>-9.6613545816733097</v>
      </c>
    </row>
    <row r="22" spans="1:9" x14ac:dyDescent="0.25">
      <c r="A22" s="8">
        <f t="shared" si="2"/>
        <v>39002</v>
      </c>
      <c r="B22">
        <v>81.099999999999994</v>
      </c>
      <c r="C22">
        <v>62.6</v>
      </c>
      <c r="D22">
        <v>242.2</v>
      </c>
      <c r="E22">
        <v>408.6</v>
      </c>
      <c r="F22" s="38">
        <f t="shared" si="0"/>
        <v>323.29999999999995</v>
      </c>
      <c r="G22" s="38">
        <f t="shared" si="0"/>
        <v>471.20000000000005</v>
      </c>
      <c r="H22" s="47">
        <f t="shared" si="1"/>
        <v>-31.387945670628202</v>
      </c>
      <c r="I22" t="s">
        <v>18</v>
      </c>
    </row>
    <row r="23" spans="1:9" x14ac:dyDescent="0.25">
      <c r="A23" s="8">
        <f t="shared" si="2"/>
        <v>39009</v>
      </c>
      <c r="B23">
        <v>63.5</v>
      </c>
      <c r="C23">
        <v>62.6</v>
      </c>
      <c r="D23">
        <v>264.2</v>
      </c>
      <c r="E23">
        <v>408.6</v>
      </c>
      <c r="F23" s="38">
        <f t="shared" si="0"/>
        <v>327.7</v>
      </c>
      <c r="G23" s="38">
        <f t="shared" si="0"/>
        <v>471.20000000000005</v>
      </c>
      <c r="H23" s="47">
        <f t="shared" si="1"/>
        <v>-30.454159592529717</v>
      </c>
    </row>
    <row r="24" spans="1:9" x14ac:dyDescent="0.25">
      <c r="A24" s="8">
        <f t="shared" si="2"/>
        <v>39016</v>
      </c>
      <c r="B24">
        <v>64.3</v>
      </c>
      <c r="C24">
        <v>85.4</v>
      </c>
      <c r="D24">
        <v>264.2</v>
      </c>
      <c r="E24">
        <v>408.6</v>
      </c>
      <c r="F24" s="38">
        <f t="shared" si="0"/>
        <v>328.5</v>
      </c>
      <c r="G24" s="38">
        <f t="shared" si="0"/>
        <v>494</v>
      </c>
      <c r="H24" s="47">
        <f t="shared" si="1"/>
        <v>-33.502024291497975</v>
      </c>
    </row>
    <row r="25" spans="1:9" x14ac:dyDescent="0.25">
      <c r="A25" s="8">
        <f t="shared" si="2"/>
        <v>39023</v>
      </c>
      <c r="B25">
        <v>64.3</v>
      </c>
      <c r="C25">
        <v>113.5</v>
      </c>
      <c r="D25">
        <v>264.2</v>
      </c>
      <c r="E25">
        <v>423.9</v>
      </c>
      <c r="F25" s="38">
        <f t="shared" si="0"/>
        <v>328.5</v>
      </c>
      <c r="G25" s="38">
        <f t="shared" si="0"/>
        <v>537.4</v>
      </c>
      <c r="H25" s="47">
        <f t="shared" si="1"/>
        <v>-38.872348343877924</v>
      </c>
    </row>
    <row r="26" spans="1:9" x14ac:dyDescent="0.25">
      <c r="A26" s="8">
        <f t="shared" si="2"/>
        <v>39030</v>
      </c>
      <c r="B26">
        <v>70.3</v>
      </c>
      <c r="C26">
        <v>113.5</v>
      </c>
      <c r="D26">
        <v>275.7</v>
      </c>
      <c r="E26">
        <v>431.4</v>
      </c>
      <c r="F26" s="38">
        <f t="shared" si="0"/>
        <v>346</v>
      </c>
      <c r="G26" s="38">
        <f t="shared" si="0"/>
        <v>544.9</v>
      </c>
      <c r="H26" s="47">
        <f t="shared" si="1"/>
        <v>-36.502110478986971</v>
      </c>
    </row>
    <row r="27" spans="1:9" x14ac:dyDescent="0.25">
      <c r="A27" s="8">
        <f t="shared" si="2"/>
        <v>39037</v>
      </c>
      <c r="B27">
        <v>57.8</v>
      </c>
      <c r="C27">
        <v>131</v>
      </c>
      <c r="D27">
        <v>293.2</v>
      </c>
      <c r="E27">
        <v>438.5</v>
      </c>
      <c r="F27" s="38">
        <f t="shared" si="0"/>
        <v>351</v>
      </c>
      <c r="G27" s="38">
        <f t="shared" si="0"/>
        <v>569.5</v>
      </c>
      <c r="H27" s="47">
        <f t="shared" si="1"/>
        <v>-38.366988586479366</v>
      </c>
    </row>
    <row r="28" spans="1:9" x14ac:dyDescent="0.25">
      <c r="A28" s="8">
        <f t="shared" si="2"/>
        <v>39044</v>
      </c>
      <c r="B28">
        <v>97.8</v>
      </c>
      <c r="C28">
        <v>131</v>
      </c>
      <c r="D28">
        <v>315.60000000000002</v>
      </c>
      <c r="E28">
        <v>438.5</v>
      </c>
      <c r="F28" s="38">
        <f t="shared" si="0"/>
        <v>413.40000000000003</v>
      </c>
      <c r="G28" s="38">
        <f t="shared" si="0"/>
        <v>569.5</v>
      </c>
      <c r="H28" s="47">
        <f t="shared" si="1"/>
        <v>-27.410008779631244</v>
      </c>
    </row>
    <row r="29" spans="1:9" x14ac:dyDescent="0.25">
      <c r="A29" s="8">
        <f t="shared" si="2"/>
        <v>39051</v>
      </c>
      <c r="B29">
        <v>84.3</v>
      </c>
      <c r="C29">
        <v>128.5</v>
      </c>
      <c r="D29">
        <v>337.8</v>
      </c>
      <c r="E29">
        <v>438.5</v>
      </c>
      <c r="F29" s="38">
        <f t="shared" si="0"/>
        <v>422.1</v>
      </c>
      <c r="G29" s="38">
        <f t="shared" si="0"/>
        <v>567</v>
      </c>
      <c r="H29" s="47">
        <f t="shared" si="1"/>
        <v>-25.555555555555554</v>
      </c>
    </row>
    <row r="30" spans="1:9" x14ac:dyDescent="0.25">
      <c r="A30" s="8">
        <f t="shared" si="2"/>
        <v>39058</v>
      </c>
      <c r="B30">
        <v>84.3</v>
      </c>
      <c r="C30">
        <v>99.5</v>
      </c>
      <c r="D30">
        <v>337.8</v>
      </c>
      <c r="E30">
        <v>494.4</v>
      </c>
      <c r="F30" s="38">
        <f t="shared" si="0"/>
        <v>422.1</v>
      </c>
      <c r="G30" s="38">
        <f t="shared" si="0"/>
        <v>593.9</v>
      </c>
      <c r="H30" s="47">
        <f t="shared" si="1"/>
        <v>-28.927428860077441</v>
      </c>
    </row>
    <row r="31" spans="1:9" x14ac:dyDescent="0.25">
      <c r="A31" s="8">
        <f t="shared" si="2"/>
        <v>39065</v>
      </c>
      <c r="B31">
        <v>53.5</v>
      </c>
      <c r="C31">
        <v>71.099999999999994</v>
      </c>
      <c r="D31">
        <v>390.2</v>
      </c>
      <c r="E31">
        <v>563.79999999999995</v>
      </c>
      <c r="F31" s="38">
        <f t="shared" si="0"/>
        <v>443.7</v>
      </c>
      <c r="G31" s="38">
        <f t="shared" si="0"/>
        <v>634.9</v>
      </c>
      <c r="H31" s="47">
        <f t="shared" si="1"/>
        <v>-30.114978736808951</v>
      </c>
    </row>
    <row r="32" spans="1:9" x14ac:dyDescent="0.25">
      <c r="A32" s="8">
        <f t="shared" si="2"/>
        <v>39072</v>
      </c>
      <c r="B32">
        <v>53.5</v>
      </c>
      <c r="C32">
        <v>0</v>
      </c>
      <c r="D32">
        <v>390.2</v>
      </c>
      <c r="E32">
        <v>640.29999999999995</v>
      </c>
      <c r="F32" s="38">
        <f t="shared" si="0"/>
        <v>443.7</v>
      </c>
      <c r="G32" s="38">
        <f t="shared" si="0"/>
        <v>640.29999999999995</v>
      </c>
      <c r="H32" s="47">
        <f t="shared" si="1"/>
        <v>-30.704357332500386</v>
      </c>
    </row>
    <row r="33" spans="1:8" x14ac:dyDescent="0.25">
      <c r="A33" s="8">
        <f t="shared" si="2"/>
        <v>39079</v>
      </c>
      <c r="B33">
        <v>53.5</v>
      </c>
      <c r="C33">
        <v>0</v>
      </c>
      <c r="D33">
        <v>390.2</v>
      </c>
      <c r="E33">
        <v>640.29999999999995</v>
      </c>
      <c r="F33" s="38">
        <f t="shared" si="0"/>
        <v>443.7</v>
      </c>
      <c r="G33" s="38">
        <f t="shared" si="0"/>
        <v>640.29999999999995</v>
      </c>
      <c r="H33" s="47">
        <f t="shared" si="1"/>
        <v>-30.704357332500386</v>
      </c>
    </row>
    <row r="34" spans="1:8" x14ac:dyDescent="0.25">
      <c r="A34" s="8">
        <f t="shared" si="2"/>
        <v>39086</v>
      </c>
      <c r="B34">
        <v>53.5</v>
      </c>
      <c r="C34">
        <v>0</v>
      </c>
      <c r="D34">
        <v>390.2</v>
      </c>
      <c r="E34">
        <v>640.29999999999995</v>
      </c>
      <c r="F34" s="38">
        <f t="shared" ref="F34:G36" si="3">+B34+D34</f>
        <v>443.7</v>
      </c>
      <c r="G34" s="38">
        <f t="shared" si="3"/>
        <v>640.29999999999995</v>
      </c>
      <c r="H34" s="47">
        <f t="shared" ref="H34:H39" si="4">+(F34/G34-1)*100</f>
        <v>-30.704357332500386</v>
      </c>
    </row>
    <row r="35" spans="1:8" x14ac:dyDescent="0.25">
      <c r="A35" s="8">
        <f t="shared" si="2"/>
        <v>39093</v>
      </c>
      <c r="B35">
        <v>53.5</v>
      </c>
      <c r="C35">
        <v>0</v>
      </c>
      <c r="D35">
        <v>390.2</v>
      </c>
      <c r="E35">
        <v>640.29999999999995</v>
      </c>
      <c r="F35" s="38">
        <f t="shared" si="3"/>
        <v>443.7</v>
      </c>
      <c r="G35" s="38">
        <f t="shared" si="3"/>
        <v>640.29999999999995</v>
      </c>
      <c r="H35" s="47">
        <f t="shared" si="4"/>
        <v>-30.704357332500386</v>
      </c>
    </row>
    <row r="36" spans="1:8" x14ac:dyDescent="0.25">
      <c r="A36" s="8">
        <f t="shared" si="2"/>
        <v>39100</v>
      </c>
      <c r="B36">
        <v>53.5</v>
      </c>
      <c r="C36">
        <v>17</v>
      </c>
      <c r="D36">
        <v>390.2</v>
      </c>
      <c r="E36">
        <v>640.29999999999995</v>
      </c>
      <c r="F36" s="38">
        <f t="shared" si="3"/>
        <v>443.7</v>
      </c>
      <c r="G36" s="38">
        <f t="shared" si="3"/>
        <v>657.3</v>
      </c>
      <c r="H36" s="47">
        <f t="shared" si="4"/>
        <v>-32.496576905522588</v>
      </c>
    </row>
    <row r="37" spans="1:8" x14ac:dyDescent="0.25">
      <c r="A37" s="8">
        <f t="shared" si="2"/>
        <v>39107</v>
      </c>
      <c r="B37">
        <v>53.5</v>
      </c>
      <c r="C37">
        <v>27</v>
      </c>
      <c r="D37">
        <v>425.3</v>
      </c>
      <c r="E37">
        <v>640.29999999999995</v>
      </c>
      <c r="F37" s="38">
        <f t="shared" ref="F37:G39" si="5">+B37+D37</f>
        <v>478.8</v>
      </c>
      <c r="G37" s="38">
        <f t="shared" si="5"/>
        <v>667.3</v>
      </c>
      <c r="H37" s="47">
        <f t="shared" si="4"/>
        <v>-28.248164243968223</v>
      </c>
    </row>
    <row r="38" spans="1:8" x14ac:dyDescent="0.25">
      <c r="A38" s="8">
        <f t="shared" si="2"/>
        <v>39114</v>
      </c>
      <c r="B38">
        <v>53.5</v>
      </c>
      <c r="C38">
        <v>27</v>
      </c>
      <c r="D38">
        <v>425.3</v>
      </c>
      <c r="E38">
        <v>647.5</v>
      </c>
      <c r="F38" s="38">
        <f t="shared" si="5"/>
        <v>478.8</v>
      </c>
      <c r="G38" s="38">
        <f t="shared" si="5"/>
        <v>674.5</v>
      </c>
      <c r="H38" s="47">
        <f t="shared" si="4"/>
        <v>-29.014084507042249</v>
      </c>
    </row>
    <row r="39" spans="1:8" x14ac:dyDescent="0.25">
      <c r="A39" s="8">
        <f t="shared" si="2"/>
        <v>39121</v>
      </c>
      <c r="B39">
        <v>53.5</v>
      </c>
      <c r="C39">
        <v>35</v>
      </c>
      <c r="D39">
        <v>425.3</v>
      </c>
      <c r="E39">
        <v>647.5</v>
      </c>
      <c r="F39" s="38">
        <f t="shared" si="5"/>
        <v>478.8</v>
      </c>
      <c r="G39" s="38">
        <f t="shared" si="5"/>
        <v>682.5</v>
      </c>
      <c r="H39" s="47">
        <f t="shared" si="4"/>
        <v>-29.846153846153843</v>
      </c>
    </row>
    <row r="40" spans="1:8" x14ac:dyDescent="0.25">
      <c r="A40" s="8">
        <f t="shared" si="2"/>
        <v>39128</v>
      </c>
      <c r="B40">
        <v>113.5</v>
      </c>
      <c r="C40">
        <v>35</v>
      </c>
      <c r="D40">
        <v>425.3</v>
      </c>
      <c r="E40">
        <v>647.5</v>
      </c>
      <c r="F40" s="38">
        <f t="shared" ref="F40:G42" si="6">+B40+D40</f>
        <v>538.79999999999995</v>
      </c>
      <c r="G40" s="38">
        <f t="shared" si="6"/>
        <v>682.5</v>
      </c>
      <c r="H40" s="47">
        <f t="shared" ref="H40:H45" si="7">+(F40/G40-1)*100</f>
        <v>-21.054945054945062</v>
      </c>
    </row>
    <row r="41" spans="1:8" x14ac:dyDescent="0.25">
      <c r="A41" s="8">
        <f t="shared" si="2"/>
        <v>39135</v>
      </c>
      <c r="B41">
        <v>97.5</v>
      </c>
      <c r="C41">
        <v>40</v>
      </c>
      <c r="D41">
        <v>440.8</v>
      </c>
      <c r="E41">
        <v>647.5</v>
      </c>
      <c r="F41" s="38">
        <f t="shared" si="6"/>
        <v>538.29999999999995</v>
      </c>
      <c r="G41" s="38">
        <f t="shared" si="6"/>
        <v>687.5</v>
      </c>
      <c r="H41" s="47">
        <f t="shared" si="7"/>
        <v>-21.70181818181819</v>
      </c>
    </row>
    <row r="42" spans="1:8" x14ac:dyDescent="0.25">
      <c r="A42" s="8">
        <f t="shared" si="2"/>
        <v>39142</v>
      </c>
      <c r="B42">
        <v>97.5</v>
      </c>
      <c r="C42">
        <v>40</v>
      </c>
      <c r="D42">
        <v>440.8</v>
      </c>
      <c r="E42">
        <v>647.5</v>
      </c>
      <c r="F42" s="38">
        <f t="shared" si="6"/>
        <v>538.29999999999995</v>
      </c>
      <c r="G42" s="38">
        <f t="shared" si="6"/>
        <v>687.5</v>
      </c>
      <c r="H42" s="47">
        <f t="shared" si="7"/>
        <v>-21.70181818181819</v>
      </c>
    </row>
    <row r="43" spans="1:8" x14ac:dyDescent="0.25">
      <c r="A43" s="8">
        <f t="shared" si="2"/>
        <v>39149</v>
      </c>
      <c r="B43">
        <v>80</v>
      </c>
      <c r="C43">
        <v>40</v>
      </c>
      <c r="D43">
        <v>457.6</v>
      </c>
      <c r="E43">
        <v>647.5</v>
      </c>
      <c r="F43" s="38">
        <f t="shared" ref="F43:G45" si="8">+B43+D43</f>
        <v>537.6</v>
      </c>
      <c r="G43" s="38">
        <f t="shared" si="8"/>
        <v>687.5</v>
      </c>
      <c r="H43" s="47">
        <f t="shared" si="7"/>
        <v>-21.803636363636357</v>
      </c>
    </row>
    <row r="44" spans="1:8" x14ac:dyDescent="0.25">
      <c r="A44" s="8">
        <f t="shared" si="2"/>
        <v>39156</v>
      </c>
      <c r="B44">
        <v>80</v>
      </c>
      <c r="C44">
        <v>40</v>
      </c>
      <c r="D44">
        <v>457.6</v>
      </c>
      <c r="E44">
        <v>647.5</v>
      </c>
      <c r="F44" s="38">
        <f t="shared" si="8"/>
        <v>537.6</v>
      </c>
      <c r="G44" s="38">
        <f t="shared" si="8"/>
        <v>687.5</v>
      </c>
      <c r="H44" s="47">
        <f t="shared" si="7"/>
        <v>-21.803636363636357</v>
      </c>
    </row>
    <row r="45" spans="1:8" x14ac:dyDescent="0.25">
      <c r="A45" s="8">
        <f t="shared" si="2"/>
        <v>39163</v>
      </c>
      <c r="B45">
        <v>80</v>
      </c>
      <c r="C45">
        <v>43.5</v>
      </c>
      <c r="D45">
        <v>457.6</v>
      </c>
      <c r="E45">
        <v>664.1</v>
      </c>
      <c r="F45" s="38">
        <f t="shared" si="8"/>
        <v>537.6</v>
      </c>
      <c r="G45" s="38">
        <f t="shared" si="8"/>
        <v>707.6</v>
      </c>
      <c r="H45" s="47">
        <f t="shared" si="7"/>
        <v>-24.024872809496888</v>
      </c>
    </row>
    <row r="46" spans="1:8" x14ac:dyDescent="0.25">
      <c r="A46" s="8">
        <f t="shared" si="2"/>
        <v>39170</v>
      </c>
      <c r="B46">
        <v>80</v>
      </c>
      <c r="C46">
        <v>44.3</v>
      </c>
      <c r="D46">
        <v>457.6</v>
      </c>
      <c r="E46">
        <v>684.8</v>
      </c>
      <c r="F46" s="38">
        <f t="shared" ref="F46:G48" si="9">+B46+D46</f>
        <v>537.6</v>
      </c>
      <c r="G46" s="38">
        <f t="shared" si="9"/>
        <v>729.09999999999991</v>
      </c>
      <c r="H46" s="47">
        <f t="shared" ref="H46:H51" si="10">+(F46/G46-1)*100</f>
        <v>-26.265258537923451</v>
      </c>
    </row>
    <row r="47" spans="1:8" x14ac:dyDescent="0.25">
      <c r="A47" s="8">
        <f t="shared" si="2"/>
        <v>39177</v>
      </c>
      <c r="B47">
        <v>92</v>
      </c>
      <c r="C47">
        <v>45.3</v>
      </c>
      <c r="D47">
        <v>457.6</v>
      </c>
      <c r="E47">
        <v>702.7</v>
      </c>
      <c r="F47" s="38">
        <f t="shared" si="9"/>
        <v>549.6</v>
      </c>
      <c r="G47" s="38">
        <f t="shared" si="9"/>
        <v>748</v>
      </c>
      <c r="H47" s="47">
        <f t="shared" si="10"/>
        <v>-26.524064171122998</v>
      </c>
    </row>
    <row r="48" spans="1:8" x14ac:dyDescent="0.25">
      <c r="A48" s="8">
        <f t="shared" si="2"/>
        <v>39184</v>
      </c>
      <c r="B48">
        <v>92</v>
      </c>
      <c r="C48">
        <v>45.3</v>
      </c>
      <c r="D48">
        <v>457.6</v>
      </c>
      <c r="E48">
        <v>702.7</v>
      </c>
      <c r="F48" s="38">
        <f t="shared" si="9"/>
        <v>549.6</v>
      </c>
      <c r="G48" s="38">
        <f t="shared" si="9"/>
        <v>748</v>
      </c>
      <c r="H48" s="47">
        <f t="shared" si="10"/>
        <v>-26.524064171122998</v>
      </c>
    </row>
    <row r="49" spans="1:12" x14ac:dyDescent="0.25">
      <c r="A49" s="8">
        <f t="shared" si="2"/>
        <v>39191</v>
      </c>
      <c r="B49">
        <v>92</v>
      </c>
      <c r="C49">
        <v>26.8</v>
      </c>
      <c r="D49">
        <v>457.6</v>
      </c>
      <c r="E49">
        <v>721.8</v>
      </c>
      <c r="F49" s="38">
        <f t="shared" ref="F49:G51" si="11">+B49+D49</f>
        <v>549.6</v>
      </c>
      <c r="G49" s="38">
        <f t="shared" si="11"/>
        <v>748.59999999999991</v>
      </c>
      <c r="H49" s="47">
        <f t="shared" si="10"/>
        <v>-26.582954849051553</v>
      </c>
    </row>
    <row r="50" spans="1:12" x14ac:dyDescent="0.25">
      <c r="A50" s="8">
        <f t="shared" si="2"/>
        <v>39198</v>
      </c>
      <c r="B50">
        <v>92</v>
      </c>
      <c r="C50">
        <v>21.4</v>
      </c>
      <c r="D50">
        <v>457.6</v>
      </c>
      <c r="E50">
        <v>740.3</v>
      </c>
      <c r="F50" s="38">
        <f t="shared" si="11"/>
        <v>549.6</v>
      </c>
      <c r="G50" s="38">
        <f t="shared" si="11"/>
        <v>761.69999999999993</v>
      </c>
      <c r="H50" s="47">
        <f t="shared" si="10"/>
        <v>-27.845608507286322</v>
      </c>
    </row>
    <row r="51" spans="1:12" x14ac:dyDescent="0.25">
      <c r="A51" s="8">
        <f t="shared" si="2"/>
        <v>39205</v>
      </c>
      <c r="B51">
        <v>92</v>
      </c>
      <c r="C51">
        <v>19</v>
      </c>
      <c r="D51">
        <v>457.6</v>
      </c>
      <c r="E51">
        <v>740.3</v>
      </c>
      <c r="F51" s="38">
        <f t="shared" si="11"/>
        <v>549.6</v>
      </c>
      <c r="G51" s="38">
        <f t="shared" si="11"/>
        <v>759.3</v>
      </c>
      <c r="H51" s="47">
        <f t="shared" si="10"/>
        <v>-27.61754247333069</v>
      </c>
    </row>
    <row r="52" spans="1:12" x14ac:dyDescent="0.25">
      <c r="A52" s="8">
        <f t="shared" si="2"/>
        <v>39212</v>
      </c>
      <c r="B52">
        <v>80</v>
      </c>
      <c r="C52">
        <v>2.8</v>
      </c>
      <c r="D52">
        <v>457.6</v>
      </c>
      <c r="E52">
        <v>747.7</v>
      </c>
      <c r="F52" s="38">
        <f t="shared" ref="F52:G54" si="12">+B52+D52</f>
        <v>537.6</v>
      </c>
      <c r="G52" s="38">
        <f t="shared" si="12"/>
        <v>750.5</v>
      </c>
      <c r="H52" s="47">
        <f t="shared" ref="H52:H57" si="13">+(F52/G52-1)*100</f>
        <v>-28.367754830113256</v>
      </c>
    </row>
    <row r="53" spans="1:12" x14ac:dyDescent="0.25">
      <c r="A53" s="8">
        <f t="shared" si="2"/>
        <v>39219</v>
      </c>
      <c r="B53">
        <v>80</v>
      </c>
      <c r="C53">
        <v>2.8</v>
      </c>
      <c r="D53">
        <v>457.6</v>
      </c>
      <c r="E53">
        <v>747.7</v>
      </c>
      <c r="F53" s="38">
        <f t="shared" si="12"/>
        <v>537.6</v>
      </c>
      <c r="G53" s="38">
        <f t="shared" si="12"/>
        <v>750.5</v>
      </c>
      <c r="H53" s="47">
        <f t="shared" si="13"/>
        <v>-28.367754830113256</v>
      </c>
    </row>
    <row r="54" spans="1:12" x14ac:dyDescent="0.25">
      <c r="A54" s="8">
        <f t="shared" si="2"/>
        <v>39226</v>
      </c>
      <c r="B54">
        <v>60</v>
      </c>
      <c r="C54">
        <v>0</v>
      </c>
      <c r="D54">
        <v>475.7</v>
      </c>
      <c r="E54">
        <v>747.7</v>
      </c>
      <c r="F54" s="38">
        <f t="shared" si="12"/>
        <v>535.70000000000005</v>
      </c>
      <c r="G54" s="38">
        <f t="shared" si="12"/>
        <v>747.7</v>
      </c>
      <c r="H54" s="47">
        <f t="shared" si="13"/>
        <v>-28.353617761134142</v>
      </c>
    </row>
    <row r="55" spans="1:12" x14ac:dyDescent="0.25">
      <c r="A55" s="8">
        <f t="shared" si="2"/>
        <v>39233</v>
      </c>
      <c r="B55" t="e">
        <f>+Data!B48+Data!F48</f>
        <v>#VALUE!</v>
      </c>
      <c r="F55">
        <v>515.4</v>
      </c>
      <c r="G55">
        <v>747.7</v>
      </c>
      <c r="H55" s="47">
        <f t="shared" si="13"/>
        <v>-31.068610405242747</v>
      </c>
    </row>
    <row r="56" spans="1:12" x14ac:dyDescent="0.25">
      <c r="A56" s="63">
        <f t="shared" si="2"/>
        <v>39240</v>
      </c>
      <c r="B56" s="45">
        <v>55</v>
      </c>
      <c r="C56" s="45">
        <v>85</v>
      </c>
      <c r="D56" s="45">
        <v>0</v>
      </c>
      <c r="E56" s="45">
        <v>39.700000000000003</v>
      </c>
      <c r="F56" s="52">
        <f t="shared" ref="F56:G58" si="14">+B56+D56</f>
        <v>55</v>
      </c>
      <c r="G56" s="52">
        <f t="shared" si="14"/>
        <v>124.7</v>
      </c>
      <c r="H56" s="64">
        <f t="shared" si="13"/>
        <v>-55.894145950280681</v>
      </c>
      <c r="I56" s="45"/>
      <c r="J56" s="45"/>
      <c r="K56" s="45"/>
      <c r="L56" s="45"/>
    </row>
    <row r="57" spans="1:12" x14ac:dyDescent="0.25">
      <c r="A57" s="66">
        <f t="shared" si="2"/>
        <v>39247</v>
      </c>
      <c r="B57">
        <v>105</v>
      </c>
      <c r="C57">
        <v>85</v>
      </c>
      <c r="D57">
        <v>0</v>
      </c>
      <c r="E57">
        <v>39.700000000000003</v>
      </c>
      <c r="F57" s="38">
        <f t="shared" si="14"/>
        <v>105</v>
      </c>
      <c r="G57" s="38">
        <f t="shared" si="14"/>
        <v>124.7</v>
      </c>
      <c r="H57" s="47">
        <f t="shared" si="13"/>
        <v>-15.79791499599038</v>
      </c>
    </row>
    <row r="58" spans="1:12" x14ac:dyDescent="0.25">
      <c r="A58" s="66">
        <f t="shared" si="2"/>
        <v>39254</v>
      </c>
      <c r="B58">
        <v>50</v>
      </c>
      <c r="C58">
        <v>85</v>
      </c>
      <c r="D58">
        <v>59.4</v>
      </c>
      <c r="E58">
        <v>39.700000000000003</v>
      </c>
      <c r="F58" s="38">
        <f t="shared" si="14"/>
        <v>109.4</v>
      </c>
      <c r="G58" s="38">
        <f t="shared" si="14"/>
        <v>124.7</v>
      </c>
      <c r="H58" s="47">
        <f t="shared" ref="H58:H63" si="15">+(F58/G58-1)*100</f>
        <v>-12.26944667201283</v>
      </c>
    </row>
    <row r="59" spans="1:12" x14ac:dyDescent="0.25">
      <c r="A59" s="66">
        <f t="shared" si="2"/>
        <v>39261</v>
      </c>
      <c r="B59">
        <v>98</v>
      </c>
      <c r="C59">
        <v>43</v>
      </c>
      <c r="D59">
        <v>59.4</v>
      </c>
      <c r="E59">
        <v>80.099999999999994</v>
      </c>
      <c r="F59" s="38">
        <f t="shared" ref="F59:G61" si="16">+B59+D59</f>
        <v>157.4</v>
      </c>
      <c r="G59" s="38">
        <f t="shared" si="16"/>
        <v>123.1</v>
      </c>
      <c r="H59" s="47">
        <f t="shared" si="15"/>
        <v>27.863525588952086</v>
      </c>
    </row>
    <row r="60" spans="1:12" x14ac:dyDescent="0.25">
      <c r="A60" s="66">
        <f t="shared" si="2"/>
        <v>39268</v>
      </c>
      <c r="B60">
        <v>201</v>
      </c>
      <c r="C60">
        <v>43</v>
      </c>
      <c r="D60">
        <v>59.4</v>
      </c>
      <c r="E60">
        <v>80.099999999999994</v>
      </c>
      <c r="F60" s="38">
        <f t="shared" si="16"/>
        <v>260.39999999999998</v>
      </c>
      <c r="G60" s="38">
        <f t="shared" si="16"/>
        <v>123.1</v>
      </c>
      <c r="H60" s="47">
        <f t="shared" si="15"/>
        <v>111.53533712428919</v>
      </c>
    </row>
    <row r="61" spans="1:12" x14ac:dyDescent="0.25">
      <c r="A61" s="66">
        <f t="shared" si="2"/>
        <v>39275</v>
      </c>
      <c r="B61">
        <v>201</v>
      </c>
      <c r="C61">
        <v>43</v>
      </c>
      <c r="D61">
        <v>59.4</v>
      </c>
      <c r="E61">
        <v>80.099999999999994</v>
      </c>
      <c r="F61" s="38">
        <f t="shared" si="16"/>
        <v>260.39999999999998</v>
      </c>
      <c r="G61" s="38">
        <f t="shared" si="16"/>
        <v>123.1</v>
      </c>
      <c r="H61" s="47">
        <f t="shared" si="15"/>
        <v>111.53533712428919</v>
      </c>
    </row>
    <row r="62" spans="1:12" x14ac:dyDescent="0.25">
      <c r="A62" s="66">
        <f t="shared" si="2"/>
        <v>39282</v>
      </c>
      <c r="B62">
        <v>201</v>
      </c>
      <c r="C62">
        <v>0</v>
      </c>
      <c r="D62">
        <v>59.4</v>
      </c>
      <c r="E62">
        <v>120.9</v>
      </c>
      <c r="F62" s="38">
        <f t="shared" ref="F62:G64" si="17">+B62+D62</f>
        <v>260.39999999999998</v>
      </c>
      <c r="G62" s="38">
        <f t="shared" si="17"/>
        <v>120.9</v>
      </c>
      <c r="H62" s="47">
        <f t="shared" si="15"/>
        <v>115.38461538461537</v>
      </c>
    </row>
    <row r="63" spans="1:12" x14ac:dyDescent="0.25">
      <c r="A63" s="66">
        <f t="shared" si="2"/>
        <v>39289</v>
      </c>
      <c r="B63">
        <v>201</v>
      </c>
      <c r="C63">
        <v>0</v>
      </c>
      <c r="D63">
        <v>59.4</v>
      </c>
      <c r="E63">
        <v>120.9</v>
      </c>
      <c r="F63" s="38">
        <f t="shared" si="17"/>
        <v>260.39999999999998</v>
      </c>
      <c r="G63" s="38">
        <f t="shared" si="17"/>
        <v>120.9</v>
      </c>
      <c r="H63" s="47">
        <f t="shared" si="15"/>
        <v>115.38461538461537</v>
      </c>
    </row>
    <row r="64" spans="1:12" x14ac:dyDescent="0.25">
      <c r="A64" s="66">
        <f t="shared" si="2"/>
        <v>39296</v>
      </c>
      <c r="B64">
        <v>151</v>
      </c>
      <c r="C64">
        <v>0</v>
      </c>
      <c r="D64">
        <v>110</v>
      </c>
      <c r="E64">
        <v>120.9</v>
      </c>
      <c r="F64" s="38">
        <f t="shared" si="17"/>
        <v>261</v>
      </c>
      <c r="G64" s="38">
        <f t="shared" si="17"/>
        <v>120.9</v>
      </c>
      <c r="H64" s="47">
        <f t="shared" ref="H64:H69" si="18">+(F64/G64-1)*100</f>
        <v>115.88089330024812</v>
      </c>
    </row>
    <row r="65" spans="1:8" x14ac:dyDescent="0.25">
      <c r="A65" s="66">
        <f t="shared" si="2"/>
        <v>39303</v>
      </c>
      <c r="B65">
        <v>201</v>
      </c>
      <c r="C65">
        <v>0</v>
      </c>
      <c r="D65">
        <v>110</v>
      </c>
      <c r="E65">
        <v>120.9</v>
      </c>
      <c r="F65" s="38">
        <f t="shared" ref="F65:G67" si="19">+B65+D65</f>
        <v>311</v>
      </c>
      <c r="G65" s="38">
        <f t="shared" si="19"/>
        <v>120.9</v>
      </c>
      <c r="H65" s="47">
        <f t="shared" si="18"/>
        <v>157.23738626964433</v>
      </c>
    </row>
    <row r="66" spans="1:8" x14ac:dyDescent="0.25">
      <c r="A66" s="66">
        <f t="shared" si="2"/>
        <v>39310</v>
      </c>
      <c r="B66">
        <v>349</v>
      </c>
      <c r="C66">
        <v>45</v>
      </c>
      <c r="D66">
        <v>208.1</v>
      </c>
      <c r="E66">
        <v>120.9</v>
      </c>
      <c r="F66" s="38">
        <f t="shared" si="19"/>
        <v>557.1</v>
      </c>
      <c r="G66" s="38">
        <f t="shared" si="19"/>
        <v>165.9</v>
      </c>
      <c r="H66" s="47">
        <f t="shared" si="18"/>
        <v>235.80470162748645</v>
      </c>
    </row>
    <row r="67" spans="1:8" x14ac:dyDescent="0.25">
      <c r="A67" s="66">
        <f t="shared" si="2"/>
        <v>39317</v>
      </c>
      <c r="B67">
        <v>349</v>
      </c>
      <c r="C67">
        <v>91</v>
      </c>
      <c r="D67">
        <v>279.7</v>
      </c>
      <c r="E67">
        <v>120.9</v>
      </c>
      <c r="F67" s="38">
        <f t="shared" si="19"/>
        <v>628.70000000000005</v>
      </c>
      <c r="G67" s="38">
        <f t="shared" si="19"/>
        <v>211.9</v>
      </c>
      <c r="H67" s="47">
        <f t="shared" si="18"/>
        <v>196.6965549787636</v>
      </c>
    </row>
    <row r="68" spans="1:8" x14ac:dyDescent="0.25">
      <c r="A68" s="66">
        <f t="shared" si="2"/>
        <v>39324</v>
      </c>
      <c r="B68">
        <v>399</v>
      </c>
      <c r="C68">
        <v>194</v>
      </c>
      <c r="D68">
        <v>385.2</v>
      </c>
      <c r="E68">
        <v>120.9</v>
      </c>
      <c r="F68" s="38">
        <f t="shared" ref="F68:G70" si="20">+B68+D68</f>
        <v>784.2</v>
      </c>
      <c r="G68" s="38">
        <f t="shared" si="20"/>
        <v>314.89999999999998</v>
      </c>
      <c r="H68" s="47">
        <f t="shared" si="18"/>
        <v>149.03143855192127</v>
      </c>
    </row>
    <row r="69" spans="1:8" x14ac:dyDescent="0.25">
      <c r="A69" s="66">
        <f t="shared" si="2"/>
        <v>39331</v>
      </c>
      <c r="B69">
        <v>399</v>
      </c>
      <c r="C69">
        <v>194</v>
      </c>
      <c r="D69">
        <v>385.2</v>
      </c>
      <c r="E69">
        <v>167.4</v>
      </c>
      <c r="F69" s="38">
        <f t="shared" si="20"/>
        <v>784.2</v>
      </c>
      <c r="G69" s="38">
        <f t="shared" si="20"/>
        <v>361.4</v>
      </c>
      <c r="H69" s="47">
        <f t="shared" si="18"/>
        <v>116.9894853348091</v>
      </c>
    </row>
    <row r="70" spans="1:8" x14ac:dyDescent="0.25">
      <c r="A70" s="66">
        <f t="shared" si="2"/>
        <v>39338</v>
      </c>
      <c r="B70">
        <v>399</v>
      </c>
      <c r="C70">
        <v>204</v>
      </c>
      <c r="D70">
        <v>433.7</v>
      </c>
      <c r="E70">
        <v>207.9</v>
      </c>
      <c r="F70" s="38">
        <f t="shared" si="20"/>
        <v>832.7</v>
      </c>
      <c r="G70" s="38">
        <f t="shared" si="20"/>
        <v>411.9</v>
      </c>
      <c r="H70" s="47">
        <f t="shared" ref="H70:H75" si="21">+(F70/G70-1)*100</f>
        <v>102.16071862102454</v>
      </c>
    </row>
    <row r="71" spans="1:8" x14ac:dyDescent="0.25">
      <c r="A71" s="66">
        <f t="shared" si="2"/>
        <v>39345</v>
      </c>
      <c r="B71">
        <v>399</v>
      </c>
      <c r="C71">
        <v>204</v>
      </c>
      <c r="D71">
        <v>477.7</v>
      </c>
      <c r="E71">
        <v>207.9</v>
      </c>
      <c r="F71" s="38">
        <f t="shared" ref="F71:G73" si="22">+B71+D71</f>
        <v>876.7</v>
      </c>
      <c r="G71" s="38">
        <f t="shared" si="22"/>
        <v>411.9</v>
      </c>
      <c r="H71" s="47">
        <f t="shared" si="21"/>
        <v>112.84292303957275</v>
      </c>
    </row>
    <row r="72" spans="1:8" x14ac:dyDescent="0.25">
      <c r="A72" s="66">
        <f t="shared" si="2"/>
        <v>39352</v>
      </c>
      <c r="B72">
        <v>349</v>
      </c>
      <c r="C72">
        <v>204</v>
      </c>
      <c r="D72">
        <v>526.4</v>
      </c>
      <c r="E72">
        <v>207.9</v>
      </c>
      <c r="F72" s="38">
        <f t="shared" si="22"/>
        <v>875.4</v>
      </c>
      <c r="G72" s="38">
        <f t="shared" si="22"/>
        <v>411.9</v>
      </c>
      <c r="H72" s="47">
        <f t="shared" si="21"/>
        <v>112.52731245447927</v>
      </c>
    </row>
    <row r="73" spans="1:8" x14ac:dyDescent="0.25">
      <c r="A73" s="66">
        <f t="shared" si="2"/>
        <v>39359</v>
      </c>
      <c r="B73">
        <v>249</v>
      </c>
      <c r="C73">
        <v>194.5</v>
      </c>
      <c r="D73">
        <v>619.6</v>
      </c>
      <c r="E73">
        <v>266.89999999999998</v>
      </c>
      <c r="F73" s="38">
        <f t="shared" si="22"/>
        <v>868.6</v>
      </c>
      <c r="G73" s="38">
        <f t="shared" si="22"/>
        <v>461.4</v>
      </c>
      <c r="H73" s="47">
        <f t="shared" si="21"/>
        <v>88.253142609449526</v>
      </c>
    </row>
    <row r="74" spans="1:8" x14ac:dyDescent="0.25">
      <c r="A74" s="66">
        <f t="shared" si="2"/>
        <v>39366</v>
      </c>
      <c r="B74">
        <v>249</v>
      </c>
      <c r="C74">
        <v>139.5</v>
      </c>
      <c r="D74">
        <v>619.6</v>
      </c>
      <c r="E74">
        <v>324.10000000000002</v>
      </c>
      <c r="F74" s="38">
        <f t="shared" ref="F74:G76" si="23">+B74+D74</f>
        <v>868.6</v>
      </c>
      <c r="G74" s="38">
        <f t="shared" si="23"/>
        <v>463.6</v>
      </c>
      <c r="H74" s="47">
        <f t="shared" si="21"/>
        <v>87.359792924935277</v>
      </c>
    </row>
    <row r="75" spans="1:8" x14ac:dyDescent="0.25">
      <c r="A75" s="66">
        <f t="shared" si="2"/>
        <v>39373</v>
      </c>
      <c r="B75">
        <v>199</v>
      </c>
      <c r="C75">
        <v>139.5</v>
      </c>
      <c r="D75">
        <v>668.1</v>
      </c>
      <c r="E75">
        <v>324.10000000000002</v>
      </c>
      <c r="F75" s="38">
        <f t="shared" si="23"/>
        <v>867.1</v>
      </c>
      <c r="G75" s="38">
        <f t="shared" si="23"/>
        <v>463.6</v>
      </c>
      <c r="H75" s="47">
        <f t="shared" si="21"/>
        <v>87.036238136324414</v>
      </c>
    </row>
    <row r="76" spans="1:8" x14ac:dyDescent="0.25">
      <c r="A76" s="66">
        <f t="shared" si="2"/>
        <v>39380</v>
      </c>
      <c r="B76">
        <v>150</v>
      </c>
      <c r="C76">
        <v>91</v>
      </c>
      <c r="D76">
        <v>716.3</v>
      </c>
      <c r="E76">
        <v>372.6</v>
      </c>
      <c r="F76" s="38">
        <f t="shared" si="23"/>
        <v>866.3</v>
      </c>
      <c r="G76" s="38">
        <f t="shared" si="23"/>
        <v>463.6</v>
      </c>
      <c r="H76" s="47">
        <f t="shared" ref="H76:H81" si="24">+(F76/G76-1)*100</f>
        <v>86.863675582398599</v>
      </c>
    </row>
    <row r="77" spans="1:8" x14ac:dyDescent="0.25">
      <c r="A77" s="66">
        <f t="shared" si="2"/>
        <v>39387</v>
      </c>
      <c r="B77">
        <v>150</v>
      </c>
      <c r="C77">
        <v>46</v>
      </c>
      <c r="D77">
        <v>716.3</v>
      </c>
      <c r="E77">
        <v>414.5</v>
      </c>
      <c r="F77" s="38">
        <f t="shared" ref="F77:G79" si="25">+B77+D77</f>
        <v>866.3</v>
      </c>
      <c r="G77" s="38">
        <f t="shared" si="25"/>
        <v>460.5</v>
      </c>
      <c r="H77" s="47">
        <f t="shared" si="24"/>
        <v>88.121606948968505</v>
      </c>
    </row>
    <row r="78" spans="1:8" x14ac:dyDescent="0.25">
      <c r="A78" s="66">
        <f t="shared" si="2"/>
        <v>39394</v>
      </c>
      <c r="B78">
        <v>50</v>
      </c>
      <c r="C78">
        <v>46</v>
      </c>
      <c r="D78">
        <v>815.7</v>
      </c>
      <c r="E78">
        <v>414.5</v>
      </c>
      <c r="F78" s="38">
        <f t="shared" si="25"/>
        <v>865.7</v>
      </c>
      <c r="G78" s="38">
        <f t="shared" si="25"/>
        <v>460.5</v>
      </c>
      <c r="H78" s="47">
        <f t="shared" si="24"/>
        <v>87.99131378935941</v>
      </c>
    </row>
    <row r="79" spans="1:8" x14ac:dyDescent="0.25">
      <c r="A79" s="66">
        <f t="shared" si="2"/>
        <v>39401</v>
      </c>
      <c r="B79">
        <v>50</v>
      </c>
      <c r="C79">
        <v>46</v>
      </c>
      <c r="D79">
        <v>815.7</v>
      </c>
      <c r="E79">
        <v>414.5</v>
      </c>
      <c r="F79" s="38">
        <f t="shared" si="25"/>
        <v>865.7</v>
      </c>
      <c r="G79" s="38">
        <f t="shared" si="25"/>
        <v>460.5</v>
      </c>
      <c r="H79" s="47">
        <f t="shared" si="24"/>
        <v>87.99131378935941</v>
      </c>
    </row>
    <row r="80" spans="1:8" x14ac:dyDescent="0.25">
      <c r="A80" s="66">
        <f t="shared" si="2"/>
        <v>39408</v>
      </c>
      <c r="B80">
        <v>50</v>
      </c>
      <c r="C80">
        <v>46</v>
      </c>
      <c r="D80">
        <v>815.7</v>
      </c>
      <c r="E80">
        <v>414.5</v>
      </c>
      <c r="F80" s="38">
        <f t="shared" ref="F80:G82" si="26">+B80+D80</f>
        <v>865.7</v>
      </c>
      <c r="G80" s="38">
        <f t="shared" si="26"/>
        <v>460.5</v>
      </c>
      <c r="H80" s="47">
        <f t="shared" si="24"/>
        <v>87.99131378935941</v>
      </c>
    </row>
    <row r="81" spans="1:8" x14ac:dyDescent="0.25">
      <c r="A81" s="66">
        <f t="shared" si="2"/>
        <v>39415</v>
      </c>
      <c r="B81">
        <v>50</v>
      </c>
      <c r="C81">
        <v>46</v>
      </c>
      <c r="D81">
        <v>815.7</v>
      </c>
      <c r="E81">
        <v>414.5</v>
      </c>
      <c r="F81" s="38">
        <f t="shared" si="26"/>
        <v>865.7</v>
      </c>
      <c r="G81" s="38">
        <f t="shared" si="26"/>
        <v>460.5</v>
      </c>
      <c r="H81" s="47">
        <f t="shared" si="24"/>
        <v>87.99131378935941</v>
      </c>
    </row>
    <row r="82" spans="1:8" x14ac:dyDescent="0.25">
      <c r="A82" s="66">
        <f t="shared" si="2"/>
        <v>39422</v>
      </c>
      <c r="B82">
        <v>0</v>
      </c>
      <c r="C82">
        <v>0</v>
      </c>
      <c r="D82">
        <v>815.7</v>
      </c>
      <c r="E82">
        <v>459.6</v>
      </c>
      <c r="F82" s="38">
        <f t="shared" si="26"/>
        <v>815.7</v>
      </c>
      <c r="G82" s="38">
        <f t="shared" si="26"/>
        <v>459.6</v>
      </c>
      <c r="H82" s="47">
        <f t="shared" ref="H82:H87" si="27">+(F82/G82-1)*100</f>
        <v>77.480417754569203</v>
      </c>
    </row>
    <row r="83" spans="1:8" x14ac:dyDescent="0.25">
      <c r="A83" s="66">
        <f t="shared" si="2"/>
        <v>39429</v>
      </c>
      <c r="B83">
        <v>0</v>
      </c>
      <c r="C83">
        <v>0</v>
      </c>
      <c r="D83">
        <v>815.7</v>
      </c>
      <c r="E83">
        <v>459.6</v>
      </c>
      <c r="F83" s="38">
        <f t="shared" ref="F83:G85" si="28">+B83+D83</f>
        <v>815.7</v>
      </c>
      <c r="G83" s="38">
        <f t="shared" si="28"/>
        <v>459.6</v>
      </c>
      <c r="H83" s="47">
        <f t="shared" si="27"/>
        <v>77.480417754569203</v>
      </c>
    </row>
    <row r="84" spans="1:8" x14ac:dyDescent="0.25">
      <c r="A84" s="66">
        <f t="shared" si="2"/>
        <v>39436</v>
      </c>
      <c r="B84">
        <v>0</v>
      </c>
      <c r="C84">
        <v>0</v>
      </c>
      <c r="D84">
        <v>815.7</v>
      </c>
      <c r="E84">
        <v>459.6</v>
      </c>
      <c r="F84" s="38">
        <f t="shared" si="28"/>
        <v>815.7</v>
      </c>
      <c r="G84" s="38">
        <f t="shared" si="28"/>
        <v>459.6</v>
      </c>
      <c r="H84" s="47">
        <f t="shared" si="27"/>
        <v>77.480417754569203</v>
      </c>
    </row>
    <row r="85" spans="1:8" x14ac:dyDescent="0.25">
      <c r="A85" s="66">
        <f t="shared" si="2"/>
        <v>39443</v>
      </c>
      <c r="B85">
        <v>0</v>
      </c>
      <c r="C85">
        <v>0</v>
      </c>
      <c r="D85">
        <v>815.7</v>
      </c>
      <c r="E85">
        <v>459.6</v>
      </c>
      <c r="F85" s="38">
        <f t="shared" si="28"/>
        <v>815.7</v>
      </c>
      <c r="G85" s="38">
        <f t="shared" si="28"/>
        <v>459.6</v>
      </c>
      <c r="H85" s="47">
        <f t="shared" si="27"/>
        <v>77.480417754569203</v>
      </c>
    </row>
    <row r="86" spans="1:8" x14ac:dyDescent="0.25">
      <c r="A86" s="66">
        <f t="shared" si="2"/>
        <v>39450</v>
      </c>
      <c r="B86">
        <v>0</v>
      </c>
      <c r="C86">
        <v>0</v>
      </c>
      <c r="D86">
        <v>815.7</v>
      </c>
      <c r="E86">
        <v>459.6</v>
      </c>
      <c r="F86" s="38">
        <f t="shared" ref="F86:G88" si="29">+B86+D86</f>
        <v>815.7</v>
      </c>
      <c r="G86" s="38">
        <f t="shared" si="29"/>
        <v>459.6</v>
      </c>
      <c r="H86" s="47">
        <f t="shared" si="27"/>
        <v>77.480417754569203</v>
      </c>
    </row>
    <row r="87" spans="1:8" x14ac:dyDescent="0.25">
      <c r="A87" s="66">
        <f t="shared" si="2"/>
        <v>39457</v>
      </c>
      <c r="B87">
        <v>50</v>
      </c>
      <c r="C87">
        <v>0</v>
      </c>
      <c r="D87">
        <v>815.7</v>
      </c>
      <c r="E87">
        <v>459.6</v>
      </c>
      <c r="F87" s="38">
        <f t="shared" si="29"/>
        <v>865.7</v>
      </c>
      <c r="G87" s="38">
        <f t="shared" si="29"/>
        <v>459.6</v>
      </c>
      <c r="H87" s="47">
        <f t="shared" si="27"/>
        <v>88.359442993907749</v>
      </c>
    </row>
    <row r="88" spans="1:8" x14ac:dyDescent="0.25">
      <c r="A88" s="66">
        <f t="shared" si="2"/>
        <v>39464</v>
      </c>
      <c r="B88">
        <v>50</v>
      </c>
      <c r="C88">
        <v>50</v>
      </c>
      <c r="D88">
        <v>815.7</v>
      </c>
      <c r="E88">
        <v>459.6</v>
      </c>
      <c r="F88" s="38">
        <f t="shared" si="29"/>
        <v>865.7</v>
      </c>
      <c r="G88" s="38">
        <f t="shared" si="29"/>
        <v>509.6</v>
      </c>
      <c r="H88" s="47">
        <f t="shared" ref="H88:H93" si="30">+(F88/G88-1)*100</f>
        <v>69.878335949764519</v>
      </c>
    </row>
    <row r="89" spans="1:8" x14ac:dyDescent="0.25">
      <c r="A89" s="66">
        <f t="shared" si="2"/>
        <v>39471</v>
      </c>
      <c r="B89">
        <v>100</v>
      </c>
      <c r="C89">
        <v>50</v>
      </c>
      <c r="D89">
        <v>815.7</v>
      </c>
      <c r="E89">
        <v>459.6</v>
      </c>
      <c r="F89" s="38">
        <f t="shared" ref="F89:G91" si="31">+B89+D89</f>
        <v>915.7</v>
      </c>
      <c r="G89" s="38">
        <f t="shared" si="31"/>
        <v>509.6</v>
      </c>
      <c r="H89" s="47">
        <f t="shared" si="30"/>
        <v>79.689952904238609</v>
      </c>
    </row>
    <row r="90" spans="1:8" x14ac:dyDescent="0.25">
      <c r="A90" s="66">
        <f t="shared" si="2"/>
        <v>39478</v>
      </c>
      <c r="B90">
        <v>100</v>
      </c>
      <c r="C90">
        <v>100</v>
      </c>
      <c r="D90">
        <v>815.7</v>
      </c>
      <c r="E90">
        <v>459.6</v>
      </c>
      <c r="F90" s="38">
        <f t="shared" si="31"/>
        <v>915.7</v>
      </c>
      <c r="G90" s="38">
        <f t="shared" si="31"/>
        <v>559.6</v>
      </c>
      <c r="H90" s="47">
        <f t="shared" si="30"/>
        <v>63.634739099356686</v>
      </c>
    </row>
    <row r="91" spans="1:8" x14ac:dyDescent="0.25">
      <c r="A91" s="66">
        <f t="shared" si="2"/>
        <v>39485</v>
      </c>
      <c r="B91">
        <v>100</v>
      </c>
      <c r="C91">
        <v>100</v>
      </c>
      <c r="D91">
        <v>815.7</v>
      </c>
      <c r="E91">
        <v>459.6</v>
      </c>
      <c r="F91" s="38">
        <f t="shared" si="31"/>
        <v>915.7</v>
      </c>
      <c r="G91" s="38">
        <f t="shared" si="31"/>
        <v>559.6</v>
      </c>
      <c r="H91" s="47">
        <f t="shared" si="30"/>
        <v>63.634739099356686</v>
      </c>
    </row>
    <row r="92" spans="1:8" x14ac:dyDescent="0.25">
      <c r="A92" s="66">
        <f t="shared" si="2"/>
        <v>39492</v>
      </c>
      <c r="B92">
        <v>100</v>
      </c>
      <c r="C92">
        <v>100</v>
      </c>
      <c r="D92">
        <v>815.7</v>
      </c>
      <c r="E92">
        <v>459.6</v>
      </c>
      <c r="F92" s="38">
        <f t="shared" ref="F92:G94" si="32">+B92+D92</f>
        <v>915.7</v>
      </c>
      <c r="G92" s="38">
        <f t="shared" si="32"/>
        <v>559.6</v>
      </c>
      <c r="H92" s="47">
        <f t="shared" si="30"/>
        <v>63.634739099356686</v>
      </c>
    </row>
    <row r="93" spans="1:8" x14ac:dyDescent="0.25">
      <c r="A93" s="66">
        <f t="shared" si="2"/>
        <v>39499</v>
      </c>
      <c r="B93">
        <v>100</v>
      </c>
      <c r="C93">
        <v>48</v>
      </c>
      <c r="D93">
        <v>815.7</v>
      </c>
      <c r="E93">
        <v>558.4</v>
      </c>
      <c r="F93" s="38">
        <f t="shared" si="32"/>
        <v>915.7</v>
      </c>
      <c r="G93" s="38">
        <f t="shared" si="32"/>
        <v>606.4</v>
      </c>
      <c r="H93" s="47">
        <f t="shared" si="30"/>
        <v>51.005936675461761</v>
      </c>
    </row>
    <row r="94" spans="1:8" x14ac:dyDescent="0.25">
      <c r="A94" s="66">
        <f t="shared" si="2"/>
        <v>39506</v>
      </c>
      <c r="B94">
        <v>100</v>
      </c>
      <c r="C94">
        <v>48</v>
      </c>
      <c r="D94">
        <v>815.7</v>
      </c>
      <c r="E94">
        <v>558.4</v>
      </c>
      <c r="F94" s="38">
        <f t="shared" si="32"/>
        <v>915.7</v>
      </c>
      <c r="G94" s="38">
        <f t="shared" si="32"/>
        <v>606.4</v>
      </c>
      <c r="H94" s="47">
        <f t="shared" ref="H94:H99" si="33">+(F94/G94-1)*100</f>
        <v>51.005936675461761</v>
      </c>
    </row>
    <row r="95" spans="1:8" x14ac:dyDescent="0.25">
      <c r="A95" s="66">
        <f t="shared" si="2"/>
        <v>39513</v>
      </c>
      <c r="B95">
        <v>100</v>
      </c>
      <c r="C95">
        <v>48</v>
      </c>
      <c r="D95">
        <v>815.7</v>
      </c>
      <c r="E95">
        <v>558.4</v>
      </c>
      <c r="F95" s="38">
        <f t="shared" ref="F95:G97" si="34">+B95+D95</f>
        <v>915.7</v>
      </c>
      <c r="G95" s="38">
        <f t="shared" si="34"/>
        <v>606.4</v>
      </c>
      <c r="H95" s="47">
        <f t="shared" si="33"/>
        <v>51.005936675461761</v>
      </c>
    </row>
    <row r="96" spans="1:8" x14ac:dyDescent="0.25">
      <c r="A96" s="66">
        <f t="shared" si="2"/>
        <v>39520</v>
      </c>
      <c r="B96">
        <v>100</v>
      </c>
      <c r="C96">
        <v>94</v>
      </c>
      <c r="D96">
        <v>815.7</v>
      </c>
      <c r="E96">
        <v>558.4</v>
      </c>
      <c r="F96" s="38">
        <f t="shared" si="34"/>
        <v>915.7</v>
      </c>
      <c r="G96" s="38">
        <f t="shared" si="34"/>
        <v>652.4</v>
      </c>
      <c r="H96" s="47">
        <f t="shared" si="33"/>
        <v>40.358675659104847</v>
      </c>
    </row>
    <row r="97" spans="1:9" x14ac:dyDescent="0.25">
      <c r="A97" s="66">
        <f t="shared" si="2"/>
        <v>39527</v>
      </c>
      <c r="B97">
        <v>133</v>
      </c>
      <c r="C97">
        <v>94</v>
      </c>
      <c r="D97">
        <v>865</v>
      </c>
      <c r="E97">
        <v>558.4</v>
      </c>
      <c r="F97" s="38">
        <f t="shared" si="34"/>
        <v>998</v>
      </c>
      <c r="G97" s="38">
        <f t="shared" si="34"/>
        <v>652.4</v>
      </c>
      <c r="H97" s="47">
        <f t="shared" si="33"/>
        <v>52.973635806253824</v>
      </c>
    </row>
    <row r="98" spans="1:9" x14ac:dyDescent="0.25">
      <c r="A98" s="66">
        <f t="shared" si="2"/>
        <v>39534</v>
      </c>
      <c r="B98">
        <v>133</v>
      </c>
      <c r="C98">
        <v>94</v>
      </c>
      <c r="D98">
        <v>865</v>
      </c>
      <c r="E98">
        <v>558.4</v>
      </c>
      <c r="F98" s="38">
        <f t="shared" ref="F98:G100" si="35">+B98+D98</f>
        <v>998</v>
      </c>
      <c r="G98" s="38">
        <f t="shared" si="35"/>
        <v>652.4</v>
      </c>
      <c r="H98" s="47">
        <f t="shared" si="33"/>
        <v>52.973635806253824</v>
      </c>
    </row>
    <row r="99" spans="1:9" x14ac:dyDescent="0.25">
      <c r="A99" s="66">
        <f t="shared" si="2"/>
        <v>39541</v>
      </c>
      <c r="B99">
        <v>133</v>
      </c>
      <c r="C99">
        <v>46</v>
      </c>
      <c r="D99">
        <v>865</v>
      </c>
      <c r="E99">
        <v>608.70000000000005</v>
      </c>
      <c r="F99" s="38">
        <f t="shared" si="35"/>
        <v>998</v>
      </c>
      <c r="G99" s="38">
        <f t="shared" si="35"/>
        <v>654.70000000000005</v>
      </c>
      <c r="H99" s="47">
        <f t="shared" si="33"/>
        <v>52.436230334504351</v>
      </c>
    </row>
    <row r="100" spans="1:9" x14ac:dyDescent="0.25">
      <c r="A100" s="66">
        <f t="shared" si="2"/>
        <v>39548</v>
      </c>
      <c r="B100">
        <v>133</v>
      </c>
      <c r="C100">
        <v>92</v>
      </c>
      <c r="D100">
        <v>865</v>
      </c>
      <c r="E100">
        <v>608.70000000000005</v>
      </c>
      <c r="F100" s="38">
        <f t="shared" si="35"/>
        <v>998</v>
      </c>
      <c r="G100" s="38">
        <f t="shared" si="35"/>
        <v>700.7</v>
      </c>
      <c r="H100" s="47">
        <f t="shared" ref="H100:H105" si="36">+(F100/G100-1)*100</f>
        <v>42.428999571856707</v>
      </c>
    </row>
    <row r="101" spans="1:9" x14ac:dyDescent="0.25">
      <c r="A101" s="66">
        <f t="shared" si="2"/>
        <v>39555</v>
      </c>
      <c r="B101">
        <v>133</v>
      </c>
      <c r="C101">
        <v>46</v>
      </c>
      <c r="D101">
        <v>865</v>
      </c>
      <c r="E101">
        <v>659</v>
      </c>
      <c r="F101" s="38">
        <f t="shared" ref="F101:G103" si="37">+B101+D101</f>
        <v>998</v>
      </c>
      <c r="G101" s="38">
        <f t="shared" si="37"/>
        <v>705</v>
      </c>
      <c r="H101" s="47">
        <f t="shared" si="36"/>
        <v>41.560283687943269</v>
      </c>
    </row>
    <row r="102" spans="1:9" x14ac:dyDescent="0.25">
      <c r="A102" s="66">
        <f t="shared" si="2"/>
        <v>39562</v>
      </c>
      <c r="B102">
        <v>0</v>
      </c>
      <c r="C102">
        <v>46</v>
      </c>
      <c r="D102">
        <v>996.6</v>
      </c>
      <c r="E102">
        <v>659</v>
      </c>
      <c r="F102" s="38">
        <f t="shared" si="37"/>
        <v>996.6</v>
      </c>
      <c r="G102" s="38">
        <f t="shared" si="37"/>
        <v>705</v>
      </c>
      <c r="H102" s="47">
        <f t="shared" si="36"/>
        <v>41.361702127659569</v>
      </c>
    </row>
    <row r="103" spans="1:9" x14ac:dyDescent="0.25">
      <c r="A103" s="66">
        <f t="shared" si="2"/>
        <v>39569</v>
      </c>
      <c r="B103">
        <v>0</v>
      </c>
      <c r="C103">
        <v>46</v>
      </c>
      <c r="D103">
        <v>996.6</v>
      </c>
      <c r="E103">
        <v>659</v>
      </c>
      <c r="F103" s="38">
        <f t="shared" si="37"/>
        <v>996.6</v>
      </c>
      <c r="G103" s="38">
        <f t="shared" si="37"/>
        <v>705</v>
      </c>
      <c r="H103" s="47">
        <f t="shared" si="36"/>
        <v>41.361702127659569</v>
      </c>
      <c r="I103">
        <v>0</v>
      </c>
    </row>
    <row r="104" spans="1:9" x14ac:dyDescent="0.25">
      <c r="A104" s="66">
        <f t="shared" si="2"/>
        <v>39576</v>
      </c>
      <c r="B104">
        <v>0</v>
      </c>
      <c r="C104">
        <v>46</v>
      </c>
      <c r="D104">
        <v>996.6</v>
      </c>
      <c r="E104">
        <v>659</v>
      </c>
      <c r="F104" s="38">
        <f t="shared" ref="F104:G106" si="38">+B104+D104</f>
        <v>996.6</v>
      </c>
      <c r="G104" s="38">
        <f t="shared" si="38"/>
        <v>705</v>
      </c>
      <c r="H104" s="47">
        <f t="shared" si="36"/>
        <v>41.361702127659569</v>
      </c>
      <c r="I104">
        <v>0</v>
      </c>
    </row>
    <row r="105" spans="1:9" x14ac:dyDescent="0.25">
      <c r="A105" s="66">
        <f t="shared" si="2"/>
        <v>39583</v>
      </c>
      <c r="B105">
        <v>0</v>
      </c>
      <c r="C105">
        <v>0</v>
      </c>
      <c r="D105">
        <v>996.6</v>
      </c>
      <c r="E105">
        <v>709.3</v>
      </c>
      <c r="F105" s="38">
        <f t="shared" si="38"/>
        <v>996.6</v>
      </c>
      <c r="G105" s="38">
        <f t="shared" si="38"/>
        <v>709.3</v>
      </c>
      <c r="H105" s="47">
        <f t="shared" si="36"/>
        <v>40.504722966304826</v>
      </c>
      <c r="I105">
        <v>0</v>
      </c>
    </row>
    <row r="106" spans="1:9" x14ac:dyDescent="0.25">
      <c r="A106" s="66">
        <f t="shared" si="2"/>
        <v>39590</v>
      </c>
      <c r="B106">
        <v>0</v>
      </c>
      <c r="C106">
        <v>0</v>
      </c>
      <c r="D106">
        <v>996.6</v>
      </c>
      <c r="E106">
        <v>709.3</v>
      </c>
      <c r="F106" s="38">
        <f t="shared" si="38"/>
        <v>996.6</v>
      </c>
      <c r="G106" s="38">
        <f t="shared" si="38"/>
        <v>709.3</v>
      </c>
      <c r="H106" s="47">
        <f t="shared" ref="H106:H111" si="39">+(F106/G106-1)*100</f>
        <v>40.504722966304826</v>
      </c>
      <c r="I106">
        <v>0</v>
      </c>
    </row>
    <row r="107" spans="1:9" x14ac:dyDescent="0.25">
      <c r="A107" s="66">
        <f t="shared" si="2"/>
        <v>39597</v>
      </c>
      <c r="B107">
        <v>0</v>
      </c>
      <c r="C107">
        <v>0</v>
      </c>
      <c r="D107">
        <v>996.6</v>
      </c>
      <c r="E107">
        <v>709.3</v>
      </c>
      <c r="F107" s="38">
        <f t="shared" ref="F107:G109" si="40">+B107+D107</f>
        <v>996.6</v>
      </c>
      <c r="G107" s="38">
        <f t="shared" si="40"/>
        <v>709.3</v>
      </c>
      <c r="H107" s="47">
        <f t="shared" si="39"/>
        <v>40.504722966304826</v>
      </c>
      <c r="I107">
        <v>0</v>
      </c>
    </row>
    <row r="108" spans="1:9" x14ac:dyDescent="0.25">
      <c r="A108" s="66">
        <f t="shared" si="2"/>
        <v>39604</v>
      </c>
      <c r="B108">
        <v>0</v>
      </c>
      <c r="C108">
        <v>55</v>
      </c>
      <c r="D108">
        <v>0</v>
      </c>
      <c r="E108">
        <v>0</v>
      </c>
      <c r="F108" s="38">
        <f t="shared" si="40"/>
        <v>0</v>
      </c>
      <c r="G108" s="38">
        <f t="shared" si="40"/>
        <v>55</v>
      </c>
      <c r="H108" s="47">
        <f t="shared" si="39"/>
        <v>-100</v>
      </c>
    </row>
    <row r="109" spans="1:9" x14ac:dyDescent="0.25">
      <c r="A109" s="66">
        <f t="shared" si="2"/>
        <v>39611</v>
      </c>
      <c r="B109">
        <v>0</v>
      </c>
      <c r="C109">
        <v>55</v>
      </c>
      <c r="D109">
        <v>0</v>
      </c>
      <c r="E109">
        <v>0</v>
      </c>
      <c r="F109" s="38">
        <f t="shared" si="40"/>
        <v>0</v>
      </c>
      <c r="G109" s="38">
        <f t="shared" si="40"/>
        <v>55</v>
      </c>
      <c r="H109" s="47">
        <f t="shared" si="39"/>
        <v>-100</v>
      </c>
    </row>
    <row r="110" spans="1:9" x14ac:dyDescent="0.25">
      <c r="A110" s="66">
        <f t="shared" si="2"/>
        <v>39618</v>
      </c>
      <c r="B110">
        <v>55</v>
      </c>
      <c r="C110">
        <v>50</v>
      </c>
      <c r="D110">
        <v>0</v>
      </c>
      <c r="E110">
        <v>59.4</v>
      </c>
      <c r="F110" s="38">
        <f t="shared" ref="F110:G112" si="41">+B110+D110</f>
        <v>55</v>
      </c>
      <c r="G110" s="38">
        <f t="shared" si="41"/>
        <v>109.4</v>
      </c>
      <c r="H110" s="47">
        <f t="shared" si="39"/>
        <v>-49.725776965265091</v>
      </c>
    </row>
    <row r="111" spans="1:9" x14ac:dyDescent="0.25">
      <c r="A111" s="66">
        <f t="shared" si="2"/>
        <v>39625</v>
      </c>
      <c r="B111">
        <v>55</v>
      </c>
      <c r="C111">
        <v>98</v>
      </c>
      <c r="D111">
        <v>0</v>
      </c>
      <c r="E111">
        <v>59.4</v>
      </c>
      <c r="F111" s="38">
        <f t="shared" si="41"/>
        <v>55</v>
      </c>
      <c r="G111" s="38">
        <f t="shared" si="41"/>
        <v>157.4</v>
      </c>
      <c r="H111" s="47">
        <f t="shared" si="39"/>
        <v>-65.057179161372304</v>
      </c>
    </row>
    <row r="112" spans="1:9" x14ac:dyDescent="0.25">
      <c r="A112" s="66">
        <f t="shared" si="2"/>
        <v>39632</v>
      </c>
      <c r="B112">
        <v>55</v>
      </c>
      <c r="C112">
        <v>201</v>
      </c>
      <c r="D112">
        <v>0</v>
      </c>
      <c r="E112">
        <v>59.4</v>
      </c>
      <c r="F112" s="38">
        <f t="shared" si="41"/>
        <v>55</v>
      </c>
      <c r="G112" s="38">
        <f t="shared" si="41"/>
        <v>260.39999999999998</v>
      </c>
      <c r="H112" s="47">
        <f t="shared" ref="H112:H117" si="42">+(F112/G112-1)*100</f>
        <v>-78.878648233486942</v>
      </c>
    </row>
    <row r="113" spans="1:8" x14ac:dyDescent="0.25">
      <c r="A113" s="66">
        <f t="shared" si="2"/>
        <v>39639</v>
      </c>
      <c r="B113">
        <v>0</v>
      </c>
      <c r="C113">
        <v>201</v>
      </c>
      <c r="D113">
        <v>55.1</v>
      </c>
      <c r="E113">
        <v>59.4</v>
      </c>
      <c r="F113" s="38">
        <f t="shared" ref="F113:G116" si="43">+B113+D113</f>
        <v>55.1</v>
      </c>
      <c r="G113" s="38">
        <f t="shared" si="43"/>
        <v>260.39999999999998</v>
      </c>
      <c r="H113" s="47">
        <f t="shared" si="42"/>
        <v>-78.840245775729642</v>
      </c>
    </row>
    <row r="114" spans="1:8" x14ac:dyDescent="0.25">
      <c r="A114" s="66">
        <f t="shared" si="2"/>
        <v>39646</v>
      </c>
      <c r="B114">
        <v>45</v>
      </c>
      <c r="C114">
        <v>201</v>
      </c>
      <c r="D114">
        <v>55.1</v>
      </c>
      <c r="E114">
        <v>59.4</v>
      </c>
      <c r="F114" s="38">
        <f t="shared" si="43"/>
        <v>100.1</v>
      </c>
      <c r="G114" s="38">
        <f t="shared" si="43"/>
        <v>260.39999999999998</v>
      </c>
      <c r="H114" s="47">
        <f t="shared" si="42"/>
        <v>-61.55913978494624</v>
      </c>
    </row>
    <row r="115" spans="1:8" x14ac:dyDescent="0.25">
      <c r="A115" s="66">
        <f t="shared" si="2"/>
        <v>39653</v>
      </c>
      <c r="B115">
        <v>45</v>
      </c>
      <c r="C115">
        <v>201</v>
      </c>
      <c r="D115">
        <v>55.1</v>
      </c>
      <c r="E115">
        <v>59.4</v>
      </c>
      <c r="F115" s="38">
        <f t="shared" si="43"/>
        <v>100.1</v>
      </c>
      <c r="G115" s="38">
        <f t="shared" si="43"/>
        <v>260.39999999999998</v>
      </c>
      <c r="H115" s="47">
        <f t="shared" si="42"/>
        <v>-61.55913978494624</v>
      </c>
    </row>
    <row r="116" spans="1:8" x14ac:dyDescent="0.25">
      <c r="A116" s="66">
        <f t="shared" si="2"/>
        <v>39660</v>
      </c>
      <c r="B116">
        <v>45</v>
      </c>
      <c r="C116">
        <v>151</v>
      </c>
      <c r="D116">
        <v>55.1</v>
      </c>
      <c r="E116">
        <v>110</v>
      </c>
      <c r="F116" s="38">
        <f t="shared" si="43"/>
        <v>100.1</v>
      </c>
      <c r="G116" s="38">
        <f t="shared" si="43"/>
        <v>261</v>
      </c>
      <c r="H116" s="47">
        <f t="shared" si="42"/>
        <v>-61.64750957854406</v>
      </c>
    </row>
    <row r="117" spans="1:8" x14ac:dyDescent="0.25">
      <c r="A117" s="66">
        <f t="shared" si="2"/>
        <v>39667</v>
      </c>
      <c r="B117">
        <v>0</v>
      </c>
      <c r="C117">
        <v>201</v>
      </c>
      <c r="D117">
        <v>98.8</v>
      </c>
      <c r="E117">
        <v>110</v>
      </c>
      <c r="F117" s="38">
        <f t="shared" ref="F117:G119" si="44">+B117+D117</f>
        <v>98.8</v>
      </c>
      <c r="G117" s="38">
        <f t="shared" si="44"/>
        <v>311</v>
      </c>
      <c r="H117" s="47">
        <f t="shared" si="42"/>
        <v>-68.231511254019296</v>
      </c>
    </row>
    <row r="118" spans="1:8" x14ac:dyDescent="0.25">
      <c r="A118" s="66">
        <f t="shared" si="2"/>
        <v>39674</v>
      </c>
      <c r="B118">
        <v>0</v>
      </c>
      <c r="C118">
        <v>349</v>
      </c>
      <c r="D118">
        <v>98.8</v>
      </c>
      <c r="E118">
        <v>208.1</v>
      </c>
      <c r="F118" s="38">
        <f t="shared" si="44"/>
        <v>98.8</v>
      </c>
      <c r="G118" s="38">
        <f t="shared" si="44"/>
        <v>557.1</v>
      </c>
      <c r="H118" s="47">
        <f t="shared" ref="H118:H123" si="45">+(F118/G118-1)*100</f>
        <v>-82.265302459163522</v>
      </c>
    </row>
    <row r="119" spans="1:8" x14ac:dyDescent="0.25">
      <c r="A119" s="66">
        <f t="shared" si="2"/>
        <v>39681</v>
      </c>
      <c r="B119">
        <v>50</v>
      </c>
      <c r="C119">
        <v>349</v>
      </c>
      <c r="D119">
        <v>98.8</v>
      </c>
      <c r="E119">
        <v>279.7</v>
      </c>
      <c r="F119" s="38">
        <f t="shared" si="44"/>
        <v>148.80000000000001</v>
      </c>
      <c r="G119" s="38">
        <f t="shared" si="44"/>
        <v>628.70000000000005</v>
      </c>
      <c r="H119" s="47">
        <f t="shared" si="45"/>
        <v>-76.332113885796076</v>
      </c>
    </row>
    <row r="120" spans="1:8" x14ac:dyDescent="0.25">
      <c r="A120" s="66">
        <f t="shared" si="2"/>
        <v>39688</v>
      </c>
      <c r="B120">
        <v>50</v>
      </c>
      <c r="C120">
        <v>399</v>
      </c>
      <c r="D120">
        <v>98.8</v>
      </c>
      <c r="E120">
        <v>385.2</v>
      </c>
      <c r="F120" s="38">
        <f t="shared" ref="F120:G122" si="46">+B120+D120</f>
        <v>148.80000000000001</v>
      </c>
      <c r="G120" s="38">
        <f t="shared" si="46"/>
        <v>784.2</v>
      </c>
      <c r="H120" s="47">
        <f t="shared" si="45"/>
        <v>-81.025248661055855</v>
      </c>
    </row>
    <row r="121" spans="1:8" x14ac:dyDescent="0.25">
      <c r="A121" s="66">
        <f t="shared" si="2"/>
        <v>39695</v>
      </c>
      <c r="B121">
        <v>50</v>
      </c>
      <c r="C121">
        <v>399</v>
      </c>
      <c r="D121">
        <v>98.8</v>
      </c>
      <c r="E121">
        <v>385.2</v>
      </c>
      <c r="F121" s="38">
        <f t="shared" si="46"/>
        <v>148.80000000000001</v>
      </c>
      <c r="G121" s="38">
        <f t="shared" si="46"/>
        <v>784.2</v>
      </c>
      <c r="H121" s="47">
        <f t="shared" si="45"/>
        <v>-81.025248661055855</v>
      </c>
    </row>
    <row r="122" spans="1:8" x14ac:dyDescent="0.25">
      <c r="A122" s="66">
        <f t="shared" si="2"/>
        <v>39702</v>
      </c>
      <c r="B122">
        <v>50</v>
      </c>
      <c r="C122">
        <v>399</v>
      </c>
      <c r="D122">
        <v>98.8</v>
      </c>
      <c r="E122">
        <v>433.7</v>
      </c>
      <c r="F122" s="38">
        <f t="shared" si="46"/>
        <v>148.80000000000001</v>
      </c>
      <c r="G122" s="38">
        <f t="shared" si="46"/>
        <v>832.7</v>
      </c>
      <c r="H122" s="47">
        <f t="shared" si="45"/>
        <v>-82.130419118530085</v>
      </c>
    </row>
    <row r="123" spans="1:8" x14ac:dyDescent="0.25">
      <c r="A123" s="66">
        <f t="shared" si="2"/>
        <v>39709</v>
      </c>
      <c r="B123">
        <v>50</v>
      </c>
      <c r="C123">
        <v>399</v>
      </c>
      <c r="D123">
        <v>98.8</v>
      </c>
      <c r="E123">
        <v>477.7</v>
      </c>
      <c r="F123" s="38">
        <f t="shared" ref="F123:G125" si="47">+B123+D123</f>
        <v>148.80000000000001</v>
      </c>
      <c r="G123" s="38">
        <f t="shared" si="47"/>
        <v>876.7</v>
      </c>
      <c r="H123" s="47">
        <f t="shared" si="45"/>
        <v>-83.027261320862323</v>
      </c>
    </row>
    <row r="124" spans="1:8" x14ac:dyDescent="0.25">
      <c r="A124" s="66">
        <f t="shared" si="2"/>
        <v>39716</v>
      </c>
      <c r="B124">
        <v>0</v>
      </c>
      <c r="C124">
        <v>349</v>
      </c>
      <c r="D124">
        <v>149.4</v>
      </c>
      <c r="E124">
        <v>526.4</v>
      </c>
      <c r="F124" s="38">
        <f t="shared" si="47"/>
        <v>149.4</v>
      </c>
      <c r="G124" s="38">
        <f t="shared" si="47"/>
        <v>875.4</v>
      </c>
      <c r="H124" s="47">
        <f t="shared" ref="H124:H129" si="48">+(F124/G124-1)*100</f>
        <v>-82.933516106922539</v>
      </c>
    </row>
    <row r="125" spans="1:8" x14ac:dyDescent="0.25">
      <c r="A125" s="66">
        <f t="shared" si="2"/>
        <v>39723</v>
      </c>
      <c r="B125">
        <v>0</v>
      </c>
      <c r="C125">
        <v>249</v>
      </c>
      <c r="D125">
        <v>149.4</v>
      </c>
      <c r="E125">
        <v>619.6</v>
      </c>
      <c r="F125" s="38">
        <f t="shared" si="47"/>
        <v>149.4</v>
      </c>
      <c r="G125" s="38">
        <f t="shared" si="47"/>
        <v>868.6</v>
      </c>
      <c r="H125" s="47">
        <f t="shared" si="48"/>
        <v>-82.799907897766516</v>
      </c>
    </row>
    <row r="126" spans="1:8" x14ac:dyDescent="0.25">
      <c r="A126" s="66">
        <f t="shared" si="2"/>
        <v>39730</v>
      </c>
      <c r="B126">
        <v>0</v>
      </c>
      <c r="C126">
        <v>249</v>
      </c>
      <c r="D126">
        <v>149.4</v>
      </c>
      <c r="E126">
        <v>619.6</v>
      </c>
      <c r="F126" s="38">
        <f t="shared" ref="F126:G128" si="49">+B126+D126</f>
        <v>149.4</v>
      </c>
      <c r="G126" s="38">
        <f t="shared" si="49"/>
        <v>868.6</v>
      </c>
      <c r="H126" s="47">
        <f t="shared" si="48"/>
        <v>-82.799907897766516</v>
      </c>
    </row>
    <row r="127" spans="1:8" x14ac:dyDescent="0.25">
      <c r="A127" s="66">
        <f t="shared" si="2"/>
        <v>39737</v>
      </c>
      <c r="B127">
        <v>0</v>
      </c>
      <c r="C127">
        <v>199</v>
      </c>
      <c r="D127">
        <v>149.4</v>
      </c>
      <c r="E127">
        <v>668.1</v>
      </c>
      <c r="F127" s="38">
        <f t="shared" si="49"/>
        <v>149.4</v>
      </c>
      <c r="G127" s="38">
        <f t="shared" si="49"/>
        <v>867.1</v>
      </c>
      <c r="H127" s="47">
        <f t="shared" si="48"/>
        <v>-82.77015338484604</v>
      </c>
    </row>
    <row r="128" spans="1:8" x14ac:dyDescent="0.25">
      <c r="A128" s="66">
        <f t="shared" si="2"/>
        <v>39744</v>
      </c>
      <c r="B128">
        <v>0</v>
      </c>
      <c r="C128">
        <v>150</v>
      </c>
      <c r="D128">
        <v>149.4</v>
      </c>
      <c r="E128">
        <v>716.3</v>
      </c>
      <c r="F128" s="38">
        <f t="shared" si="49"/>
        <v>149.4</v>
      </c>
      <c r="G128" s="38">
        <f t="shared" si="49"/>
        <v>866.3</v>
      </c>
      <c r="H128" s="47">
        <f t="shared" si="48"/>
        <v>-82.754242179383581</v>
      </c>
    </row>
    <row r="129" spans="1:8" x14ac:dyDescent="0.25">
      <c r="A129" s="66">
        <f t="shared" si="2"/>
        <v>39751</v>
      </c>
      <c r="B129">
        <v>0</v>
      </c>
      <c r="C129">
        <v>150</v>
      </c>
      <c r="D129">
        <v>149.4</v>
      </c>
      <c r="E129">
        <v>716.3</v>
      </c>
      <c r="F129" s="38">
        <f t="shared" ref="F129:G131" si="50">+B129+D129</f>
        <v>149.4</v>
      </c>
      <c r="G129" s="38">
        <f t="shared" si="50"/>
        <v>866.3</v>
      </c>
      <c r="H129" s="47">
        <f t="shared" si="48"/>
        <v>-82.754242179383581</v>
      </c>
    </row>
    <row r="130" spans="1:8" x14ac:dyDescent="0.25">
      <c r="A130" s="66">
        <f t="shared" si="2"/>
        <v>39758</v>
      </c>
      <c r="B130">
        <v>0</v>
      </c>
      <c r="C130">
        <v>50</v>
      </c>
      <c r="D130">
        <v>149.4</v>
      </c>
      <c r="E130">
        <v>815.7</v>
      </c>
      <c r="F130" s="38">
        <f t="shared" si="50"/>
        <v>149.4</v>
      </c>
      <c r="G130" s="38">
        <f t="shared" si="50"/>
        <v>865.7</v>
      </c>
      <c r="H130" s="47">
        <f t="shared" ref="H130:H135" si="51">+(F130/G130-1)*100</f>
        <v>-82.742289476724039</v>
      </c>
    </row>
    <row r="131" spans="1:8" x14ac:dyDescent="0.25">
      <c r="A131" s="66">
        <f t="shared" si="2"/>
        <v>39765</v>
      </c>
      <c r="B131">
        <v>0</v>
      </c>
      <c r="C131">
        <v>50</v>
      </c>
      <c r="D131">
        <v>149.4</v>
      </c>
      <c r="E131">
        <v>815.7</v>
      </c>
      <c r="F131" s="38">
        <f t="shared" si="50"/>
        <v>149.4</v>
      </c>
      <c r="G131" s="38">
        <f t="shared" si="50"/>
        <v>865.7</v>
      </c>
      <c r="H131" s="47">
        <f t="shared" si="51"/>
        <v>-82.742289476724039</v>
      </c>
    </row>
    <row r="132" spans="1:8" x14ac:dyDescent="0.25">
      <c r="A132" s="66">
        <f t="shared" si="2"/>
        <v>39772</v>
      </c>
      <c r="B132">
        <v>0</v>
      </c>
      <c r="C132">
        <v>50</v>
      </c>
      <c r="D132">
        <v>149.4</v>
      </c>
      <c r="E132">
        <v>815.7</v>
      </c>
      <c r="F132" s="38">
        <f t="shared" ref="F132:G134" si="52">+B132+D132</f>
        <v>149.4</v>
      </c>
      <c r="G132" s="38">
        <f t="shared" si="52"/>
        <v>865.7</v>
      </c>
      <c r="H132" s="47">
        <f t="shared" si="51"/>
        <v>-82.742289476724039</v>
      </c>
    </row>
    <row r="133" spans="1:8" x14ac:dyDescent="0.25">
      <c r="A133" s="66">
        <f t="shared" si="2"/>
        <v>39779</v>
      </c>
      <c r="B133">
        <v>50</v>
      </c>
      <c r="C133">
        <v>50</v>
      </c>
      <c r="D133">
        <v>149.4</v>
      </c>
      <c r="E133">
        <v>815.7</v>
      </c>
      <c r="F133" s="38">
        <f t="shared" si="52"/>
        <v>199.4</v>
      </c>
      <c r="G133" s="38">
        <f t="shared" si="52"/>
        <v>865.7</v>
      </c>
      <c r="H133" s="47">
        <f t="shared" si="51"/>
        <v>-76.96661661083516</v>
      </c>
    </row>
    <row r="134" spans="1:8" x14ac:dyDescent="0.25">
      <c r="A134" s="66">
        <f t="shared" si="2"/>
        <v>39786</v>
      </c>
      <c r="B134">
        <v>50</v>
      </c>
      <c r="C134">
        <v>0</v>
      </c>
      <c r="D134">
        <v>149.4</v>
      </c>
      <c r="E134">
        <v>815.7</v>
      </c>
      <c r="F134" s="38">
        <f t="shared" si="52"/>
        <v>199.4</v>
      </c>
      <c r="G134" s="38">
        <f t="shared" si="52"/>
        <v>815.7</v>
      </c>
      <c r="H134" s="47">
        <f t="shared" si="51"/>
        <v>-75.554738261615796</v>
      </c>
    </row>
    <row r="135" spans="1:8" x14ac:dyDescent="0.25">
      <c r="A135" s="66">
        <f t="shared" si="2"/>
        <v>39793</v>
      </c>
      <c r="B135">
        <v>50</v>
      </c>
      <c r="C135">
        <v>0</v>
      </c>
      <c r="D135">
        <v>149.4</v>
      </c>
      <c r="E135">
        <v>815.7</v>
      </c>
      <c r="F135" s="38">
        <f t="shared" ref="F135:G137" si="53">+B135+D135</f>
        <v>199.4</v>
      </c>
      <c r="G135" s="38">
        <f t="shared" si="53"/>
        <v>815.7</v>
      </c>
      <c r="H135" s="47">
        <f t="shared" si="51"/>
        <v>-75.554738261615796</v>
      </c>
    </row>
    <row r="136" spans="1:8" x14ac:dyDescent="0.25">
      <c r="A136" s="66">
        <f t="shared" si="2"/>
        <v>39800</v>
      </c>
      <c r="B136">
        <v>78</v>
      </c>
      <c r="C136">
        <v>0</v>
      </c>
      <c r="D136">
        <v>149.4</v>
      </c>
      <c r="E136">
        <v>815.7</v>
      </c>
      <c r="F136" s="38">
        <f t="shared" si="53"/>
        <v>227.4</v>
      </c>
      <c r="G136" s="38">
        <f t="shared" si="53"/>
        <v>815.7</v>
      </c>
      <c r="H136" s="47">
        <f t="shared" ref="H136:H141" si="54">+(F136/G136-1)*100</f>
        <v>-72.122103714600954</v>
      </c>
    </row>
    <row r="137" spans="1:8" x14ac:dyDescent="0.25">
      <c r="A137" s="66">
        <f t="shared" si="2"/>
        <v>39807</v>
      </c>
      <c r="B137">
        <v>78</v>
      </c>
      <c r="C137">
        <v>0</v>
      </c>
      <c r="D137">
        <v>149.4</v>
      </c>
      <c r="E137">
        <v>815.7</v>
      </c>
      <c r="F137" s="38">
        <f t="shared" si="53"/>
        <v>227.4</v>
      </c>
      <c r="G137" s="38">
        <f t="shared" si="53"/>
        <v>815.7</v>
      </c>
      <c r="H137" s="47">
        <f t="shared" si="54"/>
        <v>-72.122103714600954</v>
      </c>
    </row>
    <row r="138" spans="1:8" x14ac:dyDescent="0.25">
      <c r="A138" s="66">
        <f t="shared" si="2"/>
        <v>39814</v>
      </c>
      <c r="B138">
        <v>50</v>
      </c>
      <c r="C138">
        <v>0</v>
      </c>
      <c r="D138">
        <v>176.7</v>
      </c>
      <c r="E138">
        <v>815.7</v>
      </c>
      <c r="F138" s="38">
        <f t="shared" ref="F138:G140" si="55">+B138+D138</f>
        <v>226.7</v>
      </c>
      <c r="G138" s="38">
        <f t="shared" si="55"/>
        <v>815.7</v>
      </c>
      <c r="H138" s="47">
        <f t="shared" si="54"/>
        <v>-72.207919578276318</v>
      </c>
    </row>
    <row r="139" spans="1:8" x14ac:dyDescent="0.25">
      <c r="A139" s="66">
        <f t="shared" si="2"/>
        <v>39821</v>
      </c>
      <c r="B139">
        <v>50</v>
      </c>
      <c r="C139">
        <v>50</v>
      </c>
      <c r="D139">
        <v>176.7</v>
      </c>
      <c r="E139">
        <v>815.7</v>
      </c>
      <c r="F139" s="38">
        <f t="shared" si="55"/>
        <v>226.7</v>
      </c>
      <c r="G139" s="38">
        <f t="shared" si="55"/>
        <v>865.7</v>
      </c>
      <c r="H139" s="47">
        <f t="shared" si="54"/>
        <v>-73.813099226059833</v>
      </c>
    </row>
    <row r="140" spans="1:8" x14ac:dyDescent="0.25">
      <c r="A140" s="66">
        <f t="shared" si="2"/>
        <v>39828</v>
      </c>
      <c r="B140">
        <v>50</v>
      </c>
      <c r="C140">
        <v>50</v>
      </c>
      <c r="D140">
        <v>176.7</v>
      </c>
      <c r="E140">
        <v>815.7</v>
      </c>
      <c r="F140" s="38">
        <f t="shared" si="55"/>
        <v>226.7</v>
      </c>
      <c r="G140" s="38">
        <f t="shared" si="55"/>
        <v>865.7</v>
      </c>
      <c r="H140" s="47">
        <f t="shared" si="54"/>
        <v>-73.813099226059833</v>
      </c>
    </row>
    <row r="141" spans="1:8" x14ac:dyDescent="0.25">
      <c r="A141" s="66">
        <f t="shared" si="2"/>
        <v>39835</v>
      </c>
      <c r="B141">
        <v>100</v>
      </c>
      <c r="C141">
        <v>100</v>
      </c>
      <c r="D141">
        <v>176.7</v>
      </c>
      <c r="E141">
        <v>815.7</v>
      </c>
      <c r="F141" s="38">
        <f t="shared" ref="F141:G143" si="56">+B141+D141</f>
        <v>276.7</v>
      </c>
      <c r="G141" s="38">
        <f t="shared" si="56"/>
        <v>915.7</v>
      </c>
      <c r="H141" s="47">
        <f t="shared" si="54"/>
        <v>-69.782679917003392</v>
      </c>
    </row>
    <row r="142" spans="1:8" x14ac:dyDescent="0.25">
      <c r="A142" s="66">
        <f t="shared" si="2"/>
        <v>39842</v>
      </c>
      <c r="B142">
        <v>50</v>
      </c>
      <c r="C142">
        <v>100</v>
      </c>
      <c r="D142">
        <v>227.7</v>
      </c>
      <c r="E142">
        <v>815.7</v>
      </c>
      <c r="F142" s="38">
        <f t="shared" si="56"/>
        <v>277.7</v>
      </c>
      <c r="G142" s="38">
        <f t="shared" si="56"/>
        <v>915.7</v>
      </c>
      <c r="H142" s="47">
        <f t="shared" ref="H142:H147" si="57">+(F142/G142-1)*100</f>
        <v>-69.673473845145793</v>
      </c>
    </row>
    <row r="143" spans="1:8" x14ac:dyDescent="0.25">
      <c r="A143" s="66">
        <f t="shared" si="2"/>
        <v>39849</v>
      </c>
      <c r="B143">
        <v>102.5</v>
      </c>
      <c r="C143">
        <v>100</v>
      </c>
      <c r="D143">
        <v>227.7</v>
      </c>
      <c r="E143">
        <v>815.7</v>
      </c>
      <c r="F143" s="38">
        <f t="shared" si="56"/>
        <v>330.2</v>
      </c>
      <c r="G143" s="38">
        <f t="shared" si="56"/>
        <v>915.7</v>
      </c>
      <c r="H143" s="47">
        <f t="shared" si="57"/>
        <v>-63.940155072622041</v>
      </c>
    </row>
    <row r="144" spans="1:8" x14ac:dyDescent="0.25">
      <c r="A144" s="66">
        <f t="shared" si="2"/>
        <v>39856</v>
      </c>
      <c r="B144">
        <v>102.5</v>
      </c>
      <c r="C144">
        <v>100</v>
      </c>
      <c r="D144">
        <v>227.7</v>
      </c>
      <c r="E144">
        <v>815.7</v>
      </c>
      <c r="F144" s="38">
        <f t="shared" ref="F144:G146" si="58">+B144+D144</f>
        <v>330.2</v>
      </c>
      <c r="G144" s="38">
        <f t="shared" si="58"/>
        <v>915.7</v>
      </c>
      <c r="H144" s="47">
        <f t="shared" si="57"/>
        <v>-63.940155072622041</v>
      </c>
    </row>
    <row r="145" spans="1:11" x14ac:dyDescent="0.25">
      <c r="A145" s="66">
        <f t="shared" si="2"/>
        <v>39863</v>
      </c>
      <c r="B145">
        <v>107</v>
      </c>
      <c r="C145">
        <v>100</v>
      </c>
      <c r="D145">
        <v>276.10000000000002</v>
      </c>
      <c r="E145">
        <v>815.7</v>
      </c>
      <c r="F145" s="38">
        <f t="shared" si="58"/>
        <v>383.1</v>
      </c>
      <c r="G145" s="38">
        <f t="shared" si="58"/>
        <v>915.7</v>
      </c>
      <c r="H145" s="47">
        <f t="shared" si="57"/>
        <v>-58.163153871355242</v>
      </c>
    </row>
    <row r="146" spans="1:11" x14ac:dyDescent="0.25">
      <c r="A146" s="66">
        <f t="shared" si="2"/>
        <v>39870</v>
      </c>
      <c r="B146">
        <v>107</v>
      </c>
      <c r="C146">
        <v>100</v>
      </c>
      <c r="D146">
        <v>276.10000000000002</v>
      </c>
      <c r="E146">
        <v>815.7</v>
      </c>
      <c r="F146" s="38">
        <f t="shared" si="58"/>
        <v>383.1</v>
      </c>
      <c r="G146" s="38">
        <f t="shared" si="58"/>
        <v>915.7</v>
      </c>
      <c r="H146" s="47">
        <f t="shared" si="57"/>
        <v>-58.163153871355242</v>
      </c>
    </row>
    <row r="147" spans="1:11" x14ac:dyDescent="0.25">
      <c r="A147" s="66">
        <f t="shared" si="2"/>
        <v>39877</v>
      </c>
      <c r="B147">
        <v>107</v>
      </c>
      <c r="C147">
        <v>100</v>
      </c>
      <c r="D147">
        <v>276.10000000000002</v>
      </c>
      <c r="E147">
        <v>815.7</v>
      </c>
      <c r="F147" s="38">
        <f t="shared" ref="F147:G149" si="59">+B147+D147</f>
        <v>383.1</v>
      </c>
      <c r="G147" s="38">
        <f t="shared" si="59"/>
        <v>915.7</v>
      </c>
      <c r="H147" s="47">
        <f t="shared" si="57"/>
        <v>-58.163153871355242</v>
      </c>
    </row>
    <row r="148" spans="1:11" x14ac:dyDescent="0.25">
      <c r="A148" s="66">
        <f t="shared" si="2"/>
        <v>39884</v>
      </c>
      <c r="B148">
        <v>142</v>
      </c>
      <c r="C148">
        <v>100</v>
      </c>
      <c r="D148">
        <v>276.10000000000002</v>
      </c>
      <c r="E148">
        <v>815.7</v>
      </c>
      <c r="F148" s="38">
        <f t="shared" si="59"/>
        <v>418.1</v>
      </c>
      <c r="G148" s="38">
        <f t="shared" si="59"/>
        <v>915.7</v>
      </c>
      <c r="H148" s="47">
        <f t="shared" ref="H148:H153" si="60">+(F148/G148-1)*100</f>
        <v>-54.340941356339414</v>
      </c>
    </row>
    <row r="149" spans="1:11" x14ac:dyDescent="0.25">
      <c r="A149" s="66">
        <f t="shared" si="2"/>
        <v>39891</v>
      </c>
      <c r="B149">
        <v>87.5</v>
      </c>
      <c r="C149">
        <v>133</v>
      </c>
      <c r="D149">
        <v>332.8</v>
      </c>
      <c r="E149">
        <v>865</v>
      </c>
      <c r="F149" s="38">
        <f t="shared" si="59"/>
        <v>420.3</v>
      </c>
      <c r="G149" s="38">
        <f t="shared" si="59"/>
        <v>998</v>
      </c>
      <c r="H149" s="47">
        <f t="shared" si="60"/>
        <v>-57.885771543086172</v>
      </c>
    </row>
    <row r="150" spans="1:11" x14ac:dyDescent="0.25">
      <c r="A150" s="66">
        <f t="shared" si="2"/>
        <v>39898</v>
      </c>
      <c r="B150">
        <v>87.5</v>
      </c>
      <c r="C150">
        <v>133</v>
      </c>
      <c r="D150">
        <v>332.8</v>
      </c>
      <c r="E150">
        <v>865</v>
      </c>
      <c r="F150" s="38">
        <f t="shared" ref="F150:G153" si="61">+B150+D150</f>
        <v>420.3</v>
      </c>
      <c r="G150" s="38">
        <f t="shared" si="61"/>
        <v>998</v>
      </c>
      <c r="H150" s="47">
        <f t="shared" si="60"/>
        <v>-57.885771543086172</v>
      </c>
    </row>
    <row r="151" spans="1:11" x14ac:dyDescent="0.25">
      <c r="A151" s="66">
        <f t="shared" si="2"/>
        <v>39905</v>
      </c>
      <c r="B151">
        <v>35</v>
      </c>
      <c r="C151">
        <v>133</v>
      </c>
      <c r="D151">
        <v>391</v>
      </c>
      <c r="E151">
        <v>865</v>
      </c>
      <c r="F151" s="38">
        <f t="shared" si="61"/>
        <v>426</v>
      </c>
      <c r="G151" s="38">
        <f t="shared" si="61"/>
        <v>998</v>
      </c>
      <c r="H151" s="47">
        <f t="shared" si="60"/>
        <v>-57.314629258517037</v>
      </c>
    </row>
    <row r="152" spans="1:11" x14ac:dyDescent="0.25">
      <c r="A152" s="66">
        <f t="shared" si="2"/>
        <v>39912</v>
      </c>
      <c r="B152">
        <v>35</v>
      </c>
      <c r="C152">
        <v>133</v>
      </c>
      <c r="D152">
        <v>391</v>
      </c>
      <c r="E152">
        <v>865</v>
      </c>
      <c r="F152" s="38">
        <f t="shared" si="61"/>
        <v>426</v>
      </c>
      <c r="G152" s="38">
        <f t="shared" si="61"/>
        <v>998</v>
      </c>
      <c r="H152" s="47">
        <f t="shared" si="60"/>
        <v>-57.314629258517037</v>
      </c>
    </row>
    <row r="153" spans="1:11" x14ac:dyDescent="0.25">
      <c r="A153" s="66">
        <f t="shared" si="2"/>
        <v>39919</v>
      </c>
      <c r="B153">
        <v>0</v>
      </c>
      <c r="C153">
        <v>133</v>
      </c>
      <c r="D153">
        <v>425.2</v>
      </c>
      <c r="E153">
        <v>865</v>
      </c>
      <c r="F153" s="38">
        <f t="shared" si="61"/>
        <v>425.2</v>
      </c>
      <c r="G153" s="38">
        <f t="shared" si="61"/>
        <v>998</v>
      </c>
      <c r="H153" s="47">
        <f t="shared" si="60"/>
        <v>-57.394789579158314</v>
      </c>
    </row>
    <row r="154" spans="1:11" x14ac:dyDescent="0.25">
      <c r="A154" s="66">
        <f t="shared" si="2"/>
        <v>39926</v>
      </c>
      <c r="B154">
        <v>55</v>
      </c>
      <c r="C154">
        <v>0</v>
      </c>
      <c r="D154">
        <v>425.2</v>
      </c>
      <c r="E154">
        <v>996.6</v>
      </c>
      <c r="F154" s="38">
        <f t="shared" ref="F154:F185" si="62">+B154+D154</f>
        <v>480.2</v>
      </c>
      <c r="G154" s="38">
        <f t="shared" ref="G154:G185" si="63">+C154+E154</f>
        <v>996.6</v>
      </c>
      <c r="H154" s="47">
        <f t="shared" ref="H154:H185" si="64">+(F154/G154-1)*100</f>
        <v>-51.816174994982944</v>
      </c>
    </row>
    <row r="155" spans="1:11" x14ac:dyDescent="0.25">
      <c r="A155" s="66">
        <f t="shared" si="2"/>
        <v>39933</v>
      </c>
      <c r="B155">
        <v>55</v>
      </c>
      <c r="C155">
        <v>0</v>
      </c>
      <c r="D155">
        <v>425.2</v>
      </c>
      <c r="E155">
        <v>996.6</v>
      </c>
      <c r="F155" s="38">
        <f t="shared" si="62"/>
        <v>480.2</v>
      </c>
      <c r="G155" s="38">
        <f t="shared" si="63"/>
        <v>996.6</v>
      </c>
      <c r="H155" s="47">
        <f t="shared" si="64"/>
        <v>-51.816174994982944</v>
      </c>
    </row>
    <row r="156" spans="1:11" x14ac:dyDescent="0.25">
      <c r="A156" s="66">
        <f t="shared" si="2"/>
        <v>39940</v>
      </c>
      <c r="B156">
        <v>55</v>
      </c>
      <c r="C156">
        <v>0</v>
      </c>
      <c r="D156">
        <v>425.2</v>
      </c>
      <c r="E156">
        <v>996.6</v>
      </c>
      <c r="F156" s="38">
        <f t="shared" si="62"/>
        <v>480.2</v>
      </c>
      <c r="G156" s="38">
        <f t="shared" si="63"/>
        <v>996.6</v>
      </c>
      <c r="H156" s="47">
        <f t="shared" si="64"/>
        <v>-51.816174994982944</v>
      </c>
      <c r="I156">
        <v>58</v>
      </c>
    </row>
    <row r="157" spans="1:11" x14ac:dyDescent="0.25">
      <c r="A157" s="66">
        <f t="shared" si="2"/>
        <v>39947</v>
      </c>
      <c r="B157">
        <v>55</v>
      </c>
      <c r="C157">
        <v>0</v>
      </c>
      <c r="D157">
        <v>425.2</v>
      </c>
      <c r="E157">
        <v>996.6</v>
      </c>
      <c r="F157" s="38">
        <f t="shared" si="62"/>
        <v>480.2</v>
      </c>
      <c r="G157" s="38">
        <f t="shared" si="63"/>
        <v>996.6</v>
      </c>
      <c r="H157" s="47">
        <f t="shared" si="64"/>
        <v>-51.816174994982944</v>
      </c>
      <c r="I157">
        <v>108</v>
      </c>
    </row>
    <row r="158" spans="1:11" x14ac:dyDescent="0.25">
      <c r="A158" s="66">
        <f t="shared" si="2"/>
        <v>39954</v>
      </c>
      <c r="B158">
        <v>0</v>
      </c>
      <c r="C158">
        <v>0</v>
      </c>
      <c r="D158">
        <v>482.5</v>
      </c>
      <c r="E158">
        <v>996.6</v>
      </c>
      <c r="F158" s="38">
        <f t="shared" si="62"/>
        <v>482.5</v>
      </c>
      <c r="G158" s="38">
        <f t="shared" si="63"/>
        <v>996.6</v>
      </c>
      <c r="H158" s="47">
        <f t="shared" si="64"/>
        <v>-51.585390327112179</v>
      </c>
      <c r="I158">
        <v>158</v>
      </c>
    </row>
    <row r="159" spans="1:11" x14ac:dyDescent="0.25">
      <c r="A159" s="83">
        <f t="shared" si="2"/>
        <v>39961</v>
      </c>
      <c r="B159" s="84">
        <v>0</v>
      </c>
      <c r="C159" s="84">
        <v>0</v>
      </c>
      <c r="D159" s="84">
        <v>482.5</v>
      </c>
      <c r="E159" s="84">
        <v>996.6</v>
      </c>
      <c r="F159" s="85">
        <f t="shared" si="62"/>
        <v>482.5</v>
      </c>
      <c r="G159" s="85">
        <f t="shared" si="63"/>
        <v>996.6</v>
      </c>
      <c r="H159" s="86">
        <f t="shared" si="64"/>
        <v>-51.585390327112179</v>
      </c>
      <c r="I159" s="84">
        <v>158</v>
      </c>
    </row>
    <row r="160" spans="1:11" x14ac:dyDescent="0.25">
      <c r="A160" s="88">
        <v>39968</v>
      </c>
      <c r="B160" s="89">
        <v>0</v>
      </c>
      <c r="C160" s="89">
        <v>377.1</v>
      </c>
      <c r="D160" s="89">
        <v>0</v>
      </c>
      <c r="E160" s="89">
        <v>105.2</v>
      </c>
      <c r="F160" s="91">
        <f t="shared" si="62"/>
        <v>0</v>
      </c>
      <c r="G160" s="91">
        <f t="shared" si="63"/>
        <v>482.3</v>
      </c>
      <c r="H160" s="92">
        <f t="shared" si="64"/>
        <v>-100</v>
      </c>
      <c r="I160" s="89"/>
      <c r="J160" s="89"/>
      <c r="K160" s="89"/>
    </row>
    <row r="161" spans="1:8" x14ac:dyDescent="0.25">
      <c r="A161" s="66">
        <f t="shared" si="2"/>
        <v>39975</v>
      </c>
      <c r="B161">
        <v>0</v>
      </c>
      <c r="C161">
        <v>407.6</v>
      </c>
      <c r="D161">
        <v>0</v>
      </c>
      <c r="E161">
        <v>165.8</v>
      </c>
      <c r="F161" s="38">
        <f t="shared" si="62"/>
        <v>0</v>
      </c>
      <c r="G161" s="38">
        <f t="shared" si="63"/>
        <v>573.40000000000009</v>
      </c>
      <c r="H161" s="47">
        <f t="shared" si="64"/>
        <v>-100</v>
      </c>
    </row>
    <row r="162" spans="1:8" x14ac:dyDescent="0.25">
      <c r="A162" s="66">
        <f t="shared" si="2"/>
        <v>39982</v>
      </c>
      <c r="B162">
        <v>25</v>
      </c>
      <c r="C162">
        <v>395.2</v>
      </c>
      <c r="D162">
        <v>0</v>
      </c>
      <c r="E162">
        <v>243.7</v>
      </c>
      <c r="F162" s="38">
        <f t="shared" si="62"/>
        <v>25</v>
      </c>
      <c r="G162" s="38">
        <f t="shared" si="63"/>
        <v>638.9</v>
      </c>
      <c r="H162" s="47">
        <f t="shared" si="64"/>
        <v>-96.087024573485678</v>
      </c>
    </row>
    <row r="163" spans="1:8" x14ac:dyDescent="0.25">
      <c r="A163" s="66">
        <f t="shared" si="2"/>
        <v>39989</v>
      </c>
      <c r="B163">
        <v>25</v>
      </c>
      <c r="C163">
        <v>338.5</v>
      </c>
      <c r="D163">
        <v>0</v>
      </c>
      <c r="E163">
        <v>329.1</v>
      </c>
      <c r="F163" s="38">
        <f t="shared" si="62"/>
        <v>25</v>
      </c>
      <c r="G163" s="38">
        <f t="shared" si="63"/>
        <v>667.6</v>
      </c>
      <c r="H163" s="47">
        <f t="shared" si="64"/>
        <v>-96.255242660275613</v>
      </c>
    </row>
    <row r="164" spans="1:8" x14ac:dyDescent="0.25">
      <c r="A164" s="66">
        <f t="shared" si="2"/>
        <v>39996</v>
      </c>
      <c r="B164">
        <v>25</v>
      </c>
      <c r="C164">
        <v>347.7</v>
      </c>
      <c r="D164">
        <v>0</v>
      </c>
      <c r="E164">
        <v>348.9</v>
      </c>
      <c r="F164" s="38">
        <f t="shared" si="62"/>
        <v>25</v>
      </c>
      <c r="G164" s="38">
        <f t="shared" si="63"/>
        <v>696.59999999999991</v>
      </c>
      <c r="H164" s="47">
        <f t="shared" si="64"/>
        <v>-96.411139821992535</v>
      </c>
    </row>
    <row r="165" spans="1:8" x14ac:dyDescent="0.25">
      <c r="A165" s="66">
        <f t="shared" si="2"/>
        <v>40003</v>
      </c>
      <c r="B165">
        <v>76</v>
      </c>
      <c r="C165">
        <v>279.7</v>
      </c>
      <c r="D165">
        <v>0</v>
      </c>
      <c r="E165">
        <v>437.1</v>
      </c>
      <c r="F165" s="38">
        <f t="shared" si="62"/>
        <v>76</v>
      </c>
      <c r="G165" s="38">
        <f t="shared" si="63"/>
        <v>716.8</v>
      </c>
      <c r="H165" s="47">
        <f t="shared" si="64"/>
        <v>-89.397321428571431</v>
      </c>
    </row>
    <row r="166" spans="1:8" x14ac:dyDescent="0.25">
      <c r="A166" s="66">
        <f t="shared" si="2"/>
        <v>40010</v>
      </c>
      <c r="B166">
        <v>76</v>
      </c>
      <c r="C166">
        <v>182.7</v>
      </c>
      <c r="D166">
        <v>0</v>
      </c>
      <c r="E166">
        <v>562.9</v>
      </c>
      <c r="F166" s="38">
        <f t="shared" si="62"/>
        <v>76</v>
      </c>
      <c r="G166" s="38">
        <f t="shared" si="63"/>
        <v>745.59999999999991</v>
      </c>
      <c r="H166" s="47">
        <f t="shared" si="64"/>
        <v>-89.806866952789704</v>
      </c>
    </row>
    <row r="167" spans="1:8" x14ac:dyDescent="0.25">
      <c r="A167" s="66">
        <f t="shared" si="2"/>
        <v>40017</v>
      </c>
      <c r="B167">
        <v>106</v>
      </c>
      <c r="C167">
        <v>182.7</v>
      </c>
      <c r="D167">
        <v>16.5</v>
      </c>
      <c r="E167">
        <v>562.9</v>
      </c>
      <c r="F167" s="38">
        <f t="shared" si="62"/>
        <v>122.5</v>
      </c>
      <c r="G167" s="38">
        <f t="shared" si="63"/>
        <v>745.59999999999991</v>
      </c>
      <c r="H167" s="47">
        <f t="shared" si="64"/>
        <v>-83.570278969957073</v>
      </c>
    </row>
    <row r="168" spans="1:8" x14ac:dyDescent="0.25">
      <c r="A168" s="66">
        <f t="shared" si="2"/>
        <v>40024</v>
      </c>
      <c r="B168">
        <v>109.8</v>
      </c>
      <c r="C168">
        <v>135.5</v>
      </c>
      <c r="D168">
        <v>52</v>
      </c>
      <c r="E168">
        <v>590.4</v>
      </c>
      <c r="F168" s="38">
        <f t="shared" si="62"/>
        <v>161.80000000000001</v>
      </c>
      <c r="G168" s="38">
        <f t="shared" si="63"/>
        <v>725.9</v>
      </c>
      <c r="H168" s="47">
        <f t="shared" si="64"/>
        <v>-77.71042843366854</v>
      </c>
    </row>
    <row r="169" spans="1:8" x14ac:dyDescent="0.25">
      <c r="A169" s="66">
        <f t="shared" si="2"/>
        <v>40031</v>
      </c>
      <c r="B169">
        <v>109.8</v>
      </c>
      <c r="C169">
        <v>104.7</v>
      </c>
      <c r="D169">
        <v>52</v>
      </c>
      <c r="E169">
        <v>621.20000000000005</v>
      </c>
      <c r="F169" s="38">
        <f t="shared" si="62"/>
        <v>161.80000000000001</v>
      </c>
      <c r="G169" s="38">
        <f t="shared" si="63"/>
        <v>725.90000000000009</v>
      </c>
      <c r="H169" s="47">
        <f t="shared" si="64"/>
        <v>-77.710428433668554</v>
      </c>
    </row>
    <row r="170" spans="1:8" x14ac:dyDescent="0.25">
      <c r="A170" s="66">
        <f t="shared" si="2"/>
        <v>40038</v>
      </c>
      <c r="B170">
        <v>80</v>
      </c>
      <c r="C170">
        <v>37.1</v>
      </c>
      <c r="D170">
        <v>88.6</v>
      </c>
      <c r="E170">
        <v>688.3</v>
      </c>
      <c r="F170" s="38">
        <f t="shared" si="62"/>
        <v>168.6</v>
      </c>
      <c r="G170" s="38">
        <f t="shared" si="63"/>
        <v>725.4</v>
      </c>
      <c r="H170" s="47">
        <f t="shared" si="64"/>
        <v>-76.757650951199338</v>
      </c>
    </row>
    <row r="171" spans="1:8" x14ac:dyDescent="0.25">
      <c r="A171" s="66">
        <f t="shared" si="2"/>
        <v>40045</v>
      </c>
      <c r="B171">
        <v>80</v>
      </c>
      <c r="C171">
        <v>37.1</v>
      </c>
      <c r="D171">
        <v>88.6</v>
      </c>
      <c r="E171">
        <v>688.3</v>
      </c>
      <c r="F171" s="38">
        <f t="shared" si="62"/>
        <v>168.6</v>
      </c>
      <c r="G171" s="38">
        <f t="shared" si="63"/>
        <v>725.4</v>
      </c>
      <c r="H171" s="47">
        <f t="shared" si="64"/>
        <v>-76.757650951199338</v>
      </c>
    </row>
    <row r="172" spans="1:8" x14ac:dyDescent="0.25">
      <c r="A172" s="66">
        <f t="shared" si="2"/>
        <v>40052</v>
      </c>
      <c r="B172">
        <v>55</v>
      </c>
      <c r="C172">
        <v>37.1</v>
      </c>
      <c r="D172">
        <v>113.7</v>
      </c>
      <c r="E172">
        <v>688.3</v>
      </c>
      <c r="F172" s="38">
        <f t="shared" si="62"/>
        <v>168.7</v>
      </c>
      <c r="G172" s="38">
        <f t="shared" si="63"/>
        <v>725.4</v>
      </c>
      <c r="H172" s="47">
        <f t="shared" si="64"/>
        <v>-76.743865453542867</v>
      </c>
    </row>
    <row r="173" spans="1:8" x14ac:dyDescent="0.25">
      <c r="A173" s="66">
        <f t="shared" si="2"/>
        <v>40059</v>
      </c>
      <c r="B173">
        <v>26</v>
      </c>
      <c r="C173">
        <v>6.3</v>
      </c>
      <c r="D173">
        <v>144.4</v>
      </c>
      <c r="E173">
        <v>724.4</v>
      </c>
      <c r="F173" s="38">
        <f t="shared" si="62"/>
        <v>170.4</v>
      </c>
      <c r="G173" s="38">
        <f t="shared" si="63"/>
        <v>730.69999999999993</v>
      </c>
      <c r="H173" s="47">
        <f t="shared" si="64"/>
        <v>-76.679895990146434</v>
      </c>
    </row>
    <row r="174" spans="1:8" x14ac:dyDescent="0.25">
      <c r="A174" s="66">
        <f t="shared" si="2"/>
        <v>40066</v>
      </c>
      <c r="B174">
        <v>26</v>
      </c>
      <c r="C174">
        <v>6.3</v>
      </c>
      <c r="D174">
        <v>144.4</v>
      </c>
      <c r="E174">
        <v>724.4</v>
      </c>
      <c r="F174" s="38">
        <f t="shared" si="62"/>
        <v>170.4</v>
      </c>
      <c r="G174" s="38">
        <f t="shared" si="63"/>
        <v>730.69999999999993</v>
      </c>
      <c r="H174" s="47">
        <f t="shared" si="64"/>
        <v>-76.679895990146434</v>
      </c>
    </row>
    <row r="175" spans="1:8" x14ac:dyDescent="0.25">
      <c r="A175" s="66">
        <f t="shared" si="2"/>
        <v>40073</v>
      </c>
      <c r="B175">
        <v>29</v>
      </c>
      <c r="C175">
        <v>0</v>
      </c>
      <c r="D175">
        <v>144.4</v>
      </c>
      <c r="E175">
        <v>724.4</v>
      </c>
      <c r="F175" s="38">
        <f t="shared" si="62"/>
        <v>173.4</v>
      </c>
      <c r="G175" s="38">
        <f t="shared" si="63"/>
        <v>724.4</v>
      </c>
      <c r="H175" s="47">
        <f t="shared" si="64"/>
        <v>-76.062948647156261</v>
      </c>
    </row>
    <row r="176" spans="1:8" x14ac:dyDescent="0.25">
      <c r="A176" s="66">
        <f t="shared" si="2"/>
        <v>40080</v>
      </c>
      <c r="B176">
        <v>29</v>
      </c>
      <c r="C176">
        <v>0</v>
      </c>
      <c r="D176">
        <v>144.4</v>
      </c>
      <c r="E176">
        <v>724.4</v>
      </c>
      <c r="F176" s="38">
        <f t="shared" si="62"/>
        <v>173.4</v>
      </c>
      <c r="G176" s="38">
        <f t="shared" si="63"/>
        <v>724.4</v>
      </c>
      <c r="H176" s="47">
        <f t="shared" si="64"/>
        <v>-76.062948647156261</v>
      </c>
    </row>
    <row r="177" spans="1:8" x14ac:dyDescent="0.25">
      <c r="A177" s="66">
        <f t="shared" si="2"/>
        <v>40087</v>
      </c>
      <c r="B177">
        <v>29</v>
      </c>
      <c r="C177">
        <v>30</v>
      </c>
      <c r="D177">
        <v>144.4</v>
      </c>
      <c r="E177">
        <v>724.4</v>
      </c>
      <c r="F177" s="38">
        <f t="shared" si="62"/>
        <v>173.4</v>
      </c>
      <c r="G177" s="38">
        <f t="shared" si="63"/>
        <v>754.4</v>
      </c>
      <c r="H177" s="47">
        <f t="shared" si="64"/>
        <v>-77.014846235418872</v>
      </c>
    </row>
    <row r="178" spans="1:8" x14ac:dyDescent="0.25">
      <c r="A178" s="66">
        <f t="shared" si="2"/>
        <v>40094</v>
      </c>
      <c r="B178">
        <v>0</v>
      </c>
      <c r="C178">
        <v>30</v>
      </c>
      <c r="D178">
        <v>171.5</v>
      </c>
      <c r="E178">
        <v>724.4</v>
      </c>
      <c r="F178" s="38">
        <f t="shared" si="62"/>
        <v>171.5</v>
      </c>
      <c r="G178" s="38">
        <f t="shared" si="63"/>
        <v>754.4</v>
      </c>
      <c r="H178" s="47">
        <f t="shared" si="64"/>
        <v>-77.266702014846231</v>
      </c>
    </row>
    <row r="179" spans="1:8" x14ac:dyDescent="0.25">
      <c r="A179" s="66">
        <f t="shared" si="2"/>
        <v>40101</v>
      </c>
      <c r="B179">
        <v>0</v>
      </c>
      <c r="C179">
        <v>30</v>
      </c>
      <c r="D179">
        <v>171.5</v>
      </c>
      <c r="E179">
        <v>724.4</v>
      </c>
      <c r="F179" s="38">
        <f t="shared" si="62"/>
        <v>171.5</v>
      </c>
      <c r="G179" s="38">
        <f t="shared" si="63"/>
        <v>754.4</v>
      </c>
      <c r="H179" s="47">
        <f t="shared" si="64"/>
        <v>-77.266702014846231</v>
      </c>
    </row>
    <row r="180" spans="1:8" x14ac:dyDescent="0.25">
      <c r="A180" s="66">
        <f t="shared" si="2"/>
        <v>40108</v>
      </c>
      <c r="B180">
        <v>0</v>
      </c>
      <c r="C180">
        <v>0</v>
      </c>
      <c r="D180">
        <v>171.5</v>
      </c>
      <c r="E180">
        <v>757.4</v>
      </c>
      <c r="F180" s="38">
        <f t="shared" si="62"/>
        <v>171.5</v>
      </c>
      <c r="G180" s="38">
        <f t="shared" si="63"/>
        <v>757.4</v>
      </c>
      <c r="H180" s="47">
        <f t="shared" si="64"/>
        <v>-77.35674676524954</v>
      </c>
    </row>
    <row r="181" spans="1:8" x14ac:dyDescent="0.25">
      <c r="A181" s="66">
        <f t="shared" si="2"/>
        <v>40115</v>
      </c>
      <c r="B181">
        <v>0</v>
      </c>
      <c r="C181">
        <v>0</v>
      </c>
      <c r="D181">
        <v>171.5</v>
      </c>
      <c r="E181">
        <v>757.4</v>
      </c>
      <c r="F181" s="38">
        <f t="shared" si="62"/>
        <v>171.5</v>
      </c>
      <c r="G181" s="38">
        <f t="shared" si="63"/>
        <v>757.4</v>
      </c>
      <c r="H181" s="47">
        <f t="shared" si="64"/>
        <v>-77.35674676524954</v>
      </c>
    </row>
    <row r="182" spans="1:8" x14ac:dyDescent="0.25">
      <c r="A182" s="66">
        <f t="shared" si="2"/>
        <v>40122</v>
      </c>
      <c r="B182">
        <v>0</v>
      </c>
      <c r="C182">
        <v>0</v>
      </c>
      <c r="D182">
        <v>171.5</v>
      </c>
      <c r="E182">
        <v>757.4</v>
      </c>
      <c r="F182" s="38">
        <f t="shared" si="62"/>
        <v>171.5</v>
      </c>
      <c r="G182" s="38">
        <f t="shared" si="63"/>
        <v>757.4</v>
      </c>
      <c r="H182" s="47">
        <f t="shared" si="64"/>
        <v>-77.35674676524954</v>
      </c>
    </row>
    <row r="183" spans="1:8" x14ac:dyDescent="0.25">
      <c r="A183" s="66">
        <f t="shared" si="2"/>
        <v>40129</v>
      </c>
      <c r="B183">
        <v>0</v>
      </c>
      <c r="C183">
        <v>0</v>
      </c>
      <c r="D183">
        <v>188</v>
      </c>
      <c r="E183">
        <v>757.4</v>
      </c>
      <c r="F183" s="38">
        <f t="shared" si="62"/>
        <v>188</v>
      </c>
      <c r="G183" s="38">
        <f t="shared" si="63"/>
        <v>757.4</v>
      </c>
      <c r="H183" s="47">
        <f t="shared" si="64"/>
        <v>-75.178241351993663</v>
      </c>
    </row>
    <row r="184" spans="1:8" x14ac:dyDescent="0.25">
      <c r="A184" s="66">
        <f t="shared" si="2"/>
        <v>40136</v>
      </c>
      <c r="B184">
        <v>0</v>
      </c>
      <c r="C184">
        <v>0</v>
      </c>
      <c r="D184">
        <v>188</v>
      </c>
      <c r="E184">
        <v>757.4</v>
      </c>
      <c r="F184" s="38">
        <f t="shared" si="62"/>
        <v>188</v>
      </c>
      <c r="G184" s="38">
        <f t="shared" si="63"/>
        <v>757.4</v>
      </c>
      <c r="H184" s="47">
        <f t="shared" si="64"/>
        <v>-75.178241351993663</v>
      </c>
    </row>
    <row r="185" spans="1:8" x14ac:dyDescent="0.25">
      <c r="A185" s="66">
        <f t="shared" si="2"/>
        <v>40143</v>
      </c>
      <c r="B185">
        <v>23.8</v>
      </c>
      <c r="C185">
        <v>0</v>
      </c>
      <c r="D185">
        <v>188</v>
      </c>
      <c r="E185">
        <v>757.4</v>
      </c>
      <c r="F185" s="38">
        <f t="shared" si="62"/>
        <v>211.8</v>
      </c>
      <c r="G185" s="38">
        <f t="shared" si="63"/>
        <v>757.4</v>
      </c>
      <c r="H185" s="47">
        <f t="shared" si="64"/>
        <v>-72.035912331660938</v>
      </c>
    </row>
    <row r="186" spans="1:8" x14ac:dyDescent="0.25">
      <c r="A186" s="66">
        <f t="shared" si="2"/>
        <v>40150</v>
      </c>
      <c r="B186">
        <v>23.8</v>
      </c>
      <c r="C186">
        <v>0</v>
      </c>
      <c r="D186">
        <v>188</v>
      </c>
      <c r="E186">
        <v>757.4</v>
      </c>
      <c r="F186" s="38">
        <f t="shared" ref="F186:F217" si="65">+B186+D186</f>
        <v>211.8</v>
      </c>
      <c r="G186" s="38">
        <f t="shared" ref="G186:G217" si="66">+C186+E186</f>
        <v>757.4</v>
      </c>
      <c r="H186" s="47">
        <f t="shared" ref="H186:H217" si="67">+(F186/G186-1)*100</f>
        <v>-72.035912331660938</v>
      </c>
    </row>
    <row r="187" spans="1:8" x14ac:dyDescent="0.25">
      <c r="A187" s="66">
        <f t="shared" si="2"/>
        <v>40157</v>
      </c>
      <c r="B187">
        <v>23.8</v>
      </c>
      <c r="C187">
        <v>0</v>
      </c>
      <c r="D187">
        <v>188</v>
      </c>
      <c r="E187">
        <v>757.4</v>
      </c>
      <c r="F187" s="38">
        <f t="shared" si="65"/>
        <v>211.8</v>
      </c>
      <c r="G187" s="38">
        <f t="shared" si="66"/>
        <v>757.4</v>
      </c>
      <c r="H187" s="47">
        <f t="shared" si="67"/>
        <v>-72.035912331660938</v>
      </c>
    </row>
    <row r="188" spans="1:8" x14ac:dyDescent="0.25">
      <c r="A188" s="66">
        <f t="shared" si="2"/>
        <v>40164</v>
      </c>
      <c r="B188">
        <v>23.8</v>
      </c>
      <c r="C188">
        <v>0</v>
      </c>
      <c r="D188">
        <v>188</v>
      </c>
      <c r="E188">
        <v>757.4</v>
      </c>
      <c r="F188" s="38">
        <f t="shared" si="65"/>
        <v>211.8</v>
      </c>
      <c r="G188" s="38">
        <f t="shared" si="66"/>
        <v>757.4</v>
      </c>
      <c r="H188" s="47">
        <f t="shared" si="67"/>
        <v>-72.035912331660938</v>
      </c>
    </row>
    <row r="189" spans="1:8" x14ac:dyDescent="0.25">
      <c r="A189" s="66">
        <f t="shared" si="2"/>
        <v>40171</v>
      </c>
      <c r="B189">
        <v>23.8</v>
      </c>
      <c r="C189">
        <v>0</v>
      </c>
      <c r="D189">
        <v>188</v>
      </c>
      <c r="E189">
        <v>757.4</v>
      </c>
      <c r="F189" s="38">
        <f t="shared" si="65"/>
        <v>211.8</v>
      </c>
      <c r="G189" s="38">
        <f t="shared" si="66"/>
        <v>757.4</v>
      </c>
      <c r="H189" s="47">
        <f t="shared" si="67"/>
        <v>-72.035912331660938</v>
      </c>
    </row>
    <row r="190" spans="1:8" x14ac:dyDescent="0.25">
      <c r="A190" s="66">
        <f t="shared" si="2"/>
        <v>40178</v>
      </c>
      <c r="B190">
        <v>23.8</v>
      </c>
      <c r="C190">
        <v>2</v>
      </c>
      <c r="D190">
        <v>188</v>
      </c>
      <c r="E190">
        <v>772.5</v>
      </c>
      <c r="F190" s="38">
        <f t="shared" si="65"/>
        <v>211.8</v>
      </c>
      <c r="G190" s="38">
        <f t="shared" si="66"/>
        <v>774.5</v>
      </c>
      <c r="H190" s="47">
        <f t="shared" si="67"/>
        <v>-72.653324725629446</v>
      </c>
    </row>
    <row r="191" spans="1:8" x14ac:dyDescent="0.25">
      <c r="A191" s="66">
        <f t="shared" si="2"/>
        <v>40185</v>
      </c>
      <c r="B191">
        <v>23.8</v>
      </c>
      <c r="C191">
        <v>17</v>
      </c>
      <c r="D191">
        <v>188</v>
      </c>
      <c r="E191">
        <v>772.5</v>
      </c>
      <c r="F191" s="38">
        <f t="shared" si="65"/>
        <v>211.8</v>
      </c>
      <c r="G191" s="38">
        <f t="shared" si="66"/>
        <v>789.5</v>
      </c>
      <c r="H191" s="47">
        <f t="shared" si="67"/>
        <v>-73.172894236858781</v>
      </c>
    </row>
    <row r="192" spans="1:8" x14ac:dyDescent="0.25">
      <c r="A192" s="66">
        <f t="shared" si="2"/>
        <v>40192</v>
      </c>
      <c r="B192">
        <v>0</v>
      </c>
      <c r="C192">
        <v>45</v>
      </c>
      <c r="D192">
        <v>213.9</v>
      </c>
      <c r="E192">
        <v>772.5</v>
      </c>
      <c r="F192" s="38">
        <f t="shared" si="65"/>
        <v>213.9</v>
      </c>
      <c r="G192" s="38">
        <f t="shared" si="66"/>
        <v>817.5</v>
      </c>
      <c r="H192" s="47">
        <f t="shared" si="67"/>
        <v>-73.834862385321102</v>
      </c>
    </row>
    <row r="193" spans="1:8" x14ac:dyDescent="0.25">
      <c r="A193" s="66">
        <f t="shared" si="2"/>
        <v>40199</v>
      </c>
      <c r="B193">
        <v>0</v>
      </c>
      <c r="C193">
        <v>52</v>
      </c>
      <c r="D193">
        <v>213.9</v>
      </c>
      <c r="E193">
        <v>772.5</v>
      </c>
      <c r="F193" s="38">
        <f t="shared" si="65"/>
        <v>213.9</v>
      </c>
      <c r="G193" s="38">
        <f t="shared" si="66"/>
        <v>824.5</v>
      </c>
      <c r="H193" s="47">
        <f t="shared" si="67"/>
        <v>-74.057004244996975</v>
      </c>
    </row>
    <row r="194" spans="1:8" x14ac:dyDescent="0.25">
      <c r="A194" s="66">
        <f t="shared" si="2"/>
        <v>40206</v>
      </c>
      <c r="B194">
        <v>0</v>
      </c>
      <c r="C194">
        <v>4</v>
      </c>
      <c r="D194">
        <v>213.9</v>
      </c>
      <c r="E194">
        <v>772.5</v>
      </c>
      <c r="F194" s="38">
        <f t="shared" si="65"/>
        <v>213.9</v>
      </c>
      <c r="G194" s="38">
        <f t="shared" si="66"/>
        <v>776.5</v>
      </c>
      <c r="H194" s="47">
        <f t="shared" si="67"/>
        <v>-72.453316162266574</v>
      </c>
    </row>
    <row r="195" spans="1:8" x14ac:dyDescent="0.25">
      <c r="A195" s="66">
        <f t="shared" si="2"/>
        <v>40213</v>
      </c>
      <c r="B195">
        <v>0</v>
      </c>
      <c r="C195">
        <v>4</v>
      </c>
      <c r="D195">
        <v>213.9</v>
      </c>
      <c r="E195">
        <v>772.5</v>
      </c>
      <c r="F195" s="38">
        <f t="shared" si="65"/>
        <v>213.9</v>
      </c>
      <c r="G195" s="38">
        <f t="shared" si="66"/>
        <v>776.5</v>
      </c>
      <c r="H195" s="47">
        <f t="shared" si="67"/>
        <v>-72.453316162266574</v>
      </c>
    </row>
    <row r="196" spans="1:8" x14ac:dyDescent="0.25">
      <c r="A196" s="66">
        <f t="shared" si="2"/>
        <v>40220</v>
      </c>
      <c r="B196">
        <v>0</v>
      </c>
      <c r="C196">
        <v>4</v>
      </c>
      <c r="D196">
        <v>213.9</v>
      </c>
      <c r="E196">
        <v>772.5</v>
      </c>
      <c r="F196" s="38">
        <f t="shared" si="65"/>
        <v>213.9</v>
      </c>
      <c r="G196" s="38">
        <f t="shared" si="66"/>
        <v>776.5</v>
      </c>
      <c r="H196" s="47">
        <f t="shared" si="67"/>
        <v>-72.453316162266574</v>
      </c>
    </row>
    <row r="197" spans="1:8" x14ac:dyDescent="0.25">
      <c r="A197" s="66">
        <f t="shared" si="2"/>
        <v>40227</v>
      </c>
      <c r="B197">
        <v>0</v>
      </c>
      <c r="C197">
        <v>4</v>
      </c>
      <c r="D197">
        <v>213.9</v>
      </c>
      <c r="E197">
        <v>772.5</v>
      </c>
      <c r="F197" s="38">
        <f t="shared" si="65"/>
        <v>213.9</v>
      </c>
      <c r="G197" s="38">
        <f t="shared" si="66"/>
        <v>776.5</v>
      </c>
      <c r="H197" s="47">
        <f t="shared" si="67"/>
        <v>-72.453316162266574</v>
      </c>
    </row>
    <row r="198" spans="1:8" x14ac:dyDescent="0.25">
      <c r="A198" s="66">
        <f t="shared" si="2"/>
        <v>40234</v>
      </c>
      <c r="B198">
        <v>0</v>
      </c>
      <c r="C198">
        <v>4</v>
      </c>
      <c r="D198">
        <v>213.9</v>
      </c>
      <c r="E198">
        <v>772.5</v>
      </c>
      <c r="F198" s="38">
        <f t="shared" si="65"/>
        <v>213.9</v>
      </c>
      <c r="G198" s="38">
        <f t="shared" si="66"/>
        <v>776.5</v>
      </c>
      <c r="H198" s="47">
        <f t="shared" si="67"/>
        <v>-72.453316162266574</v>
      </c>
    </row>
    <row r="199" spans="1:8" x14ac:dyDescent="0.25">
      <c r="A199" s="66">
        <f t="shared" si="2"/>
        <v>40241</v>
      </c>
      <c r="B199">
        <v>0</v>
      </c>
      <c r="C199">
        <v>0</v>
      </c>
      <c r="D199">
        <v>213.9</v>
      </c>
      <c r="E199">
        <v>772.5</v>
      </c>
      <c r="F199" s="38">
        <f t="shared" si="65"/>
        <v>213.9</v>
      </c>
      <c r="G199" s="38">
        <f t="shared" si="66"/>
        <v>772.5</v>
      </c>
      <c r="H199" s="47">
        <f t="shared" si="67"/>
        <v>-72.310679611650485</v>
      </c>
    </row>
    <row r="200" spans="1:8" x14ac:dyDescent="0.25">
      <c r="A200" s="66">
        <f t="shared" si="2"/>
        <v>40248</v>
      </c>
      <c r="B200">
        <v>0</v>
      </c>
      <c r="C200">
        <v>0</v>
      </c>
      <c r="D200">
        <v>213.9</v>
      </c>
      <c r="E200">
        <v>772.5</v>
      </c>
      <c r="F200" s="38">
        <f t="shared" si="65"/>
        <v>213.9</v>
      </c>
      <c r="G200" s="38">
        <f t="shared" si="66"/>
        <v>772.5</v>
      </c>
      <c r="H200" s="47">
        <f t="shared" si="67"/>
        <v>-72.310679611650485</v>
      </c>
    </row>
    <row r="201" spans="1:8" x14ac:dyDescent="0.25">
      <c r="A201" s="66">
        <f t="shared" si="2"/>
        <v>40255</v>
      </c>
      <c r="B201">
        <v>0</v>
      </c>
      <c r="C201">
        <v>0</v>
      </c>
      <c r="D201">
        <v>213.9</v>
      </c>
      <c r="E201">
        <v>772.5</v>
      </c>
      <c r="F201" s="38">
        <f t="shared" si="65"/>
        <v>213.9</v>
      </c>
      <c r="G201" s="38">
        <f t="shared" si="66"/>
        <v>772.5</v>
      </c>
      <c r="H201" s="47">
        <f t="shared" si="67"/>
        <v>-72.310679611650485</v>
      </c>
    </row>
    <row r="202" spans="1:8" x14ac:dyDescent="0.25">
      <c r="A202" s="66">
        <f t="shared" si="2"/>
        <v>40262</v>
      </c>
      <c r="B202">
        <v>0</v>
      </c>
      <c r="C202">
        <v>0</v>
      </c>
      <c r="D202">
        <v>213.9</v>
      </c>
      <c r="E202">
        <v>772.5</v>
      </c>
      <c r="F202" s="38">
        <f t="shared" si="65"/>
        <v>213.9</v>
      </c>
      <c r="G202" s="38">
        <f t="shared" si="66"/>
        <v>772.5</v>
      </c>
      <c r="H202" s="47">
        <f t="shared" si="67"/>
        <v>-72.310679611650485</v>
      </c>
    </row>
    <row r="203" spans="1:8" x14ac:dyDescent="0.25">
      <c r="A203" s="66">
        <f t="shared" si="2"/>
        <v>40269</v>
      </c>
      <c r="B203">
        <v>0</v>
      </c>
      <c r="C203">
        <v>0</v>
      </c>
      <c r="D203">
        <v>213.9</v>
      </c>
      <c r="E203">
        <v>772.5</v>
      </c>
      <c r="F203" s="38">
        <f t="shared" si="65"/>
        <v>213.9</v>
      </c>
      <c r="G203" s="38">
        <f t="shared" si="66"/>
        <v>772.5</v>
      </c>
      <c r="H203" s="47">
        <f t="shared" si="67"/>
        <v>-72.310679611650485</v>
      </c>
    </row>
    <row r="204" spans="1:8" x14ac:dyDescent="0.25">
      <c r="A204" s="66">
        <f t="shared" si="2"/>
        <v>40276</v>
      </c>
      <c r="B204">
        <v>0</v>
      </c>
      <c r="C204">
        <v>0</v>
      </c>
      <c r="D204">
        <v>213.9</v>
      </c>
      <c r="E204">
        <v>772.5</v>
      </c>
      <c r="F204" s="38">
        <f t="shared" si="65"/>
        <v>213.9</v>
      </c>
      <c r="G204" s="38">
        <f t="shared" si="66"/>
        <v>772.5</v>
      </c>
      <c r="H204" s="47">
        <f t="shared" si="67"/>
        <v>-72.310679611650485</v>
      </c>
    </row>
    <row r="205" spans="1:8" x14ac:dyDescent="0.25">
      <c r="A205" s="66">
        <f t="shared" si="2"/>
        <v>40283</v>
      </c>
      <c r="B205">
        <v>0</v>
      </c>
      <c r="C205">
        <v>0</v>
      </c>
      <c r="D205">
        <v>213.9</v>
      </c>
      <c r="E205">
        <v>772.5</v>
      </c>
      <c r="F205" s="38">
        <f t="shared" si="65"/>
        <v>213.9</v>
      </c>
      <c r="G205" s="38">
        <f t="shared" si="66"/>
        <v>772.5</v>
      </c>
      <c r="H205" s="47">
        <f t="shared" si="67"/>
        <v>-72.310679611650485</v>
      </c>
    </row>
    <row r="206" spans="1:8" x14ac:dyDescent="0.25">
      <c r="A206" s="66">
        <f t="shared" si="2"/>
        <v>40290</v>
      </c>
      <c r="B206">
        <v>0</v>
      </c>
      <c r="C206">
        <v>0</v>
      </c>
      <c r="D206">
        <v>213.9</v>
      </c>
      <c r="E206">
        <v>772.5</v>
      </c>
      <c r="F206" s="38">
        <f t="shared" si="65"/>
        <v>213.9</v>
      </c>
      <c r="G206" s="38">
        <f t="shared" si="66"/>
        <v>772.5</v>
      </c>
      <c r="H206" s="47">
        <f t="shared" si="67"/>
        <v>-72.310679611650485</v>
      </c>
    </row>
    <row r="207" spans="1:8" x14ac:dyDescent="0.25">
      <c r="A207" s="66">
        <f t="shared" si="2"/>
        <v>40297</v>
      </c>
      <c r="B207">
        <v>0</v>
      </c>
      <c r="C207">
        <v>0</v>
      </c>
      <c r="D207">
        <v>213.9</v>
      </c>
      <c r="E207">
        <v>772.5</v>
      </c>
      <c r="F207" s="38">
        <f t="shared" si="65"/>
        <v>213.9</v>
      </c>
      <c r="G207" s="38">
        <f t="shared" si="66"/>
        <v>772.5</v>
      </c>
      <c r="H207" s="47">
        <f t="shared" si="67"/>
        <v>-72.310679611650485</v>
      </c>
    </row>
    <row r="208" spans="1:8" x14ac:dyDescent="0.25">
      <c r="A208" s="66">
        <f t="shared" si="2"/>
        <v>40304</v>
      </c>
      <c r="B208">
        <v>28</v>
      </c>
      <c r="C208">
        <v>0</v>
      </c>
      <c r="D208">
        <v>213.9</v>
      </c>
      <c r="E208">
        <v>772.5</v>
      </c>
      <c r="F208" s="38">
        <f t="shared" si="65"/>
        <v>241.9</v>
      </c>
      <c r="G208" s="38">
        <f t="shared" si="66"/>
        <v>772.5</v>
      </c>
      <c r="H208" s="47">
        <f t="shared" si="67"/>
        <v>-68.686084142394819</v>
      </c>
    </row>
    <row r="209" spans="1:8" x14ac:dyDescent="0.25">
      <c r="A209" s="66">
        <f t="shared" si="2"/>
        <v>40311</v>
      </c>
      <c r="B209">
        <v>28</v>
      </c>
      <c r="C209">
        <v>0</v>
      </c>
      <c r="D209">
        <v>213.9</v>
      </c>
      <c r="E209">
        <v>789</v>
      </c>
      <c r="F209" s="38">
        <f t="shared" si="65"/>
        <v>241.9</v>
      </c>
      <c r="G209" s="38">
        <f t="shared" si="66"/>
        <v>789</v>
      </c>
      <c r="H209" s="47">
        <f t="shared" si="67"/>
        <v>-69.340937896070969</v>
      </c>
    </row>
    <row r="210" spans="1:8" x14ac:dyDescent="0.25">
      <c r="A210" s="66">
        <f t="shared" si="2"/>
        <v>40318</v>
      </c>
      <c r="B210">
        <v>23</v>
      </c>
      <c r="C210">
        <v>0</v>
      </c>
      <c r="D210">
        <v>244.4</v>
      </c>
      <c r="E210">
        <v>789</v>
      </c>
      <c r="F210" s="38">
        <f t="shared" si="65"/>
        <v>267.39999999999998</v>
      </c>
      <c r="G210" s="38">
        <f t="shared" si="66"/>
        <v>789</v>
      </c>
      <c r="H210" s="47">
        <f t="shared" si="67"/>
        <v>-66.108998732572871</v>
      </c>
    </row>
    <row r="211" spans="1:8" x14ac:dyDescent="0.25">
      <c r="A211" s="66">
        <f t="shared" si="2"/>
        <v>40325</v>
      </c>
      <c r="B211">
        <v>26</v>
      </c>
      <c r="C211">
        <v>0</v>
      </c>
      <c r="D211">
        <v>269.7</v>
      </c>
      <c r="E211">
        <v>789</v>
      </c>
      <c r="F211" s="38">
        <f t="shared" si="65"/>
        <v>295.7</v>
      </c>
      <c r="G211" s="38">
        <f t="shared" si="66"/>
        <v>789</v>
      </c>
      <c r="H211" s="47">
        <f t="shared" si="67"/>
        <v>-62.522179974651458</v>
      </c>
    </row>
    <row r="212" spans="1:8" x14ac:dyDescent="0.25">
      <c r="A212" s="66">
        <f t="shared" si="2"/>
        <v>40332</v>
      </c>
      <c r="B212">
        <v>71</v>
      </c>
      <c r="C212">
        <v>96</v>
      </c>
      <c r="D212">
        <v>4.9000000000000004</v>
      </c>
      <c r="E212">
        <v>0</v>
      </c>
      <c r="F212" s="38">
        <f t="shared" si="65"/>
        <v>75.900000000000006</v>
      </c>
      <c r="G212" s="38">
        <f t="shared" si="66"/>
        <v>96</v>
      </c>
      <c r="H212" s="47">
        <f t="shared" si="67"/>
        <v>-20.937499999999996</v>
      </c>
    </row>
    <row r="213" spans="1:8" x14ac:dyDescent="0.25">
      <c r="A213" s="66">
        <f t="shared" si="2"/>
        <v>40339</v>
      </c>
      <c r="B213">
        <v>211</v>
      </c>
      <c r="C213">
        <v>71.2</v>
      </c>
      <c r="D213">
        <v>4.9000000000000004</v>
      </c>
      <c r="E213">
        <v>26</v>
      </c>
      <c r="F213" s="38">
        <f t="shared" si="65"/>
        <v>215.9</v>
      </c>
      <c r="G213" s="38">
        <f t="shared" si="66"/>
        <v>97.2</v>
      </c>
      <c r="H213" s="47">
        <f t="shared" si="67"/>
        <v>122.11934156378601</v>
      </c>
    </row>
    <row r="214" spans="1:8" x14ac:dyDescent="0.25">
      <c r="A214" s="66">
        <f t="shared" si="2"/>
        <v>40346</v>
      </c>
      <c r="B214">
        <v>231</v>
      </c>
      <c r="C214">
        <v>84.5</v>
      </c>
      <c r="D214">
        <v>4.9000000000000004</v>
      </c>
      <c r="E214">
        <v>26</v>
      </c>
      <c r="F214" s="38">
        <f t="shared" si="65"/>
        <v>235.9</v>
      </c>
      <c r="G214" s="38">
        <f t="shared" si="66"/>
        <v>110.5</v>
      </c>
      <c r="H214" s="47">
        <f t="shared" si="67"/>
        <v>113.4841628959276</v>
      </c>
    </row>
    <row r="215" spans="1:8" x14ac:dyDescent="0.25">
      <c r="A215" s="66">
        <f t="shared" si="2"/>
        <v>40353</v>
      </c>
      <c r="B215">
        <v>231</v>
      </c>
      <c r="C215">
        <v>99.5</v>
      </c>
      <c r="D215">
        <v>4.9000000000000004</v>
      </c>
      <c r="E215">
        <v>26</v>
      </c>
      <c r="F215" s="38">
        <f t="shared" si="65"/>
        <v>235.9</v>
      </c>
      <c r="G215" s="38">
        <f t="shared" si="66"/>
        <v>125.5</v>
      </c>
      <c r="H215" s="47">
        <f t="shared" si="67"/>
        <v>87.968127490039834</v>
      </c>
    </row>
    <row r="216" spans="1:8" x14ac:dyDescent="0.25">
      <c r="A216" s="66">
        <f t="shared" si="2"/>
        <v>40360</v>
      </c>
      <c r="B216">
        <v>263</v>
      </c>
      <c r="C216">
        <v>100.1</v>
      </c>
      <c r="D216">
        <v>38</v>
      </c>
      <c r="E216">
        <v>26</v>
      </c>
      <c r="F216" s="38">
        <f t="shared" si="65"/>
        <v>301</v>
      </c>
      <c r="G216" s="38">
        <f t="shared" si="66"/>
        <v>126.1</v>
      </c>
      <c r="H216" s="47">
        <f t="shared" si="67"/>
        <v>138.6994448850119</v>
      </c>
    </row>
    <row r="217" spans="1:8" x14ac:dyDescent="0.25">
      <c r="A217" s="66">
        <f t="shared" si="2"/>
        <v>40367</v>
      </c>
      <c r="B217">
        <v>235.5</v>
      </c>
      <c r="C217">
        <v>110.1</v>
      </c>
      <c r="D217">
        <v>96.1</v>
      </c>
      <c r="E217">
        <v>26</v>
      </c>
      <c r="F217" s="38">
        <f t="shared" si="65"/>
        <v>331.6</v>
      </c>
      <c r="G217" s="38">
        <f t="shared" si="66"/>
        <v>136.1</v>
      </c>
      <c r="H217" s="47">
        <f t="shared" si="67"/>
        <v>143.64437913299048</v>
      </c>
    </row>
    <row r="218" spans="1:8" x14ac:dyDescent="0.25">
      <c r="A218" s="66">
        <f t="shared" si="2"/>
        <v>40374</v>
      </c>
      <c r="B218">
        <v>223.4</v>
      </c>
      <c r="C218">
        <v>50.9</v>
      </c>
      <c r="D218">
        <v>127.3</v>
      </c>
      <c r="E218">
        <v>91.2</v>
      </c>
      <c r="F218" s="38">
        <f t="shared" ref="F218:F249" si="68">+B218+D218</f>
        <v>350.7</v>
      </c>
      <c r="G218" s="38">
        <f t="shared" ref="G218:G249" si="69">+C218+E218</f>
        <v>142.1</v>
      </c>
      <c r="H218" s="47">
        <f t="shared" ref="H218:H249" si="70">+(F218/G218-1)*100</f>
        <v>146.79802955665028</v>
      </c>
    </row>
    <row r="219" spans="1:8" x14ac:dyDescent="0.25">
      <c r="A219" s="66">
        <f t="shared" si="2"/>
        <v>40381</v>
      </c>
      <c r="B219">
        <v>218.4</v>
      </c>
      <c r="C219">
        <v>60.1</v>
      </c>
      <c r="D219">
        <v>186.1</v>
      </c>
      <c r="E219">
        <v>109.2</v>
      </c>
      <c r="F219" s="38">
        <f t="shared" si="68"/>
        <v>404.5</v>
      </c>
      <c r="G219" s="38">
        <f t="shared" si="69"/>
        <v>169.3</v>
      </c>
      <c r="H219" s="47">
        <f t="shared" si="70"/>
        <v>138.92498523331363</v>
      </c>
    </row>
    <row r="220" spans="1:8" x14ac:dyDescent="0.25">
      <c r="A220" s="66">
        <f t="shared" si="2"/>
        <v>40388</v>
      </c>
      <c r="B220">
        <v>164.1</v>
      </c>
      <c r="C220">
        <v>83.5</v>
      </c>
      <c r="D220">
        <v>272.3</v>
      </c>
      <c r="E220">
        <v>109.2</v>
      </c>
      <c r="F220" s="38">
        <f t="shared" si="68"/>
        <v>436.4</v>
      </c>
      <c r="G220" s="38">
        <f t="shared" si="69"/>
        <v>192.7</v>
      </c>
      <c r="H220" s="47">
        <f t="shared" si="70"/>
        <v>126.46600934094448</v>
      </c>
    </row>
    <row r="221" spans="1:8" x14ac:dyDescent="0.25">
      <c r="A221" s="66">
        <f t="shared" si="2"/>
        <v>40395</v>
      </c>
      <c r="B221">
        <v>169.1</v>
      </c>
      <c r="C221">
        <v>60</v>
      </c>
      <c r="D221">
        <v>272.3</v>
      </c>
      <c r="E221">
        <v>137.1</v>
      </c>
      <c r="F221" s="38">
        <f t="shared" si="68"/>
        <v>441.4</v>
      </c>
      <c r="G221" s="38">
        <f t="shared" si="69"/>
        <v>197.1</v>
      </c>
      <c r="H221" s="47">
        <f t="shared" si="70"/>
        <v>123.94723490613902</v>
      </c>
    </row>
    <row r="222" spans="1:8" x14ac:dyDescent="0.25">
      <c r="A222" s="66">
        <f t="shared" si="2"/>
        <v>40402</v>
      </c>
      <c r="B222">
        <v>154.80000000000001</v>
      </c>
      <c r="C222">
        <v>88</v>
      </c>
      <c r="D222">
        <v>272.3</v>
      </c>
      <c r="E222">
        <v>137.1</v>
      </c>
      <c r="F222" s="38">
        <f t="shared" si="68"/>
        <v>427.1</v>
      </c>
      <c r="G222" s="38">
        <f t="shared" si="69"/>
        <v>225.1</v>
      </c>
      <c r="H222" s="47">
        <f t="shared" si="70"/>
        <v>89.737894269213697</v>
      </c>
    </row>
    <row r="223" spans="1:8" x14ac:dyDescent="0.25">
      <c r="A223" s="66">
        <f t="shared" si="2"/>
        <v>40409</v>
      </c>
      <c r="B223">
        <v>164.8</v>
      </c>
      <c r="C223">
        <v>99.5</v>
      </c>
      <c r="D223">
        <v>278.39999999999998</v>
      </c>
      <c r="E223">
        <v>137.1</v>
      </c>
      <c r="F223" s="38">
        <f t="shared" si="68"/>
        <v>443.2</v>
      </c>
      <c r="G223" s="38">
        <f t="shared" si="69"/>
        <v>236.6</v>
      </c>
      <c r="H223" s="47">
        <f t="shared" si="70"/>
        <v>87.32037193575654</v>
      </c>
    </row>
    <row r="224" spans="1:8" x14ac:dyDescent="0.25">
      <c r="A224" s="66">
        <f t="shared" si="2"/>
        <v>40416</v>
      </c>
      <c r="B224">
        <v>108.3</v>
      </c>
      <c r="C224">
        <v>111.5</v>
      </c>
      <c r="D224">
        <v>338.9</v>
      </c>
      <c r="E224">
        <v>147.5</v>
      </c>
      <c r="F224" s="38">
        <f t="shared" si="68"/>
        <v>447.2</v>
      </c>
      <c r="G224" s="38">
        <f t="shared" si="69"/>
        <v>259</v>
      </c>
      <c r="H224" s="47">
        <f t="shared" si="70"/>
        <v>72.664092664092664</v>
      </c>
    </row>
    <row r="225" spans="1:8" x14ac:dyDescent="0.25">
      <c r="A225" s="66">
        <f t="shared" si="2"/>
        <v>40423</v>
      </c>
      <c r="B225">
        <v>108.3</v>
      </c>
      <c r="C225">
        <v>136.5</v>
      </c>
      <c r="D225">
        <v>338.9</v>
      </c>
      <c r="E225">
        <v>147.5</v>
      </c>
      <c r="F225" s="38">
        <f t="shared" si="68"/>
        <v>447.2</v>
      </c>
      <c r="G225" s="38">
        <f t="shared" si="69"/>
        <v>284</v>
      </c>
      <c r="H225" s="47">
        <f t="shared" si="70"/>
        <v>57.464788732394354</v>
      </c>
    </row>
    <row r="226" spans="1:8" x14ac:dyDescent="0.25">
      <c r="A226" s="66">
        <f t="shared" si="2"/>
        <v>40430</v>
      </c>
      <c r="B226">
        <v>193.9</v>
      </c>
      <c r="C226">
        <v>62</v>
      </c>
      <c r="D226">
        <v>338.9</v>
      </c>
      <c r="E226">
        <v>232.5</v>
      </c>
      <c r="F226" s="38">
        <f t="shared" si="68"/>
        <v>532.79999999999995</v>
      </c>
      <c r="G226" s="38">
        <f t="shared" si="69"/>
        <v>294.5</v>
      </c>
      <c r="H226" s="47">
        <f t="shared" si="70"/>
        <v>80.916808149405767</v>
      </c>
    </row>
    <row r="227" spans="1:8" x14ac:dyDescent="0.25">
      <c r="A227" s="66">
        <f t="shared" si="2"/>
        <v>40437</v>
      </c>
      <c r="B227">
        <v>176.1</v>
      </c>
      <c r="C227">
        <v>76.5</v>
      </c>
      <c r="D227">
        <v>361.6</v>
      </c>
      <c r="E227">
        <v>232.5</v>
      </c>
      <c r="F227" s="38">
        <f t="shared" si="68"/>
        <v>537.70000000000005</v>
      </c>
      <c r="G227" s="38">
        <f t="shared" si="69"/>
        <v>309</v>
      </c>
      <c r="H227" s="47">
        <f t="shared" si="70"/>
        <v>74.012944983818784</v>
      </c>
    </row>
    <row r="228" spans="1:8" x14ac:dyDescent="0.25">
      <c r="A228" s="66">
        <f t="shared" si="2"/>
        <v>40444</v>
      </c>
      <c r="B228">
        <v>179.1</v>
      </c>
      <c r="C228">
        <v>86.5</v>
      </c>
      <c r="D228">
        <v>389</v>
      </c>
      <c r="E228">
        <v>232.5</v>
      </c>
      <c r="F228" s="38">
        <f t="shared" si="68"/>
        <v>568.1</v>
      </c>
      <c r="G228" s="38">
        <f t="shared" si="69"/>
        <v>319</v>
      </c>
      <c r="H228" s="47">
        <f t="shared" si="70"/>
        <v>78.087774294670865</v>
      </c>
    </row>
    <row r="229" spans="1:8" x14ac:dyDescent="0.25">
      <c r="A229" s="66">
        <f t="shared" si="2"/>
        <v>40451</v>
      </c>
      <c r="B229">
        <v>177.4</v>
      </c>
      <c r="C229">
        <v>53.5</v>
      </c>
      <c r="D229">
        <v>403.8</v>
      </c>
      <c r="E229">
        <v>267.60000000000002</v>
      </c>
      <c r="F229" s="38">
        <f t="shared" si="68"/>
        <v>581.20000000000005</v>
      </c>
      <c r="G229" s="38">
        <f t="shared" si="69"/>
        <v>321.10000000000002</v>
      </c>
      <c r="H229" s="47">
        <f t="shared" si="70"/>
        <v>81.00280286515104</v>
      </c>
    </row>
    <row r="230" spans="1:8" x14ac:dyDescent="0.25">
      <c r="A230" s="66">
        <f t="shared" si="2"/>
        <v>40458</v>
      </c>
      <c r="B230">
        <v>164.1</v>
      </c>
      <c r="C230">
        <v>53.5</v>
      </c>
      <c r="D230">
        <v>403.8</v>
      </c>
      <c r="E230">
        <v>267.60000000000002</v>
      </c>
      <c r="F230" s="38">
        <f t="shared" si="68"/>
        <v>567.9</v>
      </c>
      <c r="G230" s="38">
        <f t="shared" si="69"/>
        <v>321.10000000000002</v>
      </c>
      <c r="H230" s="47">
        <f t="shared" si="70"/>
        <v>76.860791030831493</v>
      </c>
    </row>
    <row r="231" spans="1:8" x14ac:dyDescent="0.25">
      <c r="A231" s="66">
        <f t="shared" si="2"/>
        <v>40465</v>
      </c>
      <c r="B231">
        <v>184.1</v>
      </c>
      <c r="C231">
        <v>38.5</v>
      </c>
      <c r="D231">
        <v>403.8</v>
      </c>
      <c r="E231">
        <v>290.39999999999998</v>
      </c>
      <c r="F231" s="38">
        <f t="shared" si="68"/>
        <v>587.9</v>
      </c>
      <c r="G231" s="38">
        <f t="shared" si="69"/>
        <v>328.9</v>
      </c>
      <c r="H231" s="47">
        <f t="shared" si="70"/>
        <v>78.747339616904839</v>
      </c>
    </row>
    <row r="232" spans="1:8" x14ac:dyDescent="0.25">
      <c r="A232" s="66">
        <f t="shared" si="2"/>
        <v>40472</v>
      </c>
      <c r="B232">
        <v>118.6</v>
      </c>
      <c r="C232">
        <v>43.5</v>
      </c>
      <c r="D232">
        <v>471.8</v>
      </c>
      <c r="E232">
        <v>290.39999999999998</v>
      </c>
      <c r="F232" s="38">
        <f t="shared" si="68"/>
        <v>590.4</v>
      </c>
      <c r="G232" s="38">
        <f t="shared" si="69"/>
        <v>333.9</v>
      </c>
      <c r="H232" s="47">
        <f t="shared" si="70"/>
        <v>76.819407008086245</v>
      </c>
    </row>
    <row r="233" spans="1:8" x14ac:dyDescent="0.25">
      <c r="A233" s="66">
        <f t="shared" si="2"/>
        <v>40479</v>
      </c>
      <c r="B233">
        <v>135.80000000000001</v>
      </c>
      <c r="C233">
        <v>30</v>
      </c>
      <c r="D233">
        <v>471.8</v>
      </c>
      <c r="E233">
        <v>303.89999999999998</v>
      </c>
      <c r="F233" s="38">
        <f t="shared" si="68"/>
        <v>607.6</v>
      </c>
      <c r="G233" s="38">
        <f t="shared" si="69"/>
        <v>333.9</v>
      </c>
      <c r="H233" s="47">
        <f t="shared" si="70"/>
        <v>81.970649895178212</v>
      </c>
    </row>
    <row r="234" spans="1:8" x14ac:dyDescent="0.25">
      <c r="A234" s="66">
        <f t="shared" si="2"/>
        <v>40486</v>
      </c>
      <c r="B234">
        <v>205.8</v>
      </c>
      <c r="C234">
        <v>30.5</v>
      </c>
      <c r="D234">
        <v>471.8</v>
      </c>
      <c r="E234">
        <v>303.89999999999998</v>
      </c>
      <c r="F234" s="38">
        <f t="shared" si="68"/>
        <v>677.6</v>
      </c>
      <c r="G234" s="38">
        <f t="shared" si="69"/>
        <v>334.4</v>
      </c>
      <c r="H234" s="47">
        <f t="shared" si="70"/>
        <v>102.63157894736845</v>
      </c>
    </row>
    <row r="235" spans="1:8" x14ac:dyDescent="0.25">
      <c r="A235" s="66">
        <f t="shared" si="2"/>
        <v>40493</v>
      </c>
      <c r="B235">
        <v>205.8</v>
      </c>
      <c r="C235">
        <v>10</v>
      </c>
      <c r="D235">
        <v>471.8</v>
      </c>
      <c r="E235">
        <v>326.3</v>
      </c>
      <c r="F235" s="38">
        <f t="shared" si="68"/>
        <v>677.6</v>
      </c>
      <c r="G235" s="38">
        <f t="shared" si="69"/>
        <v>336.3</v>
      </c>
      <c r="H235" s="47">
        <f t="shared" si="70"/>
        <v>101.48676776687479</v>
      </c>
    </row>
    <row r="236" spans="1:8" x14ac:dyDescent="0.25">
      <c r="A236" s="66">
        <f t="shared" si="2"/>
        <v>40500</v>
      </c>
      <c r="B236">
        <v>183.8</v>
      </c>
      <c r="C236">
        <v>10</v>
      </c>
      <c r="D236">
        <v>503.9</v>
      </c>
      <c r="E236">
        <v>326.3</v>
      </c>
      <c r="F236" s="38">
        <f t="shared" si="68"/>
        <v>687.7</v>
      </c>
      <c r="G236" s="38">
        <f t="shared" si="69"/>
        <v>336.3</v>
      </c>
      <c r="H236" s="47">
        <f t="shared" si="70"/>
        <v>104.49003865596195</v>
      </c>
    </row>
    <row r="237" spans="1:8" x14ac:dyDescent="0.25">
      <c r="A237" s="66">
        <f t="shared" si="2"/>
        <v>40507</v>
      </c>
      <c r="B237">
        <v>153.9</v>
      </c>
      <c r="C237">
        <v>10</v>
      </c>
      <c r="D237">
        <v>532.9</v>
      </c>
      <c r="E237">
        <v>326.3</v>
      </c>
      <c r="F237" s="38">
        <f t="shared" si="68"/>
        <v>686.8</v>
      </c>
      <c r="G237" s="38">
        <f t="shared" si="69"/>
        <v>336.3</v>
      </c>
      <c r="H237" s="47">
        <f t="shared" si="70"/>
        <v>104.22242045792447</v>
      </c>
    </row>
    <row r="238" spans="1:8" x14ac:dyDescent="0.25">
      <c r="A238" s="66">
        <f t="shared" si="2"/>
        <v>40514</v>
      </c>
      <c r="B238">
        <v>136.6</v>
      </c>
      <c r="C238">
        <v>40</v>
      </c>
      <c r="D238">
        <v>532.9</v>
      </c>
      <c r="E238">
        <v>326.3</v>
      </c>
      <c r="F238" s="38">
        <f t="shared" si="68"/>
        <v>669.5</v>
      </c>
      <c r="G238" s="38">
        <f t="shared" si="69"/>
        <v>366.3</v>
      </c>
      <c r="H238" s="47">
        <f t="shared" si="70"/>
        <v>82.773682773682779</v>
      </c>
    </row>
    <row r="239" spans="1:8" x14ac:dyDescent="0.25">
      <c r="A239" s="66">
        <f t="shared" si="2"/>
        <v>40521</v>
      </c>
      <c r="B239">
        <v>160.6</v>
      </c>
      <c r="C239">
        <v>40</v>
      </c>
      <c r="D239">
        <v>532.9</v>
      </c>
      <c r="E239">
        <v>326.3</v>
      </c>
      <c r="F239" s="38">
        <f t="shared" si="68"/>
        <v>693.5</v>
      </c>
      <c r="G239" s="38">
        <f t="shared" si="69"/>
        <v>366.3</v>
      </c>
      <c r="H239" s="47">
        <f t="shared" si="70"/>
        <v>89.325689325689311</v>
      </c>
    </row>
    <row r="240" spans="1:8" x14ac:dyDescent="0.25">
      <c r="A240" s="66">
        <f t="shared" si="2"/>
        <v>40528</v>
      </c>
      <c r="B240">
        <v>166.6</v>
      </c>
      <c r="C240">
        <v>48</v>
      </c>
      <c r="D240">
        <v>532.9</v>
      </c>
      <c r="E240">
        <v>326.3</v>
      </c>
      <c r="F240" s="38">
        <f t="shared" si="68"/>
        <v>699.5</v>
      </c>
      <c r="G240" s="38">
        <f t="shared" si="69"/>
        <v>374.3</v>
      </c>
      <c r="H240" s="47">
        <f t="shared" si="70"/>
        <v>86.882180069463004</v>
      </c>
    </row>
    <row r="241" spans="1:8" x14ac:dyDescent="0.25">
      <c r="A241" s="66">
        <f t="shared" si="2"/>
        <v>40535</v>
      </c>
      <c r="B241">
        <v>166.6</v>
      </c>
      <c r="C241">
        <v>63</v>
      </c>
      <c r="D241">
        <v>532.9</v>
      </c>
      <c r="E241">
        <v>326.3</v>
      </c>
      <c r="F241" s="38">
        <f t="shared" si="68"/>
        <v>699.5</v>
      </c>
      <c r="G241" s="38">
        <f t="shared" si="69"/>
        <v>389.3</v>
      </c>
      <c r="H241" s="47">
        <f t="shared" si="70"/>
        <v>79.681479578731043</v>
      </c>
    </row>
    <row r="242" spans="1:8" x14ac:dyDescent="0.25">
      <c r="A242" s="66">
        <f t="shared" si="2"/>
        <v>40542</v>
      </c>
      <c r="B242">
        <v>208.3</v>
      </c>
      <c r="C242">
        <v>68</v>
      </c>
      <c r="D242">
        <v>532.9</v>
      </c>
      <c r="E242">
        <v>326.3</v>
      </c>
      <c r="F242" s="38">
        <f t="shared" si="68"/>
        <v>741.2</v>
      </c>
      <c r="G242" s="38">
        <f t="shared" si="69"/>
        <v>394.3</v>
      </c>
      <c r="H242" s="47">
        <f t="shared" si="70"/>
        <v>87.97869642404261</v>
      </c>
    </row>
    <row r="243" spans="1:8" x14ac:dyDescent="0.25">
      <c r="A243" s="66">
        <f t="shared" si="2"/>
        <v>40549</v>
      </c>
      <c r="B243">
        <v>205.6</v>
      </c>
      <c r="C243">
        <v>73</v>
      </c>
      <c r="D243">
        <v>532.9</v>
      </c>
      <c r="E243">
        <v>326.3</v>
      </c>
      <c r="F243" s="38">
        <f t="shared" si="68"/>
        <v>738.5</v>
      </c>
      <c r="G243" s="38">
        <f t="shared" si="69"/>
        <v>399.3</v>
      </c>
      <c r="H243" s="47">
        <f t="shared" si="70"/>
        <v>84.94866015527171</v>
      </c>
    </row>
    <row r="244" spans="1:8" x14ac:dyDescent="0.25">
      <c r="A244" s="66">
        <f t="shared" si="2"/>
        <v>40556</v>
      </c>
      <c r="B244">
        <v>182.5</v>
      </c>
      <c r="C244">
        <v>72.5</v>
      </c>
      <c r="D244">
        <v>573.70000000000005</v>
      </c>
      <c r="E244">
        <v>331.8</v>
      </c>
      <c r="F244" s="38">
        <f t="shared" si="68"/>
        <v>756.2</v>
      </c>
      <c r="G244" s="38">
        <f t="shared" si="69"/>
        <v>404.3</v>
      </c>
      <c r="H244" s="47">
        <f t="shared" si="70"/>
        <v>87.039327232253299</v>
      </c>
    </row>
    <row r="245" spans="1:8" x14ac:dyDescent="0.25">
      <c r="A245" s="66">
        <f t="shared" si="2"/>
        <v>40563</v>
      </c>
      <c r="B245">
        <v>175.8</v>
      </c>
      <c r="C245">
        <v>78.5</v>
      </c>
      <c r="D245">
        <v>600.70000000000005</v>
      </c>
      <c r="E245">
        <v>331.8</v>
      </c>
      <c r="F245" s="38">
        <f t="shared" si="68"/>
        <v>776.5</v>
      </c>
      <c r="G245" s="38">
        <f t="shared" si="69"/>
        <v>410.3</v>
      </c>
      <c r="H245" s="47">
        <f t="shared" si="70"/>
        <v>89.251766999756271</v>
      </c>
    </row>
    <row r="246" spans="1:8" x14ac:dyDescent="0.25">
      <c r="A246" s="66">
        <f t="shared" si="2"/>
        <v>40570</v>
      </c>
      <c r="B246">
        <v>172.7</v>
      </c>
      <c r="C246">
        <v>52</v>
      </c>
      <c r="D246">
        <v>627.9</v>
      </c>
      <c r="E246">
        <v>359.3</v>
      </c>
      <c r="F246" s="38">
        <f t="shared" si="68"/>
        <v>800.59999999999991</v>
      </c>
      <c r="G246" s="38">
        <f t="shared" si="69"/>
        <v>411.3</v>
      </c>
      <c r="H246" s="47">
        <f t="shared" si="70"/>
        <v>94.651106248480403</v>
      </c>
    </row>
    <row r="247" spans="1:8" x14ac:dyDescent="0.25">
      <c r="A247" s="66">
        <f t="shared" si="2"/>
        <v>40577</v>
      </c>
      <c r="B247">
        <v>170.1</v>
      </c>
      <c r="C247">
        <v>52</v>
      </c>
      <c r="D247">
        <v>651.79999999999995</v>
      </c>
      <c r="E247">
        <v>359.3</v>
      </c>
      <c r="F247" s="38">
        <f t="shared" si="68"/>
        <v>821.9</v>
      </c>
      <c r="G247" s="38">
        <f t="shared" si="69"/>
        <v>411.3</v>
      </c>
      <c r="H247" s="47">
        <f t="shared" si="70"/>
        <v>99.829807926087994</v>
      </c>
    </row>
    <row r="248" spans="1:8" x14ac:dyDescent="0.25">
      <c r="A248" s="66">
        <f t="shared" si="2"/>
        <v>40584</v>
      </c>
      <c r="B248">
        <v>145.30000000000001</v>
      </c>
      <c r="C248">
        <v>62</v>
      </c>
      <c r="D248">
        <v>712.3</v>
      </c>
      <c r="E248">
        <v>359.3</v>
      </c>
      <c r="F248" s="38">
        <f t="shared" si="68"/>
        <v>857.59999999999991</v>
      </c>
      <c r="G248" s="38">
        <f t="shared" si="69"/>
        <v>421.3</v>
      </c>
      <c r="H248" s="47">
        <f t="shared" si="70"/>
        <v>103.56040826014711</v>
      </c>
    </row>
    <row r="249" spans="1:8" x14ac:dyDescent="0.25">
      <c r="A249" s="66">
        <f t="shared" si="2"/>
        <v>40591</v>
      </c>
      <c r="B249">
        <v>121.8</v>
      </c>
      <c r="C249">
        <v>64</v>
      </c>
      <c r="D249">
        <v>739.8</v>
      </c>
      <c r="E249">
        <v>359.3</v>
      </c>
      <c r="F249" s="38">
        <f t="shared" si="68"/>
        <v>861.59999999999991</v>
      </c>
      <c r="G249" s="38">
        <f t="shared" si="69"/>
        <v>423.3</v>
      </c>
      <c r="H249" s="47">
        <f t="shared" si="70"/>
        <v>103.54358610914241</v>
      </c>
    </row>
    <row r="250" spans="1:8" x14ac:dyDescent="0.25">
      <c r="A250" s="66">
        <f t="shared" si="2"/>
        <v>40598</v>
      </c>
      <c r="B250">
        <v>127.4</v>
      </c>
      <c r="C250">
        <v>64</v>
      </c>
      <c r="D250">
        <v>739.8</v>
      </c>
      <c r="E250">
        <v>359.3</v>
      </c>
      <c r="F250" s="38">
        <f t="shared" ref="F250:F263" si="71">+B250+D250</f>
        <v>867.19999999999993</v>
      </c>
      <c r="G250" s="38">
        <f t="shared" ref="G250:G263" si="72">+C250+E250</f>
        <v>423.3</v>
      </c>
      <c r="H250" s="47">
        <f t="shared" ref="H250:H263" si="73">+(F250/G250-1)*100</f>
        <v>104.86652492322226</v>
      </c>
    </row>
    <row r="251" spans="1:8" x14ac:dyDescent="0.25">
      <c r="A251" s="66">
        <f t="shared" ref="A251:A314" si="74">+A250+7</f>
        <v>40605</v>
      </c>
      <c r="B251">
        <v>93.7</v>
      </c>
      <c r="C251">
        <v>36</v>
      </c>
      <c r="D251">
        <v>768</v>
      </c>
      <c r="E251">
        <v>402.1</v>
      </c>
      <c r="F251" s="38">
        <f t="shared" si="71"/>
        <v>861.7</v>
      </c>
      <c r="G251" s="38">
        <f t="shared" si="72"/>
        <v>438.1</v>
      </c>
      <c r="H251" s="47">
        <f t="shared" si="73"/>
        <v>96.690253366811234</v>
      </c>
    </row>
    <row r="252" spans="1:8" x14ac:dyDescent="0.25">
      <c r="A252" s="66">
        <f t="shared" si="74"/>
        <v>40612</v>
      </c>
      <c r="B252">
        <v>153.69999999999999</v>
      </c>
      <c r="C252">
        <v>36</v>
      </c>
      <c r="D252">
        <v>768</v>
      </c>
      <c r="E252">
        <v>402.1</v>
      </c>
      <c r="F252" s="38">
        <f t="shared" si="71"/>
        <v>921.7</v>
      </c>
      <c r="G252" s="38">
        <f t="shared" si="72"/>
        <v>438.1</v>
      </c>
      <c r="H252" s="47">
        <f t="shared" si="73"/>
        <v>110.38575667655786</v>
      </c>
    </row>
    <row r="253" spans="1:8" x14ac:dyDescent="0.25">
      <c r="A253" s="66">
        <f t="shared" si="74"/>
        <v>40619</v>
      </c>
      <c r="B253">
        <v>153.69999999999999</v>
      </c>
      <c r="C253">
        <v>43</v>
      </c>
      <c r="D253">
        <v>768</v>
      </c>
      <c r="E253">
        <v>431.4</v>
      </c>
      <c r="F253" s="38">
        <f t="shared" si="71"/>
        <v>921.7</v>
      </c>
      <c r="G253" s="38">
        <f t="shared" si="72"/>
        <v>474.4</v>
      </c>
      <c r="H253" s="47">
        <f t="shared" si="73"/>
        <v>94.287521079258013</v>
      </c>
    </row>
    <row r="254" spans="1:8" x14ac:dyDescent="0.25">
      <c r="A254" s="66">
        <f t="shared" si="74"/>
        <v>40626</v>
      </c>
      <c r="B254">
        <v>164.7</v>
      </c>
      <c r="C254">
        <v>53</v>
      </c>
      <c r="D254">
        <v>795.4</v>
      </c>
      <c r="E254">
        <v>431.4</v>
      </c>
      <c r="F254" s="38">
        <f t="shared" si="71"/>
        <v>960.09999999999991</v>
      </c>
      <c r="G254" s="38">
        <f t="shared" si="72"/>
        <v>484.4</v>
      </c>
      <c r="H254" s="47">
        <f t="shared" si="73"/>
        <v>98.203963666391388</v>
      </c>
    </row>
    <row r="255" spans="1:8" x14ac:dyDescent="0.25">
      <c r="A255" s="66">
        <f t="shared" si="74"/>
        <v>40633</v>
      </c>
      <c r="B255">
        <v>138.69999999999999</v>
      </c>
      <c r="C255">
        <v>64</v>
      </c>
      <c r="D255">
        <v>795.4</v>
      </c>
      <c r="E255">
        <v>431.4</v>
      </c>
      <c r="F255" s="38">
        <f t="shared" si="71"/>
        <v>934.09999999999991</v>
      </c>
      <c r="G255" s="38">
        <f t="shared" si="72"/>
        <v>495.4</v>
      </c>
      <c r="H255" s="47">
        <f t="shared" si="73"/>
        <v>88.554703270084772</v>
      </c>
    </row>
    <row r="256" spans="1:8" x14ac:dyDescent="0.25">
      <c r="A256" s="66">
        <f t="shared" si="74"/>
        <v>40640</v>
      </c>
      <c r="B256">
        <v>138.69999999999999</v>
      </c>
      <c r="C256">
        <v>65</v>
      </c>
      <c r="D256">
        <v>795.4</v>
      </c>
      <c r="E256">
        <v>431.4</v>
      </c>
      <c r="F256" s="38">
        <f t="shared" si="71"/>
        <v>934.09999999999991</v>
      </c>
      <c r="G256" s="38">
        <f t="shared" si="72"/>
        <v>496.4</v>
      </c>
      <c r="H256" s="47">
        <f t="shared" si="73"/>
        <v>88.174858984689749</v>
      </c>
    </row>
    <row r="257" spans="1:9" x14ac:dyDescent="0.25">
      <c r="A257" s="66">
        <f t="shared" si="74"/>
        <v>40647</v>
      </c>
      <c r="B257">
        <v>138.69999999999999</v>
      </c>
      <c r="C257">
        <v>89</v>
      </c>
      <c r="D257">
        <v>795.4</v>
      </c>
      <c r="E257">
        <v>431.4</v>
      </c>
      <c r="F257" s="38">
        <f t="shared" si="71"/>
        <v>934.09999999999991</v>
      </c>
      <c r="G257" s="38">
        <f t="shared" si="72"/>
        <v>520.4</v>
      </c>
      <c r="H257" s="47">
        <f t="shared" si="73"/>
        <v>79.496541122213671</v>
      </c>
    </row>
    <row r="258" spans="1:9" x14ac:dyDescent="0.25">
      <c r="A258" s="66">
        <f t="shared" si="74"/>
        <v>40654</v>
      </c>
      <c r="B258">
        <v>149.69999999999999</v>
      </c>
      <c r="C258">
        <v>78</v>
      </c>
      <c r="D258">
        <v>835.9</v>
      </c>
      <c r="E258">
        <v>447.6</v>
      </c>
      <c r="F258" s="38">
        <f t="shared" si="71"/>
        <v>985.59999999999991</v>
      </c>
      <c r="G258" s="38">
        <f t="shared" si="72"/>
        <v>525.6</v>
      </c>
      <c r="H258" s="47">
        <f t="shared" si="73"/>
        <v>87.519025875190223</v>
      </c>
    </row>
    <row r="259" spans="1:9" x14ac:dyDescent="0.25">
      <c r="A259" s="66">
        <f t="shared" si="74"/>
        <v>40661</v>
      </c>
      <c r="B259">
        <v>147.69999999999999</v>
      </c>
      <c r="C259">
        <v>83</v>
      </c>
      <c r="D259">
        <v>835.9</v>
      </c>
      <c r="E259">
        <v>447.6</v>
      </c>
      <c r="F259" s="38">
        <f t="shared" si="71"/>
        <v>983.59999999999991</v>
      </c>
      <c r="G259" s="38">
        <f t="shared" si="72"/>
        <v>530.6</v>
      </c>
      <c r="H259" s="47">
        <f t="shared" si="73"/>
        <v>85.375047116471904</v>
      </c>
    </row>
    <row r="260" spans="1:9" x14ac:dyDescent="0.25">
      <c r="A260" s="66">
        <f t="shared" si="74"/>
        <v>40668</v>
      </c>
      <c r="B260">
        <v>219.7</v>
      </c>
      <c r="C260">
        <v>69</v>
      </c>
      <c r="D260">
        <v>835.9</v>
      </c>
      <c r="E260">
        <v>489.1</v>
      </c>
      <c r="F260" s="38">
        <f t="shared" si="71"/>
        <v>1055.5999999999999</v>
      </c>
      <c r="G260" s="38">
        <f t="shared" si="72"/>
        <v>558.1</v>
      </c>
      <c r="H260" s="47">
        <f t="shared" si="73"/>
        <v>89.141730872603446</v>
      </c>
    </row>
    <row r="261" spans="1:9" x14ac:dyDescent="0.25">
      <c r="A261" s="66">
        <f t="shared" si="74"/>
        <v>40675</v>
      </c>
      <c r="B261">
        <v>147.69999999999999</v>
      </c>
      <c r="C261">
        <v>35</v>
      </c>
      <c r="D261">
        <v>835.9</v>
      </c>
      <c r="E261">
        <v>528.29999999999995</v>
      </c>
      <c r="F261" s="38">
        <f t="shared" si="71"/>
        <v>983.59999999999991</v>
      </c>
      <c r="G261" s="38">
        <f t="shared" si="72"/>
        <v>563.29999999999995</v>
      </c>
      <c r="H261" s="47">
        <f t="shared" si="73"/>
        <v>74.61388247825316</v>
      </c>
      <c r="I261">
        <v>146</v>
      </c>
    </row>
    <row r="262" spans="1:9" x14ac:dyDescent="0.25">
      <c r="A262" s="66">
        <f t="shared" si="74"/>
        <v>40682</v>
      </c>
      <c r="B262">
        <v>102.7</v>
      </c>
      <c r="C262">
        <v>35</v>
      </c>
      <c r="D262">
        <v>890.9</v>
      </c>
      <c r="E262">
        <v>528.29999999999995</v>
      </c>
      <c r="F262" s="38">
        <f t="shared" si="71"/>
        <v>993.6</v>
      </c>
      <c r="G262" s="38">
        <f t="shared" si="72"/>
        <v>563.29999999999995</v>
      </c>
      <c r="H262" s="47">
        <f t="shared" si="73"/>
        <v>76.389135451801906</v>
      </c>
      <c r="I262">
        <v>156</v>
      </c>
    </row>
    <row r="263" spans="1:9" x14ac:dyDescent="0.25">
      <c r="A263" s="66">
        <f t="shared" si="74"/>
        <v>40689</v>
      </c>
      <c r="B263">
        <v>107.2</v>
      </c>
      <c r="C263">
        <v>35</v>
      </c>
      <c r="D263">
        <v>890.9</v>
      </c>
      <c r="E263">
        <v>528.29999999999995</v>
      </c>
      <c r="F263" s="38">
        <f t="shared" si="71"/>
        <v>998.1</v>
      </c>
      <c r="G263" s="38">
        <f t="shared" si="72"/>
        <v>563.29999999999995</v>
      </c>
      <c r="H263" s="47">
        <f t="shared" si="73"/>
        <v>77.187999289898841</v>
      </c>
      <c r="I263">
        <v>156</v>
      </c>
    </row>
    <row r="264" spans="1:9" x14ac:dyDescent="0.25">
      <c r="A264" s="66">
        <f t="shared" si="74"/>
        <v>40696</v>
      </c>
      <c r="B264">
        <v>238.3</v>
      </c>
      <c r="C264">
        <v>71</v>
      </c>
      <c r="D264">
        <v>0</v>
      </c>
      <c r="E264">
        <v>4.9000000000000004</v>
      </c>
      <c r="F264" s="38">
        <f t="shared" ref="F264:F272" si="75">+B264+D264</f>
        <v>238.3</v>
      </c>
      <c r="G264" s="38">
        <f t="shared" ref="G264:G272" si="76">+C264+E264</f>
        <v>75.900000000000006</v>
      </c>
      <c r="H264" s="47">
        <f t="shared" ref="H264:H272" si="77">+(F264/G264-1)*100</f>
        <v>213.965744400527</v>
      </c>
    </row>
    <row r="265" spans="1:9" x14ac:dyDescent="0.25">
      <c r="A265" s="66">
        <f t="shared" si="74"/>
        <v>40703</v>
      </c>
      <c r="B265">
        <v>211.3</v>
      </c>
      <c r="C265">
        <v>211</v>
      </c>
      <c r="D265">
        <v>27.7</v>
      </c>
      <c r="E265">
        <v>4.9000000000000004</v>
      </c>
      <c r="F265" s="38">
        <f t="shared" si="75"/>
        <v>239</v>
      </c>
      <c r="G265" s="38">
        <f t="shared" si="76"/>
        <v>215.9</v>
      </c>
      <c r="H265" s="47">
        <f t="shared" si="77"/>
        <v>10.699397869383965</v>
      </c>
    </row>
    <row r="266" spans="1:9" x14ac:dyDescent="0.25">
      <c r="A266" s="66">
        <f t="shared" si="74"/>
        <v>40710</v>
      </c>
      <c r="B266">
        <v>214.7</v>
      </c>
      <c r="C266">
        <v>231</v>
      </c>
      <c r="D266">
        <v>121.5</v>
      </c>
      <c r="E266">
        <v>4.9000000000000004</v>
      </c>
      <c r="F266" s="38">
        <f t="shared" si="75"/>
        <v>336.2</v>
      </c>
      <c r="G266" s="38">
        <f t="shared" si="76"/>
        <v>235.9</v>
      </c>
      <c r="H266" s="47">
        <f t="shared" si="77"/>
        <v>42.518016108520548</v>
      </c>
    </row>
    <row r="267" spans="1:9" x14ac:dyDescent="0.25">
      <c r="A267" s="66">
        <f t="shared" si="74"/>
        <v>40717</v>
      </c>
      <c r="B267">
        <v>229.5</v>
      </c>
      <c r="C267">
        <v>231</v>
      </c>
      <c r="D267">
        <v>121.5</v>
      </c>
      <c r="E267">
        <v>4.9000000000000004</v>
      </c>
      <c r="F267" s="38">
        <f t="shared" si="75"/>
        <v>351</v>
      </c>
      <c r="G267" s="38">
        <f t="shared" si="76"/>
        <v>235.9</v>
      </c>
      <c r="H267" s="47">
        <f t="shared" si="77"/>
        <v>48.791860958033048</v>
      </c>
    </row>
    <row r="268" spans="1:9" x14ac:dyDescent="0.25">
      <c r="A268" s="66">
        <f t="shared" si="74"/>
        <v>40724</v>
      </c>
      <c r="B268">
        <v>184.7</v>
      </c>
      <c r="C268">
        <v>263</v>
      </c>
      <c r="D268">
        <v>148.4</v>
      </c>
      <c r="E268">
        <v>38</v>
      </c>
      <c r="F268" s="38">
        <f t="shared" si="75"/>
        <v>333.1</v>
      </c>
      <c r="G268" s="38">
        <f t="shared" si="76"/>
        <v>301</v>
      </c>
      <c r="H268" s="47">
        <f t="shared" si="77"/>
        <v>10.664451827242537</v>
      </c>
    </row>
    <row r="269" spans="1:9" x14ac:dyDescent="0.25">
      <c r="A269" s="66">
        <f t="shared" si="74"/>
        <v>40731</v>
      </c>
      <c r="B269">
        <v>192.7</v>
      </c>
      <c r="C269">
        <v>235.5</v>
      </c>
      <c r="D269">
        <v>166.5</v>
      </c>
      <c r="E269">
        <v>96.1</v>
      </c>
      <c r="F269" s="38">
        <f t="shared" si="75"/>
        <v>359.2</v>
      </c>
      <c r="G269" s="38">
        <f t="shared" si="76"/>
        <v>331.6</v>
      </c>
      <c r="H269" s="47">
        <f t="shared" si="77"/>
        <v>8.3232810615198929</v>
      </c>
    </row>
    <row r="270" spans="1:9" x14ac:dyDescent="0.25">
      <c r="A270" s="66">
        <f t="shared" si="74"/>
        <v>40738</v>
      </c>
      <c r="B270">
        <v>144.5</v>
      </c>
      <c r="C270">
        <v>223.4</v>
      </c>
      <c r="D270">
        <v>220</v>
      </c>
      <c r="E270">
        <v>127.3</v>
      </c>
      <c r="F270" s="38">
        <f t="shared" si="75"/>
        <v>364.5</v>
      </c>
      <c r="G270" s="38">
        <f t="shared" si="76"/>
        <v>350.7</v>
      </c>
      <c r="H270" s="47">
        <f t="shared" si="77"/>
        <v>3.9349871685200988</v>
      </c>
    </row>
    <row r="271" spans="1:9" x14ac:dyDescent="0.25">
      <c r="A271" s="66">
        <f t="shared" si="74"/>
        <v>40745</v>
      </c>
      <c r="B271">
        <v>151.19999999999999</v>
      </c>
      <c r="C271">
        <v>218.4</v>
      </c>
      <c r="D271">
        <v>220</v>
      </c>
      <c r="E271">
        <v>186.1</v>
      </c>
      <c r="F271" s="38">
        <f t="shared" si="75"/>
        <v>371.2</v>
      </c>
      <c r="G271" s="38">
        <f t="shared" si="76"/>
        <v>404.5</v>
      </c>
      <c r="H271" s="47">
        <f t="shared" si="77"/>
        <v>-8.2323856613102606</v>
      </c>
    </row>
    <row r="272" spans="1:9" x14ac:dyDescent="0.25">
      <c r="A272" s="66">
        <f t="shared" si="74"/>
        <v>40752</v>
      </c>
      <c r="B272">
        <v>149.30000000000001</v>
      </c>
      <c r="C272">
        <v>164.1</v>
      </c>
      <c r="D272">
        <v>251.1</v>
      </c>
      <c r="E272">
        <v>272.3</v>
      </c>
      <c r="F272" s="38">
        <f t="shared" si="75"/>
        <v>400.4</v>
      </c>
      <c r="G272" s="38">
        <f t="shared" si="76"/>
        <v>436.4</v>
      </c>
      <c r="H272" s="47">
        <f t="shared" si="77"/>
        <v>-8.2493125572868919</v>
      </c>
    </row>
    <row r="273" spans="1:9" x14ac:dyDescent="0.25">
      <c r="A273" s="66">
        <f t="shared" si="74"/>
        <v>40759</v>
      </c>
      <c r="B273">
        <v>162.69999999999999</v>
      </c>
      <c r="C273">
        <v>169.1</v>
      </c>
      <c r="D273">
        <v>251.1</v>
      </c>
      <c r="E273">
        <v>272.3</v>
      </c>
      <c r="F273" s="38">
        <f t="shared" ref="F273:F336" si="78">+B273+D273</f>
        <v>413.79999999999995</v>
      </c>
      <c r="G273" s="38">
        <f t="shared" ref="G273:G336" si="79">+C273+E273</f>
        <v>441.4</v>
      </c>
      <c r="H273" s="47">
        <f t="shared" ref="H273:H336" si="80">+(F273/G273-1)*100</f>
        <v>-6.2528318985047626</v>
      </c>
    </row>
    <row r="274" spans="1:9" x14ac:dyDescent="0.25">
      <c r="A274" s="66">
        <f t="shared" si="74"/>
        <v>40766</v>
      </c>
      <c r="B274">
        <v>175.6</v>
      </c>
      <c r="C274">
        <v>154.80000000000001</v>
      </c>
      <c r="D274">
        <v>251.1</v>
      </c>
      <c r="E274">
        <v>272.3</v>
      </c>
      <c r="F274" s="38">
        <f t="shared" si="78"/>
        <v>426.7</v>
      </c>
      <c r="G274" s="38">
        <f t="shared" si="79"/>
        <v>427.1</v>
      </c>
      <c r="H274" s="47">
        <f t="shared" si="80"/>
        <v>-9.3654881760718567E-2</v>
      </c>
    </row>
    <row r="275" spans="1:9" x14ac:dyDescent="0.25">
      <c r="A275" s="66">
        <f t="shared" si="74"/>
        <v>40773</v>
      </c>
      <c r="B275">
        <v>148.4</v>
      </c>
      <c r="C275">
        <v>164.8</v>
      </c>
      <c r="D275">
        <v>251.1</v>
      </c>
      <c r="E275">
        <v>278.39999999999998</v>
      </c>
      <c r="F275" s="38">
        <f t="shared" si="78"/>
        <v>399.5</v>
      </c>
      <c r="G275" s="38">
        <f t="shared" si="79"/>
        <v>443.2</v>
      </c>
      <c r="H275" s="47">
        <f t="shared" si="80"/>
        <v>-9.8601083032490937</v>
      </c>
    </row>
    <row r="276" spans="1:9" x14ac:dyDescent="0.25">
      <c r="A276" s="66">
        <f t="shared" si="74"/>
        <v>40780</v>
      </c>
      <c r="B276">
        <v>118.3</v>
      </c>
      <c r="C276">
        <v>108.3</v>
      </c>
      <c r="D276">
        <v>316.2</v>
      </c>
      <c r="E276">
        <v>338.9</v>
      </c>
      <c r="F276" s="38">
        <f t="shared" si="78"/>
        <v>434.5</v>
      </c>
      <c r="G276" s="38">
        <f t="shared" si="79"/>
        <v>447.2</v>
      </c>
      <c r="H276" s="47">
        <f t="shared" si="80"/>
        <v>-2.8398926654740531</v>
      </c>
    </row>
    <row r="277" spans="1:9" x14ac:dyDescent="0.25">
      <c r="A277" s="66">
        <f t="shared" si="74"/>
        <v>40787</v>
      </c>
      <c r="B277">
        <v>126.8</v>
      </c>
      <c r="C277">
        <v>108.3</v>
      </c>
      <c r="D277">
        <v>343.6</v>
      </c>
      <c r="E277">
        <v>338.9</v>
      </c>
      <c r="F277" s="38">
        <f t="shared" si="78"/>
        <v>470.40000000000003</v>
      </c>
      <c r="G277" s="38">
        <f t="shared" si="79"/>
        <v>447.2</v>
      </c>
      <c r="H277" s="47">
        <f t="shared" si="80"/>
        <v>5.1878354203935606</v>
      </c>
    </row>
    <row r="278" spans="1:9" x14ac:dyDescent="0.25">
      <c r="A278" s="66">
        <f t="shared" si="74"/>
        <v>40794</v>
      </c>
      <c r="B278">
        <v>126.8</v>
      </c>
      <c r="C278">
        <v>193.9</v>
      </c>
      <c r="D278">
        <v>343.6</v>
      </c>
      <c r="E278">
        <v>338.9</v>
      </c>
      <c r="F278" s="38">
        <f t="shared" si="78"/>
        <v>470.40000000000003</v>
      </c>
      <c r="G278" s="38">
        <f t="shared" si="79"/>
        <v>532.79999999999995</v>
      </c>
      <c r="H278" s="47">
        <f t="shared" si="80"/>
        <v>-11.711711711711704</v>
      </c>
    </row>
    <row r="279" spans="1:9" x14ac:dyDescent="0.25">
      <c r="A279" s="66">
        <f t="shared" si="74"/>
        <v>40801</v>
      </c>
      <c r="B279">
        <v>125.8</v>
      </c>
      <c r="C279">
        <v>176.1</v>
      </c>
      <c r="D279">
        <v>370.9</v>
      </c>
      <c r="E279">
        <v>361.7</v>
      </c>
      <c r="F279" s="38">
        <f t="shared" si="78"/>
        <v>496.7</v>
      </c>
      <c r="G279" s="38">
        <f t="shared" si="79"/>
        <v>537.79999999999995</v>
      </c>
      <c r="H279" s="47">
        <f t="shared" si="80"/>
        <v>-7.64224618817404</v>
      </c>
      <c r="I279" s="103"/>
    </row>
    <row r="280" spans="1:9" x14ac:dyDescent="0.25">
      <c r="A280" s="66">
        <f t="shared" si="74"/>
        <v>40808</v>
      </c>
      <c r="B280">
        <v>141.1</v>
      </c>
      <c r="C280">
        <v>179.1</v>
      </c>
      <c r="D280">
        <v>398.4</v>
      </c>
      <c r="E280">
        <v>389</v>
      </c>
      <c r="F280" s="38">
        <f t="shared" si="78"/>
        <v>539.5</v>
      </c>
      <c r="G280" s="38">
        <f t="shared" si="79"/>
        <v>568.1</v>
      </c>
      <c r="H280" s="47">
        <f t="shared" si="80"/>
        <v>-5.034324942791768</v>
      </c>
    </row>
    <row r="281" spans="1:9" x14ac:dyDescent="0.25">
      <c r="A281" s="66">
        <f t="shared" si="74"/>
        <v>40815</v>
      </c>
      <c r="B281">
        <v>154.1</v>
      </c>
      <c r="C281">
        <v>177.4</v>
      </c>
      <c r="D281">
        <v>420.2</v>
      </c>
      <c r="E281">
        <v>403.8</v>
      </c>
      <c r="F281" s="38">
        <f t="shared" si="78"/>
        <v>574.29999999999995</v>
      </c>
      <c r="G281" s="38">
        <f t="shared" si="79"/>
        <v>581.20000000000005</v>
      </c>
      <c r="H281" s="47">
        <f t="shared" si="80"/>
        <v>-1.1871988988300219</v>
      </c>
      <c r="I281" s="103"/>
    </row>
    <row r="282" spans="1:9" x14ac:dyDescent="0.25">
      <c r="A282" s="66">
        <f t="shared" si="74"/>
        <v>40822</v>
      </c>
      <c r="B282">
        <v>154.1</v>
      </c>
      <c r="C282">
        <v>164.1</v>
      </c>
      <c r="D282">
        <v>420.2</v>
      </c>
      <c r="E282">
        <v>403.8</v>
      </c>
      <c r="F282" s="38">
        <f t="shared" si="78"/>
        <v>574.29999999999995</v>
      </c>
      <c r="G282" s="38">
        <f t="shared" si="79"/>
        <v>567.9</v>
      </c>
      <c r="H282" s="47">
        <f t="shared" si="80"/>
        <v>1.1269589716499384</v>
      </c>
    </row>
    <row r="283" spans="1:9" x14ac:dyDescent="0.25">
      <c r="A283" s="66">
        <f t="shared" si="74"/>
        <v>40829</v>
      </c>
      <c r="B283" s="80">
        <v>133.1</v>
      </c>
      <c r="C283" s="80">
        <v>184.1</v>
      </c>
      <c r="D283" s="80">
        <v>447.6</v>
      </c>
      <c r="E283" s="80">
        <v>403.8</v>
      </c>
      <c r="F283" s="38">
        <f t="shared" si="78"/>
        <v>580.70000000000005</v>
      </c>
      <c r="G283" s="38">
        <f t="shared" si="79"/>
        <v>587.9</v>
      </c>
      <c r="H283" s="47">
        <f t="shared" si="80"/>
        <v>-1.2246980779043959</v>
      </c>
    </row>
    <row r="284" spans="1:9" x14ac:dyDescent="0.25">
      <c r="A284" s="66">
        <f t="shared" si="74"/>
        <v>40836</v>
      </c>
      <c r="B284" s="80">
        <v>133.1</v>
      </c>
      <c r="C284" s="80">
        <v>118.6</v>
      </c>
      <c r="D284" s="80">
        <v>447.6</v>
      </c>
      <c r="E284" s="80">
        <v>471.8</v>
      </c>
      <c r="F284" s="38">
        <f t="shared" si="78"/>
        <v>580.70000000000005</v>
      </c>
      <c r="G284" s="38">
        <f t="shared" si="79"/>
        <v>590.4</v>
      </c>
      <c r="H284" s="47">
        <f t="shared" si="80"/>
        <v>-1.6429539295392814</v>
      </c>
    </row>
    <row r="285" spans="1:9" x14ac:dyDescent="0.25">
      <c r="A285" s="66">
        <f t="shared" si="74"/>
        <v>40843</v>
      </c>
      <c r="B285" s="80">
        <v>37.299999999999997</v>
      </c>
      <c r="C285" s="80">
        <v>135.80000000000001</v>
      </c>
      <c r="D285" s="80">
        <v>507</v>
      </c>
      <c r="E285" s="80">
        <v>171.8</v>
      </c>
      <c r="F285" s="38">
        <f t="shared" si="78"/>
        <v>544.29999999999995</v>
      </c>
      <c r="G285" s="38">
        <f t="shared" si="79"/>
        <v>307.60000000000002</v>
      </c>
      <c r="H285" s="47">
        <f t="shared" si="80"/>
        <v>76.950585175552646</v>
      </c>
    </row>
    <row r="286" spans="1:9" x14ac:dyDescent="0.25">
      <c r="A286" s="66">
        <f t="shared" si="74"/>
        <v>40850</v>
      </c>
      <c r="B286" s="80">
        <v>37.299999999999997</v>
      </c>
      <c r="C286" s="80">
        <v>205.8</v>
      </c>
      <c r="D286" s="80">
        <v>507</v>
      </c>
      <c r="E286" s="80">
        <v>471.8</v>
      </c>
      <c r="F286" s="38">
        <f t="shared" si="78"/>
        <v>544.29999999999995</v>
      </c>
      <c r="G286" s="38">
        <f t="shared" si="79"/>
        <v>677.6</v>
      </c>
      <c r="H286" s="47">
        <f t="shared" si="80"/>
        <v>-19.672373081464002</v>
      </c>
    </row>
    <row r="287" spans="1:9" x14ac:dyDescent="0.25">
      <c r="A287" s="66">
        <f t="shared" si="74"/>
        <v>40857</v>
      </c>
      <c r="B287" s="109">
        <v>37</v>
      </c>
      <c r="C287" s="80">
        <v>205.8</v>
      </c>
      <c r="D287" s="80">
        <v>507</v>
      </c>
      <c r="E287" s="80">
        <v>471.8</v>
      </c>
      <c r="F287" s="61">
        <f t="shared" si="78"/>
        <v>544</v>
      </c>
      <c r="G287" s="38">
        <f t="shared" si="79"/>
        <v>677.6</v>
      </c>
      <c r="H287" s="47">
        <f t="shared" si="80"/>
        <v>-19.716646989374265</v>
      </c>
    </row>
    <row r="288" spans="1:9" x14ac:dyDescent="0.25">
      <c r="A288" s="66">
        <f t="shared" si="74"/>
        <v>40864</v>
      </c>
      <c r="B288" s="80">
        <v>37.299999999999997</v>
      </c>
      <c r="C288" s="80">
        <v>183.8</v>
      </c>
      <c r="D288" s="80">
        <v>507</v>
      </c>
      <c r="E288" s="80">
        <v>503.9</v>
      </c>
      <c r="F288" s="38">
        <f t="shared" si="78"/>
        <v>544.29999999999995</v>
      </c>
      <c r="G288" s="38">
        <f t="shared" si="79"/>
        <v>687.7</v>
      </c>
      <c r="H288" s="47">
        <f t="shared" si="80"/>
        <v>-20.852115748146005</v>
      </c>
    </row>
    <row r="289" spans="1:8" x14ac:dyDescent="0.25">
      <c r="A289" s="66">
        <f t="shared" si="74"/>
        <v>40871</v>
      </c>
      <c r="B289" s="80">
        <v>40.700000000000003</v>
      </c>
      <c r="C289" s="80">
        <v>153.9</v>
      </c>
      <c r="D289" s="80">
        <v>507</v>
      </c>
      <c r="E289" s="80">
        <v>532.9</v>
      </c>
      <c r="F289" s="38">
        <f t="shared" si="78"/>
        <v>547.70000000000005</v>
      </c>
      <c r="G289" s="38">
        <f t="shared" si="79"/>
        <v>686.8</v>
      </c>
      <c r="H289" s="47">
        <f t="shared" si="80"/>
        <v>-20.253348864298182</v>
      </c>
    </row>
    <row r="290" spans="1:8" x14ac:dyDescent="0.25">
      <c r="A290" s="66">
        <f t="shared" si="74"/>
        <v>40878</v>
      </c>
      <c r="B290" s="80">
        <v>43.7</v>
      </c>
      <c r="C290" s="80">
        <v>136.6</v>
      </c>
      <c r="D290" s="80">
        <v>507</v>
      </c>
      <c r="E290" s="80">
        <v>532.9</v>
      </c>
      <c r="F290" s="38">
        <f t="shared" si="78"/>
        <v>550.70000000000005</v>
      </c>
      <c r="G290" s="38">
        <f t="shared" si="79"/>
        <v>669.5</v>
      </c>
      <c r="H290" s="47">
        <f t="shared" si="80"/>
        <v>-17.744585511575796</v>
      </c>
    </row>
    <row r="291" spans="1:8" x14ac:dyDescent="0.25">
      <c r="A291" s="66">
        <f t="shared" si="74"/>
        <v>40885</v>
      </c>
      <c r="B291" s="80">
        <v>43.7</v>
      </c>
      <c r="C291" s="80">
        <v>160.6</v>
      </c>
      <c r="D291" s="80">
        <v>507</v>
      </c>
      <c r="E291" s="80">
        <v>532.9</v>
      </c>
      <c r="F291" s="38">
        <f t="shared" si="78"/>
        <v>550.70000000000005</v>
      </c>
      <c r="G291" s="38">
        <f t="shared" si="79"/>
        <v>693.5</v>
      </c>
      <c r="H291" s="47">
        <f t="shared" si="80"/>
        <v>-20.591204037490986</v>
      </c>
    </row>
    <row r="292" spans="1:8" x14ac:dyDescent="0.25">
      <c r="A292" s="66">
        <f t="shared" si="74"/>
        <v>40892</v>
      </c>
      <c r="B292">
        <v>44</v>
      </c>
      <c r="C292">
        <v>166.6</v>
      </c>
      <c r="D292">
        <v>507</v>
      </c>
      <c r="E292">
        <v>532.9</v>
      </c>
      <c r="F292" s="38">
        <f t="shared" si="78"/>
        <v>551</v>
      </c>
      <c r="G292" s="38">
        <f t="shared" si="79"/>
        <v>699.5</v>
      </c>
      <c r="H292" s="47">
        <f t="shared" si="80"/>
        <v>-21.229449606862051</v>
      </c>
    </row>
    <row r="293" spans="1:8" x14ac:dyDescent="0.25">
      <c r="A293" s="66">
        <f t="shared" si="74"/>
        <v>40899</v>
      </c>
      <c r="B293">
        <v>55.6</v>
      </c>
      <c r="C293">
        <v>166.6</v>
      </c>
      <c r="D293">
        <v>507</v>
      </c>
      <c r="E293">
        <v>532.9</v>
      </c>
      <c r="F293" s="38">
        <f t="shared" si="78"/>
        <v>562.6</v>
      </c>
      <c r="G293" s="38">
        <f t="shared" si="79"/>
        <v>699.5</v>
      </c>
      <c r="H293" s="47">
        <f t="shared" si="80"/>
        <v>-19.571122230164395</v>
      </c>
    </row>
    <row r="294" spans="1:8" x14ac:dyDescent="0.25">
      <c r="A294" s="66">
        <f t="shared" si="74"/>
        <v>40906</v>
      </c>
      <c r="B294">
        <v>55.6</v>
      </c>
      <c r="C294">
        <v>208.3</v>
      </c>
      <c r="D294">
        <v>507</v>
      </c>
      <c r="E294">
        <v>532.9</v>
      </c>
      <c r="F294" s="38">
        <f t="shared" si="78"/>
        <v>562.6</v>
      </c>
      <c r="G294" s="38">
        <f t="shared" si="79"/>
        <v>741.2</v>
      </c>
      <c r="H294" s="47">
        <f t="shared" si="80"/>
        <v>-24.096060442525634</v>
      </c>
    </row>
    <row r="295" spans="1:8" x14ac:dyDescent="0.25">
      <c r="A295" s="66">
        <f t="shared" si="74"/>
        <v>40913</v>
      </c>
      <c r="B295">
        <v>55.6</v>
      </c>
      <c r="C295">
        <v>205.6</v>
      </c>
      <c r="D295">
        <v>507</v>
      </c>
      <c r="E295">
        <v>532.9</v>
      </c>
      <c r="F295" s="38">
        <f t="shared" si="78"/>
        <v>562.6</v>
      </c>
      <c r="G295" s="38">
        <f t="shared" si="79"/>
        <v>738.5</v>
      </c>
      <c r="H295" s="47">
        <f t="shared" si="80"/>
        <v>-23.818551117129317</v>
      </c>
    </row>
    <row r="296" spans="1:8" x14ac:dyDescent="0.25">
      <c r="A296" s="66">
        <f t="shared" si="74"/>
        <v>40920</v>
      </c>
      <c r="B296">
        <v>55.6</v>
      </c>
      <c r="C296">
        <v>182.5</v>
      </c>
      <c r="D296">
        <v>507</v>
      </c>
      <c r="E296">
        <v>573.70000000000005</v>
      </c>
      <c r="F296" s="38">
        <f t="shared" si="78"/>
        <v>562.6</v>
      </c>
      <c r="G296" s="38">
        <f t="shared" si="79"/>
        <v>756.2</v>
      </c>
      <c r="H296" s="47">
        <f t="shared" si="80"/>
        <v>-25.601692673895794</v>
      </c>
    </row>
    <row r="297" spans="1:8" x14ac:dyDescent="0.25">
      <c r="A297" s="66">
        <f t="shared" si="74"/>
        <v>40927</v>
      </c>
      <c r="B297">
        <v>17.3</v>
      </c>
      <c r="C297">
        <v>175.8</v>
      </c>
      <c r="D297">
        <v>534.1</v>
      </c>
      <c r="E297">
        <v>600.70000000000005</v>
      </c>
      <c r="F297" s="38">
        <f t="shared" si="78"/>
        <v>551.4</v>
      </c>
      <c r="G297" s="38">
        <f t="shared" si="79"/>
        <v>776.5</v>
      </c>
      <c r="H297" s="47">
        <f t="shared" si="80"/>
        <v>-28.989053444945267</v>
      </c>
    </row>
    <row r="298" spans="1:8" x14ac:dyDescent="0.25">
      <c r="A298" s="66">
        <f t="shared" si="74"/>
        <v>40934</v>
      </c>
      <c r="B298">
        <v>21.3</v>
      </c>
      <c r="C298">
        <v>172.7</v>
      </c>
      <c r="D298">
        <v>534.1</v>
      </c>
      <c r="E298">
        <v>627.9</v>
      </c>
      <c r="F298" s="38">
        <f t="shared" si="78"/>
        <v>555.4</v>
      </c>
      <c r="G298" s="38">
        <f t="shared" si="79"/>
        <v>800.59999999999991</v>
      </c>
      <c r="H298" s="47">
        <f t="shared" si="80"/>
        <v>-30.627029727704212</v>
      </c>
    </row>
    <row r="299" spans="1:8" x14ac:dyDescent="0.25">
      <c r="A299" s="66">
        <f t="shared" si="74"/>
        <v>40941</v>
      </c>
      <c r="B299">
        <v>25.3</v>
      </c>
      <c r="C299">
        <v>170.1</v>
      </c>
      <c r="D299">
        <v>534.1</v>
      </c>
      <c r="E299">
        <v>651.79999999999995</v>
      </c>
      <c r="F299" s="38">
        <f t="shared" si="78"/>
        <v>559.4</v>
      </c>
      <c r="G299" s="38">
        <f t="shared" si="79"/>
        <v>821.9</v>
      </c>
      <c r="H299" s="47">
        <f t="shared" si="80"/>
        <v>-31.938191994159869</v>
      </c>
    </row>
    <row r="300" spans="1:8" x14ac:dyDescent="0.25">
      <c r="A300" s="66">
        <f t="shared" si="74"/>
        <v>40948</v>
      </c>
      <c r="B300">
        <v>32</v>
      </c>
      <c r="C300">
        <v>145.30000000000001</v>
      </c>
      <c r="D300">
        <v>534.1</v>
      </c>
      <c r="E300">
        <v>712.3</v>
      </c>
      <c r="F300" s="38">
        <f t="shared" si="78"/>
        <v>566.1</v>
      </c>
      <c r="G300" s="38">
        <f t="shared" si="79"/>
        <v>857.59999999999991</v>
      </c>
      <c r="H300" s="47">
        <f t="shared" si="80"/>
        <v>-33.990205223880587</v>
      </c>
    </row>
    <row r="301" spans="1:8" x14ac:dyDescent="0.25">
      <c r="A301" s="66">
        <f t="shared" si="74"/>
        <v>40955</v>
      </c>
      <c r="B301">
        <v>32</v>
      </c>
      <c r="C301">
        <v>121.8</v>
      </c>
      <c r="D301">
        <v>534.1</v>
      </c>
      <c r="E301">
        <v>739.8</v>
      </c>
      <c r="F301" s="38">
        <f t="shared" si="78"/>
        <v>566.1</v>
      </c>
      <c r="G301" s="38">
        <f t="shared" si="79"/>
        <v>861.59999999999991</v>
      </c>
      <c r="H301" s="47">
        <f t="shared" si="80"/>
        <v>-34.296657381615589</v>
      </c>
    </row>
    <row r="302" spans="1:8" x14ac:dyDescent="0.25">
      <c r="A302" s="66">
        <f t="shared" si="74"/>
        <v>40962</v>
      </c>
      <c r="B302">
        <v>32</v>
      </c>
      <c r="C302">
        <v>127.4</v>
      </c>
      <c r="D302">
        <v>534.1</v>
      </c>
      <c r="E302">
        <v>739.8</v>
      </c>
      <c r="F302" s="38">
        <f t="shared" si="78"/>
        <v>566.1</v>
      </c>
      <c r="G302" s="38">
        <f t="shared" si="79"/>
        <v>867.19999999999993</v>
      </c>
      <c r="H302" s="47">
        <f t="shared" si="80"/>
        <v>-34.720940959409589</v>
      </c>
    </row>
    <row r="303" spans="1:8" x14ac:dyDescent="0.25">
      <c r="A303" s="66">
        <f t="shared" si="74"/>
        <v>40969</v>
      </c>
      <c r="B303">
        <v>32.5</v>
      </c>
      <c r="C303">
        <v>93.7</v>
      </c>
      <c r="D303">
        <v>538.1</v>
      </c>
      <c r="E303">
        <v>768</v>
      </c>
      <c r="F303" s="38">
        <f t="shared" si="78"/>
        <v>570.6</v>
      </c>
      <c r="G303" s="38">
        <f t="shared" si="79"/>
        <v>861.7</v>
      </c>
      <c r="H303" s="47">
        <f t="shared" si="80"/>
        <v>-33.782058721132643</v>
      </c>
    </row>
    <row r="304" spans="1:8" x14ac:dyDescent="0.25">
      <c r="A304" s="66">
        <f t="shared" si="74"/>
        <v>40976</v>
      </c>
      <c r="B304">
        <v>32.5</v>
      </c>
      <c r="C304">
        <v>153.69999999999999</v>
      </c>
      <c r="D304">
        <v>538.1</v>
      </c>
      <c r="E304">
        <v>768</v>
      </c>
      <c r="F304" s="38">
        <f t="shared" si="78"/>
        <v>570.6</v>
      </c>
      <c r="G304" s="38">
        <f t="shared" si="79"/>
        <v>921.7</v>
      </c>
      <c r="H304" s="47">
        <f t="shared" si="80"/>
        <v>-38.092654876857978</v>
      </c>
    </row>
    <row r="305" spans="1:8" x14ac:dyDescent="0.25">
      <c r="A305" s="66">
        <f t="shared" si="74"/>
        <v>40983</v>
      </c>
      <c r="B305">
        <v>32.5</v>
      </c>
      <c r="C305">
        <v>153.69999999999999</v>
      </c>
      <c r="D305">
        <v>538.1</v>
      </c>
      <c r="E305">
        <v>768</v>
      </c>
      <c r="F305" s="38">
        <f t="shared" si="78"/>
        <v>570.6</v>
      </c>
      <c r="G305" s="38">
        <f t="shared" si="79"/>
        <v>921.7</v>
      </c>
      <c r="H305" s="47">
        <f t="shared" si="80"/>
        <v>-38.092654876857978</v>
      </c>
    </row>
    <row r="306" spans="1:8" x14ac:dyDescent="0.25">
      <c r="A306" s="66">
        <f t="shared" si="74"/>
        <v>40990</v>
      </c>
      <c r="B306">
        <v>33</v>
      </c>
      <c r="C306">
        <v>164.7</v>
      </c>
      <c r="D306">
        <v>538.1</v>
      </c>
      <c r="E306">
        <v>795.4</v>
      </c>
      <c r="F306" s="38">
        <f t="shared" si="78"/>
        <v>571.1</v>
      </c>
      <c r="G306" s="38">
        <f t="shared" si="79"/>
        <v>960.09999999999991</v>
      </c>
      <c r="H306" s="47">
        <f t="shared" si="80"/>
        <v>-40.516612852827826</v>
      </c>
    </row>
    <row r="307" spans="1:8" x14ac:dyDescent="0.25">
      <c r="A307" s="66">
        <f t="shared" si="74"/>
        <v>40997</v>
      </c>
      <c r="B307">
        <v>3</v>
      </c>
      <c r="C307">
        <v>138.69999999999999</v>
      </c>
      <c r="D307">
        <v>538.1</v>
      </c>
      <c r="E307">
        <v>795.4</v>
      </c>
      <c r="F307" s="38">
        <f t="shared" si="78"/>
        <v>541.1</v>
      </c>
      <c r="G307" s="38">
        <f t="shared" si="79"/>
        <v>934.09999999999991</v>
      </c>
      <c r="H307" s="47">
        <f t="shared" si="80"/>
        <v>-42.072583235199644</v>
      </c>
    </row>
    <row r="308" spans="1:8" x14ac:dyDescent="0.25">
      <c r="A308" s="66">
        <f t="shared" si="74"/>
        <v>41004</v>
      </c>
      <c r="B308">
        <v>3.3</v>
      </c>
      <c r="C308">
        <v>138.69999999999999</v>
      </c>
      <c r="D308">
        <v>538.1</v>
      </c>
      <c r="E308">
        <v>795.4</v>
      </c>
      <c r="F308" s="38">
        <f t="shared" si="78"/>
        <v>541.4</v>
      </c>
      <c r="G308" s="38">
        <f t="shared" si="79"/>
        <v>934.09999999999991</v>
      </c>
      <c r="H308" s="47">
        <f t="shared" si="80"/>
        <v>-42.04046675944759</v>
      </c>
    </row>
    <row r="309" spans="1:8" x14ac:dyDescent="0.25">
      <c r="A309" s="66">
        <f t="shared" si="74"/>
        <v>41011</v>
      </c>
      <c r="B309">
        <v>16.3</v>
      </c>
      <c r="C309">
        <v>138.69999999999999</v>
      </c>
      <c r="D309">
        <v>538.1</v>
      </c>
      <c r="E309">
        <v>795.4</v>
      </c>
      <c r="F309" s="38">
        <f t="shared" si="78"/>
        <v>554.4</v>
      </c>
      <c r="G309" s="38">
        <f t="shared" si="79"/>
        <v>934.09999999999991</v>
      </c>
      <c r="H309" s="47">
        <f t="shared" si="80"/>
        <v>-40.648752810191624</v>
      </c>
    </row>
    <row r="310" spans="1:8" x14ac:dyDescent="0.25">
      <c r="A310" s="66">
        <f t="shared" si="74"/>
        <v>41018</v>
      </c>
      <c r="B310">
        <v>16.3</v>
      </c>
      <c r="C310">
        <v>149.69999999999999</v>
      </c>
      <c r="D310">
        <v>538.1</v>
      </c>
      <c r="E310">
        <v>835.9</v>
      </c>
      <c r="F310" s="38">
        <f t="shared" si="78"/>
        <v>554.4</v>
      </c>
      <c r="G310" s="38">
        <f t="shared" si="79"/>
        <v>985.59999999999991</v>
      </c>
      <c r="H310" s="47">
        <f t="shared" si="80"/>
        <v>-43.75</v>
      </c>
    </row>
    <row r="311" spans="1:8" x14ac:dyDescent="0.25">
      <c r="A311" s="66">
        <f t="shared" si="74"/>
        <v>41025</v>
      </c>
      <c r="B311">
        <v>16.3</v>
      </c>
      <c r="C311">
        <v>147.69999999999999</v>
      </c>
      <c r="D311">
        <v>538.1</v>
      </c>
      <c r="E311">
        <v>835.9</v>
      </c>
      <c r="F311" s="38">
        <f t="shared" si="78"/>
        <v>554.4</v>
      </c>
      <c r="G311" s="38">
        <f t="shared" si="79"/>
        <v>983.59999999999991</v>
      </c>
      <c r="H311" s="47">
        <f t="shared" si="80"/>
        <v>-43.635624237494916</v>
      </c>
    </row>
    <row r="312" spans="1:8" x14ac:dyDescent="0.25">
      <c r="A312" s="66">
        <f t="shared" si="74"/>
        <v>41032</v>
      </c>
      <c r="B312">
        <v>16.3</v>
      </c>
      <c r="C312">
        <v>219.7</v>
      </c>
      <c r="D312">
        <v>538.1</v>
      </c>
      <c r="E312">
        <v>835.9</v>
      </c>
      <c r="F312" s="38">
        <f t="shared" si="78"/>
        <v>554.4</v>
      </c>
      <c r="G312" s="38">
        <f t="shared" si="79"/>
        <v>1055.5999999999999</v>
      </c>
      <c r="H312" s="47">
        <f t="shared" si="80"/>
        <v>-47.480106100795751</v>
      </c>
    </row>
    <row r="313" spans="1:8" x14ac:dyDescent="0.25">
      <c r="A313" s="66">
        <f t="shared" si="74"/>
        <v>41039</v>
      </c>
      <c r="B313">
        <v>-13</v>
      </c>
      <c r="C313">
        <v>147.69999999999999</v>
      </c>
      <c r="D313">
        <v>564.79999999999995</v>
      </c>
      <c r="E313">
        <v>835.9</v>
      </c>
      <c r="F313" s="38">
        <f t="shared" si="78"/>
        <v>551.79999999999995</v>
      </c>
      <c r="G313" s="38">
        <f t="shared" si="79"/>
        <v>983.59999999999991</v>
      </c>
      <c r="H313" s="47">
        <f t="shared" si="80"/>
        <v>-43.89995933306222</v>
      </c>
    </row>
    <row r="314" spans="1:8" x14ac:dyDescent="0.25">
      <c r="A314" s="66">
        <f t="shared" si="74"/>
        <v>41046</v>
      </c>
      <c r="B314">
        <v>-13</v>
      </c>
      <c r="C314">
        <v>102.7</v>
      </c>
      <c r="D314">
        <v>564.79999999999995</v>
      </c>
      <c r="E314">
        <v>890.9</v>
      </c>
      <c r="F314" s="38">
        <f t="shared" si="78"/>
        <v>551.79999999999995</v>
      </c>
      <c r="G314" s="38">
        <f t="shared" si="79"/>
        <v>993.6</v>
      </c>
      <c r="H314" s="47">
        <f t="shared" si="80"/>
        <v>-44.4645732689211</v>
      </c>
    </row>
    <row r="315" spans="1:8" x14ac:dyDescent="0.25">
      <c r="A315" s="66">
        <f t="shared" ref="A315:A378" si="81">+A314+7</f>
        <v>41053</v>
      </c>
      <c r="B315">
        <v>-13</v>
      </c>
      <c r="C315">
        <v>107.2</v>
      </c>
      <c r="D315">
        <v>564.79999999999995</v>
      </c>
      <c r="E315">
        <v>890.9</v>
      </c>
      <c r="F315" s="38">
        <f t="shared" si="78"/>
        <v>551.79999999999995</v>
      </c>
      <c r="G315" s="38">
        <f t="shared" si="79"/>
        <v>998.1</v>
      </c>
      <c r="H315" s="47">
        <f t="shared" si="80"/>
        <v>-44.714958420999906</v>
      </c>
    </row>
    <row r="316" spans="1:8" x14ac:dyDescent="0.25">
      <c r="A316" s="66">
        <f t="shared" si="81"/>
        <v>41060</v>
      </c>
      <c r="B316">
        <v>-13</v>
      </c>
      <c r="C316">
        <v>77.7</v>
      </c>
      <c r="D316">
        <v>564.79999999999995</v>
      </c>
      <c r="E316">
        <v>922.9</v>
      </c>
      <c r="F316" s="38">
        <f t="shared" si="78"/>
        <v>551.79999999999995</v>
      </c>
      <c r="G316" s="38">
        <f t="shared" si="79"/>
        <v>1000.6</v>
      </c>
      <c r="H316" s="47">
        <f t="shared" si="80"/>
        <v>-44.853088147111741</v>
      </c>
    </row>
    <row r="317" spans="1:8" x14ac:dyDescent="0.25">
      <c r="A317" s="66">
        <f t="shared" si="81"/>
        <v>41067</v>
      </c>
      <c r="B317">
        <v>-11</v>
      </c>
      <c r="C317">
        <v>211.3</v>
      </c>
      <c r="D317">
        <v>0</v>
      </c>
      <c r="E317">
        <v>27.7</v>
      </c>
      <c r="F317" s="38">
        <f t="shared" si="78"/>
        <v>-11</v>
      </c>
      <c r="G317" s="38">
        <f t="shared" si="79"/>
        <v>239</v>
      </c>
      <c r="H317" s="47">
        <f t="shared" si="80"/>
        <v>-104.60251046025104</v>
      </c>
    </row>
    <row r="318" spans="1:8" x14ac:dyDescent="0.25">
      <c r="A318" s="66">
        <f t="shared" si="81"/>
        <v>41074</v>
      </c>
      <c r="B318">
        <v>7</v>
      </c>
      <c r="C318">
        <v>214.7</v>
      </c>
      <c r="D318">
        <v>0</v>
      </c>
      <c r="E318">
        <v>121.5</v>
      </c>
      <c r="F318" s="38">
        <f t="shared" si="78"/>
        <v>7</v>
      </c>
      <c r="G318" s="38">
        <f t="shared" si="79"/>
        <v>336.2</v>
      </c>
      <c r="H318" s="47">
        <f t="shared" si="80"/>
        <v>-97.917906008328373</v>
      </c>
    </row>
    <row r="319" spans="1:8" x14ac:dyDescent="0.25">
      <c r="A319" s="66">
        <f t="shared" si="81"/>
        <v>41081</v>
      </c>
      <c r="B319">
        <v>33</v>
      </c>
      <c r="C319">
        <v>229.5</v>
      </c>
      <c r="D319">
        <v>0</v>
      </c>
      <c r="E319">
        <v>121.5</v>
      </c>
      <c r="F319" s="38">
        <f t="shared" si="78"/>
        <v>33</v>
      </c>
      <c r="G319" s="38">
        <f t="shared" si="79"/>
        <v>351</v>
      </c>
      <c r="H319" s="47">
        <f t="shared" si="80"/>
        <v>-90.598290598290603</v>
      </c>
    </row>
    <row r="320" spans="1:8" x14ac:dyDescent="0.25">
      <c r="A320" s="66">
        <f t="shared" si="81"/>
        <v>41088</v>
      </c>
      <c r="B320">
        <v>30.5</v>
      </c>
      <c r="C320">
        <v>184.7</v>
      </c>
      <c r="D320">
        <v>0</v>
      </c>
      <c r="E320">
        <v>148.4</v>
      </c>
      <c r="F320" s="38">
        <f t="shared" si="78"/>
        <v>30.5</v>
      </c>
      <c r="G320" s="38">
        <f t="shared" si="79"/>
        <v>333.1</v>
      </c>
      <c r="H320" s="47">
        <f t="shared" si="80"/>
        <v>-90.843590513359345</v>
      </c>
    </row>
    <row r="321" spans="1:8" x14ac:dyDescent="0.25">
      <c r="A321" s="66">
        <f t="shared" si="81"/>
        <v>41095</v>
      </c>
      <c r="B321">
        <v>30.5</v>
      </c>
      <c r="C321">
        <v>192.7</v>
      </c>
      <c r="D321">
        <v>0</v>
      </c>
      <c r="E321">
        <v>166.5</v>
      </c>
      <c r="F321" s="38">
        <f t="shared" si="78"/>
        <v>30.5</v>
      </c>
      <c r="G321" s="38">
        <f t="shared" si="79"/>
        <v>359.2</v>
      </c>
      <c r="H321" s="47">
        <f t="shared" si="80"/>
        <v>-91.508908685968819</v>
      </c>
    </row>
    <row r="322" spans="1:8" x14ac:dyDescent="0.25">
      <c r="A322" s="66">
        <f t="shared" si="81"/>
        <v>41102</v>
      </c>
      <c r="B322">
        <v>35</v>
      </c>
      <c r="C322">
        <v>144.5</v>
      </c>
      <c r="D322">
        <v>0</v>
      </c>
      <c r="E322">
        <v>220</v>
      </c>
      <c r="F322" s="38">
        <f t="shared" si="78"/>
        <v>35</v>
      </c>
      <c r="G322" s="38">
        <f t="shared" si="79"/>
        <v>364.5</v>
      </c>
      <c r="H322" s="47">
        <f t="shared" si="80"/>
        <v>-90.397805212620028</v>
      </c>
    </row>
    <row r="323" spans="1:8" x14ac:dyDescent="0.25">
      <c r="A323" s="66">
        <f t="shared" si="81"/>
        <v>41109</v>
      </c>
      <c r="B323">
        <v>22</v>
      </c>
      <c r="C323">
        <v>151.19999999999999</v>
      </c>
      <c r="D323">
        <v>26.4</v>
      </c>
      <c r="E323">
        <v>220</v>
      </c>
      <c r="F323" s="38">
        <f t="shared" si="78"/>
        <v>48.4</v>
      </c>
      <c r="G323" s="38">
        <f t="shared" si="79"/>
        <v>371.2</v>
      </c>
      <c r="H323" s="47">
        <f t="shared" si="80"/>
        <v>-86.96120689655173</v>
      </c>
    </row>
    <row r="324" spans="1:8" x14ac:dyDescent="0.25">
      <c r="A324" s="66">
        <f t="shared" si="81"/>
        <v>41116</v>
      </c>
      <c r="B324">
        <v>68</v>
      </c>
      <c r="C324">
        <v>149.30000000000001</v>
      </c>
      <c r="D324">
        <v>26.4</v>
      </c>
      <c r="E324">
        <v>251.1</v>
      </c>
      <c r="F324" s="38">
        <f t="shared" si="78"/>
        <v>94.4</v>
      </c>
      <c r="G324" s="38">
        <f t="shared" si="79"/>
        <v>400.4</v>
      </c>
      <c r="H324" s="47">
        <f t="shared" si="80"/>
        <v>-76.423576423576421</v>
      </c>
    </row>
    <row r="325" spans="1:8" x14ac:dyDescent="0.25">
      <c r="A325" s="66">
        <f t="shared" si="81"/>
        <v>41123</v>
      </c>
      <c r="B325">
        <v>66</v>
      </c>
      <c r="C325">
        <v>162.69999999999999</v>
      </c>
      <c r="D325">
        <v>75.2</v>
      </c>
      <c r="E325">
        <v>251.1</v>
      </c>
      <c r="F325" s="38">
        <f t="shared" si="78"/>
        <v>141.19999999999999</v>
      </c>
      <c r="G325" s="38">
        <f t="shared" si="79"/>
        <v>413.79999999999995</v>
      </c>
      <c r="H325" s="47">
        <f t="shared" si="80"/>
        <v>-65.877235379410351</v>
      </c>
    </row>
    <row r="326" spans="1:8" x14ac:dyDescent="0.25">
      <c r="A326" s="66">
        <f t="shared" si="81"/>
        <v>41130</v>
      </c>
      <c r="B326">
        <v>74</v>
      </c>
      <c r="C326">
        <v>175.6</v>
      </c>
      <c r="D326">
        <v>75.2</v>
      </c>
      <c r="E326">
        <v>251.1</v>
      </c>
      <c r="F326" s="38">
        <f t="shared" si="78"/>
        <v>149.19999999999999</v>
      </c>
      <c r="G326" s="38">
        <f t="shared" si="79"/>
        <v>426.7</v>
      </c>
      <c r="H326" s="47">
        <f t="shared" si="80"/>
        <v>-65.033981720178119</v>
      </c>
    </row>
    <row r="327" spans="1:8" x14ac:dyDescent="0.25">
      <c r="A327" s="66">
        <f t="shared" si="81"/>
        <v>41137</v>
      </c>
      <c r="B327">
        <v>82</v>
      </c>
      <c r="C327">
        <v>148.4</v>
      </c>
      <c r="D327">
        <v>54.9</v>
      </c>
      <c r="E327">
        <v>251.1</v>
      </c>
      <c r="F327" s="38">
        <f t="shared" si="78"/>
        <v>136.9</v>
      </c>
      <c r="G327" s="38">
        <f t="shared" si="79"/>
        <v>399.5</v>
      </c>
      <c r="H327" s="47">
        <f t="shared" si="80"/>
        <v>-65.732165206508128</v>
      </c>
    </row>
    <row r="328" spans="1:8" x14ac:dyDescent="0.25">
      <c r="A328" s="66">
        <f t="shared" si="81"/>
        <v>41144</v>
      </c>
      <c r="B328">
        <v>47</v>
      </c>
      <c r="C328">
        <v>118.3</v>
      </c>
      <c r="D328">
        <v>92.9</v>
      </c>
      <c r="E328">
        <v>316.2</v>
      </c>
      <c r="F328" s="38">
        <f t="shared" si="78"/>
        <v>139.9</v>
      </c>
      <c r="G328" s="38">
        <f t="shared" si="79"/>
        <v>434.5</v>
      </c>
      <c r="H328" s="47">
        <f t="shared" si="80"/>
        <v>-67.802071346375143</v>
      </c>
    </row>
    <row r="329" spans="1:8" x14ac:dyDescent="0.25">
      <c r="A329" s="66">
        <f t="shared" si="81"/>
        <v>41151</v>
      </c>
      <c r="B329">
        <v>44.4</v>
      </c>
      <c r="C329">
        <v>126.8</v>
      </c>
      <c r="D329">
        <v>119.2</v>
      </c>
      <c r="E329">
        <v>343.6</v>
      </c>
      <c r="F329" s="38">
        <f t="shared" si="78"/>
        <v>163.6</v>
      </c>
      <c r="G329" s="38">
        <f t="shared" si="79"/>
        <v>470.40000000000003</v>
      </c>
      <c r="H329" s="47">
        <f t="shared" si="80"/>
        <v>-65.221088435374156</v>
      </c>
    </row>
    <row r="330" spans="1:8" x14ac:dyDescent="0.25">
      <c r="A330" s="66">
        <f t="shared" si="81"/>
        <v>41158</v>
      </c>
      <c r="B330">
        <v>43.3</v>
      </c>
      <c r="C330">
        <v>126.8</v>
      </c>
      <c r="D330">
        <v>119.2</v>
      </c>
      <c r="E330">
        <v>343.6</v>
      </c>
      <c r="F330" s="38">
        <f t="shared" si="78"/>
        <v>162.5</v>
      </c>
      <c r="G330" s="38">
        <f t="shared" si="79"/>
        <v>470.40000000000003</v>
      </c>
      <c r="H330" s="47">
        <f t="shared" si="80"/>
        <v>-65.454931972789112</v>
      </c>
    </row>
    <row r="331" spans="1:8" x14ac:dyDescent="0.25">
      <c r="A331" s="66">
        <f t="shared" si="81"/>
        <v>41165</v>
      </c>
      <c r="B331">
        <v>41.3</v>
      </c>
      <c r="C331">
        <v>125.8</v>
      </c>
      <c r="D331">
        <v>129.19999999999999</v>
      </c>
      <c r="E331">
        <v>370.9</v>
      </c>
      <c r="F331" s="38">
        <f t="shared" si="78"/>
        <v>170.5</v>
      </c>
      <c r="G331" s="38">
        <f t="shared" si="79"/>
        <v>496.7</v>
      </c>
      <c r="H331" s="47">
        <f t="shared" si="80"/>
        <v>-65.673444735252673</v>
      </c>
    </row>
    <row r="332" spans="1:8" x14ac:dyDescent="0.25">
      <c r="A332" s="66">
        <f t="shared" si="81"/>
        <v>41172</v>
      </c>
      <c r="B332">
        <v>51.3</v>
      </c>
      <c r="C332">
        <v>141.1</v>
      </c>
      <c r="D332">
        <v>129.19999999999999</v>
      </c>
      <c r="E332">
        <v>398.4</v>
      </c>
      <c r="F332" s="38">
        <f t="shared" si="78"/>
        <v>180.5</v>
      </c>
      <c r="G332" s="38">
        <f t="shared" si="79"/>
        <v>539.5</v>
      </c>
      <c r="H332" s="47">
        <f t="shared" si="80"/>
        <v>-66.543095458758117</v>
      </c>
    </row>
    <row r="333" spans="1:8" x14ac:dyDescent="0.25">
      <c r="A333" s="66">
        <f t="shared" si="81"/>
        <v>41179</v>
      </c>
      <c r="B333">
        <v>44.3</v>
      </c>
      <c r="C333">
        <v>154.1</v>
      </c>
      <c r="D333">
        <v>129.19999999999999</v>
      </c>
      <c r="E333">
        <v>420.2</v>
      </c>
      <c r="F333" s="38">
        <f t="shared" si="78"/>
        <v>173.5</v>
      </c>
      <c r="G333" s="38">
        <f t="shared" si="79"/>
        <v>574.29999999999995</v>
      </c>
      <c r="H333" s="47">
        <f t="shared" si="80"/>
        <v>-69.789308723663595</v>
      </c>
    </row>
    <row r="334" spans="1:8" x14ac:dyDescent="0.25">
      <c r="A334" s="66">
        <f t="shared" si="81"/>
        <v>41186</v>
      </c>
      <c r="B334">
        <v>28</v>
      </c>
      <c r="C334">
        <v>154.1</v>
      </c>
      <c r="D334">
        <v>161.69999999999999</v>
      </c>
      <c r="E334">
        <v>420.2</v>
      </c>
      <c r="F334" s="38">
        <f t="shared" si="78"/>
        <v>189.7</v>
      </c>
      <c r="G334" s="38">
        <f t="shared" si="79"/>
        <v>574.29999999999995</v>
      </c>
      <c r="H334" s="47">
        <f t="shared" si="80"/>
        <v>-66.968483371060429</v>
      </c>
    </row>
    <row r="335" spans="1:8" x14ac:dyDescent="0.25">
      <c r="A335" s="66">
        <f t="shared" si="81"/>
        <v>41193</v>
      </c>
      <c r="B335">
        <v>28</v>
      </c>
      <c r="C335">
        <v>133.1</v>
      </c>
      <c r="D335">
        <v>161.69999999999999</v>
      </c>
      <c r="E335">
        <v>447.6</v>
      </c>
      <c r="F335" s="38">
        <f t="shared" si="78"/>
        <v>189.7</v>
      </c>
      <c r="G335" s="38">
        <f t="shared" si="79"/>
        <v>580.70000000000005</v>
      </c>
      <c r="H335" s="47">
        <f t="shared" si="80"/>
        <v>-67.332529705527804</v>
      </c>
    </row>
    <row r="336" spans="1:8" x14ac:dyDescent="0.25">
      <c r="A336" s="66">
        <f t="shared" si="81"/>
        <v>41200</v>
      </c>
      <c r="B336">
        <v>28</v>
      </c>
      <c r="C336">
        <v>133.1</v>
      </c>
      <c r="D336">
        <v>161.69999999999999</v>
      </c>
      <c r="E336">
        <v>447.6</v>
      </c>
      <c r="F336" s="38">
        <f t="shared" si="78"/>
        <v>189.7</v>
      </c>
      <c r="G336" s="38">
        <f t="shared" si="79"/>
        <v>580.70000000000005</v>
      </c>
      <c r="H336" s="47">
        <f t="shared" si="80"/>
        <v>-67.332529705527804</v>
      </c>
    </row>
    <row r="337" spans="1:8" x14ac:dyDescent="0.25">
      <c r="A337" s="66">
        <f t="shared" si="81"/>
        <v>41207</v>
      </c>
      <c r="B337">
        <v>28</v>
      </c>
      <c r="C337">
        <v>37.299999999999997</v>
      </c>
      <c r="D337">
        <v>161.69999999999999</v>
      </c>
      <c r="E337">
        <v>507</v>
      </c>
      <c r="F337" s="38">
        <f t="shared" ref="F337:F400" si="82">+B337+D337</f>
        <v>189.7</v>
      </c>
      <c r="G337" s="38">
        <f t="shared" ref="G337:G400" si="83">+C337+E337</f>
        <v>544.29999999999995</v>
      </c>
      <c r="H337" s="47">
        <f t="shared" ref="H337:H400" si="84">+(F337/G337-1)*100</f>
        <v>-65.147896380672421</v>
      </c>
    </row>
    <row r="338" spans="1:8" x14ac:dyDescent="0.25">
      <c r="A338" s="66">
        <f t="shared" si="81"/>
        <v>41214</v>
      </c>
      <c r="B338">
        <v>26</v>
      </c>
      <c r="C338">
        <v>37.299999999999997</v>
      </c>
      <c r="D338">
        <v>161.69999999999999</v>
      </c>
      <c r="E338">
        <v>507</v>
      </c>
      <c r="F338" s="38">
        <f t="shared" si="82"/>
        <v>187.7</v>
      </c>
      <c r="G338" s="38">
        <f t="shared" si="83"/>
        <v>544.29999999999995</v>
      </c>
      <c r="H338" s="47">
        <f t="shared" si="84"/>
        <v>-65.5153408047033</v>
      </c>
    </row>
    <row r="339" spans="1:8" x14ac:dyDescent="0.25">
      <c r="A339" s="66">
        <f t="shared" si="81"/>
        <v>41221</v>
      </c>
      <c r="B339">
        <v>26</v>
      </c>
      <c r="C339">
        <v>37</v>
      </c>
      <c r="D339">
        <v>161.69999999999999</v>
      </c>
      <c r="E339">
        <v>507</v>
      </c>
      <c r="F339" s="38">
        <f t="shared" si="82"/>
        <v>187.7</v>
      </c>
      <c r="G339" s="38">
        <f t="shared" si="83"/>
        <v>544</v>
      </c>
      <c r="H339" s="47">
        <f t="shared" si="84"/>
        <v>-65.496323529411768</v>
      </c>
    </row>
    <row r="340" spans="1:8" x14ac:dyDescent="0.25">
      <c r="A340" s="66">
        <f t="shared" si="81"/>
        <v>41228</v>
      </c>
      <c r="B340">
        <v>27.4</v>
      </c>
      <c r="C340">
        <v>37.299999999999997</v>
      </c>
      <c r="D340">
        <v>161.69999999999999</v>
      </c>
      <c r="E340">
        <v>507</v>
      </c>
      <c r="F340" s="38">
        <f t="shared" si="82"/>
        <v>189.1</v>
      </c>
      <c r="G340" s="38">
        <f t="shared" si="83"/>
        <v>544.29999999999995</v>
      </c>
      <c r="H340" s="47">
        <f t="shared" si="84"/>
        <v>-65.258129707881679</v>
      </c>
    </row>
    <row r="341" spans="1:8" x14ac:dyDescent="0.25">
      <c r="A341" s="66">
        <f t="shared" si="81"/>
        <v>41235</v>
      </c>
      <c r="B341">
        <v>26</v>
      </c>
      <c r="C341">
        <v>40.700000000000003</v>
      </c>
      <c r="D341">
        <v>161.69999999999999</v>
      </c>
      <c r="E341">
        <v>507</v>
      </c>
      <c r="F341" s="38">
        <f t="shared" si="82"/>
        <v>187.7</v>
      </c>
      <c r="G341" s="38">
        <f t="shared" si="83"/>
        <v>547.70000000000005</v>
      </c>
      <c r="H341" s="47">
        <f t="shared" si="84"/>
        <v>-65.72941391272596</v>
      </c>
    </row>
    <row r="342" spans="1:8" x14ac:dyDescent="0.25">
      <c r="A342" s="66">
        <f t="shared" si="81"/>
        <v>41242</v>
      </c>
      <c r="B342">
        <v>34.5</v>
      </c>
      <c r="C342">
        <v>43.7</v>
      </c>
      <c r="D342">
        <v>161.69999999999999</v>
      </c>
      <c r="E342">
        <v>507</v>
      </c>
      <c r="F342" s="38">
        <f t="shared" si="82"/>
        <v>196.2</v>
      </c>
      <c r="G342" s="38">
        <f t="shared" si="83"/>
        <v>550.70000000000005</v>
      </c>
      <c r="H342" s="47">
        <f t="shared" si="84"/>
        <v>-64.372616669693116</v>
      </c>
    </row>
    <row r="343" spans="1:8" x14ac:dyDescent="0.25">
      <c r="A343" s="66">
        <f t="shared" si="81"/>
        <v>41249</v>
      </c>
      <c r="B343">
        <v>31.5</v>
      </c>
      <c r="C343">
        <v>43.7</v>
      </c>
      <c r="D343">
        <v>161.69999999999999</v>
      </c>
      <c r="E343">
        <v>507</v>
      </c>
      <c r="F343" s="38">
        <f t="shared" si="82"/>
        <v>193.2</v>
      </c>
      <c r="G343" s="38">
        <f t="shared" si="83"/>
        <v>550.70000000000005</v>
      </c>
      <c r="H343" s="47">
        <f t="shared" si="84"/>
        <v>-64.917377882694765</v>
      </c>
    </row>
    <row r="344" spans="1:8" x14ac:dyDescent="0.25">
      <c r="A344" s="66">
        <f t="shared" si="81"/>
        <v>41256</v>
      </c>
      <c r="B344">
        <v>31.5</v>
      </c>
      <c r="C344">
        <v>44</v>
      </c>
      <c r="D344">
        <v>161.69999999999999</v>
      </c>
      <c r="E344">
        <v>507</v>
      </c>
      <c r="F344" s="38">
        <f t="shared" si="82"/>
        <v>193.2</v>
      </c>
      <c r="G344" s="38">
        <f t="shared" si="83"/>
        <v>551</v>
      </c>
      <c r="H344" s="47">
        <f t="shared" si="84"/>
        <v>-64.936479128856632</v>
      </c>
    </row>
    <row r="345" spans="1:8" x14ac:dyDescent="0.25">
      <c r="A345" s="66">
        <f t="shared" si="81"/>
        <v>41263</v>
      </c>
      <c r="B345">
        <v>34</v>
      </c>
      <c r="C345">
        <v>55.6</v>
      </c>
      <c r="D345">
        <v>161.69999999999999</v>
      </c>
      <c r="E345">
        <v>507</v>
      </c>
      <c r="F345" s="38">
        <f t="shared" si="82"/>
        <v>195.7</v>
      </c>
      <c r="G345" s="38">
        <f t="shared" si="83"/>
        <v>562.6</v>
      </c>
      <c r="H345" s="47">
        <f t="shared" si="84"/>
        <v>-65.215072875933174</v>
      </c>
    </row>
    <row r="346" spans="1:8" x14ac:dyDescent="0.25">
      <c r="A346" s="66">
        <f t="shared" si="81"/>
        <v>41270</v>
      </c>
      <c r="B346">
        <v>34</v>
      </c>
      <c r="C346">
        <v>55.6</v>
      </c>
      <c r="D346">
        <v>161.69999999999999</v>
      </c>
      <c r="E346">
        <v>507</v>
      </c>
      <c r="F346" s="38">
        <f t="shared" si="82"/>
        <v>195.7</v>
      </c>
      <c r="G346" s="38">
        <f t="shared" si="83"/>
        <v>562.6</v>
      </c>
      <c r="H346" s="47">
        <f t="shared" si="84"/>
        <v>-65.215072875933174</v>
      </c>
    </row>
    <row r="347" spans="1:8" x14ac:dyDescent="0.25">
      <c r="A347" s="66">
        <f t="shared" si="81"/>
        <v>41277</v>
      </c>
      <c r="B347">
        <v>59</v>
      </c>
      <c r="C347">
        <v>55.6</v>
      </c>
      <c r="D347">
        <v>161.69999999999999</v>
      </c>
      <c r="E347">
        <v>507</v>
      </c>
      <c r="F347" s="38">
        <f t="shared" si="82"/>
        <v>220.7</v>
      </c>
      <c r="G347" s="38">
        <f t="shared" si="83"/>
        <v>562.6</v>
      </c>
      <c r="H347" s="47">
        <f t="shared" si="84"/>
        <v>-60.771418414504083</v>
      </c>
    </row>
    <row r="348" spans="1:8" x14ac:dyDescent="0.25">
      <c r="A348" s="66">
        <f t="shared" si="81"/>
        <v>41284</v>
      </c>
      <c r="B348">
        <v>59</v>
      </c>
      <c r="C348">
        <v>55.6</v>
      </c>
      <c r="D348">
        <v>161.69999999999999</v>
      </c>
      <c r="E348">
        <v>507</v>
      </c>
      <c r="F348" s="38">
        <f t="shared" si="82"/>
        <v>220.7</v>
      </c>
      <c r="G348" s="38">
        <f t="shared" si="83"/>
        <v>562.6</v>
      </c>
      <c r="H348" s="47">
        <f t="shared" si="84"/>
        <v>-60.771418414504083</v>
      </c>
    </row>
    <row r="349" spans="1:8" x14ac:dyDescent="0.25">
      <c r="A349" s="66">
        <f t="shared" si="81"/>
        <v>41291</v>
      </c>
      <c r="B349">
        <v>129</v>
      </c>
      <c r="C349">
        <v>17.3</v>
      </c>
      <c r="D349">
        <v>161.69999999999999</v>
      </c>
      <c r="E349">
        <v>534.1</v>
      </c>
      <c r="F349" s="38">
        <f t="shared" si="82"/>
        <v>290.7</v>
      </c>
      <c r="G349" s="38">
        <f t="shared" si="83"/>
        <v>551.4</v>
      </c>
      <c r="H349" s="47">
        <f t="shared" si="84"/>
        <v>-47.279651795429814</v>
      </c>
    </row>
    <row r="350" spans="1:8" x14ac:dyDescent="0.25">
      <c r="A350" s="66">
        <f t="shared" si="81"/>
        <v>41298</v>
      </c>
      <c r="B350">
        <v>135.30000000000001</v>
      </c>
      <c r="C350">
        <v>21.3</v>
      </c>
      <c r="D350">
        <v>216.8</v>
      </c>
      <c r="E350">
        <v>534.1</v>
      </c>
      <c r="F350" s="38">
        <f t="shared" si="82"/>
        <v>352.1</v>
      </c>
      <c r="G350" s="38">
        <f t="shared" si="83"/>
        <v>555.4</v>
      </c>
      <c r="H350" s="47">
        <f t="shared" si="84"/>
        <v>-36.604249189773128</v>
      </c>
    </row>
    <row r="351" spans="1:8" x14ac:dyDescent="0.25">
      <c r="A351" s="66">
        <f t="shared" si="81"/>
        <v>41305</v>
      </c>
      <c r="B351">
        <v>135.30000000000001</v>
      </c>
      <c r="C351">
        <v>25.3</v>
      </c>
      <c r="D351">
        <v>216.8</v>
      </c>
      <c r="E351">
        <v>534.1</v>
      </c>
      <c r="F351" s="38">
        <f t="shared" si="82"/>
        <v>352.1</v>
      </c>
      <c r="G351" s="38">
        <f t="shared" si="83"/>
        <v>559.4</v>
      </c>
      <c r="H351" s="47">
        <f t="shared" si="84"/>
        <v>-37.057561673221308</v>
      </c>
    </row>
    <row r="352" spans="1:8" x14ac:dyDescent="0.25">
      <c r="A352" s="66">
        <f t="shared" si="81"/>
        <v>41312</v>
      </c>
      <c r="B352">
        <v>209.7</v>
      </c>
      <c r="C352">
        <v>32</v>
      </c>
      <c r="D352">
        <v>216.8</v>
      </c>
      <c r="E352">
        <v>534.1</v>
      </c>
      <c r="F352" s="38">
        <f t="shared" si="82"/>
        <v>426.5</v>
      </c>
      <c r="G352" s="38">
        <f t="shared" si="83"/>
        <v>566.1</v>
      </c>
      <c r="H352" s="47">
        <f t="shared" si="84"/>
        <v>-24.659954071718783</v>
      </c>
    </row>
    <row r="353" spans="1:9" x14ac:dyDescent="0.25">
      <c r="A353" s="66">
        <f t="shared" si="81"/>
        <v>41319</v>
      </c>
      <c r="B353">
        <v>205.3</v>
      </c>
      <c r="C353">
        <v>32</v>
      </c>
      <c r="D353">
        <v>216.8</v>
      </c>
      <c r="E353">
        <v>534.1</v>
      </c>
      <c r="F353" s="38">
        <f t="shared" si="82"/>
        <v>422.1</v>
      </c>
      <c r="G353" s="38">
        <f t="shared" si="83"/>
        <v>566.1</v>
      </c>
      <c r="H353" s="47">
        <f t="shared" si="84"/>
        <v>-25.43720190779014</v>
      </c>
    </row>
    <row r="354" spans="1:9" x14ac:dyDescent="0.25">
      <c r="A354" s="66">
        <f t="shared" si="81"/>
        <v>41326</v>
      </c>
      <c r="B354">
        <v>173.8</v>
      </c>
      <c r="C354">
        <v>32</v>
      </c>
      <c r="D354">
        <v>252.4</v>
      </c>
      <c r="E354">
        <v>534.1</v>
      </c>
      <c r="F354" s="38">
        <f t="shared" si="82"/>
        <v>426.20000000000005</v>
      </c>
      <c r="G354" s="38">
        <f t="shared" si="83"/>
        <v>566.1</v>
      </c>
      <c r="H354" s="47">
        <f t="shared" si="84"/>
        <v>-24.71294824236</v>
      </c>
    </row>
    <row r="355" spans="1:9" x14ac:dyDescent="0.25">
      <c r="A355" s="66">
        <f t="shared" si="81"/>
        <v>41333</v>
      </c>
      <c r="B355">
        <v>138</v>
      </c>
      <c r="C355">
        <v>32.5</v>
      </c>
      <c r="D355">
        <v>305.5</v>
      </c>
      <c r="E355">
        <v>538.1</v>
      </c>
      <c r="F355" s="38">
        <f t="shared" si="82"/>
        <v>443.5</v>
      </c>
      <c r="G355" s="38">
        <f t="shared" si="83"/>
        <v>570.6</v>
      </c>
      <c r="H355" s="47">
        <f t="shared" si="84"/>
        <v>-22.274798457763755</v>
      </c>
    </row>
    <row r="356" spans="1:9" x14ac:dyDescent="0.25">
      <c r="A356" s="66">
        <f t="shared" si="81"/>
        <v>41340</v>
      </c>
      <c r="B356">
        <v>162.5</v>
      </c>
      <c r="C356">
        <v>32.5</v>
      </c>
      <c r="D356">
        <v>305.5</v>
      </c>
      <c r="E356">
        <v>538.1</v>
      </c>
      <c r="F356" s="38">
        <f t="shared" si="82"/>
        <v>468</v>
      </c>
      <c r="G356" s="38">
        <f t="shared" si="83"/>
        <v>570.6</v>
      </c>
      <c r="H356" s="47">
        <f t="shared" si="84"/>
        <v>-17.981072555205046</v>
      </c>
    </row>
    <row r="357" spans="1:9" x14ac:dyDescent="0.25">
      <c r="A357" s="66">
        <f t="shared" si="81"/>
        <v>41347</v>
      </c>
      <c r="B357">
        <v>127.5</v>
      </c>
      <c r="C357">
        <v>32.5</v>
      </c>
      <c r="D357">
        <v>344</v>
      </c>
      <c r="E357">
        <v>538.1</v>
      </c>
      <c r="F357" s="38">
        <f t="shared" si="82"/>
        <v>471.5</v>
      </c>
      <c r="G357" s="38">
        <f t="shared" si="83"/>
        <v>570.6</v>
      </c>
      <c r="H357" s="47">
        <f t="shared" si="84"/>
        <v>-17.367683140553801</v>
      </c>
    </row>
    <row r="358" spans="1:9" x14ac:dyDescent="0.25">
      <c r="A358" s="66">
        <f t="shared" si="81"/>
        <v>41354</v>
      </c>
      <c r="B358">
        <v>183.3</v>
      </c>
      <c r="C358">
        <v>33</v>
      </c>
      <c r="D358">
        <v>344</v>
      </c>
      <c r="E358">
        <v>538.1</v>
      </c>
      <c r="F358" s="38">
        <f t="shared" si="82"/>
        <v>527.29999999999995</v>
      </c>
      <c r="G358" s="38">
        <f t="shared" si="83"/>
        <v>571.1</v>
      </c>
      <c r="H358" s="47">
        <f t="shared" si="84"/>
        <v>-7.6694099106986657</v>
      </c>
    </row>
    <row r="359" spans="1:9" x14ac:dyDescent="0.25">
      <c r="A359" s="66">
        <f t="shared" si="81"/>
        <v>41361</v>
      </c>
      <c r="B359">
        <v>183.3</v>
      </c>
      <c r="C359">
        <v>3</v>
      </c>
      <c r="D359">
        <v>344</v>
      </c>
      <c r="E359">
        <v>538.1</v>
      </c>
      <c r="F359" s="38">
        <f t="shared" si="82"/>
        <v>527.29999999999995</v>
      </c>
      <c r="G359" s="38">
        <f t="shared" si="83"/>
        <v>541.1</v>
      </c>
      <c r="H359" s="47">
        <f t="shared" si="84"/>
        <v>-2.5503603770098082</v>
      </c>
      <c r="I359">
        <v>12</v>
      </c>
    </row>
    <row r="360" spans="1:9" x14ac:dyDescent="0.25">
      <c r="A360" s="66">
        <f t="shared" si="81"/>
        <v>41368</v>
      </c>
      <c r="B360">
        <v>148.30000000000001</v>
      </c>
      <c r="C360">
        <v>3.3</v>
      </c>
      <c r="D360">
        <v>382.5</v>
      </c>
      <c r="E360">
        <v>538.1</v>
      </c>
      <c r="F360" s="38">
        <f t="shared" si="82"/>
        <v>530.79999999999995</v>
      </c>
      <c r="G360" s="38">
        <f t="shared" si="83"/>
        <v>541.4</v>
      </c>
      <c r="H360" s="47">
        <f t="shared" si="84"/>
        <v>-1.9578869597340232</v>
      </c>
      <c r="I360">
        <v>12</v>
      </c>
    </row>
    <row r="361" spans="1:9" x14ac:dyDescent="0.25">
      <c r="A361" s="66">
        <f t="shared" si="81"/>
        <v>41375</v>
      </c>
      <c r="B361">
        <v>148.30000000000001</v>
      </c>
      <c r="C361">
        <v>16.3</v>
      </c>
      <c r="D361">
        <v>382.5</v>
      </c>
      <c r="E361">
        <v>538.1</v>
      </c>
      <c r="F361" s="38">
        <f t="shared" si="82"/>
        <v>530.79999999999995</v>
      </c>
      <c r="G361" s="38">
        <f t="shared" si="83"/>
        <v>554.4</v>
      </c>
      <c r="H361" s="47">
        <f t="shared" si="84"/>
        <v>-4.2568542568542593</v>
      </c>
      <c r="I361">
        <v>12</v>
      </c>
    </row>
    <row r="362" spans="1:9" x14ac:dyDescent="0.25">
      <c r="A362" s="66">
        <f t="shared" si="81"/>
        <v>41382</v>
      </c>
      <c r="B362">
        <v>148.30000000000001</v>
      </c>
      <c r="C362">
        <v>16.3</v>
      </c>
      <c r="D362">
        <v>382.5</v>
      </c>
      <c r="E362">
        <v>538.1</v>
      </c>
      <c r="F362" s="38">
        <f t="shared" si="82"/>
        <v>530.79999999999995</v>
      </c>
      <c r="G362" s="38">
        <f t="shared" si="83"/>
        <v>554.4</v>
      </c>
      <c r="H362" s="47">
        <f t="shared" si="84"/>
        <v>-4.2568542568542593</v>
      </c>
      <c r="I362">
        <v>12</v>
      </c>
    </row>
    <row r="363" spans="1:9" x14ac:dyDescent="0.25">
      <c r="A363" s="66">
        <f t="shared" si="81"/>
        <v>41389</v>
      </c>
      <c r="B363">
        <v>163.30000000000001</v>
      </c>
      <c r="C363">
        <v>16.3</v>
      </c>
      <c r="D363">
        <v>382.5</v>
      </c>
      <c r="E363">
        <v>538.1</v>
      </c>
      <c r="F363" s="38">
        <f t="shared" si="82"/>
        <v>545.79999999999995</v>
      </c>
      <c r="G363" s="38">
        <f t="shared" si="83"/>
        <v>554.4</v>
      </c>
      <c r="H363" s="47">
        <f t="shared" si="84"/>
        <v>-1.5512265512265588</v>
      </c>
      <c r="I363">
        <v>12</v>
      </c>
    </row>
    <row r="364" spans="1:9" x14ac:dyDescent="0.25">
      <c r="A364" s="66">
        <f t="shared" si="81"/>
        <v>41396</v>
      </c>
      <c r="B364">
        <v>133.69999999999999</v>
      </c>
      <c r="C364">
        <v>16.3</v>
      </c>
      <c r="D364">
        <v>411.4</v>
      </c>
      <c r="E364">
        <v>538.1</v>
      </c>
      <c r="F364" s="38">
        <f t="shared" si="82"/>
        <v>545.09999999999991</v>
      </c>
      <c r="G364" s="38">
        <f t="shared" si="83"/>
        <v>554.4</v>
      </c>
      <c r="H364" s="47">
        <f t="shared" si="84"/>
        <v>-1.6774891774891887</v>
      </c>
      <c r="I364">
        <v>12</v>
      </c>
    </row>
    <row r="365" spans="1:9" x14ac:dyDescent="0.25">
      <c r="A365" s="66">
        <f t="shared" si="81"/>
        <v>41403</v>
      </c>
      <c r="B365">
        <v>138.69999999999999</v>
      </c>
      <c r="C365">
        <v>-13</v>
      </c>
      <c r="D365">
        <v>441.4</v>
      </c>
      <c r="E365">
        <v>564.79999999999995</v>
      </c>
      <c r="F365" s="38">
        <f t="shared" si="82"/>
        <v>580.09999999999991</v>
      </c>
      <c r="G365" s="38">
        <f t="shared" si="83"/>
        <v>551.79999999999995</v>
      </c>
      <c r="H365" s="47">
        <f t="shared" si="84"/>
        <v>5.1286698079014092</v>
      </c>
      <c r="I365">
        <v>12</v>
      </c>
    </row>
    <row r="366" spans="1:9" x14ac:dyDescent="0.25">
      <c r="A366" s="66">
        <f t="shared" si="81"/>
        <v>41410</v>
      </c>
      <c r="B366">
        <v>138.69999999999999</v>
      </c>
      <c r="C366">
        <v>-13</v>
      </c>
      <c r="D366">
        <v>441.4</v>
      </c>
      <c r="E366">
        <v>564.79999999999995</v>
      </c>
      <c r="F366" s="38">
        <f t="shared" si="82"/>
        <v>580.09999999999991</v>
      </c>
      <c r="G366" s="38">
        <f t="shared" si="83"/>
        <v>551.79999999999995</v>
      </c>
      <c r="H366" s="47">
        <f t="shared" si="84"/>
        <v>5.1286698079014092</v>
      </c>
      <c r="I366">
        <v>70</v>
      </c>
    </row>
    <row r="367" spans="1:9" x14ac:dyDescent="0.25">
      <c r="A367" s="66">
        <f t="shared" si="81"/>
        <v>41417</v>
      </c>
      <c r="B367">
        <v>73</v>
      </c>
      <c r="C367">
        <v>-13</v>
      </c>
      <c r="D367">
        <v>520.6</v>
      </c>
      <c r="E367">
        <v>564.79999999999995</v>
      </c>
      <c r="F367" s="38">
        <f t="shared" si="82"/>
        <v>593.6</v>
      </c>
      <c r="G367" s="38">
        <f t="shared" si="83"/>
        <v>551.79999999999995</v>
      </c>
      <c r="H367" s="47">
        <f t="shared" si="84"/>
        <v>7.5752084088438032</v>
      </c>
      <c r="I367">
        <v>75</v>
      </c>
    </row>
    <row r="368" spans="1:9" x14ac:dyDescent="0.25">
      <c r="A368" s="66">
        <f t="shared" si="81"/>
        <v>41424</v>
      </c>
      <c r="B368">
        <v>39</v>
      </c>
      <c r="C368">
        <v>-13</v>
      </c>
      <c r="D368">
        <v>553.6</v>
      </c>
      <c r="E368">
        <v>564.79999999999995</v>
      </c>
      <c r="F368" s="38">
        <f t="shared" si="82"/>
        <v>592.6</v>
      </c>
      <c r="G368" s="38">
        <f t="shared" si="83"/>
        <v>551.79999999999995</v>
      </c>
      <c r="H368" s="47">
        <f t="shared" si="84"/>
        <v>7.3939833272925082</v>
      </c>
      <c r="I368">
        <v>92.5</v>
      </c>
    </row>
    <row r="369" spans="1:8" x14ac:dyDescent="0.25">
      <c r="A369" s="66">
        <f t="shared" si="81"/>
        <v>41431</v>
      </c>
      <c r="B369">
        <v>141.5</v>
      </c>
      <c r="C369">
        <v>-11</v>
      </c>
      <c r="D369">
        <v>0</v>
      </c>
      <c r="E369">
        <v>0</v>
      </c>
      <c r="F369" s="38">
        <f t="shared" si="82"/>
        <v>141.5</v>
      </c>
      <c r="G369" s="38">
        <f t="shared" si="83"/>
        <v>-11</v>
      </c>
      <c r="H369" s="47">
        <f t="shared" si="84"/>
        <v>-1386.3636363636363</v>
      </c>
    </row>
    <row r="370" spans="1:8" x14ac:dyDescent="0.25">
      <c r="A370" s="66">
        <f t="shared" si="81"/>
        <v>41438</v>
      </c>
      <c r="B370">
        <v>98.5</v>
      </c>
      <c r="C370">
        <v>7</v>
      </c>
      <c r="D370">
        <v>0</v>
      </c>
      <c r="E370">
        <v>0</v>
      </c>
      <c r="F370" s="38">
        <f t="shared" si="82"/>
        <v>98.5</v>
      </c>
      <c r="G370" s="38">
        <f t="shared" si="83"/>
        <v>7</v>
      </c>
      <c r="H370" s="47">
        <f t="shared" si="84"/>
        <v>1307.1428571428571</v>
      </c>
    </row>
    <row r="371" spans="1:8" x14ac:dyDescent="0.25">
      <c r="A371" s="66">
        <f t="shared" si="81"/>
        <v>41445</v>
      </c>
      <c r="B371">
        <v>197.5</v>
      </c>
      <c r="C371">
        <v>33</v>
      </c>
      <c r="D371">
        <v>0</v>
      </c>
      <c r="E371">
        <v>0</v>
      </c>
      <c r="F371" s="38">
        <f t="shared" si="82"/>
        <v>197.5</v>
      </c>
      <c r="G371" s="38">
        <f t="shared" si="83"/>
        <v>33</v>
      </c>
      <c r="H371" s="47">
        <f t="shared" si="84"/>
        <v>498.48484848484844</v>
      </c>
    </row>
    <row r="372" spans="1:8" x14ac:dyDescent="0.25">
      <c r="A372" s="66">
        <f t="shared" si="81"/>
        <v>41452</v>
      </c>
      <c r="B372">
        <v>194.1</v>
      </c>
      <c r="C372">
        <v>30.5</v>
      </c>
      <c r="D372">
        <v>12.1</v>
      </c>
      <c r="E372">
        <v>0</v>
      </c>
      <c r="F372" s="38">
        <f t="shared" si="82"/>
        <v>206.2</v>
      </c>
      <c r="G372" s="38">
        <f t="shared" si="83"/>
        <v>30.5</v>
      </c>
      <c r="H372" s="47">
        <f t="shared" si="84"/>
        <v>576.06557377049171</v>
      </c>
    </row>
    <row r="373" spans="1:8" x14ac:dyDescent="0.25">
      <c r="A373" s="66">
        <f t="shared" si="81"/>
        <v>41459</v>
      </c>
      <c r="B373">
        <v>223.1</v>
      </c>
      <c r="C373">
        <v>30.5</v>
      </c>
      <c r="D373">
        <v>39.6</v>
      </c>
      <c r="E373">
        <v>0</v>
      </c>
      <c r="F373" s="38">
        <f t="shared" si="82"/>
        <v>262.7</v>
      </c>
      <c r="G373" s="38">
        <f t="shared" si="83"/>
        <v>30.5</v>
      </c>
      <c r="H373" s="47">
        <f t="shared" si="84"/>
        <v>761.31147540983602</v>
      </c>
    </row>
    <row r="374" spans="1:8" x14ac:dyDescent="0.25">
      <c r="A374" s="66">
        <f t="shared" si="81"/>
        <v>41466</v>
      </c>
      <c r="B374">
        <v>141.6</v>
      </c>
      <c r="C374">
        <v>35</v>
      </c>
      <c r="D374">
        <v>129.69999999999999</v>
      </c>
      <c r="E374">
        <v>0</v>
      </c>
      <c r="F374" s="38">
        <f t="shared" si="82"/>
        <v>271.29999999999995</v>
      </c>
      <c r="G374" s="38">
        <f t="shared" si="83"/>
        <v>35</v>
      </c>
      <c r="H374" s="47">
        <f t="shared" si="84"/>
        <v>675.142857142857</v>
      </c>
    </row>
    <row r="375" spans="1:8" x14ac:dyDescent="0.25">
      <c r="A375" s="66">
        <f t="shared" si="81"/>
        <v>41473</v>
      </c>
      <c r="B375">
        <v>145</v>
      </c>
      <c r="C375">
        <v>22</v>
      </c>
      <c r="D375">
        <v>129.69999999999999</v>
      </c>
      <c r="E375">
        <v>26.4</v>
      </c>
      <c r="F375" s="38">
        <f t="shared" si="82"/>
        <v>274.7</v>
      </c>
      <c r="G375" s="38">
        <f t="shared" si="83"/>
        <v>48.4</v>
      </c>
      <c r="H375" s="47">
        <f t="shared" si="84"/>
        <v>467.56198347107431</v>
      </c>
    </row>
    <row r="376" spans="1:8" x14ac:dyDescent="0.25">
      <c r="A376" s="66">
        <f t="shared" si="81"/>
        <v>41480</v>
      </c>
      <c r="B376">
        <v>179</v>
      </c>
      <c r="C376">
        <v>74</v>
      </c>
      <c r="D376">
        <v>137.30000000000001</v>
      </c>
      <c r="E376">
        <v>54.9</v>
      </c>
      <c r="F376" s="38">
        <f t="shared" si="82"/>
        <v>316.3</v>
      </c>
      <c r="G376" s="38">
        <f t="shared" si="83"/>
        <v>128.9</v>
      </c>
      <c r="H376" s="47">
        <f t="shared" si="84"/>
        <v>145.38401861908454</v>
      </c>
    </row>
    <row r="377" spans="1:8" x14ac:dyDescent="0.25">
      <c r="A377" s="66">
        <f t="shared" si="81"/>
        <v>41487</v>
      </c>
      <c r="B377">
        <v>179</v>
      </c>
      <c r="C377">
        <v>66</v>
      </c>
      <c r="D377">
        <v>137.30000000000001</v>
      </c>
      <c r="E377">
        <v>54.9</v>
      </c>
      <c r="F377" s="38">
        <f t="shared" si="82"/>
        <v>316.3</v>
      </c>
      <c r="G377" s="38">
        <f t="shared" si="83"/>
        <v>120.9</v>
      </c>
      <c r="H377" s="47">
        <f t="shared" si="84"/>
        <v>161.62117452440032</v>
      </c>
    </row>
    <row r="378" spans="1:8" x14ac:dyDescent="0.25">
      <c r="A378" s="66">
        <f t="shared" si="81"/>
        <v>41494</v>
      </c>
      <c r="F378" s="38">
        <f t="shared" si="82"/>
        <v>0</v>
      </c>
      <c r="G378" s="38">
        <f t="shared" si="83"/>
        <v>0</v>
      </c>
      <c r="H378" s="47" t="e">
        <f t="shared" si="84"/>
        <v>#DIV/0!</v>
      </c>
    </row>
    <row r="379" spans="1:8" x14ac:dyDescent="0.25">
      <c r="A379" s="66">
        <f t="shared" ref="A379:A442" si="85">+A378+7</f>
        <v>41501</v>
      </c>
      <c r="B379">
        <v>179</v>
      </c>
      <c r="C379">
        <v>82</v>
      </c>
      <c r="D379">
        <v>137.30000000000001</v>
      </c>
      <c r="E379">
        <v>54.9</v>
      </c>
      <c r="F379" s="38">
        <f t="shared" si="82"/>
        <v>316.3</v>
      </c>
      <c r="G379" s="38">
        <f t="shared" si="83"/>
        <v>136.9</v>
      </c>
      <c r="H379" s="47">
        <f t="shared" si="84"/>
        <v>131.0445580715851</v>
      </c>
    </row>
    <row r="380" spans="1:8" x14ac:dyDescent="0.25">
      <c r="A380" s="66">
        <f t="shared" si="85"/>
        <v>41508</v>
      </c>
      <c r="B380">
        <v>114</v>
      </c>
      <c r="C380">
        <v>47</v>
      </c>
      <c r="D380">
        <v>240.8</v>
      </c>
      <c r="E380">
        <v>92.9</v>
      </c>
      <c r="F380" s="38">
        <f t="shared" si="82"/>
        <v>354.8</v>
      </c>
      <c r="G380" s="38">
        <f t="shared" si="83"/>
        <v>139.9</v>
      </c>
      <c r="H380" s="47">
        <f t="shared" si="84"/>
        <v>153.6097212294496</v>
      </c>
    </row>
    <row r="381" spans="1:8" x14ac:dyDescent="0.25">
      <c r="A381" s="66">
        <f t="shared" si="85"/>
        <v>41515</v>
      </c>
      <c r="B381">
        <v>58</v>
      </c>
      <c r="C381">
        <v>44.4</v>
      </c>
      <c r="D381">
        <v>302.10000000000002</v>
      </c>
      <c r="E381">
        <v>119.2</v>
      </c>
      <c r="F381" s="38">
        <f t="shared" si="82"/>
        <v>360.1</v>
      </c>
      <c r="G381" s="38">
        <f t="shared" si="83"/>
        <v>163.6</v>
      </c>
      <c r="H381" s="47">
        <f t="shared" si="84"/>
        <v>120.11002444987776</v>
      </c>
    </row>
    <row r="382" spans="1:8" x14ac:dyDescent="0.25">
      <c r="A382" s="66">
        <f t="shared" si="85"/>
        <v>41522</v>
      </c>
      <c r="B382">
        <v>58</v>
      </c>
      <c r="C382">
        <v>43.3</v>
      </c>
      <c r="D382">
        <v>302.10000000000002</v>
      </c>
      <c r="E382">
        <v>119.2</v>
      </c>
      <c r="F382" s="38">
        <f t="shared" si="82"/>
        <v>360.1</v>
      </c>
      <c r="G382" s="38">
        <f t="shared" si="83"/>
        <v>162.5</v>
      </c>
      <c r="H382" s="47">
        <f t="shared" si="84"/>
        <v>121.60000000000002</v>
      </c>
    </row>
    <row r="383" spans="1:8" x14ac:dyDescent="0.25">
      <c r="A383" s="66">
        <f t="shared" si="85"/>
        <v>41529</v>
      </c>
      <c r="B383">
        <v>37.5</v>
      </c>
      <c r="C383">
        <v>41.3</v>
      </c>
      <c r="D383">
        <v>330.1</v>
      </c>
      <c r="E383">
        <v>129.19999999999999</v>
      </c>
      <c r="F383" s="38">
        <f t="shared" si="82"/>
        <v>367.6</v>
      </c>
      <c r="G383" s="38">
        <f t="shared" si="83"/>
        <v>170.5</v>
      </c>
      <c r="H383" s="47">
        <f t="shared" si="84"/>
        <v>115.60117302052788</v>
      </c>
    </row>
    <row r="384" spans="1:8" x14ac:dyDescent="0.25">
      <c r="A384" s="66">
        <f t="shared" si="85"/>
        <v>41536</v>
      </c>
      <c r="B384">
        <v>1.5</v>
      </c>
      <c r="C384">
        <v>51.3</v>
      </c>
      <c r="D384">
        <v>365.7</v>
      </c>
      <c r="E384">
        <v>129.19999999999999</v>
      </c>
      <c r="F384" s="38">
        <f t="shared" si="82"/>
        <v>367.2</v>
      </c>
      <c r="G384" s="38">
        <f t="shared" si="83"/>
        <v>180.5</v>
      </c>
      <c r="H384" s="47">
        <f t="shared" si="84"/>
        <v>103.4349030470914</v>
      </c>
    </row>
    <row r="385" spans="1:12" ht="15" x14ac:dyDescent="0.25">
      <c r="A385" s="66">
        <f t="shared" si="85"/>
        <v>41543</v>
      </c>
      <c r="B385">
        <v>1.5</v>
      </c>
      <c r="C385">
        <v>44.3</v>
      </c>
      <c r="D385">
        <v>365.7</v>
      </c>
      <c r="E385">
        <v>129.30000000000001</v>
      </c>
      <c r="F385" s="38">
        <f t="shared" si="82"/>
        <v>367.2</v>
      </c>
      <c r="G385" s="38">
        <f t="shared" si="83"/>
        <v>173.60000000000002</v>
      </c>
      <c r="H385" s="47">
        <f t="shared" si="84"/>
        <v>111.52073732718893</v>
      </c>
      <c r="L385" s="101"/>
    </row>
    <row r="386" spans="1:12" x14ac:dyDescent="0.25">
      <c r="A386" s="66">
        <f t="shared" si="85"/>
        <v>41550</v>
      </c>
      <c r="B386">
        <v>8.5</v>
      </c>
      <c r="C386">
        <v>28</v>
      </c>
      <c r="D386">
        <v>365.7</v>
      </c>
      <c r="E386">
        <v>161.69999999999999</v>
      </c>
      <c r="F386" s="38">
        <f t="shared" si="82"/>
        <v>374.2</v>
      </c>
      <c r="G386" s="38">
        <f t="shared" si="83"/>
        <v>189.7</v>
      </c>
      <c r="H386" s="47">
        <f t="shared" si="84"/>
        <v>97.258829731154449</v>
      </c>
    </row>
    <row r="387" spans="1:12" x14ac:dyDescent="0.25">
      <c r="A387" s="66">
        <f t="shared" si="85"/>
        <v>41557</v>
      </c>
      <c r="F387" s="38">
        <f t="shared" si="82"/>
        <v>0</v>
      </c>
      <c r="G387" s="38">
        <f t="shared" si="83"/>
        <v>0</v>
      </c>
      <c r="H387" s="47" t="e">
        <f t="shared" si="84"/>
        <v>#DIV/0!</v>
      </c>
    </row>
    <row r="388" spans="1:12" x14ac:dyDescent="0.25">
      <c r="A388" s="66">
        <f t="shared" si="85"/>
        <v>41564</v>
      </c>
      <c r="F388" s="38">
        <f t="shared" si="82"/>
        <v>0</v>
      </c>
      <c r="G388" s="38">
        <f t="shared" si="83"/>
        <v>0</v>
      </c>
      <c r="H388" s="47" t="e">
        <f t="shared" si="84"/>
        <v>#DIV/0!</v>
      </c>
    </row>
    <row r="389" spans="1:12" x14ac:dyDescent="0.25">
      <c r="A389" s="66">
        <f t="shared" si="85"/>
        <v>41571</v>
      </c>
      <c r="B389">
        <v>25.5</v>
      </c>
      <c r="C389">
        <v>28</v>
      </c>
      <c r="D389">
        <v>365.7</v>
      </c>
      <c r="E389">
        <v>161.69999999999999</v>
      </c>
      <c r="F389" s="38">
        <f t="shared" si="82"/>
        <v>391.2</v>
      </c>
      <c r="G389" s="38">
        <f t="shared" si="83"/>
        <v>189.7</v>
      </c>
      <c r="H389" s="47">
        <f t="shared" si="84"/>
        <v>106.22034791776488</v>
      </c>
    </row>
    <row r="390" spans="1:12" x14ac:dyDescent="0.25">
      <c r="A390" s="66">
        <f t="shared" si="85"/>
        <v>41578</v>
      </c>
      <c r="B390">
        <v>85.5</v>
      </c>
      <c r="C390">
        <v>26</v>
      </c>
      <c r="D390">
        <v>365.7</v>
      </c>
      <c r="E390">
        <v>161.69999999999999</v>
      </c>
      <c r="F390" s="38">
        <f t="shared" si="82"/>
        <v>451.2</v>
      </c>
      <c r="G390" s="38">
        <f t="shared" si="83"/>
        <v>187.7</v>
      </c>
      <c r="H390" s="47">
        <f t="shared" si="84"/>
        <v>140.38359083644113</v>
      </c>
    </row>
    <row r="391" spans="1:12" ht="15" x14ac:dyDescent="0.25">
      <c r="A391" s="66">
        <f t="shared" si="85"/>
        <v>41585</v>
      </c>
      <c r="B391">
        <v>85.5</v>
      </c>
      <c r="C391">
        <v>26</v>
      </c>
      <c r="D391">
        <v>365.7</v>
      </c>
      <c r="E391">
        <v>161.69999999999999</v>
      </c>
      <c r="F391" s="38">
        <f t="shared" si="82"/>
        <v>451.2</v>
      </c>
      <c r="G391" s="38">
        <f t="shared" si="83"/>
        <v>187.7</v>
      </c>
      <c r="H391" s="47">
        <f t="shared" si="84"/>
        <v>140.38359083644113</v>
      </c>
      <c r="K391" s="101"/>
    </row>
    <row r="392" spans="1:12" x14ac:dyDescent="0.25">
      <c r="A392" s="66">
        <f t="shared" si="85"/>
        <v>41592</v>
      </c>
      <c r="B392">
        <v>85.5</v>
      </c>
      <c r="C392">
        <v>27.4</v>
      </c>
      <c r="D392">
        <v>365.7</v>
      </c>
      <c r="E392">
        <v>161.69999999999999</v>
      </c>
      <c r="F392" s="38">
        <f t="shared" si="82"/>
        <v>451.2</v>
      </c>
      <c r="G392" s="38">
        <f t="shared" si="83"/>
        <v>189.1</v>
      </c>
      <c r="H392" s="47">
        <f t="shared" si="84"/>
        <v>138.60391327340031</v>
      </c>
    </row>
    <row r="393" spans="1:12" x14ac:dyDescent="0.25">
      <c r="A393" s="66">
        <f t="shared" si="85"/>
        <v>41599</v>
      </c>
      <c r="B393">
        <v>85.5</v>
      </c>
      <c r="C393">
        <v>26</v>
      </c>
      <c r="D393">
        <v>365.7</v>
      </c>
      <c r="E393">
        <v>161.69999999999999</v>
      </c>
      <c r="F393" s="38">
        <f t="shared" si="82"/>
        <v>451.2</v>
      </c>
      <c r="G393" s="38">
        <f t="shared" si="83"/>
        <v>187.7</v>
      </c>
      <c r="H393" s="47">
        <f t="shared" si="84"/>
        <v>140.38359083644113</v>
      </c>
    </row>
    <row r="394" spans="1:12" x14ac:dyDescent="0.25">
      <c r="A394" s="66">
        <f t="shared" si="85"/>
        <v>41606</v>
      </c>
      <c r="B394">
        <v>93.8</v>
      </c>
      <c r="C394">
        <v>34.5</v>
      </c>
      <c r="D394">
        <v>365.7</v>
      </c>
      <c r="E394">
        <v>161.69999999999999</v>
      </c>
      <c r="F394" s="38">
        <f t="shared" si="82"/>
        <v>459.5</v>
      </c>
      <c r="G394" s="38">
        <f t="shared" si="83"/>
        <v>196.2</v>
      </c>
      <c r="H394" s="47">
        <f t="shared" si="84"/>
        <v>134.19979612640165</v>
      </c>
    </row>
    <row r="395" spans="1:12" x14ac:dyDescent="0.25">
      <c r="A395" s="66">
        <f t="shared" si="85"/>
        <v>41613</v>
      </c>
      <c r="B395">
        <v>104.3</v>
      </c>
      <c r="C395">
        <v>31.5</v>
      </c>
      <c r="D395">
        <v>373.4</v>
      </c>
      <c r="E395">
        <v>161.69999999999999</v>
      </c>
      <c r="F395" s="38">
        <f t="shared" si="82"/>
        <v>477.7</v>
      </c>
      <c r="G395" s="38">
        <f t="shared" si="83"/>
        <v>193.2</v>
      </c>
      <c r="H395" s="47">
        <f t="shared" si="84"/>
        <v>147.25672877846793</v>
      </c>
    </row>
    <row r="396" spans="1:12" x14ac:dyDescent="0.25">
      <c r="A396" s="66">
        <f t="shared" si="85"/>
        <v>41620</v>
      </c>
      <c r="B396">
        <v>89.8</v>
      </c>
      <c r="C396">
        <v>31.5</v>
      </c>
      <c r="D396">
        <v>388.6</v>
      </c>
      <c r="E396">
        <v>161.69999999999999</v>
      </c>
      <c r="F396" s="38">
        <f t="shared" si="82"/>
        <v>478.40000000000003</v>
      </c>
      <c r="G396" s="38">
        <f t="shared" si="83"/>
        <v>193.2</v>
      </c>
      <c r="H396" s="47">
        <f t="shared" si="84"/>
        <v>147.61904761904768</v>
      </c>
    </row>
    <row r="397" spans="1:12" x14ac:dyDescent="0.25">
      <c r="A397" s="66">
        <f t="shared" si="85"/>
        <v>41627</v>
      </c>
      <c r="B397" s="26">
        <v>100.8</v>
      </c>
      <c r="C397" s="26">
        <v>34</v>
      </c>
      <c r="D397">
        <v>388.6</v>
      </c>
      <c r="E397">
        <v>161.69999999999999</v>
      </c>
      <c r="F397" s="38">
        <f t="shared" si="82"/>
        <v>489.40000000000003</v>
      </c>
      <c r="G397" s="38">
        <f t="shared" si="83"/>
        <v>195.7</v>
      </c>
      <c r="H397" s="47">
        <f t="shared" si="84"/>
        <v>150.07664793050591</v>
      </c>
    </row>
    <row r="398" spans="1:12" x14ac:dyDescent="0.25">
      <c r="A398" s="66">
        <f t="shared" si="85"/>
        <v>41634</v>
      </c>
      <c r="B398" s="26">
        <v>122.8</v>
      </c>
      <c r="C398" s="26">
        <v>34</v>
      </c>
      <c r="D398">
        <v>388.6</v>
      </c>
      <c r="E398">
        <v>161.69999999999999</v>
      </c>
      <c r="F398" s="38">
        <f t="shared" si="82"/>
        <v>511.40000000000003</v>
      </c>
      <c r="G398" s="38">
        <f t="shared" si="83"/>
        <v>195.7</v>
      </c>
      <c r="H398" s="47">
        <f t="shared" si="84"/>
        <v>161.31834440470109</v>
      </c>
    </row>
    <row r="399" spans="1:12" x14ac:dyDescent="0.25">
      <c r="A399" s="66">
        <f t="shared" si="85"/>
        <v>41641</v>
      </c>
      <c r="B399" s="26">
        <v>123</v>
      </c>
      <c r="C399" s="26">
        <v>59</v>
      </c>
      <c r="D399">
        <v>388.6</v>
      </c>
      <c r="E399">
        <v>161.69999999999999</v>
      </c>
      <c r="F399" s="38">
        <f t="shared" si="82"/>
        <v>511.6</v>
      </c>
      <c r="G399" s="38">
        <f t="shared" si="83"/>
        <v>220.7</v>
      </c>
      <c r="H399" s="47">
        <f t="shared" si="84"/>
        <v>131.80788400543724</v>
      </c>
    </row>
    <row r="400" spans="1:12" ht="15" x14ac:dyDescent="0.25">
      <c r="A400" s="66">
        <f t="shared" si="85"/>
        <v>41648</v>
      </c>
      <c r="B400" s="26">
        <v>107.5</v>
      </c>
      <c r="C400" s="26">
        <v>59</v>
      </c>
      <c r="D400">
        <v>408.7</v>
      </c>
      <c r="E400">
        <v>161.69999999999999</v>
      </c>
      <c r="F400" s="38">
        <f t="shared" si="82"/>
        <v>516.20000000000005</v>
      </c>
      <c r="G400" s="38">
        <f t="shared" si="83"/>
        <v>220.7</v>
      </c>
      <c r="H400" s="47">
        <f t="shared" si="84"/>
        <v>133.89216130493887</v>
      </c>
      <c r="J400" s="101"/>
    </row>
    <row r="401" spans="1:16" x14ac:dyDescent="0.25">
      <c r="A401" s="66">
        <f t="shared" si="85"/>
        <v>41655</v>
      </c>
      <c r="B401" s="26">
        <v>73</v>
      </c>
      <c r="C401" s="26">
        <v>129</v>
      </c>
      <c r="D401">
        <v>444.9</v>
      </c>
      <c r="E401">
        <v>161.69999999999999</v>
      </c>
      <c r="F401" s="38">
        <f t="shared" ref="F401:F449" si="86">+B401+D401</f>
        <v>517.9</v>
      </c>
      <c r="G401" s="38">
        <f t="shared" ref="G401:G449" si="87">+C401+E401</f>
        <v>290.7</v>
      </c>
      <c r="H401" s="47">
        <f t="shared" ref="H401:H449" si="88">+(F401/G401-1)*100</f>
        <v>78.156174750601991</v>
      </c>
    </row>
    <row r="402" spans="1:16" x14ac:dyDescent="0.25">
      <c r="A402" s="66">
        <f t="shared" si="85"/>
        <v>41662</v>
      </c>
      <c r="B402" s="26">
        <v>73</v>
      </c>
      <c r="C402" s="26">
        <v>135.30000000000001</v>
      </c>
      <c r="D402">
        <v>444.9</v>
      </c>
      <c r="E402">
        <v>216.8</v>
      </c>
      <c r="F402" s="38">
        <f t="shared" si="86"/>
        <v>517.9</v>
      </c>
      <c r="G402" s="38">
        <f t="shared" si="87"/>
        <v>352.1</v>
      </c>
      <c r="H402" s="47">
        <f t="shared" si="88"/>
        <v>47.088895200227185</v>
      </c>
    </row>
    <row r="403" spans="1:16" ht="15" x14ac:dyDescent="0.25">
      <c r="A403" s="66">
        <f t="shared" si="85"/>
        <v>41669</v>
      </c>
      <c r="B403" s="26">
        <v>73.5</v>
      </c>
      <c r="C403" s="26">
        <v>135.30000000000001</v>
      </c>
      <c r="D403">
        <v>444.9</v>
      </c>
      <c r="E403">
        <v>216.8</v>
      </c>
      <c r="F403" s="38">
        <f t="shared" si="86"/>
        <v>518.4</v>
      </c>
      <c r="G403" s="38">
        <f t="shared" si="87"/>
        <v>352.1</v>
      </c>
      <c r="H403" s="47">
        <f t="shared" si="88"/>
        <v>47.230900312411237</v>
      </c>
      <c r="J403" s="101"/>
      <c r="L403" s="145"/>
      <c r="M403" s="144"/>
      <c r="N403" s="145"/>
      <c r="O403" s="145"/>
      <c r="P403" s="145"/>
    </row>
    <row r="404" spans="1:16" ht="15" x14ac:dyDescent="0.25">
      <c r="A404" s="66">
        <f t="shared" si="85"/>
        <v>41676</v>
      </c>
      <c r="B404" s="26">
        <v>73.5</v>
      </c>
      <c r="C404" s="26">
        <v>209.7</v>
      </c>
      <c r="D404">
        <v>444.9</v>
      </c>
      <c r="E404">
        <v>216.8</v>
      </c>
      <c r="F404" s="38">
        <f t="shared" si="86"/>
        <v>518.4</v>
      </c>
      <c r="G404" s="38">
        <f t="shared" si="87"/>
        <v>426.5</v>
      </c>
      <c r="H404" s="47">
        <f t="shared" si="88"/>
        <v>21.547479484173504</v>
      </c>
      <c r="J404" s="101"/>
      <c r="K404" s="145"/>
      <c r="L404" s="145"/>
      <c r="M404" s="145"/>
      <c r="N404" s="145"/>
      <c r="O404" s="145"/>
      <c r="P404" s="145"/>
    </row>
    <row r="405" spans="1:16" x14ac:dyDescent="0.25">
      <c r="A405" s="66">
        <f t="shared" si="85"/>
        <v>41683</v>
      </c>
      <c r="B405" s="26">
        <v>75.7</v>
      </c>
      <c r="C405" s="26">
        <v>205.3</v>
      </c>
      <c r="D405">
        <v>444.9</v>
      </c>
      <c r="E405">
        <v>216.8</v>
      </c>
      <c r="F405" s="38">
        <f t="shared" si="86"/>
        <v>520.6</v>
      </c>
      <c r="G405" s="38">
        <f t="shared" si="87"/>
        <v>422.1</v>
      </c>
      <c r="H405" s="47">
        <f t="shared" si="88"/>
        <v>23.335702440180061</v>
      </c>
    </row>
    <row r="406" spans="1:16" x14ac:dyDescent="0.25">
      <c r="A406" s="66">
        <f t="shared" si="85"/>
        <v>41690</v>
      </c>
      <c r="B406" s="26">
        <v>16</v>
      </c>
      <c r="C406" s="26">
        <v>173.8</v>
      </c>
      <c r="D406">
        <v>501.1</v>
      </c>
      <c r="E406">
        <v>252.4</v>
      </c>
      <c r="F406" s="38">
        <f t="shared" si="86"/>
        <v>517.1</v>
      </c>
      <c r="G406" s="38">
        <f t="shared" si="87"/>
        <v>426.20000000000005</v>
      </c>
      <c r="H406" s="47">
        <f t="shared" si="88"/>
        <v>21.328015016424207</v>
      </c>
    </row>
    <row r="407" spans="1:16" x14ac:dyDescent="0.25">
      <c r="A407" s="66">
        <f t="shared" si="85"/>
        <v>41697</v>
      </c>
      <c r="B407" s="26">
        <v>21</v>
      </c>
      <c r="C407" s="26">
        <v>138</v>
      </c>
      <c r="D407">
        <v>501.1</v>
      </c>
      <c r="E407">
        <v>305.5</v>
      </c>
      <c r="F407" s="38">
        <f t="shared" si="86"/>
        <v>522.1</v>
      </c>
      <c r="G407" s="38">
        <f t="shared" si="87"/>
        <v>443.5</v>
      </c>
      <c r="H407" s="47">
        <f t="shared" si="88"/>
        <v>17.72266065388952</v>
      </c>
    </row>
    <row r="408" spans="1:16" ht="15" x14ac:dyDescent="0.25">
      <c r="A408" s="66">
        <f t="shared" si="85"/>
        <v>41704</v>
      </c>
      <c r="B408" s="26">
        <v>27.6</v>
      </c>
      <c r="C408" s="26">
        <v>162.5</v>
      </c>
      <c r="D408">
        <v>501.1</v>
      </c>
      <c r="E408">
        <v>305.5</v>
      </c>
      <c r="F408" s="38">
        <f t="shared" si="86"/>
        <v>528.70000000000005</v>
      </c>
      <c r="G408" s="38">
        <f t="shared" si="87"/>
        <v>468</v>
      </c>
      <c r="H408" s="47">
        <f t="shared" si="88"/>
        <v>12.97008547008549</v>
      </c>
      <c r="J408" s="101"/>
      <c r="K408" s="145"/>
      <c r="L408" s="145"/>
      <c r="M408" s="145"/>
      <c r="N408" s="145"/>
      <c r="O408" s="145"/>
      <c r="P408" s="145"/>
    </row>
    <row r="409" spans="1:16" x14ac:dyDescent="0.25">
      <c r="A409" s="66">
        <f t="shared" si="85"/>
        <v>41711</v>
      </c>
      <c r="B409" s="26">
        <v>27.6</v>
      </c>
      <c r="C409" s="26">
        <v>127.5</v>
      </c>
      <c r="D409">
        <v>501.1</v>
      </c>
      <c r="E409" s="26">
        <v>344</v>
      </c>
      <c r="F409" s="38">
        <f t="shared" si="86"/>
        <v>528.70000000000005</v>
      </c>
      <c r="G409" s="38">
        <f t="shared" si="87"/>
        <v>471.5</v>
      </c>
      <c r="H409" s="47">
        <f t="shared" si="88"/>
        <v>12.131495227995771</v>
      </c>
    </row>
    <row r="410" spans="1:16" x14ac:dyDescent="0.25">
      <c r="A410" s="66">
        <f t="shared" si="85"/>
        <v>41718</v>
      </c>
      <c r="B410" s="26">
        <v>27.6</v>
      </c>
      <c r="C410" s="26">
        <v>183.3</v>
      </c>
      <c r="D410">
        <v>501.1</v>
      </c>
      <c r="E410" s="26">
        <v>344</v>
      </c>
      <c r="F410" s="38">
        <f t="shared" si="86"/>
        <v>528.70000000000005</v>
      </c>
      <c r="G410" s="38">
        <f t="shared" si="87"/>
        <v>527.29999999999995</v>
      </c>
      <c r="H410" s="47">
        <f t="shared" si="88"/>
        <v>0.26550350843923542</v>
      </c>
    </row>
    <row r="411" spans="1:16" x14ac:dyDescent="0.25">
      <c r="A411" s="66">
        <f t="shared" si="85"/>
        <v>41725</v>
      </c>
      <c r="B411" s="26">
        <v>27.6</v>
      </c>
      <c r="C411" s="26">
        <v>183.3</v>
      </c>
      <c r="D411">
        <v>501.1</v>
      </c>
      <c r="E411" s="26">
        <v>344</v>
      </c>
      <c r="F411" s="38">
        <f t="shared" si="86"/>
        <v>528.70000000000005</v>
      </c>
      <c r="G411" s="38">
        <f t="shared" si="87"/>
        <v>527.29999999999995</v>
      </c>
      <c r="H411" s="47">
        <f t="shared" si="88"/>
        <v>0.26550350843923542</v>
      </c>
    </row>
    <row r="412" spans="1:16" x14ac:dyDescent="0.25">
      <c r="A412" s="66">
        <f t="shared" si="85"/>
        <v>41732</v>
      </c>
      <c r="B412" s="26">
        <v>-6.4</v>
      </c>
      <c r="C412" s="26">
        <v>148.30000000000001</v>
      </c>
      <c r="D412">
        <v>575.5</v>
      </c>
      <c r="E412" s="26">
        <v>382.5</v>
      </c>
      <c r="F412" s="38">
        <f t="shared" si="86"/>
        <v>569.1</v>
      </c>
      <c r="G412" s="38">
        <f t="shared" si="87"/>
        <v>530.79999999999995</v>
      </c>
      <c r="H412" s="47">
        <f t="shared" si="88"/>
        <v>7.2155237377543369</v>
      </c>
    </row>
    <row r="413" spans="1:16" x14ac:dyDescent="0.25">
      <c r="A413" s="66">
        <f t="shared" si="85"/>
        <v>41739</v>
      </c>
      <c r="B413" s="26">
        <v>58.2</v>
      </c>
      <c r="C413" s="26">
        <v>148.30000000000001</v>
      </c>
      <c r="D413">
        <v>575.5</v>
      </c>
      <c r="E413" s="26">
        <v>382.5</v>
      </c>
      <c r="F413" s="38">
        <f t="shared" si="86"/>
        <v>633.70000000000005</v>
      </c>
      <c r="G413" s="38">
        <f t="shared" si="87"/>
        <v>530.79999999999995</v>
      </c>
      <c r="H413" s="47">
        <f t="shared" si="88"/>
        <v>19.385832705350438</v>
      </c>
    </row>
    <row r="414" spans="1:16" x14ac:dyDescent="0.25">
      <c r="A414" s="66">
        <f t="shared" si="85"/>
        <v>41746</v>
      </c>
      <c r="B414" s="26">
        <v>34.700000000000003</v>
      </c>
      <c r="C414" s="26">
        <v>163.30000000000001</v>
      </c>
      <c r="D414">
        <v>575.5</v>
      </c>
      <c r="E414" s="26">
        <v>382.5</v>
      </c>
      <c r="F414" s="38">
        <f t="shared" si="86"/>
        <v>610.20000000000005</v>
      </c>
      <c r="G414" s="38">
        <f t="shared" si="87"/>
        <v>545.79999999999995</v>
      </c>
      <c r="H414" s="47">
        <f t="shared" si="88"/>
        <v>11.799193843898891</v>
      </c>
    </row>
    <row r="415" spans="1:16" x14ac:dyDescent="0.25">
      <c r="A415" s="66">
        <f t="shared" si="85"/>
        <v>41753</v>
      </c>
      <c r="F415" s="38">
        <f t="shared" si="86"/>
        <v>0</v>
      </c>
      <c r="G415" s="38">
        <f t="shared" si="87"/>
        <v>0</v>
      </c>
      <c r="H415" s="47" t="e">
        <f t="shared" si="88"/>
        <v>#DIV/0!</v>
      </c>
    </row>
    <row r="416" spans="1:16" x14ac:dyDescent="0.25">
      <c r="A416" s="66">
        <f t="shared" si="85"/>
        <v>41760</v>
      </c>
      <c r="B416">
        <v>34.700000000000003</v>
      </c>
      <c r="C416">
        <v>133.69999999999999</v>
      </c>
      <c r="D416">
        <v>575.5</v>
      </c>
      <c r="E416">
        <v>411.4</v>
      </c>
      <c r="F416" s="38">
        <f t="shared" si="86"/>
        <v>610.20000000000005</v>
      </c>
      <c r="G416" s="38">
        <f t="shared" si="87"/>
        <v>545.09999999999991</v>
      </c>
      <c r="H416" s="47">
        <f t="shared" si="88"/>
        <v>11.94276279581732</v>
      </c>
      <c r="I416">
        <v>80.5</v>
      </c>
    </row>
    <row r="417" spans="1:9" x14ac:dyDescent="0.25">
      <c r="A417" s="66">
        <f t="shared" si="85"/>
        <v>41767</v>
      </c>
      <c r="B417">
        <v>39.700000000000003</v>
      </c>
      <c r="C417">
        <v>138.69999999999999</v>
      </c>
      <c r="D417">
        <v>575.5</v>
      </c>
      <c r="E417">
        <v>441.4</v>
      </c>
      <c r="F417" s="38">
        <f t="shared" si="86"/>
        <v>615.20000000000005</v>
      </c>
      <c r="G417" s="38">
        <f t="shared" si="87"/>
        <v>580.09999999999991</v>
      </c>
      <c r="H417" s="47">
        <f t="shared" si="88"/>
        <v>6.0506809170832954</v>
      </c>
      <c r="I417">
        <v>95.5</v>
      </c>
    </row>
    <row r="418" spans="1:9" x14ac:dyDescent="0.25">
      <c r="A418" s="66">
        <f t="shared" si="85"/>
        <v>41774</v>
      </c>
      <c r="B418">
        <v>34.700000000000003</v>
      </c>
      <c r="C418">
        <v>138.69999999999999</v>
      </c>
      <c r="D418">
        <v>575.5</v>
      </c>
      <c r="E418">
        <v>441.4</v>
      </c>
      <c r="F418" s="38">
        <f t="shared" si="86"/>
        <v>610.20000000000005</v>
      </c>
      <c r="G418" s="38">
        <f t="shared" si="87"/>
        <v>580.09999999999991</v>
      </c>
      <c r="H418" s="47">
        <f t="shared" si="88"/>
        <v>5.188760558524419</v>
      </c>
      <c r="I418">
        <v>123</v>
      </c>
    </row>
    <row r="419" spans="1:9" x14ac:dyDescent="0.25">
      <c r="A419" s="66">
        <f t="shared" si="85"/>
        <v>41781</v>
      </c>
      <c r="B419">
        <v>34.700000000000003</v>
      </c>
      <c r="C419">
        <v>73</v>
      </c>
      <c r="D419">
        <v>575.5</v>
      </c>
      <c r="E419">
        <v>520.6</v>
      </c>
      <c r="F419" s="38">
        <f t="shared" si="86"/>
        <v>610.20000000000005</v>
      </c>
      <c r="G419" s="38">
        <f t="shared" si="87"/>
        <v>593.6</v>
      </c>
      <c r="H419" s="47">
        <f t="shared" si="88"/>
        <v>2.7964959568733239</v>
      </c>
      <c r="I419">
        <v>134</v>
      </c>
    </row>
    <row r="420" spans="1:9" x14ac:dyDescent="0.25">
      <c r="A420" s="66">
        <f t="shared" si="85"/>
        <v>41788</v>
      </c>
      <c r="B420">
        <v>28.1</v>
      </c>
      <c r="C420">
        <v>39</v>
      </c>
      <c r="D420">
        <v>582.1</v>
      </c>
      <c r="E420">
        <v>553.6</v>
      </c>
      <c r="F420" s="38">
        <f t="shared" si="86"/>
        <v>610.20000000000005</v>
      </c>
      <c r="G420" s="38">
        <f t="shared" si="87"/>
        <v>592.6</v>
      </c>
      <c r="H420" s="47">
        <f t="shared" si="88"/>
        <v>2.9699628754640495</v>
      </c>
      <c r="I420">
        <v>139</v>
      </c>
    </row>
    <row r="421" spans="1:9" x14ac:dyDescent="0.25">
      <c r="A421" s="66">
        <f t="shared" si="85"/>
        <v>41795</v>
      </c>
      <c r="B421">
        <v>216.3</v>
      </c>
      <c r="C421">
        <v>141.5</v>
      </c>
      <c r="D421">
        <v>0</v>
      </c>
      <c r="E421">
        <v>0</v>
      </c>
      <c r="F421" s="38">
        <f t="shared" si="86"/>
        <v>216.3</v>
      </c>
      <c r="G421" s="38">
        <f t="shared" si="87"/>
        <v>141.5</v>
      </c>
      <c r="H421" s="47">
        <f t="shared" si="88"/>
        <v>52.862190812720854</v>
      </c>
    </row>
    <row r="422" spans="1:9" x14ac:dyDescent="0.25">
      <c r="A422" s="66">
        <f t="shared" si="85"/>
        <v>41802</v>
      </c>
      <c r="B422">
        <v>207.1</v>
      </c>
      <c r="C422">
        <v>98.5</v>
      </c>
      <c r="D422">
        <v>16.2</v>
      </c>
      <c r="E422">
        <v>0</v>
      </c>
      <c r="F422" s="38">
        <f t="shared" si="86"/>
        <v>223.29999999999998</v>
      </c>
      <c r="G422" s="38">
        <f t="shared" si="87"/>
        <v>98.5</v>
      </c>
      <c r="H422" s="47">
        <f t="shared" si="88"/>
        <v>126.70050761421319</v>
      </c>
    </row>
    <row r="423" spans="1:9" x14ac:dyDescent="0.25">
      <c r="A423" s="66">
        <f t="shared" si="85"/>
        <v>41809</v>
      </c>
      <c r="B423">
        <v>192.1</v>
      </c>
      <c r="C423">
        <v>197.5</v>
      </c>
      <c r="D423">
        <v>37.200000000000003</v>
      </c>
      <c r="E423">
        <v>0</v>
      </c>
      <c r="F423" s="38">
        <f t="shared" si="86"/>
        <v>229.3</v>
      </c>
      <c r="G423" s="38">
        <f t="shared" si="87"/>
        <v>197.5</v>
      </c>
      <c r="H423" s="47">
        <f t="shared" si="88"/>
        <v>16.101265822784818</v>
      </c>
    </row>
    <row r="424" spans="1:9" x14ac:dyDescent="0.25">
      <c r="A424" s="66">
        <f t="shared" si="85"/>
        <v>41816</v>
      </c>
      <c r="B424">
        <v>202.7</v>
      </c>
      <c r="C424">
        <v>194.1</v>
      </c>
      <c r="D424">
        <v>37.200000000000003</v>
      </c>
      <c r="E424">
        <v>12.1</v>
      </c>
      <c r="F424" s="38">
        <f t="shared" si="86"/>
        <v>239.89999999999998</v>
      </c>
      <c r="G424" s="38">
        <f t="shared" si="87"/>
        <v>206.2</v>
      </c>
      <c r="H424" s="47">
        <f t="shared" si="88"/>
        <v>16.343355965082431</v>
      </c>
    </row>
    <row r="425" spans="1:9" x14ac:dyDescent="0.25">
      <c r="A425" s="66">
        <f t="shared" si="85"/>
        <v>41823</v>
      </c>
      <c r="B425">
        <v>202.7</v>
      </c>
      <c r="C425">
        <v>223.1</v>
      </c>
      <c r="D425">
        <v>37.200000000000003</v>
      </c>
      <c r="E425">
        <v>39.6</v>
      </c>
      <c r="F425" s="38">
        <f t="shared" si="86"/>
        <v>239.89999999999998</v>
      </c>
      <c r="G425" s="38">
        <f t="shared" si="87"/>
        <v>262.7</v>
      </c>
      <c r="H425" s="47">
        <f t="shared" si="88"/>
        <v>-8.6791016368481184</v>
      </c>
    </row>
    <row r="426" spans="1:9" x14ac:dyDescent="0.25">
      <c r="A426" s="66">
        <f t="shared" si="85"/>
        <v>41830</v>
      </c>
      <c r="B426">
        <v>161.69999999999999</v>
      </c>
      <c r="C426">
        <v>141.6</v>
      </c>
      <c r="D426">
        <v>73.900000000000006</v>
      </c>
      <c r="E426">
        <v>129.69999999999999</v>
      </c>
      <c r="F426" s="38">
        <f t="shared" si="86"/>
        <v>235.6</v>
      </c>
      <c r="G426" s="38">
        <f t="shared" si="87"/>
        <v>271.29999999999995</v>
      </c>
      <c r="H426" s="47">
        <f t="shared" si="88"/>
        <v>-13.158864725396224</v>
      </c>
    </row>
    <row r="427" spans="1:9" x14ac:dyDescent="0.25">
      <c r="A427" s="66">
        <f t="shared" si="85"/>
        <v>41837</v>
      </c>
      <c r="B427">
        <v>176.7</v>
      </c>
      <c r="C427">
        <v>145</v>
      </c>
      <c r="D427">
        <v>73.900000000000006</v>
      </c>
      <c r="E427">
        <v>129.69999999999999</v>
      </c>
      <c r="F427" s="38">
        <f t="shared" si="86"/>
        <v>250.6</v>
      </c>
      <c r="G427" s="38">
        <f t="shared" si="87"/>
        <v>274.7</v>
      </c>
      <c r="H427" s="47">
        <f t="shared" si="88"/>
        <v>-8.7732071350564276</v>
      </c>
    </row>
    <row r="428" spans="1:9" x14ac:dyDescent="0.25">
      <c r="A428" s="66">
        <f t="shared" si="85"/>
        <v>41844</v>
      </c>
      <c r="B428">
        <v>186.7</v>
      </c>
      <c r="C428">
        <v>179</v>
      </c>
      <c r="D428">
        <v>73.900000000000006</v>
      </c>
      <c r="E428">
        <v>137.30000000000001</v>
      </c>
      <c r="F428" s="38">
        <f t="shared" si="86"/>
        <v>260.60000000000002</v>
      </c>
      <c r="G428" s="38">
        <f t="shared" si="87"/>
        <v>316.3</v>
      </c>
      <c r="H428" s="47">
        <f t="shared" si="88"/>
        <v>-17.609864053114133</v>
      </c>
    </row>
    <row r="429" spans="1:9" x14ac:dyDescent="0.25">
      <c r="A429" s="66">
        <f t="shared" si="85"/>
        <v>41851</v>
      </c>
      <c r="B429">
        <v>191.7</v>
      </c>
      <c r="C429">
        <v>179</v>
      </c>
      <c r="D429">
        <v>73.900000000000006</v>
      </c>
      <c r="E429">
        <v>137.30000000000001</v>
      </c>
      <c r="F429" s="38">
        <f t="shared" si="86"/>
        <v>265.60000000000002</v>
      </c>
      <c r="G429" s="38">
        <f t="shared" si="87"/>
        <v>316.3</v>
      </c>
      <c r="H429" s="47">
        <f t="shared" si="88"/>
        <v>-16.029086310464745</v>
      </c>
    </row>
    <row r="430" spans="1:9" x14ac:dyDescent="0.25">
      <c r="A430" s="66">
        <f t="shared" si="85"/>
        <v>41858</v>
      </c>
      <c r="B430">
        <v>159.5</v>
      </c>
      <c r="C430">
        <v>179</v>
      </c>
      <c r="D430">
        <v>104.7</v>
      </c>
      <c r="E430">
        <v>137.30000000000001</v>
      </c>
      <c r="F430" s="38">
        <f t="shared" si="86"/>
        <v>264.2</v>
      </c>
      <c r="G430" s="38">
        <f t="shared" si="87"/>
        <v>316.3</v>
      </c>
      <c r="H430" s="47">
        <f t="shared" si="88"/>
        <v>-16.471704078406578</v>
      </c>
    </row>
    <row r="431" spans="1:9" x14ac:dyDescent="0.25">
      <c r="A431" s="66">
        <f t="shared" si="85"/>
        <v>41865</v>
      </c>
      <c r="B431">
        <v>68.8</v>
      </c>
      <c r="C431">
        <v>179</v>
      </c>
      <c r="D431">
        <v>192.8</v>
      </c>
      <c r="E431">
        <v>137.30000000000001</v>
      </c>
      <c r="F431" s="38">
        <f t="shared" si="86"/>
        <v>261.60000000000002</v>
      </c>
      <c r="G431" s="38">
        <f t="shared" si="87"/>
        <v>316.3</v>
      </c>
      <c r="H431" s="47">
        <f t="shared" si="88"/>
        <v>-17.293708504584249</v>
      </c>
    </row>
    <row r="432" spans="1:9" x14ac:dyDescent="0.25">
      <c r="A432" s="66">
        <f t="shared" si="85"/>
        <v>41872</v>
      </c>
      <c r="B432">
        <v>50.8</v>
      </c>
      <c r="C432">
        <v>114</v>
      </c>
      <c r="D432">
        <v>218</v>
      </c>
      <c r="E432">
        <v>240.8</v>
      </c>
      <c r="F432" s="38">
        <f t="shared" si="86"/>
        <v>268.8</v>
      </c>
      <c r="G432" s="38">
        <f t="shared" si="87"/>
        <v>354.8</v>
      </c>
      <c r="H432" s="47">
        <f t="shared" si="88"/>
        <v>-24.239007891770015</v>
      </c>
    </row>
    <row r="433" spans="1:9" x14ac:dyDescent="0.25">
      <c r="A433" s="66">
        <f t="shared" si="85"/>
        <v>41879</v>
      </c>
      <c r="B433">
        <v>50.8</v>
      </c>
      <c r="C433">
        <v>58</v>
      </c>
      <c r="D433">
        <v>218</v>
      </c>
      <c r="E433">
        <v>302.10000000000002</v>
      </c>
      <c r="F433" s="38">
        <f t="shared" si="86"/>
        <v>268.8</v>
      </c>
      <c r="G433" s="38">
        <f t="shared" si="87"/>
        <v>360.1</v>
      </c>
      <c r="H433" s="47">
        <f t="shared" si="88"/>
        <v>-25.354068314357125</v>
      </c>
    </row>
    <row r="434" spans="1:9" x14ac:dyDescent="0.25">
      <c r="A434" s="66">
        <f t="shared" si="85"/>
        <v>41886</v>
      </c>
      <c r="F434" s="38">
        <f t="shared" si="86"/>
        <v>0</v>
      </c>
      <c r="G434" s="38">
        <f t="shared" si="87"/>
        <v>0</v>
      </c>
      <c r="H434" s="47" t="e">
        <f t="shared" si="88"/>
        <v>#DIV/0!</v>
      </c>
    </row>
    <row r="435" spans="1:9" x14ac:dyDescent="0.25">
      <c r="A435" s="66">
        <f t="shared" si="85"/>
        <v>41893</v>
      </c>
      <c r="B435">
        <v>50.8</v>
      </c>
      <c r="C435">
        <v>37.5</v>
      </c>
      <c r="D435">
        <v>218</v>
      </c>
      <c r="E435">
        <v>330.1</v>
      </c>
      <c r="F435" s="38">
        <f t="shared" si="86"/>
        <v>268.8</v>
      </c>
      <c r="G435" s="38">
        <f t="shared" si="87"/>
        <v>367.6</v>
      </c>
      <c r="H435" s="47">
        <f t="shared" si="88"/>
        <v>-26.877040261153429</v>
      </c>
    </row>
    <row r="436" spans="1:9" x14ac:dyDescent="0.25">
      <c r="A436" s="66">
        <f t="shared" si="85"/>
        <v>41900</v>
      </c>
      <c r="B436">
        <v>62.4</v>
      </c>
      <c r="C436">
        <v>1.5</v>
      </c>
      <c r="D436">
        <v>218</v>
      </c>
      <c r="E436">
        <v>365.7</v>
      </c>
      <c r="F436" s="38">
        <f t="shared" si="86"/>
        <v>280.39999999999998</v>
      </c>
      <c r="G436" s="38">
        <f t="shared" si="87"/>
        <v>367.2</v>
      </c>
      <c r="H436" s="47">
        <f t="shared" si="88"/>
        <v>-23.638344226579523</v>
      </c>
    </row>
    <row r="437" spans="1:9" x14ac:dyDescent="0.25">
      <c r="A437" s="66">
        <f t="shared" si="85"/>
        <v>41907</v>
      </c>
      <c r="B437">
        <v>69.400000000000006</v>
      </c>
      <c r="C437">
        <v>1.5</v>
      </c>
      <c r="D437">
        <v>218</v>
      </c>
      <c r="E437">
        <v>365.7</v>
      </c>
      <c r="F437" s="38">
        <f t="shared" si="86"/>
        <v>287.39999999999998</v>
      </c>
      <c r="G437" s="38">
        <f t="shared" si="87"/>
        <v>367.2</v>
      </c>
      <c r="H437" s="47">
        <f t="shared" si="88"/>
        <v>-21.732026143790851</v>
      </c>
    </row>
    <row r="438" spans="1:9" x14ac:dyDescent="0.25">
      <c r="A438" s="66">
        <f t="shared" si="85"/>
        <v>41914</v>
      </c>
      <c r="B438">
        <v>69.400000000000006</v>
      </c>
      <c r="C438">
        <v>8.5</v>
      </c>
      <c r="D438">
        <v>218</v>
      </c>
      <c r="E438">
        <v>365.7</v>
      </c>
      <c r="F438" s="38">
        <f t="shared" si="86"/>
        <v>287.39999999999998</v>
      </c>
      <c r="G438" s="38">
        <f t="shared" si="87"/>
        <v>374.2</v>
      </c>
      <c r="H438" s="47">
        <f t="shared" si="88"/>
        <v>-23.196151790486375</v>
      </c>
    </row>
    <row r="439" spans="1:9" x14ac:dyDescent="0.25">
      <c r="A439" s="66">
        <f t="shared" si="85"/>
        <v>41921</v>
      </c>
      <c r="B439">
        <v>35.9</v>
      </c>
      <c r="C439">
        <v>8.5</v>
      </c>
      <c r="D439">
        <v>254.3</v>
      </c>
      <c r="E439">
        <v>365.7</v>
      </c>
      <c r="F439" s="38">
        <f t="shared" si="86"/>
        <v>290.2</v>
      </c>
      <c r="G439" s="38">
        <f t="shared" si="87"/>
        <v>374.2</v>
      </c>
      <c r="H439" s="47">
        <f t="shared" si="88"/>
        <v>-22.447888829502936</v>
      </c>
    </row>
    <row r="440" spans="1:9" x14ac:dyDescent="0.25">
      <c r="A440" s="66">
        <f t="shared" si="85"/>
        <v>41928</v>
      </c>
      <c r="B440">
        <v>36.4</v>
      </c>
      <c r="C440">
        <v>8.5</v>
      </c>
      <c r="D440">
        <v>254.3</v>
      </c>
      <c r="E440">
        <v>365.7</v>
      </c>
      <c r="F440" s="38">
        <f t="shared" si="86"/>
        <v>290.7</v>
      </c>
      <c r="G440" s="38">
        <f t="shared" si="87"/>
        <v>374.2</v>
      </c>
      <c r="H440" s="47">
        <f t="shared" si="88"/>
        <v>-22.314270443613037</v>
      </c>
    </row>
    <row r="441" spans="1:9" x14ac:dyDescent="0.25">
      <c r="A441" s="66">
        <f t="shared" si="85"/>
        <v>41935</v>
      </c>
      <c r="B441">
        <v>46.8</v>
      </c>
      <c r="C441">
        <v>25.5</v>
      </c>
      <c r="D441">
        <v>254.3</v>
      </c>
      <c r="E441">
        <v>365.7</v>
      </c>
      <c r="F441" s="38">
        <f t="shared" si="86"/>
        <v>301.10000000000002</v>
      </c>
      <c r="G441" s="38">
        <f t="shared" si="87"/>
        <v>391.2</v>
      </c>
      <c r="H441" s="47">
        <f t="shared" si="88"/>
        <v>-23.031697341513279</v>
      </c>
    </row>
    <row r="442" spans="1:9" x14ac:dyDescent="0.25">
      <c r="A442" s="66">
        <f t="shared" si="85"/>
        <v>41942</v>
      </c>
      <c r="B442">
        <v>52.8</v>
      </c>
      <c r="C442">
        <v>85.5</v>
      </c>
      <c r="D442">
        <v>254.3</v>
      </c>
      <c r="E442">
        <v>365.7</v>
      </c>
      <c r="F442" s="38">
        <f t="shared" si="86"/>
        <v>307.10000000000002</v>
      </c>
      <c r="G442" s="38">
        <f t="shared" si="87"/>
        <v>451.2</v>
      </c>
      <c r="H442" s="47">
        <f t="shared" si="88"/>
        <v>-31.937056737588641</v>
      </c>
    </row>
    <row r="443" spans="1:9" x14ac:dyDescent="0.25">
      <c r="A443" s="66">
        <f t="shared" ref="A443:A506" si="89">+A442+7</f>
        <v>41949</v>
      </c>
      <c r="B443">
        <v>72.8</v>
      </c>
      <c r="C443">
        <v>85.5</v>
      </c>
      <c r="D443">
        <v>254.3</v>
      </c>
      <c r="E443">
        <v>365.7</v>
      </c>
      <c r="F443" s="38">
        <f t="shared" si="86"/>
        <v>327.10000000000002</v>
      </c>
      <c r="G443" s="38">
        <f t="shared" si="87"/>
        <v>451.2</v>
      </c>
      <c r="H443" s="47">
        <f t="shared" si="88"/>
        <v>-27.504432624113473</v>
      </c>
    </row>
    <row r="444" spans="1:9" x14ac:dyDescent="0.25">
      <c r="A444" s="66">
        <f t="shared" si="89"/>
        <v>41956</v>
      </c>
      <c r="B444">
        <v>90.8</v>
      </c>
      <c r="C444">
        <v>85.5</v>
      </c>
      <c r="D444">
        <v>254.3</v>
      </c>
      <c r="E444">
        <v>365.7</v>
      </c>
      <c r="F444" s="38">
        <f t="shared" si="86"/>
        <v>345.1</v>
      </c>
      <c r="G444" s="38">
        <f t="shared" si="87"/>
        <v>451.2</v>
      </c>
      <c r="H444" s="47">
        <f t="shared" si="88"/>
        <v>-23.515070921985803</v>
      </c>
      <c r="I444">
        <v>16</v>
      </c>
    </row>
    <row r="445" spans="1:9" x14ac:dyDescent="0.25">
      <c r="A445" s="66">
        <f t="shared" si="89"/>
        <v>41963</v>
      </c>
      <c r="F445" s="38">
        <f t="shared" si="86"/>
        <v>0</v>
      </c>
      <c r="G445" s="38">
        <f t="shared" si="87"/>
        <v>0</v>
      </c>
      <c r="H445" s="47" t="e">
        <f t="shared" si="88"/>
        <v>#DIV/0!</v>
      </c>
    </row>
    <row r="446" spans="1:9" x14ac:dyDescent="0.25">
      <c r="A446" s="66">
        <f t="shared" si="89"/>
        <v>41970</v>
      </c>
      <c r="B446">
        <v>59</v>
      </c>
      <c r="C446">
        <v>93.8</v>
      </c>
      <c r="D446">
        <v>299.39999999999998</v>
      </c>
      <c r="E446">
        <v>365.7</v>
      </c>
      <c r="F446" s="38">
        <f t="shared" si="86"/>
        <v>358.4</v>
      </c>
      <c r="G446" s="38">
        <f t="shared" si="87"/>
        <v>459.5</v>
      </c>
      <c r="H446" s="47">
        <f t="shared" si="88"/>
        <v>-22.002176278563656</v>
      </c>
    </row>
    <row r="447" spans="1:9" x14ac:dyDescent="0.25">
      <c r="A447" s="66">
        <f t="shared" si="89"/>
        <v>41977</v>
      </c>
      <c r="B447">
        <v>59</v>
      </c>
      <c r="C447">
        <v>104.3</v>
      </c>
      <c r="D447">
        <v>299.39999999999998</v>
      </c>
      <c r="E447">
        <v>373.4</v>
      </c>
      <c r="F447" s="38">
        <f t="shared" si="86"/>
        <v>358.4</v>
      </c>
      <c r="G447" s="38">
        <f t="shared" si="87"/>
        <v>477.7</v>
      </c>
      <c r="H447" s="47">
        <f t="shared" si="88"/>
        <v>-24.973832949549934</v>
      </c>
    </row>
    <row r="448" spans="1:9" x14ac:dyDescent="0.25">
      <c r="A448" s="66">
        <f t="shared" si="89"/>
        <v>41984</v>
      </c>
      <c r="B448">
        <v>66.7</v>
      </c>
      <c r="C448">
        <v>89.8</v>
      </c>
      <c r="D448">
        <v>299.39999999999998</v>
      </c>
      <c r="E448">
        <v>388.6</v>
      </c>
      <c r="F448" s="38">
        <f t="shared" si="86"/>
        <v>366.09999999999997</v>
      </c>
      <c r="G448" s="38">
        <f t="shared" si="87"/>
        <v>478.40000000000003</v>
      </c>
      <c r="H448" s="47">
        <f t="shared" si="88"/>
        <v>-23.474080267558538</v>
      </c>
    </row>
    <row r="449" spans="1:9" x14ac:dyDescent="0.25">
      <c r="A449" s="66">
        <f t="shared" si="89"/>
        <v>41991</v>
      </c>
      <c r="B449">
        <v>76.7</v>
      </c>
      <c r="C449">
        <v>100.8</v>
      </c>
      <c r="D449">
        <v>299.39999999999998</v>
      </c>
      <c r="E449">
        <v>388.6</v>
      </c>
      <c r="F449" s="38">
        <f t="shared" si="86"/>
        <v>376.09999999999997</v>
      </c>
      <c r="G449" s="38">
        <f t="shared" si="87"/>
        <v>489.40000000000003</v>
      </c>
      <c r="H449" s="47">
        <f t="shared" si="88"/>
        <v>-23.150796894156123</v>
      </c>
    </row>
    <row r="450" spans="1:9" x14ac:dyDescent="0.25">
      <c r="A450" s="66">
        <f t="shared" si="89"/>
        <v>41998</v>
      </c>
      <c r="B450">
        <v>71.7</v>
      </c>
      <c r="C450">
        <v>122.8</v>
      </c>
      <c r="D450">
        <v>304.8</v>
      </c>
      <c r="E450">
        <v>388.6</v>
      </c>
      <c r="F450" s="38">
        <f t="shared" ref="F450:F476" si="90">+B450+D450</f>
        <v>376.5</v>
      </c>
      <c r="G450" s="38">
        <f t="shared" ref="G450:G476" si="91">+C450+E450</f>
        <v>511.40000000000003</v>
      </c>
      <c r="H450" s="47">
        <f t="shared" ref="H450:H476" si="92">+(F450/G450-1)*100</f>
        <v>-26.378568635119283</v>
      </c>
    </row>
    <row r="451" spans="1:9" x14ac:dyDescent="0.25">
      <c r="A451" s="66">
        <f t="shared" si="89"/>
        <v>42005</v>
      </c>
      <c r="B451">
        <v>71.7</v>
      </c>
      <c r="C451">
        <v>123</v>
      </c>
      <c r="D451">
        <v>304.8</v>
      </c>
      <c r="E451">
        <v>388.6</v>
      </c>
      <c r="F451" s="38">
        <f t="shared" si="90"/>
        <v>376.5</v>
      </c>
      <c r="G451" s="38">
        <f t="shared" si="91"/>
        <v>511.6</v>
      </c>
      <c r="H451" s="47">
        <f t="shared" si="92"/>
        <v>-26.407349491790466</v>
      </c>
    </row>
    <row r="452" spans="1:9" x14ac:dyDescent="0.25">
      <c r="A452" s="66">
        <f t="shared" si="89"/>
        <v>42012</v>
      </c>
      <c r="B452">
        <v>71.7</v>
      </c>
      <c r="C452">
        <v>107.5</v>
      </c>
      <c r="D452">
        <v>304.8</v>
      </c>
      <c r="E452">
        <v>408.7</v>
      </c>
      <c r="F452" s="38">
        <f t="shared" si="90"/>
        <v>376.5</v>
      </c>
      <c r="G452" s="38">
        <f t="shared" si="91"/>
        <v>516.20000000000005</v>
      </c>
      <c r="H452" s="47">
        <f t="shared" si="92"/>
        <v>-27.063153816350262</v>
      </c>
    </row>
    <row r="453" spans="1:9" x14ac:dyDescent="0.25">
      <c r="A453" s="66">
        <f t="shared" si="89"/>
        <v>42019</v>
      </c>
      <c r="B453">
        <v>71.7</v>
      </c>
      <c r="C453">
        <v>73</v>
      </c>
      <c r="D453">
        <v>304.8</v>
      </c>
      <c r="E453">
        <v>444.9</v>
      </c>
      <c r="F453" s="38">
        <f t="shared" si="90"/>
        <v>376.5</v>
      </c>
      <c r="G453" s="38">
        <f t="shared" si="91"/>
        <v>517.9</v>
      </c>
      <c r="H453" s="47">
        <f t="shared" si="92"/>
        <v>-27.302568063332689</v>
      </c>
    </row>
    <row r="454" spans="1:9" x14ac:dyDescent="0.25">
      <c r="A454" s="66">
        <f t="shared" si="89"/>
        <v>42026</v>
      </c>
      <c r="B454">
        <v>48.8</v>
      </c>
      <c r="C454">
        <v>73</v>
      </c>
      <c r="D454">
        <v>331.3</v>
      </c>
      <c r="E454">
        <v>444.9</v>
      </c>
      <c r="F454" s="38">
        <f t="shared" si="90"/>
        <v>380.1</v>
      </c>
      <c r="G454" s="38">
        <f t="shared" si="91"/>
        <v>517.9</v>
      </c>
      <c r="H454" s="47">
        <f t="shared" si="92"/>
        <v>-26.607453176288853</v>
      </c>
    </row>
    <row r="455" spans="1:9" x14ac:dyDescent="0.25">
      <c r="A455" s="66">
        <f t="shared" si="89"/>
        <v>42033</v>
      </c>
      <c r="B455">
        <v>48.8</v>
      </c>
      <c r="C455">
        <v>73.5</v>
      </c>
      <c r="D455">
        <v>331.3</v>
      </c>
      <c r="E455">
        <v>444.9</v>
      </c>
      <c r="F455" s="38">
        <f t="shared" si="90"/>
        <v>380.1</v>
      </c>
      <c r="G455" s="38">
        <f t="shared" si="91"/>
        <v>518.4</v>
      </c>
      <c r="H455" s="47">
        <f t="shared" si="92"/>
        <v>-26.678240740740733</v>
      </c>
    </row>
    <row r="456" spans="1:9" x14ac:dyDescent="0.25">
      <c r="A456" s="66">
        <f t="shared" si="89"/>
        <v>42040</v>
      </c>
      <c r="B456">
        <v>48.8</v>
      </c>
      <c r="C456">
        <v>73.5</v>
      </c>
      <c r="D456">
        <v>331.3</v>
      </c>
      <c r="E456">
        <v>444.9</v>
      </c>
      <c r="F456" s="38">
        <f t="shared" si="90"/>
        <v>380.1</v>
      </c>
      <c r="G456" s="38">
        <f t="shared" si="91"/>
        <v>518.4</v>
      </c>
      <c r="H456" s="47">
        <f t="shared" si="92"/>
        <v>-26.678240740740733</v>
      </c>
      <c r="I456">
        <v>8</v>
      </c>
    </row>
    <row r="457" spans="1:9" x14ac:dyDescent="0.25">
      <c r="A457" s="66">
        <f t="shared" si="89"/>
        <v>42047</v>
      </c>
      <c r="B457">
        <v>48.8</v>
      </c>
      <c r="C457">
        <v>75.7</v>
      </c>
      <c r="D457">
        <v>331.3</v>
      </c>
      <c r="E457">
        <v>444.9</v>
      </c>
      <c r="F457" s="38">
        <f t="shared" si="90"/>
        <v>380.1</v>
      </c>
      <c r="G457" s="38">
        <f t="shared" si="91"/>
        <v>520.6</v>
      </c>
      <c r="H457" s="47">
        <f t="shared" si="92"/>
        <v>-26.988090664617747</v>
      </c>
      <c r="I457">
        <v>8</v>
      </c>
    </row>
    <row r="458" spans="1:9" x14ac:dyDescent="0.25">
      <c r="A458" s="66">
        <f t="shared" si="89"/>
        <v>42054</v>
      </c>
      <c r="B458">
        <v>48.8</v>
      </c>
      <c r="C458">
        <v>16</v>
      </c>
      <c r="D458">
        <v>331.3</v>
      </c>
      <c r="E458">
        <v>501.1</v>
      </c>
      <c r="F458" s="38">
        <f t="shared" si="90"/>
        <v>380.1</v>
      </c>
      <c r="G458" s="38">
        <f t="shared" si="91"/>
        <v>517.1</v>
      </c>
      <c r="H458" s="47">
        <f t="shared" si="92"/>
        <v>-26.493908334944884</v>
      </c>
      <c r="I458">
        <v>8</v>
      </c>
    </row>
    <row r="459" spans="1:9" x14ac:dyDescent="0.25">
      <c r="A459" s="66">
        <f t="shared" si="89"/>
        <v>42061</v>
      </c>
      <c r="B459">
        <v>48.8</v>
      </c>
      <c r="C459">
        <v>21</v>
      </c>
      <c r="D459">
        <v>331.3</v>
      </c>
      <c r="E459">
        <v>501.1</v>
      </c>
      <c r="F459" s="38">
        <f t="shared" si="90"/>
        <v>380.1</v>
      </c>
      <c r="G459" s="38">
        <f t="shared" si="91"/>
        <v>522.1</v>
      </c>
      <c r="H459" s="47">
        <f t="shared" si="92"/>
        <v>-27.197854817084842</v>
      </c>
      <c r="I459">
        <v>8</v>
      </c>
    </row>
    <row r="460" spans="1:9" x14ac:dyDescent="0.25">
      <c r="A460" s="66">
        <f t="shared" si="89"/>
        <v>42068</v>
      </c>
      <c r="B460">
        <v>51.8</v>
      </c>
      <c r="C460">
        <v>27.6</v>
      </c>
      <c r="D460">
        <v>331.3</v>
      </c>
      <c r="E460">
        <v>501.1</v>
      </c>
      <c r="F460" s="38">
        <f t="shared" si="90"/>
        <v>383.1</v>
      </c>
      <c r="G460" s="38">
        <f t="shared" si="91"/>
        <v>528.70000000000005</v>
      </c>
      <c r="H460" s="47">
        <f t="shared" si="92"/>
        <v>-27.539247210138072</v>
      </c>
      <c r="I460">
        <v>8</v>
      </c>
    </row>
    <row r="461" spans="1:9" x14ac:dyDescent="0.25">
      <c r="A461" s="66">
        <f t="shared" si="89"/>
        <v>42075</v>
      </c>
      <c r="B461">
        <v>51.8</v>
      </c>
      <c r="C461">
        <v>27.6</v>
      </c>
      <c r="D461">
        <v>364.3</v>
      </c>
      <c r="E461">
        <v>501.1</v>
      </c>
      <c r="F461" s="38">
        <f t="shared" si="90"/>
        <v>416.1</v>
      </c>
      <c r="G461" s="38">
        <f t="shared" si="91"/>
        <v>528.70000000000005</v>
      </c>
      <c r="H461" s="47">
        <f t="shared" si="92"/>
        <v>-21.297522224323817</v>
      </c>
      <c r="I461">
        <v>16</v>
      </c>
    </row>
    <row r="462" spans="1:9" x14ac:dyDescent="0.25">
      <c r="A462" s="66">
        <f t="shared" si="89"/>
        <v>42082</v>
      </c>
      <c r="B462">
        <v>51.8</v>
      </c>
      <c r="C462">
        <v>27.6</v>
      </c>
      <c r="D462">
        <v>364.3</v>
      </c>
      <c r="E462">
        <v>501.1</v>
      </c>
      <c r="F462" s="38">
        <f t="shared" si="90"/>
        <v>416.1</v>
      </c>
      <c r="G462" s="38">
        <f t="shared" si="91"/>
        <v>528.70000000000005</v>
      </c>
      <c r="H462" s="47">
        <f t="shared" si="92"/>
        <v>-21.297522224323817</v>
      </c>
      <c r="I462">
        <v>16</v>
      </c>
    </row>
    <row r="463" spans="1:9" x14ac:dyDescent="0.25">
      <c r="A463" s="66">
        <f t="shared" si="89"/>
        <v>42089</v>
      </c>
      <c r="B463">
        <v>46.8</v>
      </c>
      <c r="C463">
        <v>27.6</v>
      </c>
      <c r="D463">
        <v>364.3</v>
      </c>
      <c r="E463">
        <v>501.1</v>
      </c>
      <c r="F463" s="38">
        <f t="shared" si="90"/>
        <v>411.1</v>
      </c>
      <c r="G463" s="38">
        <f t="shared" si="91"/>
        <v>528.70000000000005</v>
      </c>
      <c r="H463" s="47">
        <f t="shared" si="92"/>
        <v>-22.243238131265375</v>
      </c>
      <c r="I463">
        <v>16</v>
      </c>
    </row>
    <row r="464" spans="1:9" x14ac:dyDescent="0.25">
      <c r="A464" s="66">
        <f t="shared" si="89"/>
        <v>42096</v>
      </c>
      <c r="B464">
        <v>49.8</v>
      </c>
      <c r="C464">
        <v>-6.4</v>
      </c>
      <c r="D464">
        <v>364.3</v>
      </c>
      <c r="E464">
        <v>575.5</v>
      </c>
      <c r="F464" s="38">
        <f t="shared" si="90"/>
        <v>414.1</v>
      </c>
      <c r="G464" s="38">
        <f t="shared" si="91"/>
        <v>569.1</v>
      </c>
      <c r="H464" s="47">
        <f t="shared" si="92"/>
        <v>-27.235986645580745</v>
      </c>
      <c r="I464">
        <v>17</v>
      </c>
    </row>
    <row r="465" spans="1:9" x14ac:dyDescent="0.25">
      <c r="A465" s="66">
        <f t="shared" si="89"/>
        <v>42103</v>
      </c>
      <c r="B465">
        <v>28</v>
      </c>
      <c r="C465">
        <v>58.2</v>
      </c>
      <c r="D465">
        <v>397.3</v>
      </c>
      <c r="E465">
        <v>575.5</v>
      </c>
      <c r="F465" s="38">
        <f t="shared" si="90"/>
        <v>425.3</v>
      </c>
      <c r="G465" s="38">
        <f t="shared" si="91"/>
        <v>633.70000000000005</v>
      </c>
      <c r="H465" s="47">
        <f t="shared" si="92"/>
        <v>-32.886223765188582</v>
      </c>
      <c r="I465">
        <v>17</v>
      </c>
    </row>
    <row r="466" spans="1:9" x14ac:dyDescent="0.25">
      <c r="A466" s="66">
        <f t="shared" si="89"/>
        <v>42110</v>
      </c>
      <c r="B466">
        <v>25</v>
      </c>
      <c r="C466">
        <v>34.700000000000003</v>
      </c>
      <c r="D466">
        <v>421.1</v>
      </c>
      <c r="E466">
        <v>575.5</v>
      </c>
      <c r="F466" s="38">
        <f t="shared" si="90"/>
        <v>446.1</v>
      </c>
      <c r="G466" s="38">
        <f t="shared" si="91"/>
        <v>610.20000000000005</v>
      </c>
      <c r="H466" s="47">
        <f t="shared" si="92"/>
        <v>-26.892822025565387</v>
      </c>
      <c r="I466">
        <v>20</v>
      </c>
    </row>
    <row r="467" spans="1:9" x14ac:dyDescent="0.25">
      <c r="A467" s="66">
        <f t="shared" si="89"/>
        <v>42117</v>
      </c>
      <c r="B467">
        <v>25</v>
      </c>
      <c r="C467">
        <v>34.700000000000003</v>
      </c>
      <c r="D467">
        <v>421.1</v>
      </c>
      <c r="E467">
        <v>575.5</v>
      </c>
      <c r="F467" s="38">
        <f t="shared" si="90"/>
        <v>446.1</v>
      </c>
      <c r="G467" s="38">
        <f t="shared" si="91"/>
        <v>610.20000000000005</v>
      </c>
      <c r="H467" s="47">
        <f t="shared" si="92"/>
        <v>-26.892822025565387</v>
      </c>
      <c r="I467">
        <v>93</v>
      </c>
    </row>
    <row r="468" spans="1:9" x14ac:dyDescent="0.25">
      <c r="A468" s="66">
        <f t="shared" si="89"/>
        <v>42124</v>
      </c>
      <c r="B468">
        <v>25</v>
      </c>
      <c r="C468">
        <v>34.700000000000003</v>
      </c>
      <c r="D468">
        <v>421.1</v>
      </c>
      <c r="E468">
        <v>575.5</v>
      </c>
      <c r="F468" s="38">
        <f t="shared" si="90"/>
        <v>446.1</v>
      </c>
      <c r="G468" s="38">
        <f t="shared" si="91"/>
        <v>610.20000000000005</v>
      </c>
      <c r="H468" s="47">
        <f t="shared" si="92"/>
        <v>-26.892822025565387</v>
      </c>
      <c r="I468">
        <v>93</v>
      </c>
    </row>
    <row r="469" spans="1:9" x14ac:dyDescent="0.25">
      <c r="A469" s="66">
        <f t="shared" si="89"/>
        <v>42131</v>
      </c>
      <c r="B469">
        <v>25</v>
      </c>
      <c r="C469">
        <v>39.700000000000003</v>
      </c>
      <c r="D469">
        <v>421.1</v>
      </c>
      <c r="E469">
        <v>575.5</v>
      </c>
      <c r="F469" s="38">
        <f t="shared" si="90"/>
        <v>446.1</v>
      </c>
      <c r="G469" s="38">
        <f t="shared" si="91"/>
        <v>615.20000000000005</v>
      </c>
      <c r="H469" s="47">
        <f t="shared" si="92"/>
        <v>-27.486996098829653</v>
      </c>
      <c r="I469">
        <v>93.5</v>
      </c>
    </row>
    <row r="470" spans="1:9" x14ac:dyDescent="0.25">
      <c r="A470" s="66">
        <f t="shared" si="89"/>
        <v>42138</v>
      </c>
      <c r="B470">
        <v>0</v>
      </c>
      <c r="C470">
        <v>34.700000000000003</v>
      </c>
      <c r="D470">
        <v>480.1</v>
      </c>
      <c r="E470">
        <v>575.5</v>
      </c>
      <c r="F470" s="38">
        <f t="shared" si="90"/>
        <v>480.1</v>
      </c>
      <c r="G470" s="38">
        <f t="shared" si="91"/>
        <v>610.20000000000005</v>
      </c>
      <c r="H470" s="47">
        <f t="shared" si="92"/>
        <v>-21.320878400524425</v>
      </c>
      <c r="I470">
        <v>93.5</v>
      </c>
    </row>
    <row r="471" spans="1:9" x14ac:dyDescent="0.25">
      <c r="A471" s="66">
        <f t="shared" si="89"/>
        <v>42145</v>
      </c>
      <c r="B471">
        <v>0</v>
      </c>
      <c r="C471">
        <v>34.700000000000003</v>
      </c>
      <c r="D471">
        <v>480.1</v>
      </c>
      <c r="E471">
        <v>575.5</v>
      </c>
      <c r="F471" s="38">
        <f t="shared" si="90"/>
        <v>480.1</v>
      </c>
      <c r="G471" s="38">
        <f t="shared" si="91"/>
        <v>610.20000000000005</v>
      </c>
      <c r="H471" s="47">
        <f t="shared" si="92"/>
        <v>-21.320878400524425</v>
      </c>
      <c r="I471">
        <v>96.5</v>
      </c>
    </row>
    <row r="472" spans="1:9" x14ac:dyDescent="0.25">
      <c r="A472" s="66">
        <f t="shared" si="89"/>
        <v>42152</v>
      </c>
      <c r="B472">
        <v>0</v>
      </c>
      <c r="C472">
        <v>28.1</v>
      </c>
      <c r="D472">
        <v>480.1</v>
      </c>
      <c r="E472">
        <v>582.1</v>
      </c>
      <c r="F472" s="38">
        <f t="shared" si="90"/>
        <v>480.1</v>
      </c>
      <c r="G472" s="38">
        <f t="shared" si="91"/>
        <v>610.20000000000005</v>
      </c>
      <c r="H472" s="47">
        <f t="shared" si="92"/>
        <v>-21.320878400524425</v>
      </c>
      <c r="I472">
        <v>96.5</v>
      </c>
    </row>
    <row r="473" spans="1:9" x14ac:dyDescent="0.25">
      <c r="A473" s="66">
        <f t="shared" si="89"/>
        <v>42159</v>
      </c>
      <c r="B473">
        <v>113.5</v>
      </c>
      <c r="C473">
        <v>216.3</v>
      </c>
      <c r="D473">
        <v>0</v>
      </c>
      <c r="E473">
        <v>0</v>
      </c>
      <c r="F473" s="38">
        <f t="shared" si="90"/>
        <v>113.5</v>
      </c>
      <c r="G473" s="38">
        <f t="shared" si="91"/>
        <v>216.3</v>
      </c>
      <c r="H473" s="47">
        <f t="shared" si="92"/>
        <v>-47.526583448913549</v>
      </c>
    </row>
    <row r="474" spans="1:9" x14ac:dyDescent="0.25">
      <c r="A474" s="66">
        <f t="shared" si="89"/>
        <v>42166</v>
      </c>
      <c r="B474">
        <v>113.5</v>
      </c>
      <c r="C474">
        <v>207.1</v>
      </c>
      <c r="D474">
        <v>0</v>
      </c>
      <c r="E474">
        <v>16.2</v>
      </c>
      <c r="F474" s="38">
        <f t="shared" si="90"/>
        <v>113.5</v>
      </c>
      <c r="G474" s="38">
        <f t="shared" si="91"/>
        <v>223.29999999999998</v>
      </c>
      <c r="H474" s="47">
        <f t="shared" si="92"/>
        <v>-49.171518137035378</v>
      </c>
    </row>
    <row r="475" spans="1:9" x14ac:dyDescent="0.25">
      <c r="A475" s="66">
        <f t="shared" si="89"/>
        <v>42173</v>
      </c>
      <c r="B475">
        <v>86.5</v>
      </c>
      <c r="C475">
        <v>192.1</v>
      </c>
      <c r="D475">
        <v>33</v>
      </c>
      <c r="E475">
        <v>37.200000000000003</v>
      </c>
      <c r="F475" s="38">
        <f t="shared" si="90"/>
        <v>119.5</v>
      </c>
      <c r="G475" s="38">
        <f t="shared" si="91"/>
        <v>229.3</v>
      </c>
      <c r="H475" s="47">
        <f t="shared" si="92"/>
        <v>-47.884866986480603</v>
      </c>
    </row>
    <row r="476" spans="1:9" x14ac:dyDescent="0.25">
      <c r="A476" s="66">
        <f t="shared" si="89"/>
        <v>42180</v>
      </c>
      <c r="B476">
        <v>57.5</v>
      </c>
      <c r="C476">
        <v>202.7</v>
      </c>
      <c r="D476">
        <v>64.3</v>
      </c>
      <c r="E476">
        <v>37.200000000000003</v>
      </c>
      <c r="F476" s="38">
        <f t="shared" si="90"/>
        <v>121.8</v>
      </c>
      <c r="G476" s="38">
        <f t="shared" si="91"/>
        <v>239.89999999999998</v>
      </c>
      <c r="H476" s="47">
        <f t="shared" si="92"/>
        <v>-49.228845352230088</v>
      </c>
    </row>
    <row r="477" spans="1:9" x14ac:dyDescent="0.25">
      <c r="A477" s="66">
        <f t="shared" si="89"/>
        <v>42187</v>
      </c>
      <c r="B477">
        <v>57.5</v>
      </c>
      <c r="C477">
        <v>202.7</v>
      </c>
      <c r="D477">
        <v>64.3</v>
      </c>
      <c r="E477">
        <v>37.200000000000003</v>
      </c>
      <c r="F477" s="38">
        <f t="shared" ref="F477:G479" si="93">+B477+D477</f>
        <v>121.8</v>
      </c>
      <c r="G477" s="38">
        <f t="shared" si="93"/>
        <v>239.89999999999998</v>
      </c>
      <c r="H477" s="47">
        <f t="shared" ref="H477:H485" si="94">+(F477/G477-1)*100</f>
        <v>-49.228845352230088</v>
      </c>
    </row>
    <row r="478" spans="1:9" x14ac:dyDescent="0.25">
      <c r="A478" s="66">
        <f t="shared" si="89"/>
        <v>42194</v>
      </c>
      <c r="B478" s="26">
        <v>34</v>
      </c>
      <c r="C478">
        <v>161.69999999999999</v>
      </c>
      <c r="D478">
        <v>93.5</v>
      </c>
      <c r="E478">
        <v>73.900000000000006</v>
      </c>
      <c r="F478" s="38">
        <f t="shared" si="93"/>
        <v>127.5</v>
      </c>
      <c r="G478" s="38">
        <f t="shared" si="93"/>
        <v>235.6</v>
      </c>
      <c r="H478" s="47">
        <f t="shared" si="94"/>
        <v>-45.882852292020374</v>
      </c>
    </row>
    <row r="479" spans="1:9" x14ac:dyDescent="0.25">
      <c r="A479" s="66">
        <f t="shared" si="89"/>
        <v>42201</v>
      </c>
      <c r="B479">
        <v>69.5</v>
      </c>
      <c r="C479">
        <v>176.7</v>
      </c>
      <c r="D479">
        <v>93.5</v>
      </c>
      <c r="E479">
        <v>73.900000000000006</v>
      </c>
      <c r="F479" s="61">
        <f t="shared" si="93"/>
        <v>163</v>
      </c>
      <c r="G479" s="38">
        <f t="shared" si="93"/>
        <v>250.6</v>
      </c>
      <c r="H479" s="47">
        <f t="shared" si="94"/>
        <v>-34.956105347166798</v>
      </c>
    </row>
    <row r="480" spans="1:9" x14ac:dyDescent="0.25">
      <c r="A480" s="66">
        <f t="shared" si="89"/>
        <v>42208</v>
      </c>
      <c r="B480">
        <v>69.5</v>
      </c>
      <c r="C480">
        <v>186.7</v>
      </c>
      <c r="D480">
        <v>93.5</v>
      </c>
      <c r="E480">
        <v>73.900000000000006</v>
      </c>
      <c r="F480" s="61">
        <f t="shared" ref="F480:G485" si="95">+B480+D480</f>
        <v>163</v>
      </c>
      <c r="G480" s="38">
        <f t="shared" si="95"/>
        <v>260.60000000000002</v>
      </c>
      <c r="H480" s="47">
        <f t="shared" si="94"/>
        <v>-37.452033768227174</v>
      </c>
    </row>
    <row r="481" spans="1:8" x14ac:dyDescent="0.25">
      <c r="A481" s="66">
        <f t="shared" si="89"/>
        <v>42215</v>
      </c>
      <c r="B481">
        <v>69.5</v>
      </c>
      <c r="C481">
        <v>191.7</v>
      </c>
      <c r="D481">
        <v>93.5</v>
      </c>
      <c r="E481">
        <v>73.900000000000006</v>
      </c>
      <c r="F481" s="61">
        <f t="shared" si="95"/>
        <v>163</v>
      </c>
      <c r="G481" s="38">
        <f t="shared" si="95"/>
        <v>265.60000000000002</v>
      </c>
      <c r="H481" s="47">
        <f t="shared" si="94"/>
        <v>-38.629518072289159</v>
      </c>
    </row>
    <row r="482" spans="1:8" x14ac:dyDescent="0.25">
      <c r="A482" s="66">
        <f t="shared" si="89"/>
        <v>42222</v>
      </c>
      <c r="B482">
        <v>69.5</v>
      </c>
      <c r="C482">
        <v>159.5</v>
      </c>
      <c r="D482">
        <v>93.5</v>
      </c>
      <c r="E482">
        <v>104.7</v>
      </c>
      <c r="F482" s="61">
        <f t="shared" si="95"/>
        <v>163</v>
      </c>
      <c r="G482" s="38">
        <f t="shared" si="95"/>
        <v>264.2</v>
      </c>
      <c r="H482" s="47">
        <f t="shared" si="94"/>
        <v>-38.30431491294474</v>
      </c>
    </row>
    <row r="483" spans="1:8" x14ac:dyDescent="0.25">
      <c r="A483" s="66">
        <f t="shared" si="89"/>
        <v>42229</v>
      </c>
      <c r="B483">
        <v>73.5</v>
      </c>
      <c r="C483">
        <v>68.8</v>
      </c>
      <c r="D483">
        <v>93.5</v>
      </c>
      <c r="E483">
        <v>192.8</v>
      </c>
      <c r="F483" s="61">
        <f t="shared" si="95"/>
        <v>167</v>
      </c>
      <c r="G483" s="38">
        <f t="shared" si="95"/>
        <v>261.60000000000002</v>
      </c>
      <c r="H483" s="47">
        <f t="shared" si="94"/>
        <v>-36.162079510703371</v>
      </c>
    </row>
    <row r="484" spans="1:8" x14ac:dyDescent="0.25">
      <c r="A484" s="66">
        <f t="shared" si="89"/>
        <v>42236</v>
      </c>
      <c r="B484">
        <v>90.5</v>
      </c>
      <c r="C484">
        <v>50.8</v>
      </c>
      <c r="D484">
        <v>93.5</v>
      </c>
      <c r="E484">
        <v>218</v>
      </c>
      <c r="F484" s="61">
        <f t="shared" si="95"/>
        <v>184</v>
      </c>
      <c r="G484" s="38">
        <f t="shared" si="95"/>
        <v>268.8</v>
      </c>
      <c r="H484" s="47">
        <f t="shared" si="94"/>
        <v>-31.547619047619047</v>
      </c>
    </row>
    <row r="485" spans="1:8" x14ac:dyDescent="0.25">
      <c r="A485" s="66">
        <f t="shared" si="89"/>
        <v>42243</v>
      </c>
      <c r="B485" s="26">
        <v>56</v>
      </c>
      <c r="C485">
        <v>50.8</v>
      </c>
      <c r="D485">
        <v>129.6</v>
      </c>
      <c r="E485">
        <v>14.8</v>
      </c>
      <c r="F485" s="61">
        <f t="shared" si="95"/>
        <v>185.6</v>
      </c>
      <c r="G485" s="38">
        <f t="shared" si="95"/>
        <v>65.599999999999994</v>
      </c>
      <c r="H485" s="47">
        <f t="shared" si="94"/>
        <v>182.92682926829272</v>
      </c>
    </row>
    <row r="486" spans="1:8" x14ac:dyDescent="0.25">
      <c r="A486" s="66">
        <f t="shared" si="89"/>
        <v>42250</v>
      </c>
      <c r="B486" s="26">
        <v>56</v>
      </c>
      <c r="C486">
        <v>50.8</v>
      </c>
      <c r="D486">
        <v>129.6</v>
      </c>
      <c r="E486">
        <v>218</v>
      </c>
      <c r="F486" s="61">
        <f t="shared" ref="F486:G488" si="96">+B486+D486</f>
        <v>185.6</v>
      </c>
      <c r="G486" s="38">
        <f t="shared" si="96"/>
        <v>268.8</v>
      </c>
      <c r="H486" s="47">
        <f t="shared" ref="H486:H494" si="97">+(F486/G486-1)*100</f>
        <v>-30.952380952380953</v>
      </c>
    </row>
    <row r="487" spans="1:8" x14ac:dyDescent="0.25">
      <c r="A487" s="66">
        <f t="shared" si="89"/>
        <v>42257</v>
      </c>
      <c r="B487" s="26">
        <v>19</v>
      </c>
      <c r="C487">
        <v>50.8</v>
      </c>
      <c r="D487">
        <v>168.8</v>
      </c>
      <c r="E487">
        <v>218</v>
      </c>
      <c r="F487" s="61">
        <f t="shared" si="96"/>
        <v>187.8</v>
      </c>
      <c r="G487" s="38">
        <f t="shared" si="96"/>
        <v>268.8</v>
      </c>
      <c r="H487" s="47">
        <f t="shared" si="97"/>
        <v>-30.133928571428569</v>
      </c>
    </row>
    <row r="488" spans="1:8" x14ac:dyDescent="0.25">
      <c r="A488" s="66">
        <f t="shared" si="89"/>
        <v>42264</v>
      </c>
      <c r="B488" s="26">
        <v>19</v>
      </c>
      <c r="C488">
        <v>62.4</v>
      </c>
      <c r="D488">
        <v>168.8</v>
      </c>
      <c r="E488">
        <v>218</v>
      </c>
      <c r="F488" s="61">
        <f t="shared" si="96"/>
        <v>187.8</v>
      </c>
      <c r="G488" s="38">
        <f t="shared" si="96"/>
        <v>280.39999999999998</v>
      </c>
      <c r="H488" s="47">
        <f t="shared" si="97"/>
        <v>-33.024251069900131</v>
      </c>
    </row>
    <row r="489" spans="1:8" x14ac:dyDescent="0.25">
      <c r="A489" s="66">
        <f t="shared" si="89"/>
        <v>42271</v>
      </c>
      <c r="B489" s="26">
        <v>19</v>
      </c>
      <c r="C489">
        <v>69.400000000000006</v>
      </c>
      <c r="D489">
        <v>168.8</v>
      </c>
      <c r="E489">
        <v>218</v>
      </c>
      <c r="F489" s="61">
        <f t="shared" ref="F489:G494" si="98">+B489+D489</f>
        <v>187.8</v>
      </c>
      <c r="G489" s="38">
        <f t="shared" si="98"/>
        <v>287.39999999999998</v>
      </c>
      <c r="H489" s="47">
        <f t="shared" si="97"/>
        <v>-34.655532359081406</v>
      </c>
    </row>
    <row r="490" spans="1:8" x14ac:dyDescent="0.25">
      <c r="A490" s="66">
        <f t="shared" si="89"/>
        <v>42278</v>
      </c>
      <c r="B490" s="26">
        <v>10</v>
      </c>
      <c r="C490">
        <v>69.400000000000006</v>
      </c>
      <c r="D490">
        <v>187.5</v>
      </c>
      <c r="E490">
        <v>218</v>
      </c>
      <c r="F490" s="61">
        <f t="shared" si="98"/>
        <v>197.5</v>
      </c>
      <c r="G490" s="38">
        <f t="shared" si="98"/>
        <v>287.39999999999998</v>
      </c>
      <c r="H490" s="47">
        <f t="shared" si="97"/>
        <v>-31.280445372303401</v>
      </c>
    </row>
    <row r="491" spans="1:8" x14ac:dyDescent="0.25">
      <c r="A491" s="66">
        <f t="shared" si="89"/>
        <v>42285</v>
      </c>
      <c r="B491" s="26">
        <v>28</v>
      </c>
      <c r="C491">
        <v>35.9</v>
      </c>
      <c r="D491">
        <v>187.5</v>
      </c>
      <c r="E491">
        <v>254.3</v>
      </c>
      <c r="F491" s="61">
        <f t="shared" si="98"/>
        <v>215.5</v>
      </c>
      <c r="G491" s="38">
        <f t="shared" si="98"/>
        <v>290.2</v>
      </c>
      <c r="H491" s="47">
        <f t="shared" si="97"/>
        <v>-25.740868366643689</v>
      </c>
    </row>
    <row r="492" spans="1:8" x14ac:dyDescent="0.25">
      <c r="A492" s="66">
        <f t="shared" si="89"/>
        <v>42292</v>
      </c>
      <c r="B492">
        <v>28.9</v>
      </c>
      <c r="C492">
        <v>36.4</v>
      </c>
      <c r="D492">
        <v>187.5</v>
      </c>
      <c r="E492">
        <v>254.3</v>
      </c>
      <c r="F492" s="61">
        <f t="shared" si="98"/>
        <v>216.4</v>
      </c>
      <c r="G492" s="38">
        <f t="shared" si="98"/>
        <v>290.7</v>
      </c>
      <c r="H492" s="47">
        <f t="shared" si="97"/>
        <v>-25.558995528035766</v>
      </c>
    </row>
    <row r="493" spans="1:8" x14ac:dyDescent="0.25">
      <c r="A493" s="66">
        <f t="shared" si="89"/>
        <v>42299</v>
      </c>
      <c r="B493" s="26">
        <v>28.9</v>
      </c>
      <c r="C493">
        <v>46.8</v>
      </c>
      <c r="D493">
        <v>187.5</v>
      </c>
      <c r="E493">
        <v>254.3</v>
      </c>
      <c r="F493" s="61">
        <f t="shared" si="98"/>
        <v>216.4</v>
      </c>
      <c r="G493" s="38">
        <f t="shared" si="98"/>
        <v>301.10000000000002</v>
      </c>
      <c r="H493" s="47">
        <f t="shared" si="97"/>
        <v>-28.130189305878449</v>
      </c>
    </row>
    <row r="494" spans="1:8" x14ac:dyDescent="0.25">
      <c r="A494" s="66">
        <f t="shared" si="89"/>
        <v>42306</v>
      </c>
      <c r="B494" s="26">
        <v>28.9</v>
      </c>
      <c r="C494">
        <v>52.8</v>
      </c>
      <c r="D494">
        <v>187.5</v>
      </c>
      <c r="E494">
        <v>254.3</v>
      </c>
      <c r="F494" s="61">
        <f t="shared" si="98"/>
        <v>216.4</v>
      </c>
      <c r="G494" s="38">
        <f t="shared" si="98"/>
        <v>307.10000000000002</v>
      </c>
      <c r="H494" s="47">
        <f t="shared" si="97"/>
        <v>-29.534353630739176</v>
      </c>
    </row>
    <row r="495" spans="1:8" x14ac:dyDescent="0.25">
      <c r="A495" s="66">
        <f t="shared" si="89"/>
        <v>42313</v>
      </c>
      <c r="B495">
        <v>28.9</v>
      </c>
      <c r="C495">
        <v>72.8</v>
      </c>
      <c r="D495">
        <v>187.5</v>
      </c>
      <c r="E495">
        <v>254.3</v>
      </c>
      <c r="F495" s="61">
        <f t="shared" ref="F495:G498" si="99">+B495+D495</f>
        <v>216.4</v>
      </c>
      <c r="G495" s="38">
        <f t="shared" si="99"/>
        <v>327.10000000000002</v>
      </c>
      <c r="H495" s="47">
        <f t="shared" ref="H495:H504" si="100">+(F495/G495-1)*100</f>
        <v>-33.842861510241519</v>
      </c>
    </row>
    <row r="496" spans="1:8" x14ac:dyDescent="0.25">
      <c r="A496" s="66">
        <f t="shared" si="89"/>
        <v>42320</v>
      </c>
      <c r="B496" s="26">
        <v>35.9</v>
      </c>
      <c r="C496">
        <v>72.8</v>
      </c>
      <c r="D496">
        <v>187.5</v>
      </c>
      <c r="E496">
        <v>254.3</v>
      </c>
      <c r="F496" s="61">
        <f t="shared" si="99"/>
        <v>223.4</v>
      </c>
      <c r="G496" s="38">
        <f t="shared" si="99"/>
        <v>327.10000000000002</v>
      </c>
      <c r="H496" s="47">
        <f t="shared" si="100"/>
        <v>-31.702843167227147</v>
      </c>
    </row>
    <row r="497" spans="1:9" x14ac:dyDescent="0.25">
      <c r="A497" s="66">
        <f t="shared" si="89"/>
        <v>42327</v>
      </c>
      <c r="B497" s="26">
        <v>35.9</v>
      </c>
      <c r="C497">
        <v>90.8</v>
      </c>
      <c r="D497">
        <v>187.5</v>
      </c>
      <c r="E497">
        <v>254.3</v>
      </c>
      <c r="F497" s="61">
        <f t="shared" si="99"/>
        <v>223.4</v>
      </c>
      <c r="G497" s="38">
        <f t="shared" si="99"/>
        <v>345.1</v>
      </c>
      <c r="H497" s="47">
        <f t="shared" si="100"/>
        <v>-35.265140538974215</v>
      </c>
    </row>
    <row r="498" spans="1:9" x14ac:dyDescent="0.25">
      <c r="A498" s="66">
        <f t="shared" si="89"/>
        <v>42334</v>
      </c>
      <c r="B498" s="26">
        <v>35.9</v>
      </c>
      <c r="C498" s="26">
        <v>59</v>
      </c>
      <c r="D498">
        <v>187.5</v>
      </c>
      <c r="E498">
        <v>299.39999999999998</v>
      </c>
      <c r="F498" s="61">
        <f t="shared" si="99"/>
        <v>223.4</v>
      </c>
      <c r="G498" s="38">
        <f t="shared" si="99"/>
        <v>358.4</v>
      </c>
      <c r="H498" s="47">
        <f t="shared" si="100"/>
        <v>-37.667410714285708</v>
      </c>
    </row>
    <row r="499" spans="1:9" x14ac:dyDescent="0.25">
      <c r="A499" s="66">
        <f t="shared" si="89"/>
        <v>42341</v>
      </c>
      <c r="B499" s="26">
        <v>35.9</v>
      </c>
      <c r="C499" s="26">
        <v>59</v>
      </c>
      <c r="D499">
        <v>187.5</v>
      </c>
      <c r="E499">
        <v>299.39999999999998</v>
      </c>
      <c r="F499" s="61">
        <f t="shared" ref="F499:G504" si="101">+B499+D499</f>
        <v>223.4</v>
      </c>
      <c r="G499" s="38">
        <f t="shared" si="101"/>
        <v>358.4</v>
      </c>
      <c r="H499" s="47">
        <f t="shared" si="100"/>
        <v>-37.667410714285708</v>
      </c>
    </row>
    <row r="500" spans="1:9" x14ac:dyDescent="0.25">
      <c r="A500" s="66">
        <f t="shared" si="89"/>
        <v>42348</v>
      </c>
      <c r="B500" s="26">
        <v>35.9</v>
      </c>
      <c r="C500">
        <v>66.7</v>
      </c>
      <c r="D500">
        <v>187.5</v>
      </c>
      <c r="E500">
        <v>299.39999999999998</v>
      </c>
      <c r="F500" s="61">
        <f t="shared" si="101"/>
        <v>223.4</v>
      </c>
      <c r="G500" s="38">
        <f t="shared" si="101"/>
        <v>366.09999999999997</v>
      </c>
      <c r="H500" s="47">
        <f t="shared" si="100"/>
        <v>-38.978421196394422</v>
      </c>
      <c r="I500">
        <v>0</v>
      </c>
    </row>
    <row r="501" spans="1:9" x14ac:dyDescent="0.25">
      <c r="A501" s="66">
        <f t="shared" si="89"/>
        <v>42355</v>
      </c>
      <c r="B501" s="26">
        <v>25</v>
      </c>
      <c r="C501">
        <v>76.7</v>
      </c>
      <c r="D501">
        <v>198.3</v>
      </c>
      <c r="E501">
        <v>299.39999999999998</v>
      </c>
      <c r="F501" s="61">
        <f t="shared" si="101"/>
        <v>223.3</v>
      </c>
      <c r="G501" s="38">
        <f t="shared" si="101"/>
        <v>376.09999999999997</v>
      </c>
      <c r="H501" s="47">
        <f t="shared" si="100"/>
        <v>-40.627492688114856</v>
      </c>
      <c r="I501">
        <v>0</v>
      </c>
    </row>
    <row r="502" spans="1:9" x14ac:dyDescent="0.25">
      <c r="A502" s="66">
        <f t="shared" si="89"/>
        <v>42362</v>
      </c>
      <c r="B502" s="26">
        <v>25</v>
      </c>
      <c r="C502">
        <v>71.7</v>
      </c>
      <c r="D502">
        <v>198.3</v>
      </c>
      <c r="E502">
        <v>304.8</v>
      </c>
      <c r="F502" s="61">
        <f t="shared" si="101"/>
        <v>223.3</v>
      </c>
      <c r="G502" s="38">
        <f t="shared" si="101"/>
        <v>376.5</v>
      </c>
      <c r="H502" s="47">
        <f t="shared" si="100"/>
        <v>-40.690571049136778</v>
      </c>
      <c r="I502">
        <v>0</v>
      </c>
    </row>
    <row r="503" spans="1:9" x14ac:dyDescent="0.25">
      <c r="A503" s="66">
        <f t="shared" si="89"/>
        <v>42369</v>
      </c>
      <c r="B503" s="26">
        <v>35</v>
      </c>
      <c r="C503">
        <v>71.7</v>
      </c>
      <c r="D503">
        <v>198.3</v>
      </c>
      <c r="E503">
        <v>304.8</v>
      </c>
      <c r="F503" s="61">
        <f t="shared" si="101"/>
        <v>233.3</v>
      </c>
      <c r="G503" s="38">
        <f t="shared" si="101"/>
        <v>376.5</v>
      </c>
      <c r="H503" s="47">
        <f t="shared" si="100"/>
        <v>-38.034528552456834</v>
      </c>
      <c r="I503">
        <v>0</v>
      </c>
    </row>
    <row r="504" spans="1:9" x14ac:dyDescent="0.25">
      <c r="A504" s="66">
        <f t="shared" si="89"/>
        <v>42376</v>
      </c>
      <c r="B504" s="26">
        <v>36.5</v>
      </c>
      <c r="C504">
        <v>71.7</v>
      </c>
      <c r="D504">
        <v>198.3</v>
      </c>
      <c r="E504">
        <v>304.8</v>
      </c>
      <c r="F504" s="61">
        <f t="shared" si="101"/>
        <v>234.8</v>
      </c>
      <c r="G504" s="38">
        <f t="shared" si="101"/>
        <v>376.5</v>
      </c>
      <c r="H504" s="47">
        <f t="shared" si="100"/>
        <v>-37.636122177954846</v>
      </c>
    </row>
    <row r="505" spans="1:9" x14ac:dyDescent="0.25">
      <c r="A505" s="66">
        <f t="shared" si="89"/>
        <v>42383</v>
      </c>
      <c r="B505">
        <v>36.5</v>
      </c>
      <c r="C505">
        <v>71.7</v>
      </c>
      <c r="D505">
        <v>198.3</v>
      </c>
      <c r="E505">
        <v>304.8</v>
      </c>
      <c r="F505" s="61">
        <f t="shared" ref="F505:G507" si="102">+B505+D505</f>
        <v>234.8</v>
      </c>
      <c r="G505" s="38">
        <f t="shared" si="102"/>
        <v>376.5</v>
      </c>
      <c r="H505" s="47">
        <f t="shared" ref="H505:H510" si="103">+(F505/G505-1)*100</f>
        <v>-37.636122177954846</v>
      </c>
    </row>
    <row r="506" spans="1:9" x14ac:dyDescent="0.25">
      <c r="A506" s="66">
        <f t="shared" si="89"/>
        <v>42390</v>
      </c>
      <c r="B506">
        <v>36.5</v>
      </c>
      <c r="C506">
        <v>48.8</v>
      </c>
      <c r="D506">
        <v>198.3</v>
      </c>
      <c r="E506">
        <v>331.3</v>
      </c>
      <c r="F506" s="61">
        <f t="shared" si="102"/>
        <v>234.8</v>
      </c>
      <c r="G506" s="38">
        <f t="shared" si="102"/>
        <v>380.1</v>
      </c>
      <c r="H506" s="47">
        <f t="shared" si="103"/>
        <v>-38.226782425677456</v>
      </c>
    </row>
    <row r="507" spans="1:9" x14ac:dyDescent="0.25">
      <c r="A507" s="66">
        <f t="shared" ref="A507:A570" si="104">+A506+7</f>
        <v>42397</v>
      </c>
      <c r="B507">
        <v>36.5</v>
      </c>
      <c r="C507">
        <v>48.8</v>
      </c>
      <c r="D507">
        <v>198.3</v>
      </c>
      <c r="E507">
        <v>331.3</v>
      </c>
      <c r="F507" s="61">
        <f t="shared" si="102"/>
        <v>234.8</v>
      </c>
      <c r="G507" s="38">
        <f t="shared" si="102"/>
        <v>380.1</v>
      </c>
      <c r="H507" s="47">
        <f t="shared" si="103"/>
        <v>-38.226782425677456</v>
      </c>
    </row>
    <row r="508" spans="1:9" x14ac:dyDescent="0.25">
      <c r="A508" s="66">
        <f t="shared" si="104"/>
        <v>42404</v>
      </c>
      <c r="B508">
        <v>36.5</v>
      </c>
      <c r="C508">
        <v>48.8</v>
      </c>
      <c r="D508">
        <v>198.3</v>
      </c>
      <c r="E508">
        <v>331.3</v>
      </c>
      <c r="F508" s="61">
        <f t="shared" ref="F508:G510" si="105">+B508+D508</f>
        <v>234.8</v>
      </c>
      <c r="G508" s="38">
        <f t="shared" si="105"/>
        <v>380.1</v>
      </c>
      <c r="H508" s="47">
        <f t="shared" si="103"/>
        <v>-38.226782425677456</v>
      </c>
    </row>
    <row r="509" spans="1:9" x14ac:dyDescent="0.25">
      <c r="A509" s="66">
        <f t="shared" si="104"/>
        <v>42411</v>
      </c>
      <c r="B509">
        <v>37.5</v>
      </c>
      <c r="C509">
        <v>48.8</v>
      </c>
      <c r="D509">
        <v>198.3</v>
      </c>
      <c r="E509">
        <v>331.3</v>
      </c>
      <c r="F509" s="61">
        <f t="shared" si="105"/>
        <v>235.8</v>
      </c>
      <c r="G509" s="38">
        <f t="shared" si="105"/>
        <v>380.1</v>
      </c>
      <c r="H509" s="47">
        <f t="shared" si="103"/>
        <v>-37.963693764798734</v>
      </c>
    </row>
    <row r="510" spans="1:9" x14ac:dyDescent="0.25">
      <c r="A510" s="66">
        <f t="shared" si="104"/>
        <v>42418</v>
      </c>
      <c r="B510">
        <v>54.3</v>
      </c>
      <c r="C510">
        <v>48.8</v>
      </c>
      <c r="D510">
        <v>198.3</v>
      </c>
      <c r="E510">
        <v>331.3</v>
      </c>
      <c r="F510" s="61">
        <f t="shared" si="105"/>
        <v>252.60000000000002</v>
      </c>
      <c r="G510" s="38">
        <f t="shared" si="105"/>
        <v>380.1</v>
      </c>
      <c r="H510" s="47">
        <f t="shared" si="103"/>
        <v>-33.543804262036303</v>
      </c>
      <c r="I510">
        <v>8.8000000000000007</v>
      </c>
    </row>
    <row r="511" spans="1:9" x14ac:dyDescent="0.25">
      <c r="A511" s="66">
        <f t="shared" si="104"/>
        <v>42425</v>
      </c>
      <c r="B511">
        <v>16.8</v>
      </c>
      <c r="C511">
        <v>48.8</v>
      </c>
      <c r="D511" s="26">
        <v>238</v>
      </c>
      <c r="E511">
        <v>331.3</v>
      </c>
      <c r="F511" s="61">
        <f t="shared" ref="F511:G513" si="106">+B511+D511</f>
        <v>254.8</v>
      </c>
      <c r="G511" s="38">
        <f t="shared" si="106"/>
        <v>380.1</v>
      </c>
      <c r="H511" s="47">
        <f t="shared" ref="H511:H516" si="107">+(F511/G511-1)*100</f>
        <v>-32.965009208103133</v>
      </c>
      <c r="I511">
        <v>8.8000000000000007</v>
      </c>
    </row>
    <row r="512" spans="1:9" x14ac:dyDescent="0.25">
      <c r="A512" s="66">
        <f t="shared" si="104"/>
        <v>42432</v>
      </c>
      <c r="B512">
        <v>16.8</v>
      </c>
      <c r="C512">
        <v>51.8</v>
      </c>
      <c r="D512" s="26">
        <v>238</v>
      </c>
      <c r="E512">
        <v>331.3</v>
      </c>
      <c r="F512" s="61">
        <f t="shared" si="106"/>
        <v>254.8</v>
      </c>
      <c r="G512" s="38">
        <f t="shared" si="106"/>
        <v>383.1</v>
      </c>
      <c r="H512" s="47">
        <f t="shared" si="107"/>
        <v>-33.489950404594104</v>
      </c>
      <c r="I512">
        <v>15.8</v>
      </c>
    </row>
    <row r="513" spans="1:9" x14ac:dyDescent="0.25">
      <c r="A513" s="66">
        <f t="shared" si="104"/>
        <v>42439</v>
      </c>
      <c r="B513">
        <v>27.8</v>
      </c>
      <c r="C513">
        <v>51.8</v>
      </c>
      <c r="D513" s="26">
        <v>238</v>
      </c>
      <c r="E513">
        <v>364.3</v>
      </c>
      <c r="F513" s="61">
        <f t="shared" si="106"/>
        <v>265.8</v>
      </c>
      <c r="G513" s="38">
        <f t="shared" si="106"/>
        <v>416.1</v>
      </c>
      <c r="H513" s="47">
        <f t="shared" si="107"/>
        <v>-36.121124729632307</v>
      </c>
      <c r="I513">
        <v>15.8</v>
      </c>
    </row>
    <row r="514" spans="1:9" x14ac:dyDescent="0.25">
      <c r="A514" s="66">
        <f t="shared" si="104"/>
        <v>42446</v>
      </c>
      <c r="B514">
        <v>27.8</v>
      </c>
      <c r="C514">
        <v>51.8</v>
      </c>
      <c r="D514" s="26">
        <v>238</v>
      </c>
      <c r="E514">
        <v>364.3</v>
      </c>
      <c r="F514" s="61">
        <f t="shared" ref="F514:G516" si="108">+B514+D514</f>
        <v>265.8</v>
      </c>
      <c r="G514" s="38">
        <f t="shared" si="108"/>
        <v>416.1</v>
      </c>
      <c r="H514" s="47">
        <f t="shared" si="107"/>
        <v>-36.121124729632307</v>
      </c>
      <c r="I514">
        <v>56.8</v>
      </c>
    </row>
    <row r="515" spans="1:9" x14ac:dyDescent="0.25">
      <c r="A515" s="66">
        <f t="shared" si="104"/>
        <v>42453</v>
      </c>
      <c r="B515">
        <v>30.8</v>
      </c>
      <c r="C515">
        <v>46.8</v>
      </c>
      <c r="D515" s="26">
        <v>238</v>
      </c>
      <c r="E515">
        <v>364.3</v>
      </c>
      <c r="F515" s="61">
        <f t="shared" si="108"/>
        <v>268.8</v>
      </c>
      <c r="G515" s="38">
        <f t="shared" si="108"/>
        <v>411.1</v>
      </c>
      <c r="H515" s="47">
        <f t="shared" si="107"/>
        <v>-34.614449039163219</v>
      </c>
      <c r="I515">
        <v>57.8</v>
      </c>
    </row>
    <row r="516" spans="1:9" x14ac:dyDescent="0.25">
      <c r="A516" s="66">
        <f t="shared" si="104"/>
        <v>42460</v>
      </c>
      <c r="B516">
        <v>30.8</v>
      </c>
      <c r="C516">
        <v>49.8</v>
      </c>
      <c r="D516" s="26">
        <v>238</v>
      </c>
      <c r="E516">
        <v>364.3</v>
      </c>
      <c r="F516" s="61">
        <f t="shared" si="108"/>
        <v>268.8</v>
      </c>
      <c r="G516" s="38">
        <f t="shared" si="108"/>
        <v>414.1</v>
      </c>
      <c r="H516" s="47">
        <f t="shared" si="107"/>
        <v>-35.088142960637526</v>
      </c>
      <c r="I516">
        <v>56.8</v>
      </c>
    </row>
    <row r="517" spans="1:9" x14ac:dyDescent="0.25">
      <c r="A517" s="66">
        <f t="shared" si="104"/>
        <v>42467</v>
      </c>
      <c r="B517">
        <v>30.8</v>
      </c>
      <c r="C517" s="26">
        <v>28</v>
      </c>
      <c r="D517" s="26">
        <v>238</v>
      </c>
      <c r="E517">
        <v>397.3</v>
      </c>
      <c r="F517" s="61">
        <f t="shared" ref="F517:G519" si="109">+B517+D517</f>
        <v>268.8</v>
      </c>
      <c r="G517" s="38">
        <f t="shared" si="109"/>
        <v>425.3</v>
      </c>
      <c r="H517" s="47">
        <f t="shared" ref="H517:H522" si="110">+(F517/G517-1)*100</f>
        <v>-36.797554667293674</v>
      </c>
      <c r="I517">
        <v>57.8</v>
      </c>
    </row>
    <row r="518" spans="1:9" x14ac:dyDescent="0.25">
      <c r="A518" s="66">
        <f t="shared" si="104"/>
        <v>42474</v>
      </c>
      <c r="B518" s="26">
        <v>30.8</v>
      </c>
      <c r="C518" s="26">
        <v>25</v>
      </c>
      <c r="D518" s="26">
        <v>238</v>
      </c>
      <c r="E518">
        <v>421.1</v>
      </c>
      <c r="F518" s="61">
        <f t="shared" si="109"/>
        <v>268.8</v>
      </c>
      <c r="G518" s="38">
        <f t="shared" si="109"/>
        <v>446.1</v>
      </c>
      <c r="H518" s="47">
        <f t="shared" si="110"/>
        <v>-39.744451916610622</v>
      </c>
      <c r="I518">
        <v>56.8</v>
      </c>
    </row>
    <row r="519" spans="1:9" x14ac:dyDescent="0.25">
      <c r="A519" s="66">
        <f t="shared" si="104"/>
        <v>42481</v>
      </c>
      <c r="B519" s="26">
        <v>30.3</v>
      </c>
      <c r="C519" s="26">
        <v>25</v>
      </c>
      <c r="D519" s="26">
        <v>238</v>
      </c>
      <c r="E519">
        <v>421.1</v>
      </c>
      <c r="F519" s="61">
        <f t="shared" si="109"/>
        <v>268.3</v>
      </c>
      <c r="G519" s="38">
        <f t="shared" si="109"/>
        <v>446.1</v>
      </c>
      <c r="H519" s="47">
        <f t="shared" si="110"/>
        <v>-39.856534409325263</v>
      </c>
      <c r="I519">
        <v>73.8</v>
      </c>
    </row>
    <row r="520" spans="1:9" x14ac:dyDescent="0.25">
      <c r="A520" s="66">
        <f t="shared" si="104"/>
        <v>42488</v>
      </c>
      <c r="B520" s="26">
        <v>9.9</v>
      </c>
      <c r="C520" s="26">
        <v>25</v>
      </c>
      <c r="D520">
        <v>259.7</v>
      </c>
      <c r="E520">
        <v>421.1</v>
      </c>
      <c r="F520" s="61">
        <f t="shared" ref="F520:G522" si="111">+B520+D520</f>
        <v>269.59999999999997</v>
      </c>
      <c r="G520" s="38">
        <f t="shared" si="111"/>
        <v>446.1</v>
      </c>
      <c r="H520" s="47">
        <f t="shared" si="110"/>
        <v>-39.565119928267208</v>
      </c>
      <c r="I520">
        <v>92.8</v>
      </c>
    </row>
    <row r="521" spans="1:9" x14ac:dyDescent="0.25">
      <c r="A521" s="66">
        <f t="shared" si="104"/>
        <v>42495</v>
      </c>
      <c r="B521" s="26">
        <v>9.5</v>
      </c>
      <c r="C521" s="26">
        <v>25</v>
      </c>
      <c r="D521">
        <v>259.7</v>
      </c>
      <c r="E521">
        <v>421.1</v>
      </c>
      <c r="F521" s="61">
        <f t="shared" si="111"/>
        <v>269.2</v>
      </c>
      <c r="G521" s="38">
        <f t="shared" si="111"/>
        <v>446.1</v>
      </c>
      <c r="H521" s="47">
        <f t="shared" si="110"/>
        <v>-39.654785922438919</v>
      </c>
      <c r="I521" s="26">
        <v>120</v>
      </c>
    </row>
    <row r="522" spans="1:9" x14ac:dyDescent="0.25">
      <c r="A522" s="66">
        <f t="shared" si="104"/>
        <v>42502</v>
      </c>
      <c r="B522" s="26">
        <v>9.5</v>
      </c>
      <c r="C522" s="26">
        <v>0</v>
      </c>
      <c r="D522">
        <v>259.7</v>
      </c>
      <c r="E522">
        <v>480.1</v>
      </c>
      <c r="F522" s="61">
        <f t="shared" si="111"/>
        <v>269.2</v>
      </c>
      <c r="G522" s="38">
        <f t="shared" si="111"/>
        <v>480.1</v>
      </c>
      <c r="H522" s="47">
        <f t="shared" si="110"/>
        <v>-43.928348260779003</v>
      </c>
      <c r="I522">
        <v>126.3</v>
      </c>
    </row>
    <row r="523" spans="1:9" x14ac:dyDescent="0.25">
      <c r="A523" s="66">
        <f t="shared" si="104"/>
        <v>42509</v>
      </c>
      <c r="B523" s="26">
        <v>9</v>
      </c>
      <c r="C523" s="26">
        <v>0</v>
      </c>
      <c r="D523">
        <v>259.7</v>
      </c>
      <c r="E523">
        <v>480.1</v>
      </c>
      <c r="F523" s="61">
        <f t="shared" ref="F523:G525" si="112">+B523+D523</f>
        <v>268.7</v>
      </c>
      <c r="G523" s="38">
        <f t="shared" si="112"/>
        <v>480.1</v>
      </c>
      <c r="H523" s="47">
        <f t="shared" ref="H523:H528" si="113">+(F523/G523-1)*100</f>
        <v>-44.032493230576961</v>
      </c>
      <c r="I523">
        <v>161.30000000000001</v>
      </c>
    </row>
    <row r="524" spans="1:9" x14ac:dyDescent="0.25">
      <c r="A524" s="66">
        <f t="shared" si="104"/>
        <v>42516</v>
      </c>
      <c r="B524" s="26">
        <v>8.4</v>
      </c>
      <c r="C524" s="26">
        <v>0</v>
      </c>
      <c r="D524">
        <v>259.7</v>
      </c>
      <c r="E524">
        <v>480.1</v>
      </c>
      <c r="F524" s="61">
        <f t="shared" si="112"/>
        <v>268.09999999999997</v>
      </c>
      <c r="G524" s="38">
        <f t="shared" si="112"/>
        <v>480.1</v>
      </c>
      <c r="H524" s="47">
        <f t="shared" si="113"/>
        <v>-44.157467194334522</v>
      </c>
      <c r="I524">
        <v>164.3</v>
      </c>
    </row>
    <row r="525" spans="1:9" x14ac:dyDescent="0.25">
      <c r="A525" s="66">
        <f t="shared" si="104"/>
        <v>42523</v>
      </c>
      <c r="B525">
        <v>130.4</v>
      </c>
      <c r="C525">
        <v>113.5</v>
      </c>
      <c r="D525">
        <v>1</v>
      </c>
      <c r="E525">
        <v>0</v>
      </c>
      <c r="F525" s="61">
        <f t="shared" si="112"/>
        <v>131.4</v>
      </c>
      <c r="G525" s="38">
        <f t="shared" si="112"/>
        <v>113.5</v>
      </c>
      <c r="H525" s="47">
        <f t="shared" si="113"/>
        <v>15.770925110132161</v>
      </c>
    </row>
    <row r="526" spans="1:9" x14ac:dyDescent="0.25">
      <c r="A526" s="66">
        <f t="shared" si="104"/>
        <v>42530</v>
      </c>
      <c r="B526">
        <v>125.4</v>
      </c>
      <c r="C526">
        <v>113.5</v>
      </c>
      <c r="D526">
        <v>35.4</v>
      </c>
      <c r="E526">
        <v>0</v>
      </c>
      <c r="F526" s="61">
        <f t="shared" ref="F526:G528" si="114">+B526+D526</f>
        <v>160.80000000000001</v>
      </c>
      <c r="G526" s="38">
        <f t="shared" si="114"/>
        <v>113.5</v>
      </c>
      <c r="H526" s="47">
        <f t="shared" si="113"/>
        <v>41.674008810572701</v>
      </c>
    </row>
    <row r="527" spans="1:9" x14ac:dyDescent="0.25">
      <c r="A527" s="66">
        <f t="shared" si="104"/>
        <v>42537</v>
      </c>
      <c r="B527">
        <v>124.4</v>
      </c>
      <c r="C527">
        <v>86.5</v>
      </c>
      <c r="D527">
        <v>35.4</v>
      </c>
      <c r="E527">
        <v>33</v>
      </c>
      <c r="F527" s="61">
        <f t="shared" si="114"/>
        <v>159.80000000000001</v>
      </c>
      <c r="G527" s="38">
        <f t="shared" si="114"/>
        <v>119.5</v>
      </c>
      <c r="H527" s="47">
        <f t="shared" si="113"/>
        <v>33.723849372384947</v>
      </c>
    </row>
    <row r="528" spans="1:9" x14ac:dyDescent="0.25">
      <c r="A528" s="66">
        <f t="shared" si="104"/>
        <v>42544</v>
      </c>
      <c r="B528">
        <v>119.3</v>
      </c>
      <c r="C528">
        <v>57.5</v>
      </c>
      <c r="D528">
        <v>35.4</v>
      </c>
      <c r="E528">
        <v>64.3</v>
      </c>
      <c r="F528" s="61">
        <f t="shared" si="114"/>
        <v>154.69999999999999</v>
      </c>
      <c r="G528" s="38">
        <f t="shared" si="114"/>
        <v>121.8</v>
      </c>
      <c r="H528" s="47">
        <f t="shared" si="113"/>
        <v>27.011494252873547</v>
      </c>
    </row>
    <row r="529" spans="1:8" x14ac:dyDescent="0.25">
      <c r="A529" s="66">
        <f t="shared" si="104"/>
        <v>42551</v>
      </c>
      <c r="B529">
        <v>143</v>
      </c>
      <c r="C529">
        <v>57.5</v>
      </c>
      <c r="D529">
        <v>68.900000000000006</v>
      </c>
      <c r="E529">
        <v>64.3</v>
      </c>
      <c r="F529" s="61">
        <f t="shared" ref="F529:G531" si="115">+B529+D529</f>
        <v>211.9</v>
      </c>
      <c r="G529" s="38">
        <f t="shared" si="115"/>
        <v>121.8</v>
      </c>
      <c r="H529" s="47">
        <f t="shared" ref="H529:H534" si="116">+(F529/G529-1)*100</f>
        <v>73.973727422003293</v>
      </c>
    </row>
    <row r="530" spans="1:8" x14ac:dyDescent="0.25">
      <c r="A530" s="66">
        <f t="shared" si="104"/>
        <v>42558</v>
      </c>
      <c r="B530">
        <v>153</v>
      </c>
      <c r="C530">
        <v>34</v>
      </c>
      <c r="D530">
        <v>68.900000000000006</v>
      </c>
      <c r="E530">
        <v>93.5</v>
      </c>
      <c r="F530" s="61">
        <f t="shared" si="115"/>
        <v>221.9</v>
      </c>
      <c r="G530" s="38">
        <f t="shared" si="115"/>
        <v>127.5</v>
      </c>
      <c r="H530" s="47">
        <f t="shared" si="116"/>
        <v>74.039215686274517</v>
      </c>
    </row>
    <row r="531" spans="1:8" x14ac:dyDescent="0.25">
      <c r="A531" s="66">
        <f t="shared" si="104"/>
        <v>42565</v>
      </c>
      <c r="B531">
        <v>154.5</v>
      </c>
      <c r="C531">
        <v>69.5</v>
      </c>
      <c r="D531">
        <v>68.900000000000006</v>
      </c>
      <c r="E531">
        <v>93.5</v>
      </c>
      <c r="F531" s="61">
        <f t="shared" si="115"/>
        <v>223.4</v>
      </c>
      <c r="G531" s="38">
        <f t="shared" si="115"/>
        <v>163</v>
      </c>
      <c r="H531" s="47">
        <f t="shared" si="116"/>
        <v>37.05521472392639</v>
      </c>
    </row>
    <row r="532" spans="1:8" x14ac:dyDescent="0.25">
      <c r="A532" s="66">
        <f t="shared" si="104"/>
        <v>42572</v>
      </c>
      <c r="B532">
        <v>129.9</v>
      </c>
      <c r="C532">
        <v>69.5</v>
      </c>
      <c r="D532">
        <v>118.4</v>
      </c>
      <c r="E532">
        <v>93.5</v>
      </c>
      <c r="F532" s="61">
        <f t="shared" ref="F532:G534" si="117">+B532+D532</f>
        <v>248.3</v>
      </c>
      <c r="G532" s="38">
        <f t="shared" si="117"/>
        <v>163</v>
      </c>
      <c r="H532" s="47">
        <f t="shared" si="116"/>
        <v>52.331288343558292</v>
      </c>
    </row>
    <row r="533" spans="1:8" x14ac:dyDescent="0.25">
      <c r="A533" s="66">
        <f t="shared" si="104"/>
        <v>42579</v>
      </c>
      <c r="B533">
        <v>99.6</v>
      </c>
      <c r="C533">
        <v>69.5</v>
      </c>
      <c r="D533">
        <v>150.30000000000001</v>
      </c>
      <c r="E533">
        <v>93.5</v>
      </c>
      <c r="F533" s="61">
        <f t="shared" si="117"/>
        <v>249.9</v>
      </c>
      <c r="G533" s="38">
        <f t="shared" si="117"/>
        <v>163</v>
      </c>
      <c r="H533" s="47">
        <f t="shared" si="116"/>
        <v>53.312883435582826</v>
      </c>
    </row>
    <row r="534" spans="1:8" x14ac:dyDescent="0.25">
      <c r="A534" s="66">
        <f t="shared" si="104"/>
        <v>42586</v>
      </c>
      <c r="B534">
        <v>99.6</v>
      </c>
      <c r="C534">
        <v>69.5</v>
      </c>
      <c r="D534">
        <v>150.30000000000001</v>
      </c>
      <c r="E534">
        <v>93.5</v>
      </c>
      <c r="F534" s="61">
        <f t="shared" si="117"/>
        <v>249.9</v>
      </c>
      <c r="G534" s="38">
        <f t="shared" si="117"/>
        <v>163</v>
      </c>
      <c r="H534" s="47">
        <f t="shared" si="116"/>
        <v>53.312883435582826</v>
      </c>
    </row>
    <row r="535" spans="1:8" x14ac:dyDescent="0.25">
      <c r="A535" s="66">
        <f t="shared" si="104"/>
        <v>42593</v>
      </c>
      <c r="B535">
        <v>84.6</v>
      </c>
      <c r="C535">
        <v>73.5</v>
      </c>
      <c r="D535">
        <v>180.2</v>
      </c>
      <c r="E535">
        <v>93.5</v>
      </c>
      <c r="F535" s="61">
        <f t="shared" ref="F535:G537" si="118">+B535+D535</f>
        <v>264.79999999999995</v>
      </c>
      <c r="G535" s="38">
        <f t="shared" si="118"/>
        <v>167</v>
      </c>
      <c r="H535" s="47">
        <f t="shared" ref="H535:H540" si="119">+(F535/G535-1)*100</f>
        <v>58.562874251496979</v>
      </c>
    </row>
    <row r="536" spans="1:8" x14ac:dyDescent="0.25">
      <c r="A536" s="66">
        <f t="shared" si="104"/>
        <v>42600</v>
      </c>
      <c r="B536">
        <v>70.2</v>
      </c>
      <c r="C536">
        <v>90.5</v>
      </c>
      <c r="D536">
        <v>201</v>
      </c>
      <c r="E536">
        <v>93.5</v>
      </c>
      <c r="F536" s="61">
        <f t="shared" si="118"/>
        <v>271.2</v>
      </c>
      <c r="G536" s="38">
        <f t="shared" si="118"/>
        <v>184</v>
      </c>
      <c r="H536" s="47">
        <f t="shared" si="119"/>
        <v>47.391304347826079</v>
      </c>
    </row>
    <row r="537" spans="1:8" x14ac:dyDescent="0.25">
      <c r="A537" s="66">
        <f t="shared" si="104"/>
        <v>42607</v>
      </c>
      <c r="B537">
        <v>70.2</v>
      </c>
      <c r="C537">
        <v>56</v>
      </c>
      <c r="D537">
        <v>201</v>
      </c>
      <c r="E537">
        <v>129.6</v>
      </c>
      <c r="F537" s="61">
        <f t="shared" si="118"/>
        <v>271.2</v>
      </c>
      <c r="G537" s="38">
        <f t="shared" si="118"/>
        <v>185.6</v>
      </c>
      <c r="H537" s="47">
        <f t="shared" si="119"/>
        <v>46.12068965517242</v>
      </c>
    </row>
    <row r="538" spans="1:8" x14ac:dyDescent="0.25">
      <c r="A538" s="66">
        <f t="shared" si="104"/>
        <v>42614</v>
      </c>
      <c r="B538">
        <v>42.3</v>
      </c>
      <c r="C538">
        <v>56</v>
      </c>
      <c r="D538">
        <v>229.5</v>
      </c>
      <c r="E538">
        <v>129.6</v>
      </c>
      <c r="F538" s="61">
        <f t="shared" ref="F538:G540" si="120">+B538+D538</f>
        <v>271.8</v>
      </c>
      <c r="G538" s="38">
        <f t="shared" si="120"/>
        <v>185.6</v>
      </c>
      <c r="H538" s="47">
        <f t="shared" si="119"/>
        <v>46.443965517241395</v>
      </c>
    </row>
    <row r="539" spans="1:8" x14ac:dyDescent="0.25">
      <c r="A539" s="66">
        <f t="shared" si="104"/>
        <v>42621</v>
      </c>
      <c r="B539">
        <v>20.3</v>
      </c>
      <c r="C539">
        <v>19</v>
      </c>
      <c r="D539">
        <v>251.8</v>
      </c>
      <c r="E539">
        <v>168.8</v>
      </c>
      <c r="F539" s="61">
        <f t="shared" si="120"/>
        <v>272.10000000000002</v>
      </c>
      <c r="G539" s="38">
        <f t="shared" si="120"/>
        <v>187.8</v>
      </c>
      <c r="H539" s="47">
        <f t="shared" si="119"/>
        <v>44.888178913738017</v>
      </c>
    </row>
    <row r="540" spans="1:8" x14ac:dyDescent="0.25">
      <c r="A540" s="66">
        <f t="shared" si="104"/>
        <v>42628</v>
      </c>
      <c r="B540">
        <v>45.4</v>
      </c>
      <c r="C540">
        <v>19</v>
      </c>
      <c r="D540">
        <v>326.60000000000002</v>
      </c>
      <c r="E540">
        <v>168.8</v>
      </c>
      <c r="F540" s="61">
        <f t="shared" si="120"/>
        <v>372</v>
      </c>
      <c r="G540" s="38">
        <f t="shared" si="120"/>
        <v>187.8</v>
      </c>
      <c r="H540" s="47">
        <f t="shared" si="119"/>
        <v>98.08306709265176</v>
      </c>
    </row>
    <row r="541" spans="1:8" x14ac:dyDescent="0.25">
      <c r="A541" s="66">
        <f t="shared" si="104"/>
        <v>42635</v>
      </c>
      <c r="B541">
        <v>40.4</v>
      </c>
      <c r="C541">
        <v>19</v>
      </c>
      <c r="D541">
        <v>357.9</v>
      </c>
      <c r="E541">
        <v>168.8</v>
      </c>
      <c r="F541" s="61">
        <f t="shared" ref="F541:G543" si="121">+B541+D541</f>
        <v>398.29999999999995</v>
      </c>
      <c r="G541" s="38">
        <f t="shared" si="121"/>
        <v>187.8</v>
      </c>
      <c r="H541" s="47">
        <f t="shared" ref="H541:H546" si="122">+(F541/G541-1)*100</f>
        <v>112.08732694355695</v>
      </c>
    </row>
    <row r="542" spans="1:8" x14ac:dyDescent="0.25">
      <c r="A542" s="66">
        <f t="shared" si="104"/>
        <v>42642</v>
      </c>
      <c r="B542">
        <v>60.4</v>
      </c>
      <c r="C542">
        <v>10</v>
      </c>
      <c r="D542">
        <v>357.9</v>
      </c>
      <c r="E542">
        <v>187.5</v>
      </c>
      <c r="F542" s="61">
        <f t="shared" si="121"/>
        <v>418.29999999999995</v>
      </c>
      <c r="G542" s="38">
        <f t="shared" si="121"/>
        <v>197.5</v>
      </c>
      <c r="H542" s="47">
        <f t="shared" si="122"/>
        <v>111.79746835443036</v>
      </c>
    </row>
    <row r="543" spans="1:8" x14ac:dyDescent="0.25">
      <c r="A543" s="66">
        <f t="shared" si="104"/>
        <v>42649</v>
      </c>
      <c r="B543">
        <v>60.4</v>
      </c>
      <c r="C543" s="112">
        <v>28</v>
      </c>
      <c r="D543">
        <v>357.9</v>
      </c>
      <c r="E543" s="112">
        <v>187.5</v>
      </c>
      <c r="F543" s="61">
        <f t="shared" si="121"/>
        <v>418.29999999999995</v>
      </c>
      <c r="G543" s="38">
        <f t="shared" si="121"/>
        <v>215.5</v>
      </c>
      <c r="H543" s="47">
        <f t="shared" si="122"/>
        <v>94.106728538283036</v>
      </c>
    </row>
    <row r="544" spans="1:8" x14ac:dyDescent="0.25">
      <c r="A544" s="66">
        <f t="shared" si="104"/>
        <v>42656</v>
      </c>
      <c r="B544">
        <v>40.4</v>
      </c>
      <c r="C544">
        <v>28.9</v>
      </c>
      <c r="D544">
        <v>379.9</v>
      </c>
      <c r="E544">
        <v>187.5</v>
      </c>
      <c r="F544" s="61">
        <f t="shared" ref="F544:G546" si="123">+B544+D544</f>
        <v>420.29999999999995</v>
      </c>
      <c r="G544" s="38">
        <f t="shared" si="123"/>
        <v>216.4</v>
      </c>
      <c r="H544" s="47">
        <f t="shared" si="122"/>
        <v>94.22365988909425</v>
      </c>
    </row>
    <row r="545" spans="1:8" x14ac:dyDescent="0.25">
      <c r="A545" s="66">
        <f t="shared" si="104"/>
        <v>42663</v>
      </c>
      <c r="B545">
        <v>40.4</v>
      </c>
      <c r="C545">
        <v>28.9</v>
      </c>
      <c r="D545">
        <v>379.9</v>
      </c>
      <c r="E545">
        <v>187.5</v>
      </c>
      <c r="F545" s="61">
        <f t="shared" si="123"/>
        <v>420.29999999999995</v>
      </c>
      <c r="G545" s="38">
        <f t="shared" si="123"/>
        <v>216.4</v>
      </c>
      <c r="H545" s="47">
        <f t="shared" si="122"/>
        <v>94.22365988909425</v>
      </c>
    </row>
    <row r="546" spans="1:8" x14ac:dyDescent="0.25">
      <c r="A546" s="66">
        <f t="shared" si="104"/>
        <v>42670</v>
      </c>
      <c r="B546" s="26">
        <v>25</v>
      </c>
      <c r="C546">
        <v>28.9</v>
      </c>
      <c r="D546">
        <v>396.4</v>
      </c>
      <c r="E546">
        <v>187.5</v>
      </c>
      <c r="F546" s="61">
        <f t="shared" si="123"/>
        <v>421.4</v>
      </c>
      <c r="G546" s="38">
        <f t="shared" si="123"/>
        <v>216.4</v>
      </c>
      <c r="H546" s="47">
        <f t="shared" si="122"/>
        <v>94.731977818853963</v>
      </c>
    </row>
    <row r="547" spans="1:8" x14ac:dyDescent="0.25">
      <c r="A547" s="66">
        <f t="shared" si="104"/>
        <v>42677</v>
      </c>
      <c r="B547" s="26">
        <v>25</v>
      </c>
      <c r="C547">
        <v>28.9</v>
      </c>
      <c r="D547">
        <v>396.4</v>
      </c>
      <c r="E547">
        <v>187.5</v>
      </c>
      <c r="F547" s="61">
        <f t="shared" ref="F547:G549" si="124">+B547+D547</f>
        <v>421.4</v>
      </c>
      <c r="G547" s="38">
        <f t="shared" si="124"/>
        <v>216.4</v>
      </c>
      <c r="H547" s="47">
        <f t="shared" ref="H547:H552" si="125">+(F547/G547-1)*100</f>
        <v>94.731977818853963</v>
      </c>
    </row>
    <row r="548" spans="1:8" x14ac:dyDescent="0.25">
      <c r="A548" s="66">
        <f t="shared" si="104"/>
        <v>42684</v>
      </c>
      <c r="B548">
        <v>25</v>
      </c>
      <c r="C548">
        <v>35.9</v>
      </c>
      <c r="D548">
        <v>396.4</v>
      </c>
      <c r="E548">
        <v>187.5</v>
      </c>
      <c r="F548" s="61">
        <f t="shared" si="124"/>
        <v>421.4</v>
      </c>
      <c r="G548" s="38">
        <f t="shared" si="124"/>
        <v>223.4</v>
      </c>
      <c r="H548" s="47">
        <f t="shared" si="125"/>
        <v>88.630259623992828</v>
      </c>
    </row>
    <row r="549" spans="1:8" x14ac:dyDescent="0.25">
      <c r="A549" s="66">
        <f t="shared" si="104"/>
        <v>42691</v>
      </c>
      <c r="B549">
        <v>78</v>
      </c>
      <c r="C549">
        <v>35.9</v>
      </c>
      <c r="D549">
        <v>396.4</v>
      </c>
      <c r="E549">
        <v>187.5</v>
      </c>
      <c r="F549" s="61">
        <f t="shared" si="124"/>
        <v>474.4</v>
      </c>
      <c r="G549" s="38">
        <f t="shared" si="124"/>
        <v>223.4</v>
      </c>
      <c r="H549" s="47">
        <f t="shared" si="125"/>
        <v>112.35452103849597</v>
      </c>
    </row>
    <row r="550" spans="1:8" x14ac:dyDescent="0.25">
      <c r="A550" s="66">
        <f t="shared" si="104"/>
        <v>42698</v>
      </c>
      <c r="B550">
        <v>78.2</v>
      </c>
      <c r="C550">
        <v>35.9</v>
      </c>
      <c r="D550">
        <v>396.4</v>
      </c>
      <c r="E550">
        <v>187.5</v>
      </c>
      <c r="F550" s="61">
        <f t="shared" ref="F550:G552" si="126">+B550+D550</f>
        <v>474.59999999999997</v>
      </c>
      <c r="G550" s="38">
        <f t="shared" si="126"/>
        <v>223.4</v>
      </c>
      <c r="H550" s="47">
        <f t="shared" si="125"/>
        <v>112.44404655326767</v>
      </c>
    </row>
    <row r="551" spans="1:8" x14ac:dyDescent="0.25">
      <c r="A551" s="66">
        <f t="shared" si="104"/>
        <v>42705</v>
      </c>
      <c r="B551">
        <v>105.2</v>
      </c>
      <c r="C551">
        <v>35.9</v>
      </c>
      <c r="D551">
        <v>396.4</v>
      </c>
      <c r="E551">
        <v>187.5</v>
      </c>
      <c r="F551" s="61">
        <f t="shared" si="126"/>
        <v>501.59999999999997</v>
      </c>
      <c r="G551" s="38">
        <f t="shared" si="126"/>
        <v>223.4</v>
      </c>
      <c r="H551" s="47">
        <f t="shared" si="125"/>
        <v>124.52999104744849</v>
      </c>
    </row>
    <row r="552" spans="1:8" x14ac:dyDescent="0.25">
      <c r="A552" s="66">
        <f t="shared" si="104"/>
        <v>42712</v>
      </c>
      <c r="B552">
        <v>108.2</v>
      </c>
      <c r="C552">
        <v>35.9</v>
      </c>
      <c r="D552">
        <v>396.4</v>
      </c>
      <c r="E552">
        <v>187.5</v>
      </c>
      <c r="F552" s="61">
        <f t="shared" si="126"/>
        <v>504.59999999999997</v>
      </c>
      <c r="G552" s="38">
        <f t="shared" si="126"/>
        <v>223.4</v>
      </c>
      <c r="H552" s="47">
        <f t="shared" si="125"/>
        <v>125.87287376902414</v>
      </c>
    </row>
    <row r="553" spans="1:8" x14ac:dyDescent="0.25">
      <c r="A553" s="66">
        <f t="shared" si="104"/>
        <v>42719</v>
      </c>
      <c r="B553">
        <v>108.2</v>
      </c>
      <c r="C553">
        <v>25</v>
      </c>
      <c r="D553">
        <v>396.4</v>
      </c>
      <c r="E553">
        <v>198.3</v>
      </c>
      <c r="F553" s="61">
        <f t="shared" ref="F553:G555" si="127">+B553+D553</f>
        <v>504.59999999999997</v>
      </c>
      <c r="G553" s="38">
        <f t="shared" si="127"/>
        <v>223.3</v>
      </c>
      <c r="H553" s="47">
        <f t="shared" ref="H553:H558" si="128">+(F553/G553-1)*100</f>
        <v>125.97402597402593</v>
      </c>
    </row>
    <row r="554" spans="1:8" x14ac:dyDescent="0.25">
      <c r="A554" s="66">
        <f t="shared" si="104"/>
        <v>42726</v>
      </c>
      <c r="B554">
        <v>156.19999999999999</v>
      </c>
      <c r="C554">
        <v>25</v>
      </c>
      <c r="D554">
        <v>396.4</v>
      </c>
      <c r="E554">
        <v>198.3</v>
      </c>
      <c r="F554" s="61">
        <f t="shared" si="127"/>
        <v>552.59999999999991</v>
      </c>
      <c r="G554" s="38">
        <f t="shared" si="127"/>
        <v>223.3</v>
      </c>
      <c r="H554" s="47">
        <f t="shared" si="128"/>
        <v>147.4697716077026</v>
      </c>
    </row>
    <row r="555" spans="1:8" x14ac:dyDescent="0.25">
      <c r="A555" s="66">
        <f t="shared" si="104"/>
        <v>42733</v>
      </c>
      <c r="B555">
        <v>172.2</v>
      </c>
      <c r="C555">
        <v>35</v>
      </c>
      <c r="D555">
        <v>396.4</v>
      </c>
      <c r="E555">
        <v>198.3</v>
      </c>
      <c r="F555" s="61">
        <f t="shared" si="127"/>
        <v>568.59999999999991</v>
      </c>
      <c r="G555" s="38">
        <f t="shared" si="127"/>
        <v>233.3</v>
      </c>
      <c r="H555" s="47">
        <f t="shared" si="128"/>
        <v>143.72053150450057</v>
      </c>
    </row>
    <row r="556" spans="1:8" x14ac:dyDescent="0.25">
      <c r="A556" s="66">
        <f t="shared" si="104"/>
        <v>42740</v>
      </c>
      <c r="B556">
        <v>178.2</v>
      </c>
      <c r="C556">
        <v>35</v>
      </c>
      <c r="D556">
        <v>396.4</v>
      </c>
      <c r="E556">
        <v>198.3</v>
      </c>
      <c r="F556" s="61">
        <f t="shared" ref="F556:G558" si="129">+B556+D556</f>
        <v>574.59999999999991</v>
      </c>
      <c r="G556" s="38">
        <f t="shared" si="129"/>
        <v>233.3</v>
      </c>
      <c r="H556" s="47">
        <f t="shared" si="128"/>
        <v>146.2923274753536</v>
      </c>
    </row>
    <row r="557" spans="1:8" x14ac:dyDescent="0.25">
      <c r="A557" s="66">
        <f t="shared" si="104"/>
        <v>42747</v>
      </c>
      <c r="B557">
        <v>179.2</v>
      </c>
      <c r="C557">
        <v>36.5</v>
      </c>
      <c r="D557">
        <v>396.4</v>
      </c>
      <c r="E557">
        <v>198.3</v>
      </c>
      <c r="F557" s="61">
        <f t="shared" si="129"/>
        <v>575.59999999999991</v>
      </c>
      <c r="G557" s="38">
        <f t="shared" si="129"/>
        <v>234.8</v>
      </c>
      <c r="H557" s="47">
        <f t="shared" si="128"/>
        <v>145.14480408858597</v>
      </c>
    </row>
    <row r="558" spans="1:8" x14ac:dyDescent="0.25">
      <c r="A558" s="66">
        <f t="shared" si="104"/>
        <v>42754</v>
      </c>
      <c r="B558">
        <v>181.2</v>
      </c>
      <c r="C558">
        <v>36.5</v>
      </c>
      <c r="D558">
        <v>396.4</v>
      </c>
      <c r="E558">
        <v>198.3</v>
      </c>
      <c r="F558" s="61">
        <f t="shared" si="129"/>
        <v>577.59999999999991</v>
      </c>
      <c r="G558" s="38">
        <f t="shared" si="129"/>
        <v>234.8</v>
      </c>
      <c r="H558" s="47">
        <f t="shared" si="128"/>
        <v>145.99659284497443</v>
      </c>
    </row>
    <row r="559" spans="1:8" x14ac:dyDescent="0.25">
      <c r="A559" s="66">
        <f t="shared" si="104"/>
        <v>42761</v>
      </c>
      <c r="B559">
        <v>164.2</v>
      </c>
      <c r="C559">
        <v>36.5</v>
      </c>
      <c r="D559">
        <v>423.8</v>
      </c>
      <c r="E559">
        <v>198.3</v>
      </c>
      <c r="F559" s="61">
        <f>+B559+D559</f>
        <v>588</v>
      </c>
      <c r="G559" s="38">
        <f>+C559+E559</f>
        <v>234.8</v>
      </c>
      <c r="H559" s="47">
        <f>+(F559/G559-1)*100</f>
        <v>150.42589437819422</v>
      </c>
    </row>
    <row r="560" spans="1:8" x14ac:dyDescent="0.25">
      <c r="A560" s="66">
        <f t="shared" si="104"/>
        <v>42768</v>
      </c>
      <c r="B560">
        <v>100.1</v>
      </c>
      <c r="C560">
        <v>36.5</v>
      </c>
      <c r="D560">
        <v>497.7</v>
      </c>
      <c r="E560">
        <v>198.3</v>
      </c>
      <c r="F560" s="61">
        <f t="shared" ref="F560:F585" si="130">+B560+D560</f>
        <v>597.79999999999995</v>
      </c>
      <c r="G560" s="38">
        <f t="shared" ref="G560:G585" si="131">+C560+E560</f>
        <v>234.8</v>
      </c>
      <c r="H560" s="47">
        <f t="shared" ref="H560:H585" si="132">+(F560/G560-1)*100</f>
        <v>154.59965928449742</v>
      </c>
    </row>
    <row r="561" spans="1:9" x14ac:dyDescent="0.25">
      <c r="A561" s="66">
        <f t="shared" si="104"/>
        <v>42775</v>
      </c>
      <c r="B561">
        <v>52.1</v>
      </c>
      <c r="C561">
        <v>37.5</v>
      </c>
      <c r="D561">
        <v>540.70000000000005</v>
      </c>
      <c r="E561">
        <v>198.3</v>
      </c>
      <c r="F561" s="61">
        <f t="shared" si="130"/>
        <v>592.80000000000007</v>
      </c>
      <c r="G561" s="38">
        <f t="shared" si="131"/>
        <v>235.8</v>
      </c>
      <c r="H561" s="47">
        <f t="shared" si="132"/>
        <v>151.39949109414758</v>
      </c>
    </row>
    <row r="562" spans="1:9" x14ac:dyDescent="0.25">
      <c r="A562" s="66">
        <f t="shared" si="104"/>
        <v>42782</v>
      </c>
      <c r="B562">
        <v>100.1</v>
      </c>
      <c r="C562">
        <v>54.3</v>
      </c>
      <c r="D562">
        <v>492.6</v>
      </c>
      <c r="E562">
        <v>198.3</v>
      </c>
      <c r="F562" s="61">
        <f t="shared" si="130"/>
        <v>592.70000000000005</v>
      </c>
      <c r="G562" s="38">
        <f t="shared" si="131"/>
        <v>252.60000000000002</v>
      </c>
      <c r="H562" s="47">
        <f t="shared" si="132"/>
        <v>134.63974663499604</v>
      </c>
    </row>
    <row r="563" spans="1:9" x14ac:dyDescent="0.25">
      <c r="A563" s="66">
        <f t="shared" si="104"/>
        <v>42789</v>
      </c>
      <c r="B563">
        <v>100.1</v>
      </c>
      <c r="C563">
        <v>16.8</v>
      </c>
      <c r="D563">
        <v>492.6</v>
      </c>
      <c r="E563" s="26">
        <v>238</v>
      </c>
      <c r="F563" s="61">
        <f t="shared" si="130"/>
        <v>592.70000000000005</v>
      </c>
      <c r="G563" s="38">
        <f t="shared" si="131"/>
        <v>254.8</v>
      </c>
      <c r="H563" s="47">
        <f t="shared" si="132"/>
        <v>132.6138147566719</v>
      </c>
    </row>
    <row r="564" spans="1:9" x14ac:dyDescent="0.25">
      <c r="A564" s="66">
        <f t="shared" si="104"/>
        <v>42796</v>
      </c>
      <c r="B564">
        <v>100.1</v>
      </c>
      <c r="C564">
        <v>16.8</v>
      </c>
      <c r="D564">
        <v>492.6</v>
      </c>
      <c r="E564" s="26">
        <v>238</v>
      </c>
      <c r="F564" s="61">
        <f t="shared" si="130"/>
        <v>592.70000000000005</v>
      </c>
      <c r="G564" s="38">
        <f t="shared" si="131"/>
        <v>254.8</v>
      </c>
      <c r="H564" s="47">
        <f t="shared" si="132"/>
        <v>132.6138147566719</v>
      </c>
    </row>
    <row r="565" spans="1:9" x14ac:dyDescent="0.25">
      <c r="A565" s="66">
        <f t="shared" si="104"/>
        <v>42803</v>
      </c>
      <c r="B565">
        <v>52.1</v>
      </c>
      <c r="C565">
        <v>27.8</v>
      </c>
      <c r="D565">
        <v>542.20000000000005</v>
      </c>
      <c r="E565" s="26">
        <v>238</v>
      </c>
      <c r="F565" s="61">
        <f t="shared" si="130"/>
        <v>594.30000000000007</v>
      </c>
      <c r="G565" s="38">
        <f t="shared" si="131"/>
        <v>265.8</v>
      </c>
      <c r="H565" s="47">
        <f t="shared" si="132"/>
        <v>123.58916478555307</v>
      </c>
    </row>
    <row r="566" spans="1:9" x14ac:dyDescent="0.25">
      <c r="A566" s="66">
        <f t="shared" si="104"/>
        <v>42810</v>
      </c>
      <c r="B566">
        <v>60.1</v>
      </c>
      <c r="C566">
        <v>27.8</v>
      </c>
      <c r="D566">
        <v>542.20000000000005</v>
      </c>
      <c r="E566">
        <v>238</v>
      </c>
      <c r="F566" s="61">
        <f t="shared" si="130"/>
        <v>602.30000000000007</v>
      </c>
      <c r="G566" s="38">
        <f t="shared" si="131"/>
        <v>265.8</v>
      </c>
      <c r="H566" s="47">
        <f t="shared" si="132"/>
        <v>126.59894657637322</v>
      </c>
    </row>
    <row r="567" spans="1:9" x14ac:dyDescent="0.25">
      <c r="A567" s="66">
        <f t="shared" si="104"/>
        <v>42817</v>
      </c>
      <c r="B567">
        <v>37.299999999999997</v>
      </c>
      <c r="C567">
        <v>30.8</v>
      </c>
      <c r="D567">
        <v>567.20000000000005</v>
      </c>
      <c r="E567">
        <v>238</v>
      </c>
      <c r="F567" s="61">
        <f t="shared" si="130"/>
        <v>604.5</v>
      </c>
      <c r="G567" s="38">
        <f t="shared" si="131"/>
        <v>268.8</v>
      </c>
      <c r="H567" s="47">
        <f t="shared" si="132"/>
        <v>124.88839285714283</v>
      </c>
    </row>
    <row r="568" spans="1:9" x14ac:dyDescent="0.25">
      <c r="A568" s="66">
        <f t="shared" si="104"/>
        <v>42824</v>
      </c>
      <c r="B568">
        <v>39.799999999999997</v>
      </c>
      <c r="C568">
        <v>30.8</v>
      </c>
      <c r="D568">
        <v>567.20000000000005</v>
      </c>
      <c r="E568">
        <v>238</v>
      </c>
      <c r="F568" s="61">
        <f t="shared" si="130"/>
        <v>607</v>
      </c>
      <c r="G568" s="38">
        <f t="shared" si="131"/>
        <v>268.8</v>
      </c>
      <c r="H568" s="47">
        <f t="shared" si="132"/>
        <v>125.81845238095238</v>
      </c>
    </row>
    <row r="569" spans="1:9" x14ac:dyDescent="0.25">
      <c r="A569" s="66">
        <f t="shared" si="104"/>
        <v>42831</v>
      </c>
      <c r="B569">
        <v>39.799999999999997</v>
      </c>
      <c r="C569">
        <v>30.8</v>
      </c>
      <c r="D569">
        <v>567.20000000000005</v>
      </c>
      <c r="E569">
        <v>238</v>
      </c>
      <c r="F569" s="61">
        <f t="shared" si="130"/>
        <v>607</v>
      </c>
      <c r="G569" s="38">
        <f t="shared" si="131"/>
        <v>268.8</v>
      </c>
      <c r="H569" s="47">
        <f t="shared" si="132"/>
        <v>125.81845238095238</v>
      </c>
    </row>
    <row r="570" spans="1:9" x14ac:dyDescent="0.25">
      <c r="A570" s="66">
        <f t="shared" si="104"/>
        <v>42838</v>
      </c>
      <c r="B570">
        <v>39.799999999999997</v>
      </c>
      <c r="C570">
        <v>30.8</v>
      </c>
      <c r="D570">
        <v>567.20000000000005</v>
      </c>
      <c r="E570">
        <v>238</v>
      </c>
      <c r="F570" s="61">
        <f t="shared" si="130"/>
        <v>607</v>
      </c>
      <c r="G570" s="38">
        <f t="shared" si="131"/>
        <v>268.8</v>
      </c>
      <c r="H570" s="47">
        <f t="shared" si="132"/>
        <v>125.81845238095238</v>
      </c>
    </row>
    <row r="571" spans="1:9" x14ac:dyDescent="0.25">
      <c r="A571" s="66">
        <f t="shared" ref="A571:A635" si="133">+A570+7</f>
        <v>42845</v>
      </c>
      <c r="B571">
        <v>19.8</v>
      </c>
      <c r="C571">
        <v>30.3</v>
      </c>
      <c r="D571">
        <v>567.20000000000005</v>
      </c>
      <c r="E571">
        <v>238</v>
      </c>
      <c r="F571" s="61">
        <f t="shared" si="130"/>
        <v>587</v>
      </c>
      <c r="G571" s="38">
        <f t="shared" si="131"/>
        <v>268.3</v>
      </c>
      <c r="H571" s="47">
        <f t="shared" si="132"/>
        <v>118.78494222884828</v>
      </c>
    </row>
    <row r="572" spans="1:9" x14ac:dyDescent="0.25">
      <c r="A572" s="66">
        <f t="shared" si="133"/>
        <v>42852</v>
      </c>
      <c r="B572">
        <v>29.8</v>
      </c>
      <c r="C572">
        <v>9.9</v>
      </c>
      <c r="D572">
        <v>567.20000000000005</v>
      </c>
      <c r="E572">
        <v>259.7</v>
      </c>
      <c r="F572" s="61">
        <f t="shared" si="130"/>
        <v>597</v>
      </c>
      <c r="G572" s="38">
        <f t="shared" si="131"/>
        <v>269.59999999999997</v>
      </c>
      <c r="H572" s="47">
        <f t="shared" si="132"/>
        <v>121.43916913946589</v>
      </c>
      <c r="I572">
        <v>38.299999999999997</v>
      </c>
    </row>
    <row r="573" spans="1:9" x14ac:dyDescent="0.25">
      <c r="A573" s="66">
        <f t="shared" si="133"/>
        <v>42859</v>
      </c>
      <c r="B573">
        <v>29.8</v>
      </c>
      <c r="C573">
        <v>9.5</v>
      </c>
      <c r="D573">
        <v>567.20000000000005</v>
      </c>
      <c r="E573">
        <v>259.7</v>
      </c>
      <c r="F573" s="61">
        <f t="shared" si="130"/>
        <v>597</v>
      </c>
      <c r="G573" s="38">
        <f t="shared" si="131"/>
        <v>269.2</v>
      </c>
      <c r="H573" s="47">
        <f t="shared" si="132"/>
        <v>121.76820208023776</v>
      </c>
      <c r="I573">
        <v>42.3</v>
      </c>
    </row>
    <row r="574" spans="1:9" x14ac:dyDescent="0.25">
      <c r="A574" s="66">
        <f t="shared" si="133"/>
        <v>42866</v>
      </c>
      <c r="B574">
        <v>29.8</v>
      </c>
      <c r="C574">
        <v>9.5</v>
      </c>
      <c r="D574">
        <v>567.20000000000005</v>
      </c>
      <c r="E574">
        <v>259.7</v>
      </c>
      <c r="F574" s="61">
        <f t="shared" si="130"/>
        <v>597</v>
      </c>
      <c r="G574" s="38">
        <f t="shared" si="131"/>
        <v>269.2</v>
      </c>
      <c r="H574" s="47">
        <f t="shared" si="132"/>
        <v>121.76820208023776</v>
      </c>
      <c r="I574">
        <v>47.3</v>
      </c>
    </row>
    <row r="575" spans="1:9" x14ac:dyDescent="0.25">
      <c r="A575" s="66">
        <f t="shared" si="133"/>
        <v>42873</v>
      </c>
      <c r="B575">
        <v>29.8</v>
      </c>
      <c r="C575">
        <v>9</v>
      </c>
      <c r="D575">
        <v>567.20000000000005</v>
      </c>
      <c r="E575">
        <v>259.7</v>
      </c>
      <c r="F575" s="61">
        <f t="shared" si="130"/>
        <v>597</v>
      </c>
      <c r="G575" s="38">
        <f t="shared" si="131"/>
        <v>268.7</v>
      </c>
      <c r="H575" s="47">
        <f t="shared" si="132"/>
        <v>122.18087085969485</v>
      </c>
      <c r="I575">
        <v>47.3</v>
      </c>
    </row>
    <row r="576" spans="1:9" x14ac:dyDescent="0.25">
      <c r="A576" s="66">
        <f t="shared" si="133"/>
        <v>42880</v>
      </c>
      <c r="B576">
        <v>29.8</v>
      </c>
      <c r="C576">
        <v>8.4</v>
      </c>
      <c r="D576">
        <v>611.9</v>
      </c>
      <c r="E576">
        <v>259.7</v>
      </c>
      <c r="F576" s="61">
        <f t="shared" si="130"/>
        <v>641.69999999999993</v>
      </c>
      <c r="G576" s="38">
        <f t="shared" si="131"/>
        <v>268.09999999999997</v>
      </c>
      <c r="H576" s="47">
        <f t="shared" si="132"/>
        <v>139.35098843715031</v>
      </c>
      <c r="I576">
        <v>47.3</v>
      </c>
    </row>
    <row r="577" spans="1:9" x14ac:dyDescent="0.25">
      <c r="A577" s="66">
        <f t="shared" si="133"/>
        <v>42887</v>
      </c>
      <c r="B577">
        <v>107.1</v>
      </c>
      <c r="C577">
        <v>130.4</v>
      </c>
      <c r="D577">
        <v>48.5</v>
      </c>
      <c r="E577">
        <v>1</v>
      </c>
      <c r="F577" s="61">
        <f t="shared" si="130"/>
        <v>155.6</v>
      </c>
      <c r="G577" s="38">
        <f t="shared" si="131"/>
        <v>131.4</v>
      </c>
      <c r="H577" s="47">
        <f t="shared" si="132"/>
        <v>18.417047184170453</v>
      </c>
      <c r="I577">
        <v>0</v>
      </c>
    </row>
    <row r="578" spans="1:9" x14ac:dyDescent="0.25">
      <c r="A578" s="66">
        <f t="shared" si="133"/>
        <v>42894</v>
      </c>
      <c r="B578">
        <v>110.8</v>
      </c>
      <c r="C578">
        <v>125.4</v>
      </c>
      <c r="D578">
        <v>72</v>
      </c>
      <c r="E578">
        <v>35.4</v>
      </c>
      <c r="F578" s="61">
        <f t="shared" si="130"/>
        <v>182.8</v>
      </c>
      <c r="G578" s="38">
        <f t="shared" si="131"/>
        <v>160.80000000000001</v>
      </c>
      <c r="H578" s="47">
        <f t="shared" si="132"/>
        <v>13.681592039800993</v>
      </c>
    </row>
    <row r="579" spans="1:9" x14ac:dyDescent="0.25">
      <c r="A579" s="66">
        <f t="shared" si="133"/>
        <v>42901</v>
      </c>
      <c r="B579">
        <v>111.2</v>
      </c>
      <c r="C579">
        <v>124.4</v>
      </c>
      <c r="D579">
        <v>72</v>
      </c>
      <c r="E579">
        <v>35.4</v>
      </c>
      <c r="F579" s="61">
        <f t="shared" si="130"/>
        <v>183.2</v>
      </c>
      <c r="G579" s="38">
        <f t="shared" si="131"/>
        <v>159.80000000000001</v>
      </c>
      <c r="H579" s="47">
        <f t="shared" si="132"/>
        <v>14.643304130162683</v>
      </c>
    </row>
    <row r="580" spans="1:9" x14ac:dyDescent="0.25">
      <c r="A580" s="66">
        <f t="shared" si="133"/>
        <v>42908</v>
      </c>
      <c r="B580">
        <v>113.7</v>
      </c>
      <c r="C580">
        <v>143</v>
      </c>
      <c r="D580">
        <v>72</v>
      </c>
      <c r="E580">
        <v>68.900000000000006</v>
      </c>
      <c r="F580" s="61">
        <f t="shared" si="130"/>
        <v>185.7</v>
      </c>
      <c r="G580" s="38">
        <f t="shared" si="131"/>
        <v>211.9</v>
      </c>
      <c r="H580" s="47">
        <f t="shared" si="132"/>
        <v>-12.364322793770654</v>
      </c>
    </row>
    <row r="581" spans="1:9" x14ac:dyDescent="0.25">
      <c r="A581" s="66">
        <f t="shared" si="133"/>
        <v>42915</v>
      </c>
      <c r="B581">
        <v>121.7</v>
      </c>
      <c r="C581">
        <v>143</v>
      </c>
      <c r="D581">
        <v>72</v>
      </c>
      <c r="E581">
        <v>68.900000000000006</v>
      </c>
      <c r="F581" s="61">
        <f t="shared" si="130"/>
        <v>193.7</v>
      </c>
      <c r="G581" s="38">
        <f t="shared" si="131"/>
        <v>211.9</v>
      </c>
      <c r="H581" s="47">
        <f t="shared" si="132"/>
        <v>-8.5889570552147294</v>
      </c>
    </row>
    <row r="582" spans="1:9" x14ac:dyDescent="0.25">
      <c r="A582" s="66">
        <f t="shared" si="133"/>
        <v>42922</v>
      </c>
      <c r="B582">
        <v>81.7</v>
      </c>
      <c r="C582">
        <v>153</v>
      </c>
      <c r="D582">
        <v>113.8</v>
      </c>
      <c r="E582">
        <v>68.900000000000006</v>
      </c>
      <c r="F582" s="61">
        <f t="shared" si="130"/>
        <v>195.5</v>
      </c>
      <c r="G582" s="38">
        <f t="shared" si="131"/>
        <v>221.9</v>
      </c>
      <c r="H582" s="47">
        <f t="shared" si="132"/>
        <v>-11.897251013970255</v>
      </c>
    </row>
    <row r="583" spans="1:9" x14ac:dyDescent="0.25">
      <c r="A583" s="66">
        <f t="shared" si="133"/>
        <v>42929</v>
      </c>
      <c r="B583">
        <v>81.7</v>
      </c>
      <c r="C583">
        <v>154.5</v>
      </c>
      <c r="D583">
        <v>113.8</v>
      </c>
      <c r="E583">
        <v>68.900000000000006</v>
      </c>
      <c r="F583" s="61">
        <f t="shared" si="130"/>
        <v>195.5</v>
      </c>
      <c r="G583" s="38">
        <f t="shared" si="131"/>
        <v>223.4</v>
      </c>
      <c r="H583" s="47">
        <f t="shared" si="132"/>
        <v>-12.488809310653536</v>
      </c>
    </row>
    <row r="584" spans="1:9" x14ac:dyDescent="0.25">
      <c r="A584" s="66">
        <f t="shared" si="133"/>
        <v>42936</v>
      </c>
      <c r="B584" s="26">
        <v>40</v>
      </c>
      <c r="C584">
        <v>129.9</v>
      </c>
      <c r="D584">
        <v>166.7</v>
      </c>
      <c r="E584">
        <v>118.4</v>
      </c>
      <c r="F584" s="61">
        <f t="shared" si="130"/>
        <v>206.7</v>
      </c>
      <c r="G584" s="38">
        <f t="shared" si="131"/>
        <v>248.3</v>
      </c>
      <c r="H584" s="47">
        <f t="shared" si="132"/>
        <v>-16.753926701570688</v>
      </c>
    </row>
    <row r="585" spans="1:9" x14ac:dyDescent="0.25">
      <c r="A585" s="66">
        <f t="shared" si="133"/>
        <v>42943</v>
      </c>
      <c r="B585">
        <v>19.7</v>
      </c>
      <c r="C585">
        <v>99.6</v>
      </c>
      <c r="D585">
        <v>188.7</v>
      </c>
      <c r="E585">
        <v>150.30000000000001</v>
      </c>
      <c r="F585" s="61">
        <f t="shared" si="130"/>
        <v>208.39999999999998</v>
      </c>
      <c r="G585" s="38">
        <f t="shared" si="131"/>
        <v>249.9</v>
      </c>
      <c r="H585" s="47">
        <f t="shared" si="132"/>
        <v>-16.606642657062832</v>
      </c>
    </row>
    <row r="586" spans="1:9" x14ac:dyDescent="0.25">
      <c r="A586" s="66">
        <f t="shared" si="133"/>
        <v>42950</v>
      </c>
      <c r="B586">
        <v>26.9</v>
      </c>
      <c r="C586">
        <v>99.6</v>
      </c>
      <c r="D586">
        <v>188.7</v>
      </c>
      <c r="E586">
        <v>150.30000000000001</v>
      </c>
      <c r="F586" s="61">
        <f t="shared" ref="F586:G588" si="134">+B586+D586</f>
        <v>215.6</v>
      </c>
      <c r="G586" s="38">
        <f t="shared" si="134"/>
        <v>249.9</v>
      </c>
      <c r="H586" s="47">
        <f t="shared" ref="H586:H591" si="135">+(F586/G586-1)*100</f>
        <v>-13.725490196078438</v>
      </c>
    </row>
    <row r="587" spans="1:9" x14ac:dyDescent="0.25">
      <c r="A587" s="66">
        <f t="shared" si="133"/>
        <v>42957</v>
      </c>
      <c r="B587">
        <v>20.6</v>
      </c>
      <c r="C587">
        <v>84.6</v>
      </c>
      <c r="D587">
        <v>188.7</v>
      </c>
      <c r="E587">
        <v>180.2</v>
      </c>
      <c r="F587" s="61">
        <f t="shared" si="134"/>
        <v>209.29999999999998</v>
      </c>
      <c r="G587" s="38">
        <f t="shared" si="134"/>
        <v>264.79999999999995</v>
      </c>
      <c r="H587" s="47">
        <f t="shared" si="135"/>
        <v>-20.959214501510569</v>
      </c>
    </row>
    <row r="588" spans="1:9" x14ac:dyDescent="0.25">
      <c r="A588" s="66">
        <f t="shared" si="133"/>
        <v>42964</v>
      </c>
      <c r="B588">
        <v>25.7</v>
      </c>
      <c r="C588">
        <v>70.2</v>
      </c>
      <c r="D588">
        <v>196.4</v>
      </c>
      <c r="E588">
        <v>201</v>
      </c>
      <c r="F588" s="61">
        <f t="shared" si="134"/>
        <v>222.1</v>
      </c>
      <c r="G588" s="38">
        <f t="shared" si="134"/>
        <v>271.2</v>
      </c>
      <c r="H588" s="47">
        <f t="shared" si="135"/>
        <v>-18.104719764011801</v>
      </c>
    </row>
    <row r="589" spans="1:9" x14ac:dyDescent="0.25">
      <c r="A589" s="66">
        <f t="shared" si="133"/>
        <v>42971</v>
      </c>
      <c r="B589">
        <v>27.7</v>
      </c>
      <c r="C589">
        <v>70.2</v>
      </c>
      <c r="D589">
        <v>196.4</v>
      </c>
      <c r="E589">
        <v>201</v>
      </c>
      <c r="F589" s="61">
        <f t="shared" ref="F589:G591" si="136">+B589+D589</f>
        <v>224.1</v>
      </c>
      <c r="G589" s="38">
        <f t="shared" si="136"/>
        <v>271.2</v>
      </c>
      <c r="H589" s="47">
        <f t="shared" si="135"/>
        <v>-17.36725663716814</v>
      </c>
    </row>
    <row r="590" spans="1:9" x14ac:dyDescent="0.25">
      <c r="A590" s="66">
        <f t="shared" si="133"/>
        <v>42978</v>
      </c>
      <c r="B590">
        <v>29.2</v>
      </c>
      <c r="C590">
        <v>42.3</v>
      </c>
      <c r="D590">
        <v>196.4</v>
      </c>
      <c r="E590">
        <v>229.5</v>
      </c>
      <c r="F590" s="61">
        <f t="shared" si="136"/>
        <v>225.6</v>
      </c>
      <c r="G590" s="38">
        <f t="shared" si="136"/>
        <v>271.8</v>
      </c>
      <c r="H590" s="47">
        <f t="shared" si="135"/>
        <v>-16.997792494481246</v>
      </c>
    </row>
    <row r="591" spans="1:9" x14ac:dyDescent="0.25">
      <c r="A591" s="66">
        <f t="shared" si="133"/>
        <v>42985</v>
      </c>
      <c r="B591">
        <v>29.2</v>
      </c>
      <c r="C591">
        <v>20.3</v>
      </c>
      <c r="D591">
        <v>196.4</v>
      </c>
      <c r="E591">
        <v>251.8</v>
      </c>
      <c r="F591" s="61">
        <f t="shared" si="136"/>
        <v>225.6</v>
      </c>
      <c r="G591" s="38">
        <f t="shared" si="136"/>
        <v>272.10000000000002</v>
      </c>
      <c r="H591" s="47">
        <f t="shared" si="135"/>
        <v>-17.089305402425591</v>
      </c>
    </row>
    <row r="592" spans="1:9" x14ac:dyDescent="0.25">
      <c r="A592" s="66">
        <f t="shared" si="133"/>
        <v>42992</v>
      </c>
      <c r="B592">
        <v>29.2</v>
      </c>
      <c r="C592">
        <v>45.4</v>
      </c>
      <c r="D592">
        <v>196.4</v>
      </c>
      <c r="E592">
        <v>326.60000000000002</v>
      </c>
      <c r="F592" s="61">
        <f t="shared" ref="F592:G594" si="137">+B592+D592</f>
        <v>225.6</v>
      </c>
      <c r="G592" s="38">
        <f t="shared" si="137"/>
        <v>372</v>
      </c>
      <c r="H592" s="47">
        <f t="shared" ref="H592:H597" si="138">+(F592/G592-1)*100</f>
        <v>-39.354838709677423</v>
      </c>
    </row>
    <row r="593" spans="1:8" x14ac:dyDescent="0.25">
      <c r="A593" s="66">
        <f t="shared" si="133"/>
        <v>42999</v>
      </c>
      <c r="B593">
        <v>18.5</v>
      </c>
      <c r="C593">
        <v>40.4</v>
      </c>
      <c r="D593">
        <v>213.4</v>
      </c>
      <c r="E593">
        <v>357.9</v>
      </c>
      <c r="F593" s="61">
        <f t="shared" si="137"/>
        <v>231.9</v>
      </c>
      <c r="G593" s="38">
        <f t="shared" si="137"/>
        <v>398.29999999999995</v>
      </c>
      <c r="H593" s="47">
        <f t="shared" si="138"/>
        <v>-41.777554607080077</v>
      </c>
    </row>
    <row r="594" spans="1:8" x14ac:dyDescent="0.25">
      <c r="A594" s="66">
        <f t="shared" si="133"/>
        <v>43006</v>
      </c>
      <c r="B594">
        <v>27.3</v>
      </c>
      <c r="C594">
        <v>60.4</v>
      </c>
      <c r="D594">
        <v>213.4</v>
      </c>
      <c r="E594">
        <v>357.9</v>
      </c>
      <c r="F594" s="61">
        <f t="shared" si="137"/>
        <v>240.70000000000002</v>
      </c>
      <c r="G594" s="38">
        <f t="shared" si="137"/>
        <v>418.29999999999995</v>
      </c>
      <c r="H594" s="47">
        <f t="shared" si="138"/>
        <v>-42.457566339947391</v>
      </c>
    </row>
    <row r="595" spans="1:8" x14ac:dyDescent="0.25">
      <c r="A595" s="66">
        <f t="shared" si="133"/>
        <v>43013</v>
      </c>
      <c r="B595">
        <v>28.1</v>
      </c>
      <c r="C595">
        <v>60.4</v>
      </c>
      <c r="D595">
        <v>213.4</v>
      </c>
      <c r="E595">
        <v>357.9</v>
      </c>
      <c r="F595" s="61">
        <f t="shared" ref="F595:G597" si="139">+B595+D595</f>
        <v>241.5</v>
      </c>
      <c r="G595" s="38">
        <f t="shared" si="139"/>
        <v>418.29999999999995</v>
      </c>
      <c r="H595" s="47">
        <f t="shared" si="138"/>
        <v>-42.266316041118813</v>
      </c>
    </row>
    <row r="596" spans="1:8" x14ac:dyDescent="0.25">
      <c r="A596" s="66">
        <f t="shared" si="133"/>
        <v>43020</v>
      </c>
      <c r="B596">
        <v>48.1</v>
      </c>
      <c r="C596">
        <v>40.4</v>
      </c>
      <c r="D596">
        <v>213.4</v>
      </c>
      <c r="E596">
        <v>379.9</v>
      </c>
      <c r="F596" s="61">
        <f t="shared" si="139"/>
        <v>261.5</v>
      </c>
      <c r="G596" s="38">
        <f t="shared" si="139"/>
        <v>420.29999999999995</v>
      </c>
      <c r="H596" s="47">
        <f t="shared" si="138"/>
        <v>-37.782536283606937</v>
      </c>
    </row>
    <row r="597" spans="1:8" x14ac:dyDescent="0.25">
      <c r="A597" s="66">
        <f t="shared" si="133"/>
        <v>43027</v>
      </c>
      <c r="B597">
        <v>48.1</v>
      </c>
      <c r="C597">
        <v>40.4</v>
      </c>
      <c r="D597">
        <v>213.4</v>
      </c>
      <c r="E597">
        <v>379.9</v>
      </c>
      <c r="F597" s="61">
        <f t="shared" si="139"/>
        <v>261.5</v>
      </c>
      <c r="G597" s="38">
        <f t="shared" si="139"/>
        <v>420.29999999999995</v>
      </c>
      <c r="H597" s="47">
        <f t="shared" si="138"/>
        <v>-37.782536283606937</v>
      </c>
    </row>
    <row r="598" spans="1:8" x14ac:dyDescent="0.25">
      <c r="A598" s="66">
        <f t="shared" si="133"/>
        <v>43034</v>
      </c>
      <c r="B598">
        <v>42.2</v>
      </c>
      <c r="C598">
        <v>25</v>
      </c>
      <c r="D598">
        <v>220</v>
      </c>
      <c r="E598">
        <v>396.4</v>
      </c>
      <c r="F598" s="61">
        <f>+B598+D598</f>
        <v>262.2</v>
      </c>
      <c r="G598" s="38">
        <f>+C598+E598</f>
        <v>421.4</v>
      </c>
      <c r="H598" s="47">
        <f>+(F598/G598-1)*100</f>
        <v>-37.778832463217846</v>
      </c>
    </row>
    <row r="599" spans="1:8" x14ac:dyDescent="0.25">
      <c r="A599" s="66">
        <f t="shared" si="133"/>
        <v>43041</v>
      </c>
      <c r="B599">
        <v>42.2</v>
      </c>
      <c r="C599">
        <v>25</v>
      </c>
      <c r="D599">
        <v>220</v>
      </c>
      <c r="E599">
        <v>396.4</v>
      </c>
      <c r="F599" s="61">
        <f>+B599+D599</f>
        <v>262.2</v>
      </c>
      <c r="G599" s="38">
        <f>+C599+E599</f>
        <v>421.4</v>
      </c>
      <c r="H599" s="47">
        <f>+(F599/G599-1)*100</f>
        <v>-37.778832463217846</v>
      </c>
    </row>
    <row r="600" spans="1:8" x14ac:dyDescent="0.25">
      <c r="A600" s="66">
        <f t="shared" si="133"/>
        <v>43048</v>
      </c>
      <c r="B600">
        <v>45.2</v>
      </c>
      <c r="C600">
        <v>25</v>
      </c>
      <c r="D600">
        <v>220</v>
      </c>
      <c r="E600">
        <v>396.4</v>
      </c>
      <c r="F600" s="61">
        <f t="shared" ref="F600:F618" si="140">+B600+D600</f>
        <v>265.2</v>
      </c>
      <c r="G600" s="38">
        <f t="shared" ref="G600:G618" si="141">+C600+E600</f>
        <v>421.4</v>
      </c>
      <c r="H600" s="47">
        <f t="shared" ref="H600:H618" si="142">+(F600/G600-1)*100</f>
        <v>-37.066919791172282</v>
      </c>
    </row>
    <row r="601" spans="1:8" x14ac:dyDescent="0.25">
      <c r="A601" s="66">
        <f t="shared" si="133"/>
        <v>43055</v>
      </c>
      <c r="B601">
        <v>45.2</v>
      </c>
      <c r="C601">
        <v>78</v>
      </c>
      <c r="D601">
        <v>220</v>
      </c>
      <c r="E601">
        <v>396.4</v>
      </c>
      <c r="F601" s="61">
        <f t="shared" si="140"/>
        <v>265.2</v>
      </c>
      <c r="G601" s="38">
        <f t="shared" si="141"/>
        <v>474.4</v>
      </c>
      <c r="H601" s="47">
        <f t="shared" si="142"/>
        <v>-44.097807757166954</v>
      </c>
    </row>
    <row r="602" spans="1:8" x14ac:dyDescent="0.25">
      <c r="A602" s="66">
        <f t="shared" si="133"/>
        <v>43062</v>
      </c>
      <c r="B602">
        <v>46.6</v>
      </c>
      <c r="C602">
        <v>78.2</v>
      </c>
      <c r="D602">
        <v>230.7</v>
      </c>
      <c r="E602">
        <v>396.4</v>
      </c>
      <c r="F602" s="61">
        <f t="shared" si="140"/>
        <v>277.3</v>
      </c>
      <c r="G602" s="38">
        <f t="shared" si="141"/>
        <v>474.59999999999997</v>
      </c>
      <c r="H602" s="47">
        <f t="shared" si="142"/>
        <v>-41.57184997892962</v>
      </c>
    </row>
    <row r="603" spans="1:8" x14ac:dyDescent="0.25">
      <c r="A603" s="66">
        <f t="shared" si="133"/>
        <v>43069</v>
      </c>
      <c r="B603">
        <v>46.6</v>
      </c>
      <c r="C603">
        <v>105.2</v>
      </c>
      <c r="D603">
        <v>230.7</v>
      </c>
      <c r="E603">
        <v>396.4</v>
      </c>
      <c r="F603" s="61">
        <f t="shared" si="140"/>
        <v>277.3</v>
      </c>
      <c r="G603" s="38">
        <f t="shared" si="141"/>
        <v>501.59999999999997</v>
      </c>
      <c r="H603" s="47">
        <f t="shared" si="142"/>
        <v>-44.716905901116419</v>
      </c>
    </row>
    <row r="604" spans="1:8" x14ac:dyDescent="0.25">
      <c r="A604" s="66">
        <f t="shared" si="133"/>
        <v>43076</v>
      </c>
      <c r="B604">
        <v>57.4</v>
      </c>
      <c r="C604">
        <v>108.2</v>
      </c>
      <c r="D604">
        <v>230.7</v>
      </c>
      <c r="E604">
        <v>396.4</v>
      </c>
      <c r="F604" s="61">
        <f t="shared" si="140"/>
        <v>288.09999999999997</v>
      </c>
      <c r="G604" s="38">
        <f t="shared" si="141"/>
        <v>504.59999999999997</v>
      </c>
      <c r="H604" s="47">
        <f t="shared" si="142"/>
        <v>-42.905271502179943</v>
      </c>
    </row>
    <row r="605" spans="1:8" x14ac:dyDescent="0.25">
      <c r="A605" s="66">
        <f t="shared" si="133"/>
        <v>43083</v>
      </c>
      <c r="B605">
        <v>57.4</v>
      </c>
      <c r="C605">
        <v>108.2</v>
      </c>
      <c r="D605">
        <v>230.7</v>
      </c>
      <c r="E605">
        <v>396.4</v>
      </c>
      <c r="F605" s="61">
        <f t="shared" si="140"/>
        <v>288.09999999999997</v>
      </c>
      <c r="G605" s="38">
        <f t="shared" si="141"/>
        <v>504.59999999999997</v>
      </c>
      <c r="H605" s="47">
        <f t="shared" si="142"/>
        <v>-42.905271502179943</v>
      </c>
    </row>
    <row r="606" spans="1:8" x14ac:dyDescent="0.25">
      <c r="A606" s="66">
        <f t="shared" si="133"/>
        <v>43090</v>
      </c>
      <c r="B606">
        <v>57.4</v>
      </c>
      <c r="C606">
        <v>156.19999999999999</v>
      </c>
      <c r="D606">
        <v>230.7</v>
      </c>
      <c r="E606">
        <v>396.4</v>
      </c>
      <c r="F606" s="61">
        <f t="shared" si="140"/>
        <v>288.09999999999997</v>
      </c>
      <c r="G606" s="38">
        <f t="shared" si="141"/>
        <v>552.59999999999991</v>
      </c>
      <c r="H606" s="47">
        <f t="shared" si="142"/>
        <v>-47.864639884183859</v>
      </c>
    </row>
    <row r="607" spans="1:8" x14ac:dyDescent="0.25">
      <c r="A607" s="66">
        <f t="shared" si="133"/>
        <v>43097</v>
      </c>
      <c r="B607">
        <v>50.4</v>
      </c>
      <c r="C607">
        <v>172.2</v>
      </c>
      <c r="D607">
        <v>237.4</v>
      </c>
      <c r="E607">
        <v>396.4</v>
      </c>
      <c r="F607" s="61">
        <f t="shared" si="140"/>
        <v>287.8</v>
      </c>
      <c r="G607" s="38">
        <f t="shared" si="141"/>
        <v>568.59999999999991</v>
      </c>
      <c r="H607" s="47">
        <f t="shared" si="142"/>
        <v>-49.384453042560658</v>
      </c>
    </row>
    <row r="608" spans="1:8" x14ac:dyDescent="0.25">
      <c r="A608" s="66">
        <f t="shared" si="133"/>
        <v>43104</v>
      </c>
      <c r="B608">
        <v>50.4</v>
      </c>
      <c r="C608">
        <v>178.2</v>
      </c>
      <c r="D608">
        <v>237.4</v>
      </c>
      <c r="E608">
        <v>396.4</v>
      </c>
      <c r="F608" s="61">
        <f t="shared" si="140"/>
        <v>287.8</v>
      </c>
      <c r="G608" s="38">
        <f t="shared" si="141"/>
        <v>574.59999999999991</v>
      </c>
      <c r="H608" s="47">
        <f t="shared" si="142"/>
        <v>-49.912982944657145</v>
      </c>
    </row>
    <row r="609" spans="1:8" x14ac:dyDescent="0.25">
      <c r="A609" s="66">
        <f t="shared" si="133"/>
        <v>43111</v>
      </c>
      <c r="B609">
        <v>50.4</v>
      </c>
      <c r="C609">
        <v>179.2</v>
      </c>
      <c r="D609">
        <v>237.4</v>
      </c>
      <c r="E609">
        <v>396.4</v>
      </c>
      <c r="F609" s="61">
        <f t="shared" si="140"/>
        <v>287.8</v>
      </c>
      <c r="G609" s="38">
        <f t="shared" si="141"/>
        <v>575.59999999999991</v>
      </c>
      <c r="H609" s="47">
        <f t="shared" si="142"/>
        <v>-49.999999999999986</v>
      </c>
    </row>
    <row r="610" spans="1:8" x14ac:dyDescent="0.25">
      <c r="A610" s="66">
        <f t="shared" si="133"/>
        <v>43118</v>
      </c>
      <c r="B610">
        <v>50.4</v>
      </c>
      <c r="C610">
        <v>181.2</v>
      </c>
      <c r="D610">
        <v>237.4</v>
      </c>
      <c r="E610">
        <v>396.4</v>
      </c>
      <c r="F610" s="61">
        <f t="shared" si="140"/>
        <v>287.8</v>
      </c>
      <c r="G610" s="38">
        <f t="shared" si="141"/>
        <v>577.59999999999991</v>
      </c>
      <c r="H610" s="47">
        <f t="shared" si="142"/>
        <v>-50.173130193905813</v>
      </c>
    </row>
    <row r="611" spans="1:8" x14ac:dyDescent="0.25">
      <c r="A611" s="66">
        <f t="shared" si="133"/>
        <v>43125</v>
      </c>
      <c r="B611" s="26">
        <v>41</v>
      </c>
      <c r="C611">
        <v>164.2</v>
      </c>
      <c r="D611">
        <v>250.1</v>
      </c>
      <c r="E611">
        <v>423.8</v>
      </c>
      <c r="F611" s="61">
        <f t="shared" si="140"/>
        <v>291.10000000000002</v>
      </c>
      <c r="G611" s="38">
        <f t="shared" si="141"/>
        <v>588</v>
      </c>
      <c r="H611" s="47">
        <f t="shared" si="142"/>
        <v>-50.493197278911559</v>
      </c>
    </row>
    <row r="612" spans="1:8" x14ac:dyDescent="0.25">
      <c r="A612" s="66">
        <f t="shared" si="133"/>
        <v>43132</v>
      </c>
      <c r="B612" s="26">
        <v>21</v>
      </c>
      <c r="C612">
        <v>100.1</v>
      </c>
      <c r="D612">
        <v>250.1</v>
      </c>
      <c r="E612">
        <v>492.6</v>
      </c>
      <c r="F612" s="61">
        <f t="shared" si="140"/>
        <v>271.10000000000002</v>
      </c>
      <c r="G612" s="38">
        <f t="shared" si="141"/>
        <v>592.70000000000005</v>
      </c>
      <c r="H612" s="47">
        <f t="shared" si="142"/>
        <v>-54.260165345031218</v>
      </c>
    </row>
    <row r="613" spans="1:8" x14ac:dyDescent="0.25">
      <c r="A613" s="66">
        <f t="shared" si="133"/>
        <v>43139</v>
      </c>
      <c r="B613" s="26">
        <v>21</v>
      </c>
      <c r="C613">
        <v>52.1</v>
      </c>
      <c r="D613">
        <v>250.1</v>
      </c>
      <c r="E613">
        <v>492.6</v>
      </c>
      <c r="F613" s="61">
        <f t="shared" si="140"/>
        <v>271.10000000000002</v>
      </c>
      <c r="G613" s="38">
        <f t="shared" si="141"/>
        <v>544.70000000000005</v>
      </c>
      <c r="H613" s="47">
        <f t="shared" si="142"/>
        <v>-50.229484119698917</v>
      </c>
    </row>
    <row r="614" spans="1:8" x14ac:dyDescent="0.25">
      <c r="A614" s="66">
        <f t="shared" si="133"/>
        <v>43146</v>
      </c>
      <c r="B614">
        <v>10.9</v>
      </c>
      <c r="C614">
        <v>100.1</v>
      </c>
      <c r="D614">
        <v>261.10000000000002</v>
      </c>
      <c r="E614">
        <v>492.6</v>
      </c>
      <c r="F614" s="61">
        <f t="shared" si="140"/>
        <v>272</v>
      </c>
      <c r="G614" s="38">
        <f t="shared" si="141"/>
        <v>592.70000000000005</v>
      </c>
      <c r="H614" s="47">
        <f t="shared" si="142"/>
        <v>-54.108317867386546</v>
      </c>
    </row>
    <row r="615" spans="1:8" x14ac:dyDescent="0.25">
      <c r="A615" s="66">
        <f t="shared" si="133"/>
        <v>43153</v>
      </c>
      <c r="B615">
        <v>13.9</v>
      </c>
      <c r="C615">
        <v>100.1</v>
      </c>
      <c r="D615">
        <v>261.10000000000002</v>
      </c>
      <c r="E615">
        <v>492.6</v>
      </c>
      <c r="F615" s="61">
        <f t="shared" si="140"/>
        <v>275</v>
      </c>
      <c r="G615" s="38">
        <f t="shared" si="141"/>
        <v>592.70000000000005</v>
      </c>
      <c r="H615" s="47">
        <f t="shared" si="142"/>
        <v>-53.602159608570958</v>
      </c>
    </row>
    <row r="616" spans="1:8" x14ac:dyDescent="0.25">
      <c r="A616" s="66">
        <f t="shared" si="133"/>
        <v>43160</v>
      </c>
      <c r="B616">
        <v>27.2</v>
      </c>
      <c r="C616">
        <v>100.1</v>
      </c>
      <c r="D616">
        <v>261.10000000000002</v>
      </c>
      <c r="E616">
        <v>492.6</v>
      </c>
      <c r="F616" s="61">
        <f t="shared" si="140"/>
        <v>288.3</v>
      </c>
      <c r="G616" s="38">
        <f t="shared" si="141"/>
        <v>592.70000000000005</v>
      </c>
      <c r="H616" s="47">
        <f t="shared" si="142"/>
        <v>-51.358191327821835</v>
      </c>
    </row>
    <row r="617" spans="1:8" x14ac:dyDescent="0.25">
      <c r="A617" s="66">
        <f t="shared" si="133"/>
        <v>43167</v>
      </c>
      <c r="B617">
        <v>27.6</v>
      </c>
      <c r="C617">
        <v>52.1</v>
      </c>
      <c r="D617">
        <v>261.10000000000002</v>
      </c>
      <c r="E617">
        <v>542.20000000000005</v>
      </c>
      <c r="F617" s="61">
        <f t="shared" si="140"/>
        <v>288.70000000000005</v>
      </c>
      <c r="G617" s="38">
        <f t="shared" si="141"/>
        <v>594.30000000000007</v>
      </c>
      <c r="H617" s="47">
        <f t="shared" si="142"/>
        <v>-51.421840821134104</v>
      </c>
    </row>
    <row r="618" spans="1:8" x14ac:dyDescent="0.25">
      <c r="A618" s="66">
        <f t="shared" si="133"/>
        <v>43174</v>
      </c>
      <c r="B618">
        <v>29.6</v>
      </c>
      <c r="C618">
        <v>60.1</v>
      </c>
      <c r="D618">
        <v>261.10000000000002</v>
      </c>
      <c r="E618">
        <v>542.20000000000005</v>
      </c>
      <c r="F618" s="61">
        <f t="shared" si="140"/>
        <v>290.70000000000005</v>
      </c>
      <c r="G618" s="38">
        <f t="shared" si="141"/>
        <v>602.30000000000007</v>
      </c>
      <c r="H618" s="47">
        <f t="shared" si="142"/>
        <v>-51.735015772870661</v>
      </c>
    </row>
    <row r="619" spans="1:8" x14ac:dyDescent="0.25">
      <c r="A619" s="66">
        <f t="shared" si="133"/>
        <v>43181</v>
      </c>
      <c r="B619">
        <v>19.7</v>
      </c>
      <c r="C619">
        <v>37.299999999999997</v>
      </c>
      <c r="D619">
        <v>271.60000000000002</v>
      </c>
      <c r="E619">
        <v>567.20000000000005</v>
      </c>
      <c r="F619" s="61">
        <f t="shared" ref="F619:F634" si="143">+B619+D619</f>
        <v>291.3</v>
      </c>
      <c r="G619" s="38">
        <f t="shared" ref="G619:G634" si="144">+C619+E619</f>
        <v>604.5</v>
      </c>
      <c r="H619" s="47">
        <f t="shared" ref="H619:H634" si="145">+(F619/G619-1)*100</f>
        <v>-51.811414392059554</v>
      </c>
    </row>
    <row r="620" spans="1:8" x14ac:dyDescent="0.25">
      <c r="A620" s="66">
        <f t="shared" si="133"/>
        <v>43188</v>
      </c>
      <c r="B620">
        <v>19.7</v>
      </c>
      <c r="C620">
        <v>39.799999999999997</v>
      </c>
      <c r="D620">
        <v>271.60000000000002</v>
      </c>
      <c r="E620">
        <v>567.20000000000005</v>
      </c>
      <c r="F620" s="61">
        <f t="shared" si="143"/>
        <v>291.3</v>
      </c>
      <c r="G620" s="38">
        <f t="shared" si="144"/>
        <v>607</v>
      </c>
      <c r="H620" s="47">
        <f t="shared" si="145"/>
        <v>-52.009884678747945</v>
      </c>
    </row>
    <row r="621" spans="1:8" x14ac:dyDescent="0.25">
      <c r="A621" s="66">
        <f t="shared" si="133"/>
        <v>43195</v>
      </c>
      <c r="B621">
        <v>19.7</v>
      </c>
      <c r="C621">
        <v>39.799999999999997</v>
      </c>
      <c r="D621">
        <v>271.60000000000002</v>
      </c>
      <c r="E621">
        <v>567.20000000000005</v>
      </c>
      <c r="F621" s="61">
        <f t="shared" si="143"/>
        <v>291.3</v>
      </c>
      <c r="G621" s="38">
        <f t="shared" si="144"/>
        <v>607</v>
      </c>
      <c r="H621" s="47">
        <f t="shared" si="145"/>
        <v>-52.009884678747945</v>
      </c>
    </row>
    <row r="622" spans="1:8" x14ac:dyDescent="0.25">
      <c r="A622" s="66">
        <f t="shared" si="133"/>
        <v>43202</v>
      </c>
      <c r="B622">
        <v>27.1</v>
      </c>
      <c r="C622">
        <v>39.799999999999997</v>
      </c>
      <c r="D622">
        <v>271.60000000000002</v>
      </c>
      <c r="E622">
        <v>567.20000000000005</v>
      </c>
      <c r="F622" s="61">
        <f t="shared" si="143"/>
        <v>298.70000000000005</v>
      </c>
      <c r="G622" s="38">
        <f t="shared" si="144"/>
        <v>607</v>
      </c>
      <c r="H622" s="47">
        <f t="shared" si="145"/>
        <v>-50.790774299835249</v>
      </c>
    </row>
    <row r="623" spans="1:8" x14ac:dyDescent="0.25">
      <c r="A623" s="66">
        <f t="shared" si="133"/>
        <v>43209</v>
      </c>
      <c r="B623">
        <v>27.1</v>
      </c>
      <c r="C623">
        <v>19.8</v>
      </c>
      <c r="D623">
        <v>271.60000000000002</v>
      </c>
      <c r="E623">
        <v>567.20000000000005</v>
      </c>
      <c r="F623" s="61">
        <f t="shared" si="143"/>
        <v>298.70000000000005</v>
      </c>
      <c r="G623" s="38">
        <f t="shared" si="144"/>
        <v>587</v>
      </c>
      <c r="H623" s="47">
        <f t="shared" si="145"/>
        <v>-49.114139693356037</v>
      </c>
    </row>
    <row r="624" spans="1:8" x14ac:dyDescent="0.25">
      <c r="A624" s="66">
        <f t="shared" si="133"/>
        <v>43216</v>
      </c>
      <c r="B624">
        <v>27.1</v>
      </c>
      <c r="C624">
        <v>29.8</v>
      </c>
      <c r="D624">
        <v>271.60000000000002</v>
      </c>
      <c r="E624">
        <v>567.20000000000005</v>
      </c>
      <c r="F624" s="61">
        <f t="shared" si="143"/>
        <v>298.70000000000005</v>
      </c>
      <c r="G624" s="38">
        <f t="shared" si="144"/>
        <v>597</v>
      </c>
      <c r="H624" s="47">
        <f t="shared" si="145"/>
        <v>-49.966499162479053</v>
      </c>
    </row>
    <row r="625" spans="1:9" x14ac:dyDescent="0.25">
      <c r="A625" s="66">
        <f t="shared" si="133"/>
        <v>43223</v>
      </c>
      <c r="B625">
        <v>34.299999999999997</v>
      </c>
      <c r="C625">
        <v>12.7</v>
      </c>
      <c r="D625">
        <v>257.60000000000002</v>
      </c>
      <c r="E625" s="26">
        <v>198</v>
      </c>
      <c r="F625" s="61">
        <f t="shared" si="143"/>
        <v>291.90000000000003</v>
      </c>
      <c r="G625" s="38">
        <f t="shared" si="144"/>
        <v>210.7</v>
      </c>
      <c r="H625" s="47">
        <f t="shared" si="145"/>
        <v>38.538205980066479</v>
      </c>
      <c r="I625">
        <v>4.5</v>
      </c>
    </row>
    <row r="626" spans="1:9" x14ac:dyDescent="0.25">
      <c r="A626" s="66">
        <f t="shared" si="133"/>
        <v>43230</v>
      </c>
      <c r="B626">
        <v>9.4</v>
      </c>
      <c r="C626">
        <v>29.8</v>
      </c>
      <c r="D626">
        <v>288.89999999999998</v>
      </c>
      <c r="E626">
        <v>567.20000000000005</v>
      </c>
      <c r="F626" s="61">
        <f t="shared" si="143"/>
        <v>298.29999999999995</v>
      </c>
      <c r="G626" s="38">
        <f t="shared" si="144"/>
        <v>597</v>
      </c>
      <c r="H626" s="47">
        <f t="shared" si="145"/>
        <v>-50.03350083752094</v>
      </c>
      <c r="I626">
        <v>23.8</v>
      </c>
    </row>
    <row r="627" spans="1:9" x14ac:dyDescent="0.25">
      <c r="A627" s="66">
        <f t="shared" si="133"/>
        <v>43237</v>
      </c>
      <c r="B627">
        <v>0</v>
      </c>
      <c r="C627">
        <v>29.8</v>
      </c>
      <c r="D627">
        <v>298.7</v>
      </c>
      <c r="E627">
        <v>567.20000000000005</v>
      </c>
      <c r="F627" s="61">
        <f t="shared" si="143"/>
        <v>298.7</v>
      </c>
      <c r="G627" s="38">
        <f t="shared" si="144"/>
        <v>597</v>
      </c>
      <c r="H627" s="47">
        <f t="shared" si="145"/>
        <v>-49.96649916247906</v>
      </c>
      <c r="I627">
        <v>23.8</v>
      </c>
    </row>
    <row r="628" spans="1:9" x14ac:dyDescent="0.25">
      <c r="A628" s="66">
        <f t="shared" si="133"/>
        <v>43244</v>
      </c>
      <c r="B628">
        <v>0</v>
      </c>
      <c r="C628">
        <v>29.8</v>
      </c>
      <c r="D628">
        <v>298.7</v>
      </c>
      <c r="E628">
        <v>611.9</v>
      </c>
      <c r="F628" s="61">
        <f t="shared" si="143"/>
        <v>298.7</v>
      </c>
      <c r="G628" s="38">
        <f t="shared" si="144"/>
        <v>641.69999999999993</v>
      </c>
      <c r="H628" s="47">
        <f t="shared" si="145"/>
        <v>-53.451768739286265</v>
      </c>
      <c r="I628">
        <v>35.799999999999997</v>
      </c>
    </row>
    <row r="629" spans="1:9" x14ac:dyDescent="0.25">
      <c r="A629" s="66">
        <f t="shared" si="133"/>
        <v>43251</v>
      </c>
      <c r="B629">
        <v>0</v>
      </c>
      <c r="C629">
        <v>29.8</v>
      </c>
      <c r="D629">
        <v>298.7</v>
      </c>
      <c r="E629">
        <v>611.9</v>
      </c>
      <c r="F629" s="61">
        <f t="shared" si="143"/>
        <v>298.7</v>
      </c>
      <c r="G629" s="38">
        <f t="shared" si="144"/>
        <v>641.69999999999993</v>
      </c>
      <c r="H629" s="47">
        <f t="shared" si="145"/>
        <v>-53.451768739286265</v>
      </c>
      <c r="I629">
        <v>35.799999999999997</v>
      </c>
    </row>
    <row r="630" spans="1:9" x14ac:dyDescent="0.25">
      <c r="A630" s="66">
        <f t="shared" si="133"/>
        <v>43258</v>
      </c>
      <c r="B630">
        <v>22.5</v>
      </c>
      <c r="C630">
        <v>110.8</v>
      </c>
      <c r="D630">
        <v>19.8</v>
      </c>
      <c r="E630">
        <v>72</v>
      </c>
      <c r="F630" s="61">
        <f t="shared" si="143"/>
        <v>42.3</v>
      </c>
      <c r="G630" s="38">
        <f t="shared" si="144"/>
        <v>182.8</v>
      </c>
      <c r="H630" s="47">
        <f t="shared" si="145"/>
        <v>-76.859956236323853</v>
      </c>
    </row>
    <row r="631" spans="1:9" x14ac:dyDescent="0.25">
      <c r="A631" s="66">
        <f t="shared" si="133"/>
        <v>43265</v>
      </c>
      <c r="B631">
        <v>38.9</v>
      </c>
      <c r="C631">
        <v>111.2</v>
      </c>
      <c r="D631">
        <v>19.8</v>
      </c>
      <c r="E631">
        <v>72</v>
      </c>
      <c r="F631" s="61">
        <f t="shared" si="143"/>
        <v>58.7</v>
      </c>
      <c r="G631" s="38">
        <f t="shared" si="144"/>
        <v>183.2</v>
      </c>
      <c r="H631" s="47">
        <f t="shared" si="145"/>
        <v>-67.958515283842786</v>
      </c>
    </row>
    <row r="632" spans="1:9" x14ac:dyDescent="0.25">
      <c r="A632" s="66">
        <f t="shared" si="133"/>
        <v>43272</v>
      </c>
      <c r="B632">
        <v>38.9</v>
      </c>
      <c r="C632">
        <v>113.7</v>
      </c>
      <c r="D632">
        <v>19.8</v>
      </c>
      <c r="E632">
        <v>72</v>
      </c>
      <c r="F632" s="61">
        <f t="shared" si="143"/>
        <v>58.7</v>
      </c>
      <c r="G632" s="38">
        <f t="shared" si="144"/>
        <v>185.7</v>
      </c>
      <c r="H632" s="47">
        <f t="shared" si="145"/>
        <v>-68.389876144318791</v>
      </c>
    </row>
    <row r="633" spans="1:9" x14ac:dyDescent="0.25">
      <c r="A633" s="66">
        <f t="shared" si="133"/>
        <v>43279</v>
      </c>
      <c r="B633">
        <v>41.5</v>
      </c>
      <c r="C633">
        <v>121.7</v>
      </c>
      <c r="D633">
        <v>19.8</v>
      </c>
      <c r="E633">
        <v>72</v>
      </c>
      <c r="F633" s="61">
        <f t="shared" si="143"/>
        <v>61.3</v>
      </c>
      <c r="G633" s="38">
        <f t="shared" si="144"/>
        <v>193.7</v>
      </c>
      <c r="H633" s="47">
        <f t="shared" si="145"/>
        <v>-68.353123386680423</v>
      </c>
    </row>
    <row r="634" spans="1:9" x14ac:dyDescent="0.25">
      <c r="A634" s="66">
        <f t="shared" si="133"/>
        <v>43286</v>
      </c>
      <c r="B634">
        <v>41.5</v>
      </c>
      <c r="C634">
        <v>81.7</v>
      </c>
      <c r="D634">
        <v>19.8</v>
      </c>
      <c r="E634">
        <v>113.8</v>
      </c>
      <c r="F634" s="61">
        <f t="shared" si="143"/>
        <v>61.3</v>
      </c>
      <c r="G634" s="38">
        <f t="shared" si="144"/>
        <v>195.5</v>
      </c>
      <c r="H634" s="47">
        <f t="shared" si="145"/>
        <v>-68.644501278772367</v>
      </c>
    </row>
    <row r="635" spans="1:9" x14ac:dyDescent="0.25">
      <c r="A635" s="66">
        <f t="shared" si="133"/>
        <v>43293</v>
      </c>
      <c r="B635">
        <v>29.6</v>
      </c>
      <c r="C635">
        <v>81.7</v>
      </c>
      <c r="D635" s="26">
        <v>31</v>
      </c>
      <c r="E635">
        <v>113.8</v>
      </c>
      <c r="F635" s="61">
        <f t="shared" ref="F635:F648" si="146">+B635+D635</f>
        <v>60.6</v>
      </c>
      <c r="G635" s="38">
        <f t="shared" ref="G635:G648" si="147">+C635+E635</f>
        <v>195.5</v>
      </c>
      <c r="H635" s="47">
        <f t="shared" ref="H635:H648" si="148">+(F635/G635-1)*100</f>
        <v>-69.002557544757039</v>
      </c>
    </row>
    <row r="636" spans="1:9" x14ac:dyDescent="0.25">
      <c r="A636" s="66">
        <f t="shared" ref="A636:A699" si="149">+A635+7</f>
        <v>43300</v>
      </c>
      <c r="B636">
        <v>38.1</v>
      </c>
      <c r="C636">
        <v>40</v>
      </c>
      <c r="D636">
        <v>31</v>
      </c>
      <c r="E636">
        <v>166.7</v>
      </c>
      <c r="F636" s="61">
        <f t="shared" si="146"/>
        <v>69.099999999999994</v>
      </c>
      <c r="G636" s="38">
        <f t="shared" si="147"/>
        <v>206.7</v>
      </c>
      <c r="H636" s="47">
        <f t="shared" si="148"/>
        <v>-66.569908079342042</v>
      </c>
    </row>
    <row r="637" spans="1:9" x14ac:dyDescent="0.25">
      <c r="A637" s="66">
        <f t="shared" si="149"/>
        <v>43307</v>
      </c>
      <c r="B637">
        <v>44.1</v>
      </c>
      <c r="C637">
        <v>19.7</v>
      </c>
      <c r="D637">
        <v>31</v>
      </c>
      <c r="E637">
        <v>188.7</v>
      </c>
      <c r="F637" s="61">
        <f t="shared" si="146"/>
        <v>75.099999999999994</v>
      </c>
      <c r="G637" s="38">
        <f t="shared" si="147"/>
        <v>208.39999999999998</v>
      </c>
      <c r="H637" s="47">
        <f t="shared" si="148"/>
        <v>-63.963531669865638</v>
      </c>
    </row>
    <row r="638" spans="1:9" x14ac:dyDescent="0.25">
      <c r="A638" s="66">
        <f t="shared" si="149"/>
        <v>43314</v>
      </c>
      <c r="B638">
        <v>44.1</v>
      </c>
      <c r="C638">
        <v>26.9</v>
      </c>
      <c r="D638">
        <v>31</v>
      </c>
      <c r="E638">
        <v>188.7</v>
      </c>
      <c r="F638" s="61">
        <f t="shared" si="146"/>
        <v>75.099999999999994</v>
      </c>
      <c r="G638" s="38">
        <f t="shared" si="147"/>
        <v>215.6</v>
      </c>
      <c r="H638" s="47">
        <f t="shared" si="148"/>
        <v>-65.166975881261592</v>
      </c>
    </row>
    <row r="639" spans="1:9" x14ac:dyDescent="0.25">
      <c r="A639" s="66">
        <f t="shared" si="149"/>
        <v>43321</v>
      </c>
      <c r="B639">
        <v>44.1</v>
      </c>
      <c r="C639">
        <v>20.6</v>
      </c>
      <c r="D639">
        <v>37.799999999999997</v>
      </c>
      <c r="E639">
        <v>188.7</v>
      </c>
      <c r="F639" s="61">
        <f t="shared" si="146"/>
        <v>81.900000000000006</v>
      </c>
      <c r="G639" s="38">
        <f t="shared" si="147"/>
        <v>209.29999999999998</v>
      </c>
      <c r="H639" s="47">
        <f t="shared" si="148"/>
        <v>-60.869565217391298</v>
      </c>
    </row>
    <row r="640" spans="1:9" x14ac:dyDescent="0.25">
      <c r="A640" s="66">
        <f t="shared" si="149"/>
        <v>43328</v>
      </c>
      <c r="B640">
        <v>48.1</v>
      </c>
      <c r="C640">
        <v>25.7</v>
      </c>
      <c r="D640">
        <v>37.799999999999997</v>
      </c>
      <c r="E640">
        <v>196.4</v>
      </c>
      <c r="F640" s="61">
        <f t="shared" si="146"/>
        <v>85.9</v>
      </c>
      <c r="G640" s="38">
        <f t="shared" si="147"/>
        <v>222.1</v>
      </c>
      <c r="H640" s="47">
        <f t="shared" si="148"/>
        <v>-61.323728050427739</v>
      </c>
    </row>
    <row r="641" spans="1:8" x14ac:dyDescent="0.25">
      <c r="A641" s="66">
        <f t="shared" si="149"/>
        <v>43335</v>
      </c>
      <c r="B641">
        <v>23.2</v>
      </c>
      <c r="C641">
        <v>27.7</v>
      </c>
      <c r="D641">
        <v>65.2</v>
      </c>
      <c r="E641">
        <v>196.4</v>
      </c>
      <c r="F641" s="61">
        <f t="shared" si="146"/>
        <v>88.4</v>
      </c>
      <c r="G641" s="38">
        <f t="shared" si="147"/>
        <v>224.1</v>
      </c>
      <c r="H641" s="47">
        <f t="shared" si="148"/>
        <v>-60.553324408746093</v>
      </c>
    </row>
    <row r="642" spans="1:8" x14ac:dyDescent="0.25">
      <c r="A642" s="66">
        <f t="shared" si="149"/>
        <v>43342</v>
      </c>
      <c r="B642">
        <v>41.2</v>
      </c>
      <c r="C642">
        <v>29.2</v>
      </c>
      <c r="D642">
        <v>65.2</v>
      </c>
      <c r="E642">
        <v>196.4</v>
      </c>
      <c r="F642" s="61">
        <f t="shared" si="146"/>
        <v>106.4</v>
      </c>
      <c r="G642" s="38">
        <f t="shared" si="147"/>
        <v>225.6</v>
      </c>
      <c r="H642" s="47">
        <f t="shared" si="148"/>
        <v>-52.836879432624116</v>
      </c>
    </row>
    <row r="643" spans="1:8" x14ac:dyDescent="0.25">
      <c r="A643" s="66">
        <f t="shared" si="149"/>
        <v>43349</v>
      </c>
      <c r="B643">
        <v>51.6</v>
      </c>
      <c r="C643">
        <v>29.2</v>
      </c>
      <c r="D643">
        <v>65.2</v>
      </c>
      <c r="E643">
        <v>196.4</v>
      </c>
      <c r="F643" s="61">
        <f t="shared" si="146"/>
        <v>116.80000000000001</v>
      </c>
      <c r="G643" s="38">
        <f t="shared" si="147"/>
        <v>225.6</v>
      </c>
      <c r="H643" s="47">
        <f t="shared" si="148"/>
        <v>-48.226950354609919</v>
      </c>
    </row>
    <row r="644" spans="1:8" x14ac:dyDescent="0.25">
      <c r="A644" s="66">
        <f t="shared" si="149"/>
        <v>43356</v>
      </c>
      <c r="B644">
        <v>49.2</v>
      </c>
      <c r="C644">
        <v>29.2</v>
      </c>
      <c r="D644">
        <v>65.2</v>
      </c>
      <c r="E644">
        <v>196.4</v>
      </c>
      <c r="F644" s="61">
        <f t="shared" si="146"/>
        <v>114.4</v>
      </c>
      <c r="G644" s="38">
        <f t="shared" si="147"/>
        <v>225.6</v>
      </c>
      <c r="H644" s="47">
        <f t="shared" si="148"/>
        <v>-49.290780141843967</v>
      </c>
    </row>
    <row r="645" spans="1:8" x14ac:dyDescent="0.25">
      <c r="A645" s="66">
        <f t="shared" si="149"/>
        <v>43363</v>
      </c>
      <c r="B645">
        <v>49.2</v>
      </c>
      <c r="C645">
        <v>18.5</v>
      </c>
      <c r="D645">
        <v>65.2</v>
      </c>
      <c r="E645">
        <v>213.4</v>
      </c>
      <c r="F645" s="61">
        <f t="shared" si="146"/>
        <v>114.4</v>
      </c>
      <c r="G645" s="38">
        <f t="shared" si="147"/>
        <v>231.9</v>
      </c>
      <c r="H645" s="47">
        <f t="shared" si="148"/>
        <v>-50.668391548081068</v>
      </c>
    </row>
    <row r="646" spans="1:8" x14ac:dyDescent="0.25">
      <c r="A646" s="66">
        <f t="shared" si="149"/>
        <v>43370</v>
      </c>
      <c r="B646" s="26">
        <v>36</v>
      </c>
      <c r="C646">
        <v>28.1</v>
      </c>
      <c r="D646">
        <v>93.7</v>
      </c>
      <c r="E646">
        <v>213.4</v>
      </c>
      <c r="F646" s="61">
        <f t="shared" si="146"/>
        <v>129.69999999999999</v>
      </c>
      <c r="G646" s="38">
        <f t="shared" si="147"/>
        <v>241.5</v>
      </c>
      <c r="H646" s="47">
        <f t="shared" si="148"/>
        <v>-46.293995859213254</v>
      </c>
    </row>
    <row r="647" spans="1:8" x14ac:dyDescent="0.25">
      <c r="A647" s="66">
        <f t="shared" si="149"/>
        <v>43377</v>
      </c>
      <c r="B647" s="26">
        <v>36</v>
      </c>
      <c r="C647">
        <v>48.1</v>
      </c>
      <c r="D647">
        <v>93.7</v>
      </c>
      <c r="E647">
        <v>213.4</v>
      </c>
      <c r="F647" s="61">
        <f t="shared" si="146"/>
        <v>129.69999999999999</v>
      </c>
      <c r="G647" s="38">
        <f t="shared" si="147"/>
        <v>261.5</v>
      </c>
      <c r="H647" s="47">
        <f t="shared" si="148"/>
        <v>-50.401529636711281</v>
      </c>
    </row>
    <row r="648" spans="1:8" x14ac:dyDescent="0.25">
      <c r="A648" s="66">
        <f t="shared" si="149"/>
        <v>43384</v>
      </c>
      <c r="B648" s="26">
        <v>36</v>
      </c>
      <c r="C648">
        <v>48.1</v>
      </c>
      <c r="D648">
        <v>93.7</v>
      </c>
      <c r="E648">
        <v>213.4</v>
      </c>
      <c r="F648" s="61">
        <f t="shared" si="146"/>
        <v>129.69999999999999</v>
      </c>
      <c r="G648" s="38">
        <f t="shared" si="147"/>
        <v>261.5</v>
      </c>
      <c r="H648" s="47">
        <f t="shared" si="148"/>
        <v>-50.401529636711281</v>
      </c>
    </row>
    <row r="649" spans="1:8" x14ac:dyDescent="0.25">
      <c r="A649" s="66">
        <f t="shared" si="149"/>
        <v>43391</v>
      </c>
      <c r="B649">
        <v>54.8</v>
      </c>
      <c r="C649">
        <v>42.2</v>
      </c>
      <c r="D649">
        <v>93.7</v>
      </c>
      <c r="E649" s="26">
        <v>220</v>
      </c>
      <c r="F649" s="61">
        <f t="shared" ref="F649:F664" si="150">+B649+D649</f>
        <v>148.5</v>
      </c>
      <c r="G649" s="38">
        <f t="shared" ref="G649:G664" si="151">+C649+E649</f>
        <v>262.2</v>
      </c>
      <c r="H649" s="47">
        <f t="shared" ref="H649:H664" si="152">+(F649/G649-1)*100</f>
        <v>-43.363844393592679</v>
      </c>
    </row>
    <row r="650" spans="1:8" x14ac:dyDescent="0.25">
      <c r="A650" s="66">
        <f t="shared" si="149"/>
        <v>43398</v>
      </c>
      <c r="B650">
        <v>54.8</v>
      </c>
      <c r="C650">
        <v>42.2</v>
      </c>
      <c r="D650">
        <v>93.7</v>
      </c>
      <c r="E650" s="26">
        <v>220</v>
      </c>
      <c r="F650" s="61">
        <f t="shared" si="150"/>
        <v>148.5</v>
      </c>
      <c r="G650" s="38">
        <f t="shared" si="151"/>
        <v>262.2</v>
      </c>
      <c r="H650" s="47">
        <f t="shared" si="152"/>
        <v>-43.363844393592679</v>
      </c>
    </row>
    <row r="651" spans="1:8" x14ac:dyDescent="0.25">
      <c r="A651" s="66">
        <f t="shared" si="149"/>
        <v>43405</v>
      </c>
      <c r="B651">
        <v>54.8</v>
      </c>
      <c r="C651">
        <v>45.2</v>
      </c>
      <c r="D651">
        <v>93.7</v>
      </c>
      <c r="E651" s="26">
        <v>220</v>
      </c>
      <c r="F651" s="61">
        <f t="shared" si="150"/>
        <v>148.5</v>
      </c>
      <c r="G651" s="38">
        <f t="shared" si="151"/>
        <v>265.2</v>
      </c>
      <c r="H651" s="47">
        <f t="shared" si="152"/>
        <v>-44.004524886877824</v>
      </c>
    </row>
    <row r="652" spans="1:8" x14ac:dyDescent="0.25">
      <c r="A652" s="66">
        <f t="shared" si="149"/>
        <v>43412</v>
      </c>
      <c r="B652">
        <v>54.8</v>
      </c>
      <c r="C652">
        <v>45.2</v>
      </c>
      <c r="D652">
        <v>93.7</v>
      </c>
      <c r="E652" s="26">
        <v>220</v>
      </c>
      <c r="F652" s="61">
        <f t="shared" si="150"/>
        <v>148.5</v>
      </c>
      <c r="G652" s="38">
        <f t="shared" si="151"/>
        <v>265.2</v>
      </c>
      <c r="H652" s="47">
        <f t="shared" si="152"/>
        <v>-44.004524886877824</v>
      </c>
    </row>
    <row r="653" spans="1:8" x14ac:dyDescent="0.25">
      <c r="A653" s="66">
        <f t="shared" si="149"/>
        <v>43419</v>
      </c>
      <c r="B653">
        <v>65.3</v>
      </c>
      <c r="C653">
        <v>45.2</v>
      </c>
      <c r="D653">
        <v>93.7</v>
      </c>
      <c r="E653" s="26">
        <v>220</v>
      </c>
      <c r="F653" s="61">
        <f t="shared" si="150"/>
        <v>159</v>
      </c>
      <c r="G653" s="38">
        <f t="shared" si="151"/>
        <v>265.2</v>
      </c>
      <c r="H653" s="47">
        <f t="shared" si="152"/>
        <v>-40.04524886877828</v>
      </c>
    </row>
    <row r="654" spans="1:8" x14ac:dyDescent="0.25">
      <c r="A654" s="66">
        <f t="shared" si="149"/>
        <v>43426</v>
      </c>
      <c r="B654">
        <v>140.5</v>
      </c>
      <c r="C654">
        <v>46.6</v>
      </c>
      <c r="D654">
        <v>99</v>
      </c>
      <c r="E654">
        <v>230.7</v>
      </c>
      <c r="F654" s="61">
        <f t="shared" si="150"/>
        <v>239.5</v>
      </c>
      <c r="G654" s="38">
        <f t="shared" si="151"/>
        <v>277.3</v>
      </c>
      <c r="H654" s="47">
        <f t="shared" si="152"/>
        <v>-13.631446087270104</v>
      </c>
    </row>
    <row r="655" spans="1:8" x14ac:dyDescent="0.25">
      <c r="A655" s="66">
        <f t="shared" si="149"/>
        <v>43433</v>
      </c>
      <c r="B655">
        <v>148.5</v>
      </c>
      <c r="C655">
        <v>46.6</v>
      </c>
      <c r="D655">
        <v>99</v>
      </c>
      <c r="E655">
        <v>230.7</v>
      </c>
      <c r="F655" s="61">
        <f t="shared" si="150"/>
        <v>247.5</v>
      </c>
      <c r="G655" s="38">
        <f t="shared" si="151"/>
        <v>277.3</v>
      </c>
      <c r="H655" s="47">
        <f t="shared" si="152"/>
        <v>-10.746483952398133</v>
      </c>
    </row>
    <row r="656" spans="1:8" x14ac:dyDescent="0.25">
      <c r="A656" s="66">
        <f t="shared" si="149"/>
        <v>43440</v>
      </c>
      <c r="B656">
        <v>148.5</v>
      </c>
      <c r="C656">
        <v>57.4</v>
      </c>
      <c r="D656">
        <v>99</v>
      </c>
      <c r="E656">
        <v>230.7</v>
      </c>
      <c r="F656" s="61">
        <f t="shared" si="150"/>
        <v>247.5</v>
      </c>
      <c r="G656" s="38">
        <f t="shared" si="151"/>
        <v>288.09999999999997</v>
      </c>
      <c r="H656" s="47">
        <f t="shared" si="152"/>
        <v>-14.092329052412344</v>
      </c>
    </row>
    <row r="657" spans="1:8" x14ac:dyDescent="0.25">
      <c r="A657" s="66">
        <f t="shared" si="149"/>
        <v>43447</v>
      </c>
      <c r="B657">
        <v>148.5</v>
      </c>
      <c r="C657">
        <v>57.4</v>
      </c>
      <c r="D657">
        <v>99</v>
      </c>
      <c r="E657">
        <v>230.7</v>
      </c>
      <c r="F657" s="61">
        <f t="shared" si="150"/>
        <v>247.5</v>
      </c>
      <c r="G657" s="38">
        <f t="shared" si="151"/>
        <v>288.09999999999997</v>
      </c>
      <c r="H657" s="47">
        <f t="shared" si="152"/>
        <v>-14.092329052412344</v>
      </c>
    </row>
    <row r="658" spans="1:8" x14ac:dyDescent="0.25">
      <c r="A658" s="66">
        <f t="shared" si="149"/>
        <v>43454</v>
      </c>
      <c r="B658">
        <v>148.5</v>
      </c>
      <c r="C658">
        <v>57.4</v>
      </c>
      <c r="D658">
        <v>99</v>
      </c>
      <c r="E658">
        <v>230.7</v>
      </c>
      <c r="F658" s="61">
        <f t="shared" si="150"/>
        <v>247.5</v>
      </c>
      <c r="G658" s="38">
        <f t="shared" si="151"/>
        <v>288.09999999999997</v>
      </c>
      <c r="H658" s="47">
        <f t="shared" si="152"/>
        <v>-14.092329052412344</v>
      </c>
    </row>
    <row r="659" spans="1:8" x14ac:dyDescent="0.25">
      <c r="A659" s="66">
        <f t="shared" si="149"/>
        <v>43461</v>
      </c>
      <c r="B659" s="27">
        <v>58</v>
      </c>
      <c r="C659">
        <v>90.2</v>
      </c>
      <c r="D659">
        <v>188.6</v>
      </c>
      <c r="E659">
        <v>426.7</v>
      </c>
      <c r="F659" s="61">
        <f t="shared" si="150"/>
        <v>246.6</v>
      </c>
      <c r="G659" s="38">
        <f t="shared" si="151"/>
        <v>516.9</v>
      </c>
      <c r="H659" s="47">
        <f t="shared" si="152"/>
        <v>-52.292513058618681</v>
      </c>
    </row>
    <row r="660" spans="1:8" x14ac:dyDescent="0.25">
      <c r="A660" s="66">
        <f t="shared" si="149"/>
        <v>43468</v>
      </c>
      <c r="B660" s="27">
        <v>222</v>
      </c>
      <c r="C660">
        <v>50.4</v>
      </c>
      <c r="D660">
        <v>99</v>
      </c>
      <c r="E660">
        <v>237.4</v>
      </c>
      <c r="F660" s="61">
        <f t="shared" si="150"/>
        <v>321</v>
      </c>
      <c r="G660" s="38">
        <f t="shared" si="151"/>
        <v>287.8</v>
      </c>
      <c r="H660" s="47">
        <f t="shared" si="152"/>
        <v>11.535788742182064</v>
      </c>
    </row>
    <row r="661" spans="1:8" x14ac:dyDescent="0.25">
      <c r="A661" s="66">
        <f t="shared" si="149"/>
        <v>43475</v>
      </c>
      <c r="B661" s="271">
        <v>0</v>
      </c>
      <c r="C661" s="271">
        <v>0</v>
      </c>
      <c r="D661" s="271">
        <v>0</v>
      </c>
      <c r="E661" s="271">
        <v>0</v>
      </c>
      <c r="F661" s="286">
        <f t="shared" si="150"/>
        <v>0</v>
      </c>
      <c r="G661" s="287">
        <f t="shared" si="151"/>
        <v>0</v>
      </c>
      <c r="H661" s="47" t="e">
        <f t="shared" si="152"/>
        <v>#DIV/0!</v>
      </c>
    </row>
    <row r="662" spans="1:8" x14ac:dyDescent="0.25">
      <c r="A662" s="66">
        <f t="shared" si="149"/>
        <v>43482</v>
      </c>
      <c r="B662" s="271">
        <v>0</v>
      </c>
      <c r="C662" s="271">
        <v>0</v>
      </c>
      <c r="D662" s="271">
        <v>0</v>
      </c>
      <c r="E662" s="271">
        <v>0</v>
      </c>
      <c r="F662" s="286">
        <f t="shared" si="150"/>
        <v>0</v>
      </c>
      <c r="G662" s="287">
        <f t="shared" si="151"/>
        <v>0</v>
      </c>
      <c r="H662" s="47" t="e">
        <f t="shared" si="152"/>
        <v>#DIV/0!</v>
      </c>
    </row>
    <row r="663" spans="1:8" x14ac:dyDescent="0.25">
      <c r="A663" s="66">
        <f t="shared" si="149"/>
        <v>43489</v>
      </c>
      <c r="B663" s="271">
        <v>0</v>
      </c>
      <c r="C663" s="271">
        <v>0</v>
      </c>
      <c r="D663" s="271">
        <v>0</v>
      </c>
      <c r="E663" s="271">
        <v>0</v>
      </c>
      <c r="F663" s="286">
        <f t="shared" si="150"/>
        <v>0</v>
      </c>
      <c r="G663" s="287">
        <f t="shared" si="151"/>
        <v>0</v>
      </c>
      <c r="H663" s="47" t="e">
        <f t="shared" si="152"/>
        <v>#DIV/0!</v>
      </c>
    </row>
    <row r="664" spans="1:8" x14ac:dyDescent="0.25">
      <c r="A664" s="66">
        <f t="shared" si="149"/>
        <v>43496</v>
      </c>
      <c r="B664" s="271">
        <v>0</v>
      </c>
      <c r="C664" s="271">
        <v>0</v>
      </c>
      <c r="D664" s="271">
        <v>0</v>
      </c>
      <c r="E664" s="271">
        <v>0</v>
      </c>
      <c r="F664" s="286">
        <f t="shared" si="150"/>
        <v>0</v>
      </c>
      <c r="G664" s="287">
        <f t="shared" si="151"/>
        <v>0</v>
      </c>
      <c r="H664" s="47" t="e">
        <f t="shared" si="152"/>
        <v>#DIV/0!</v>
      </c>
    </row>
    <row r="665" spans="1:8" x14ac:dyDescent="0.25">
      <c r="A665" s="66">
        <f t="shared" si="149"/>
        <v>43503</v>
      </c>
      <c r="B665" s="271">
        <v>0</v>
      </c>
      <c r="C665" s="271">
        <v>0</v>
      </c>
      <c r="D665" s="271">
        <v>0</v>
      </c>
      <c r="E665" s="271">
        <v>0</v>
      </c>
      <c r="F665" s="286">
        <f t="shared" ref="F665:F671" si="153">+B665+D665</f>
        <v>0</v>
      </c>
      <c r="G665" s="287">
        <f t="shared" ref="G665:G671" si="154">+C665+E665</f>
        <v>0</v>
      </c>
      <c r="H665" s="47" t="e">
        <f t="shared" ref="H665:H671" si="155">+(F665/G665-1)*100</f>
        <v>#DIV/0!</v>
      </c>
    </row>
    <row r="666" spans="1:8" x14ac:dyDescent="0.25">
      <c r="A666" s="66">
        <f t="shared" si="149"/>
        <v>43510</v>
      </c>
      <c r="B666">
        <v>198.1</v>
      </c>
      <c r="C666">
        <v>10.9</v>
      </c>
      <c r="D666">
        <v>151.30000000000001</v>
      </c>
      <c r="E666">
        <v>261.10000000000002</v>
      </c>
      <c r="F666" s="61">
        <f t="shared" si="153"/>
        <v>349.4</v>
      </c>
      <c r="G666" s="38">
        <f t="shared" si="154"/>
        <v>272</v>
      </c>
      <c r="H666" s="47">
        <f t="shared" si="155"/>
        <v>28.455882352941163</v>
      </c>
    </row>
    <row r="667" spans="1:8" x14ac:dyDescent="0.25">
      <c r="A667" s="66">
        <f t="shared" si="149"/>
        <v>43517</v>
      </c>
      <c r="B667">
        <v>185.1</v>
      </c>
      <c r="C667">
        <v>13.9</v>
      </c>
      <c r="D667">
        <v>165.6</v>
      </c>
      <c r="E667">
        <v>261.10000000000002</v>
      </c>
      <c r="F667" s="61">
        <f t="shared" si="153"/>
        <v>350.7</v>
      </c>
      <c r="G667" s="38">
        <f t="shared" si="154"/>
        <v>275</v>
      </c>
      <c r="H667" s="47">
        <f t="shared" si="155"/>
        <v>27.527272727272734</v>
      </c>
    </row>
    <row r="668" spans="1:8" x14ac:dyDescent="0.25">
      <c r="A668" s="66">
        <f t="shared" si="149"/>
        <v>43524</v>
      </c>
      <c r="B668">
        <v>185.1</v>
      </c>
      <c r="C668">
        <v>27.2</v>
      </c>
      <c r="D668">
        <v>165.6</v>
      </c>
      <c r="E668">
        <v>261.10000000000002</v>
      </c>
      <c r="F668" s="61">
        <f t="shared" si="153"/>
        <v>350.7</v>
      </c>
      <c r="G668" s="38">
        <f t="shared" si="154"/>
        <v>288.3</v>
      </c>
      <c r="H668" s="47">
        <f t="shared" si="155"/>
        <v>21.644120707596247</v>
      </c>
    </row>
    <row r="669" spans="1:8" x14ac:dyDescent="0.25">
      <c r="A669" s="66">
        <f t="shared" si="149"/>
        <v>43531</v>
      </c>
      <c r="B669">
        <v>185.1</v>
      </c>
      <c r="C669">
        <v>27.6</v>
      </c>
      <c r="D669">
        <v>165.6</v>
      </c>
      <c r="E669">
        <v>261.10000000000002</v>
      </c>
      <c r="F669" s="61">
        <f t="shared" si="153"/>
        <v>350.7</v>
      </c>
      <c r="G669" s="38">
        <f t="shared" si="154"/>
        <v>288.70000000000005</v>
      </c>
      <c r="H669" s="47">
        <f t="shared" si="155"/>
        <v>21.475580187045363</v>
      </c>
    </row>
    <row r="670" spans="1:8" x14ac:dyDescent="0.25">
      <c r="A670" s="66">
        <f t="shared" si="149"/>
        <v>43538</v>
      </c>
      <c r="B670" s="26">
        <v>185</v>
      </c>
      <c r="C670">
        <v>29.6</v>
      </c>
      <c r="D670">
        <v>165.7</v>
      </c>
      <c r="E670">
        <v>261.10000000000002</v>
      </c>
      <c r="F670" s="61">
        <f t="shared" si="153"/>
        <v>350.7</v>
      </c>
      <c r="G670" s="38">
        <f t="shared" si="154"/>
        <v>290.70000000000005</v>
      </c>
      <c r="H670" s="47">
        <f t="shared" si="155"/>
        <v>20.63983488132093</v>
      </c>
    </row>
    <row r="671" spans="1:8" x14ac:dyDescent="0.25">
      <c r="A671" s="66">
        <f t="shared" si="149"/>
        <v>43545</v>
      </c>
      <c r="B671">
        <v>102.9</v>
      </c>
      <c r="C671">
        <v>19.7</v>
      </c>
      <c r="D671">
        <v>259.89999999999998</v>
      </c>
      <c r="E671">
        <v>271.60000000000002</v>
      </c>
      <c r="F671" s="61">
        <f t="shared" si="153"/>
        <v>362.79999999999995</v>
      </c>
      <c r="G671" s="38">
        <f t="shared" si="154"/>
        <v>291.3</v>
      </c>
      <c r="H671" s="47">
        <f t="shared" si="155"/>
        <v>24.545142464812898</v>
      </c>
    </row>
    <row r="672" spans="1:8" x14ac:dyDescent="0.25">
      <c r="A672" s="66">
        <f t="shared" si="149"/>
        <v>43552</v>
      </c>
      <c r="B672">
        <v>102.9</v>
      </c>
      <c r="C672">
        <v>19.7</v>
      </c>
      <c r="D672">
        <v>259.89999999999998</v>
      </c>
      <c r="E672">
        <v>271.60000000000002</v>
      </c>
      <c r="F672" s="61">
        <f t="shared" ref="F672:F735" si="156">+B672+D672</f>
        <v>362.79999999999995</v>
      </c>
      <c r="G672" s="38">
        <f t="shared" ref="G672:G735" si="157">+C672+E672</f>
        <v>291.3</v>
      </c>
      <c r="H672" s="47">
        <f t="shared" ref="H672:H735" si="158">+(F672/G672-1)*100</f>
        <v>24.545142464812898</v>
      </c>
    </row>
    <row r="673" spans="1:9" x14ac:dyDescent="0.25">
      <c r="A673" s="66">
        <f t="shared" si="149"/>
        <v>43559</v>
      </c>
      <c r="B673">
        <v>143.1</v>
      </c>
      <c r="C673">
        <v>19.7</v>
      </c>
      <c r="D673">
        <v>259.89999999999998</v>
      </c>
      <c r="E673">
        <v>271.60000000000002</v>
      </c>
      <c r="F673" s="61">
        <f t="shared" si="156"/>
        <v>403</v>
      </c>
      <c r="G673" s="38">
        <f t="shared" si="157"/>
        <v>291.3</v>
      </c>
      <c r="H673" s="47">
        <f t="shared" si="158"/>
        <v>38.345348438036389</v>
      </c>
    </row>
    <row r="674" spans="1:9" x14ac:dyDescent="0.25">
      <c r="A674" s="66">
        <f t="shared" si="149"/>
        <v>43566</v>
      </c>
      <c r="B674">
        <v>143.1</v>
      </c>
      <c r="C674">
        <v>27.1</v>
      </c>
      <c r="D674">
        <v>259.89999999999998</v>
      </c>
      <c r="E674">
        <v>271.60000000000002</v>
      </c>
      <c r="F674" s="61">
        <f t="shared" si="156"/>
        <v>403</v>
      </c>
      <c r="G674" s="38">
        <f t="shared" si="157"/>
        <v>298.70000000000005</v>
      </c>
      <c r="H674" s="47">
        <f t="shared" si="158"/>
        <v>34.917977904251728</v>
      </c>
    </row>
    <row r="675" spans="1:9" x14ac:dyDescent="0.25">
      <c r="A675" s="66">
        <f t="shared" si="149"/>
        <v>43573</v>
      </c>
      <c r="B675">
        <v>53.6</v>
      </c>
      <c r="C675">
        <v>27.1</v>
      </c>
      <c r="D675">
        <v>311.60000000000002</v>
      </c>
      <c r="E675">
        <v>271.60000000000002</v>
      </c>
      <c r="F675" s="61">
        <f t="shared" si="156"/>
        <v>365.20000000000005</v>
      </c>
      <c r="G675" s="38">
        <f t="shared" si="157"/>
        <v>298.70000000000005</v>
      </c>
      <c r="H675" s="47">
        <f t="shared" si="158"/>
        <v>22.263140274522918</v>
      </c>
    </row>
    <row r="676" spans="1:9" x14ac:dyDescent="0.25">
      <c r="A676" s="66">
        <f t="shared" si="149"/>
        <v>43580</v>
      </c>
      <c r="B676" s="26">
        <v>35</v>
      </c>
      <c r="C676">
        <v>27.1</v>
      </c>
      <c r="D676" s="26">
        <v>330</v>
      </c>
      <c r="E676">
        <v>271.60000000000002</v>
      </c>
      <c r="F676" s="61">
        <f t="shared" si="156"/>
        <v>365</v>
      </c>
      <c r="G676" s="38">
        <f t="shared" si="157"/>
        <v>298.70000000000005</v>
      </c>
      <c r="H676" s="47">
        <f t="shared" si="158"/>
        <v>22.196183461667207</v>
      </c>
      <c r="I676">
        <v>31.8</v>
      </c>
    </row>
    <row r="677" spans="1:9" x14ac:dyDescent="0.25">
      <c r="A677" s="66">
        <f t="shared" si="149"/>
        <v>43587</v>
      </c>
      <c r="B677" s="26">
        <v>35</v>
      </c>
      <c r="C677">
        <v>9.4</v>
      </c>
      <c r="D677" s="26">
        <v>330</v>
      </c>
      <c r="E677">
        <v>288.89999999999998</v>
      </c>
      <c r="F677" s="61">
        <f t="shared" si="156"/>
        <v>365</v>
      </c>
      <c r="G677" s="38">
        <f t="shared" si="157"/>
        <v>298.29999999999995</v>
      </c>
      <c r="H677" s="47">
        <f t="shared" si="158"/>
        <v>22.360040227958457</v>
      </c>
      <c r="I677">
        <v>36.799999999999997</v>
      </c>
    </row>
    <row r="678" spans="1:9" x14ac:dyDescent="0.25">
      <c r="A678" s="66">
        <f t="shared" si="149"/>
        <v>43594</v>
      </c>
      <c r="B678" s="26">
        <v>35</v>
      </c>
      <c r="C678">
        <v>9.4</v>
      </c>
      <c r="D678" s="26">
        <v>330</v>
      </c>
      <c r="E678">
        <v>288.89999999999998</v>
      </c>
      <c r="F678" s="61">
        <f t="shared" si="156"/>
        <v>365</v>
      </c>
      <c r="G678" s="38">
        <f t="shared" si="157"/>
        <v>298.29999999999995</v>
      </c>
      <c r="H678" s="47">
        <f t="shared" si="158"/>
        <v>22.360040227958457</v>
      </c>
      <c r="I678">
        <v>40.299999999999997</v>
      </c>
    </row>
    <row r="679" spans="1:9" x14ac:dyDescent="0.25">
      <c r="A679" s="66">
        <f t="shared" si="149"/>
        <v>43601</v>
      </c>
      <c r="B679" s="26">
        <v>35</v>
      </c>
      <c r="C679">
        <v>0</v>
      </c>
      <c r="D679" s="26">
        <v>330</v>
      </c>
      <c r="E679">
        <v>298.7</v>
      </c>
      <c r="F679" s="61">
        <f t="shared" si="156"/>
        <v>365</v>
      </c>
      <c r="G679" s="38">
        <f t="shared" si="157"/>
        <v>298.7</v>
      </c>
      <c r="H679" s="47">
        <f t="shared" si="158"/>
        <v>22.196183461667228</v>
      </c>
      <c r="I679">
        <v>40.299999999999997</v>
      </c>
    </row>
    <row r="680" spans="1:9" x14ac:dyDescent="0.25">
      <c r="A680" s="66">
        <f t="shared" si="149"/>
        <v>43608</v>
      </c>
      <c r="B680" s="26">
        <v>35</v>
      </c>
      <c r="C680">
        <v>0</v>
      </c>
      <c r="D680" s="26">
        <v>330</v>
      </c>
      <c r="E680">
        <v>298.7</v>
      </c>
      <c r="F680" s="61">
        <f t="shared" si="156"/>
        <v>365</v>
      </c>
      <c r="G680" s="38">
        <f t="shared" si="157"/>
        <v>298.7</v>
      </c>
      <c r="H680" s="47">
        <f t="shared" si="158"/>
        <v>22.196183461667228</v>
      </c>
      <c r="I680">
        <v>40.299999999999997</v>
      </c>
    </row>
    <row r="681" spans="1:9" x14ac:dyDescent="0.25">
      <c r="A681" s="66">
        <f t="shared" si="149"/>
        <v>43615</v>
      </c>
      <c r="B681">
        <v>0</v>
      </c>
      <c r="C681">
        <v>0</v>
      </c>
      <c r="D681">
        <v>367.4</v>
      </c>
      <c r="E681">
        <v>298.7</v>
      </c>
      <c r="F681" s="61">
        <f t="shared" si="156"/>
        <v>367.4</v>
      </c>
      <c r="G681" s="38">
        <f t="shared" si="157"/>
        <v>298.7</v>
      </c>
      <c r="H681" s="47">
        <f t="shared" si="158"/>
        <v>22.999665215935728</v>
      </c>
      <c r="I681">
        <v>40.799999999999997</v>
      </c>
    </row>
    <row r="682" spans="1:9" x14ac:dyDescent="0.25">
      <c r="A682" s="66">
        <f t="shared" si="149"/>
        <v>43622</v>
      </c>
      <c r="B682">
        <v>40.799999999999997</v>
      </c>
      <c r="C682">
        <v>22.5</v>
      </c>
      <c r="D682">
        <v>0</v>
      </c>
      <c r="E682">
        <v>19.8</v>
      </c>
      <c r="F682" s="61">
        <f t="shared" si="156"/>
        <v>40.799999999999997</v>
      </c>
      <c r="G682" s="38">
        <f t="shared" si="157"/>
        <v>42.3</v>
      </c>
      <c r="H682" s="47">
        <f t="shared" si="158"/>
        <v>-3.546099290780147</v>
      </c>
    </row>
    <row r="683" spans="1:9" x14ac:dyDescent="0.25">
      <c r="A683" s="66">
        <f t="shared" si="149"/>
        <v>43629</v>
      </c>
      <c r="B683">
        <v>43.1</v>
      </c>
      <c r="C683">
        <v>38.9</v>
      </c>
      <c r="D683">
        <v>0</v>
      </c>
      <c r="E683">
        <v>19.8</v>
      </c>
      <c r="F683" s="61">
        <f t="shared" si="156"/>
        <v>43.1</v>
      </c>
      <c r="G683" s="38">
        <f t="shared" si="157"/>
        <v>58.7</v>
      </c>
      <c r="H683" s="47">
        <f t="shared" si="158"/>
        <v>-26.575809199318567</v>
      </c>
    </row>
    <row r="684" spans="1:9" x14ac:dyDescent="0.25">
      <c r="A684" s="66">
        <f t="shared" si="149"/>
        <v>43636</v>
      </c>
      <c r="B684">
        <v>78.099999999999994</v>
      </c>
      <c r="C684">
        <v>38.9</v>
      </c>
      <c r="D684">
        <v>0</v>
      </c>
      <c r="E684">
        <v>19.8</v>
      </c>
      <c r="F684" s="61">
        <f t="shared" si="156"/>
        <v>78.099999999999994</v>
      </c>
      <c r="G684" s="38">
        <f t="shared" si="157"/>
        <v>58.7</v>
      </c>
      <c r="H684" s="47">
        <f t="shared" si="158"/>
        <v>33.049403747870507</v>
      </c>
    </row>
    <row r="685" spans="1:9" x14ac:dyDescent="0.25">
      <c r="A685" s="66">
        <f t="shared" si="149"/>
        <v>43643</v>
      </c>
      <c r="B685">
        <v>65.099999999999994</v>
      </c>
      <c r="C685">
        <v>41.5</v>
      </c>
      <c r="D685">
        <v>14.2</v>
      </c>
      <c r="E685">
        <v>19.8</v>
      </c>
      <c r="F685" s="61">
        <f t="shared" si="156"/>
        <v>79.3</v>
      </c>
      <c r="G685" s="38">
        <f t="shared" si="157"/>
        <v>61.3</v>
      </c>
      <c r="H685" s="47">
        <f t="shared" si="158"/>
        <v>29.363784665579118</v>
      </c>
    </row>
    <row r="686" spans="1:9" x14ac:dyDescent="0.25">
      <c r="A686" s="66">
        <f t="shared" si="149"/>
        <v>43650</v>
      </c>
      <c r="B686">
        <v>65.099999999999994</v>
      </c>
      <c r="C686">
        <v>41.5</v>
      </c>
      <c r="D686">
        <v>14.2</v>
      </c>
      <c r="E686">
        <v>19.8</v>
      </c>
      <c r="F686" s="61">
        <f t="shared" si="156"/>
        <v>79.3</v>
      </c>
      <c r="G686" s="38">
        <f t="shared" si="157"/>
        <v>61.3</v>
      </c>
      <c r="H686" s="47">
        <f t="shared" si="158"/>
        <v>29.363784665579118</v>
      </c>
    </row>
    <row r="687" spans="1:9" x14ac:dyDescent="0.25">
      <c r="A687" s="66">
        <f t="shared" si="149"/>
        <v>43657</v>
      </c>
      <c r="B687">
        <v>65.099999999999994</v>
      </c>
      <c r="C687">
        <v>29.6</v>
      </c>
      <c r="D687">
        <v>14.2</v>
      </c>
      <c r="E687">
        <v>31</v>
      </c>
      <c r="F687" s="61">
        <f t="shared" si="156"/>
        <v>79.3</v>
      </c>
      <c r="G687" s="38">
        <f t="shared" si="157"/>
        <v>60.6</v>
      </c>
      <c r="H687" s="47">
        <f t="shared" si="158"/>
        <v>30.858085808580849</v>
      </c>
    </row>
    <row r="688" spans="1:9" x14ac:dyDescent="0.25">
      <c r="A688" s="66">
        <f t="shared" si="149"/>
        <v>43664</v>
      </c>
      <c r="B688">
        <v>65.099999999999994</v>
      </c>
      <c r="C688">
        <v>38.1</v>
      </c>
      <c r="D688">
        <v>14.2</v>
      </c>
      <c r="E688">
        <v>31</v>
      </c>
      <c r="F688" s="61">
        <f t="shared" si="156"/>
        <v>79.3</v>
      </c>
      <c r="G688" s="38">
        <f t="shared" si="157"/>
        <v>69.099999999999994</v>
      </c>
      <c r="H688" s="47">
        <f t="shared" si="158"/>
        <v>14.761215629522439</v>
      </c>
    </row>
    <row r="689" spans="1:8" x14ac:dyDescent="0.25">
      <c r="A689" s="66">
        <f t="shared" si="149"/>
        <v>43671</v>
      </c>
      <c r="B689">
        <v>69.099999999999994</v>
      </c>
      <c r="C689">
        <v>44.1</v>
      </c>
      <c r="D689">
        <v>14.2</v>
      </c>
      <c r="E689">
        <v>31</v>
      </c>
      <c r="F689" s="61">
        <f t="shared" si="156"/>
        <v>83.3</v>
      </c>
      <c r="G689" s="38">
        <f t="shared" si="157"/>
        <v>75.099999999999994</v>
      </c>
      <c r="H689" s="47">
        <f t="shared" si="158"/>
        <v>10.918774966711053</v>
      </c>
    </row>
    <row r="690" spans="1:8" x14ac:dyDescent="0.25">
      <c r="A690" s="66">
        <f t="shared" si="149"/>
        <v>43678</v>
      </c>
      <c r="B690">
        <v>34.1</v>
      </c>
      <c r="C690">
        <v>44.1</v>
      </c>
      <c r="D690">
        <v>49.1</v>
      </c>
      <c r="E690">
        <v>31</v>
      </c>
      <c r="F690" s="61">
        <f t="shared" si="156"/>
        <v>83.2</v>
      </c>
      <c r="G690" s="38">
        <f t="shared" si="157"/>
        <v>75.099999999999994</v>
      </c>
      <c r="H690" s="47">
        <f t="shared" si="158"/>
        <v>10.785619174434103</v>
      </c>
    </row>
    <row r="691" spans="1:8" x14ac:dyDescent="0.25">
      <c r="A691" s="66">
        <f t="shared" si="149"/>
        <v>43685</v>
      </c>
      <c r="B691">
        <v>34.1</v>
      </c>
      <c r="C691">
        <v>44.1</v>
      </c>
      <c r="D691">
        <v>49.1</v>
      </c>
      <c r="E691">
        <v>37.799999999999997</v>
      </c>
      <c r="F691" s="61">
        <f t="shared" si="156"/>
        <v>83.2</v>
      </c>
      <c r="G691" s="38">
        <f t="shared" si="157"/>
        <v>81.900000000000006</v>
      </c>
      <c r="H691" s="47">
        <f t="shared" si="158"/>
        <v>1.5873015873015817</v>
      </c>
    </row>
    <row r="692" spans="1:8" x14ac:dyDescent="0.25">
      <c r="A692" s="66">
        <f t="shared" si="149"/>
        <v>43692</v>
      </c>
      <c r="B692">
        <v>87.2</v>
      </c>
      <c r="C692">
        <v>48.1</v>
      </c>
      <c r="D692">
        <v>49.1</v>
      </c>
      <c r="E692">
        <v>37.799999999999997</v>
      </c>
      <c r="F692" s="61">
        <f t="shared" si="156"/>
        <v>136.30000000000001</v>
      </c>
      <c r="G692" s="38">
        <f t="shared" si="157"/>
        <v>85.9</v>
      </c>
      <c r="H692" s="47">
        <f t="shared" si="158"/>
        <v>58.672875436554129</v>
      </c>
    </row>
    <row r="693" spans="1:8" x14ac:dyDescent="0.25">
      <c r="A693" s="66">
        <f t="shared" si="149"/>
        <v>43699</v>
      </c>
      <c r="B693">
        <v>75.900000000000006</v>
      </c>
      <c r="C693">
        <v>23.2</v>
      </c>
      <c r="D693">
        <v>63.8</v>
      </c>
      <c r="E693">
        <v>65.2</v>
      </c>
      <c r="F693" s="61">
        <f t="shared" si="156"/>
        <v>139.69999999999999</v>
      </c>
      <c r="G693" s="38">
        <f t="shared" si="157"/>
        <v>88.4</v>
      </c>
      <c r="H693" s="47">
        <f t="shared" si="158"/>
        <v>58.031674208144764</v>
      </c>
    </row>
    <row r="694" spans="1:8" x14ac:dyDescent="0.25">
      <c r="A694" s="66">
        <f t="shared" si="149"/>
        <v>43706</v>
      </c>
      <c r="B694">
        <v>83.9</v>
      </c>
      <c r="C694">
        <v>41.2</v>
      </c>
      <c r="D694">
        <v>63.8</v>
      </c>
      <c r="E694">
        <v>65.2</v>
      </c>
      <c r="F694" s="61">
        <f t="shared" si="156"/>
        <v>147.69999999999999</v>
      </c>
      <c r="G694" s="38">
        <f t="shared" si="157"/>
        <v>106.4</v>
      </c>
      <c r="H694" s="47">
        <f t="shared" si="158"/>
        <v>38.815789473684205</v>
      </c>
    </row>
    <row r="695" spans="1:8" x14ac:dyDescent="0.25">
      <c r="A695" s="66">
        <f t="shared" si="149"/>
        <v>43713</v>
      </c>
      <c r="B695">
        <v>97.9</v>
      </c>
      <c r="C695">
        <v>51.6</v>
      </c>
      <c r="D695">
        <v>63.8</v>
      </c>
      <c r="E695">
        <v>65.2</v>
      </c>
      <c r="F695" s="61">
        <f t="shared" si="156"/>
        <v>161.69999999999999</v>
      </c>
      <c r="G695" s="38">
        <f t="shared" si="157"/>
        <v>116.80000000000001</v>
      </c>
      <c r="H695" s="47">
        <f t="shared" si="158"/>
        <v>38.441780821917781</v>
      </c>
    </row>
    <row r="696" spans="1:8" x14ac:dyDescent="0.25">
      <c r="A696" s="66">
        <f t="shared" si="149"/>
        <v>43720</v>
      </c>
      <c r="B696">
        <v>98.4</v>
      </c>
      <c r="C696">
        <v>49.2</v>
      </c>
      <c r="D696">
        <v>74.8</v>
      </c>
      <c r="E696">
        <v>65.2</v>
      </c>
      <c r="F696" s="61">
        <f t="shared" si="156"/>
        <v>173.2</v>
      </c>
      <c r="G696" s="38">
        <f t="shared" si="157"/>
        <v>114.4</v>
      </c>
      <c r="H696" s="47">
        <f t="shared" si="158"/>
        <v>51.398601398601372</v>
      </c>
    </row>
    <row r="697" spans="1:8" x14ac:dyDescent="0.25">
      <c r="A697" s="66">
        <f t="shared" si="149"/>
        <v>43727</v>
      </c>
      <c r="B697">
        <v>98.4</v>
      </c>
      <c r="C697">
        <v>49.2</v>
      </c>
      <c r="D697">
        <v>74.8</v>
      </c>
      <c r="E697">
        <v>65.2</v>
      </c>
      <c r="F697" s="61">
        <f t="shared" si="156"/>
        <v>173.2</v>
      </c>
      <c r="G697" s="38">
        <f t="shared" si="157"/>
        <v>114.4</v>
      </c>
      <c r="H697" s="47">
        <f t="shared" si="158"/>
        <v>51.398601398601372</v>
      </c>
    </row>
    <row r="698" spans="1:8" x14ac:dyDescent="0.25">
      <c r="A698" s="66">
        <f t="shared" si="149"/>
        <v>43734</v>
      </c>
      <c r="B698">
        <v>66.599999999999994</v>
      </c>
      <c r="C698">
        <v>21</v>
      </c>
      <c r="D698">
        <v>137.19999999999999</v>
      </c>
      <c r="E698">
        <v>93.7</v>
      </c>
      <c r="F698" s="61">
        <f t="shared" si="156"/>
        <v>203.79999999999998</v>
      </c>
      <c r="G698" s="38">
        <f t="shared" si="157"/>
        <v>114.7</v>
      </c>
      <c r="H698" s="47">
        <f t="shared" si="158"/>
        <v>77.680906713164759</v>
      </c>
    </row>
    <row r="699" spans="1:8" x14ac:dyDescent="0.25">
      <c r="A699" s="66">
        <f t="shared" si="149"/>
        <v>43741</v>
      </c>
      <c r="B699">
        <v>66.599999999999994</v>
      </c>
      <c r="C699">
        <v>36</v>
      </c>
      <c r="D699">
        <v>137.19999999999999</v>
      </c>
      <c r="E699">
        <v>93.7</v>
      </c>
      <c r="F699" s="61">
        <f t="shared" si="156"/>
        <v>203.79999999999998</v>
      </c>
      <c r="G699" s="38">
        <f t="shared" si="157"/>
        <v>129.69999999999999</v>
      </c>
      <c r="H699" s="47">
        <f t="shared" si="158"/>
        <v>57.13184271395528</v>
      </c>
    </row>
    <row r="700" spans="1:8" x14ac:dyDescent="0.25">
      <c r="A700" s="66">
        <f t="shared" ref="A700:A742" si="159">+A699+7</f>
        <v>43748</v>
      </c>
      <c r="B700">
        <v>50.6</v>
      </c>
      <c r="C700">
        <v>36</v>
      </c>
      <c r="D700">
        <v>153.4</v>
      </c>
      <c r="E700">
        <v>93.7</v>
      </c>
      <c r="F700" s="61">
        <f t="shared" si="156"/>
        <v>204</v>
      </c>
      <c r="G700" s="38">
        <f t="shared" si="157"/>
        <v>129.69999999999999</v>
      </c>
      <c r="H700" s="47">
        <f t="shared" si="158"/>
        <v>57.286044718581365</v>
      </c>
    </row>
    <row r="701" spans="1:8" x14ac:dyDescent="0.25">
      <c r="A701" s="66">
        <f t="shared" si="159"/>
        <v>43755</v>
      </c>
      <c r="B701">
        <v>50.6</v>
      </c>
      <c r="C701">
        <v>36</v>
      </c>
      <c r="D701">
        <v>153.4</v>
      </c>
      <c r="E701">
        <v>93.7</v>
      </c>
      <c r="F701" s="61">
        <f t="shared" si="156"/>
        <v>204</v>
      </c>
      <c r="G701" s="38">
        <f t="shared" si="157"/>
        <v>129.69999999999999</v>
      </c>
      <c r="H701" s="47">
        <f t="shared" si="158"/>
        <v>57.286044718581365</v>
      </c>
    </row>
    <row r="702" spans="1:8" x14ac:dyDescent="0.25">
      <c r="A702" s="66">
        <f t="shared" si="159"/>
        <v>43762</v>
      </c>
      <c r="B702">
        <v>50.6</v>
      </c>
      <c r="C702">
        <v>54.8</v>
      </c>
      <c r="D702">
        <v>153.4</v>
      </c>
      <c r="E702">
        <v>93.7</v>
      </c>
      <c r="F702" s="61">
        <f t="shared" si="156"/>
        <v>204</v>
      </c>
      <c r="G702" s="38">
        <f t="shared" si="157"/>
        <v>148.5</v>
      </c>
      <c r="H702" s="47">
        <f t="shared" si="158"/>
        <v>37.37373737373737</v>
      </c>
    </row>
    <row r="703" spans="1:8" x14ac:dyDescent="0.25">
      <c r="A703" s="66">
        <f t="shared" si="159"/>
        <v>43769</v>
      </c>
      <c r="B703">
        <v>51.3</v>
      </c>
      <c r="C703">
        <v>54.8</v>
      </c>
      <c r="D703">
        <v>153.4</v>
      </c>
      <c r="E703">
        <v>93.7</v>
      </c>
      <c r="F703" s="61">
        <f t="shared" si="156"/>
        <v>204.7</v>
      </c>
      <c r="G703" s="38">
        <f t="shared" si="157"/>
        <v>148.5</v>
      </c>
      <c r="H703" s="47">
        <f t="shared" si="158"/>
        <v>37.845117845117841</v>
      </c>
    </row>
    <row r="704" spans="1:8" x14ac:dyDescent="0.25">
      <c r="A704" s="66">
        <f t="shared" si="159"/>
        <v>43776</v>
      </c>
      <c r="B704">
        <v>51.3</v>
      </c>
      <c r="C704">
        <v>54.8</v>
      </c>
      <c r="D704">
        <v>153.4</v>
      </c>
      <c r="E704">
        <v>93.7</v>
      </c>
      <c r="F704" s="61">
        <f t="shared" si="156"/>
        <v>204.7</v>
      </c>
      <c r="G704" s="38">
        <f t="shared" si="157"/>
        <v>148.5</v>
      </c>
      <c r="H704" s="47">
        <f t="shared" si="158"/>
        <v>37.845117845117841</v>
      </c>
    </row>
    <row r="705" spans="1:8" ht="15" x14ac:dyDescent="0.35">
      <c r="A705" s="66">
        <f t="shared" si="159"/>
        <v>43783</v>
      </c>
      <c r="B705" s="316">
        <v>42.8</v>
      </c>
      <c r="C705">
        <v>65.3</v>
      </c>
      <c r="D705">
        <v>168.2</v>
      </c>
      <c r="E705">
        <v>93.7</v>
      </c>
      <c r="F705" s="61">
        <f t="shared" si="156"/>
        <v>211</v>
      </c>
      <c r="G705" s="38">
        <f t="shared" si="157"/>
        <v>159</v>
      </c>
      <c r="H705" s="47">
        <f t="shared" si="158"/>
        <v>32.70440251572326</v>
      </c>
    </row>
    <row r="706" spans="1:8" x14ac:dyDescent="0.25">
      <c r="A706" s="66">
        <f t="shared" si="159"/>
        <v>43790</v>
      </c>
      <c r="B706">
        <f>'1121'!B78</f>
        <v>46.3</v>
      </c>
      <c r="C706">
        <f>'1121'!C78</f>
        <v>140.5</v>
      </c>
      <c r="D706">
        <f>'1121'!D78</f>
        <v>168.2</v>
      </c>
      <c r="E706">
        <f>'1121'!E78</f>
        <v>99</v>
      </c>
      <c r="F706" s="61">
        <f t="shared" si="156"/>
        <v>214.5</v>
      </c>
      <c r="G706" s="38">
        <f t="shared" si="157"/>
        <v>239.5</v>
      </c>
      <c r="H706" s="47">
        <f t="shared" si="158"/>
        <v>-10.438413361169108</v>
      </c>
    </row>
    <row r="707" spans="1:8" x14ac:dyDescent="0.25">
      <c r="A707" s="66">
        <f t="shared" si="159"/>
        <v>43797</v>
      </c>
      <c r="B707">
        <f>'1128'!B78</f>
        <v>46.3</v>
      </c>
      <c r="C707">
        <f>'1128'!C78</f>
        <v>148.5</v>
      </c>
      <c r="D707">
        <f>'1128'!D78</f>
        <v>168.2</v>
      </c>
      <c r="E707">
        <f>'1128'!E78</f>
        <v>99</v>
      </c>
      <c r="F707" s="61">
        <f t="shared" si="156"/>
        <v>214.5</v>
      </c>
      <c r="G707" s="38">
        <f t="shared" si="157"/>
        <v>247.5</v>
      </c>
      <c r="H707" s="47">
        <f t="shared" si="158"/>
        <v>-13.33333333333333</v>
      </c>
    </row>
    <row r="708" spans="1:8" x14ac:dyDescent="0.25">
      <c r="A708" s="66">
        <f t="shared" si="159"/>
        <v>43804</v>
      </c>
      <c r="B708">
        <f>'1205'!B78</f>
        <v>46.3</v>
      </c>
      <c r="C708">
        <f>'1205'!C78</f>
        <v>148.5</v>
      </c>
      <c r="D708">
        <f>'1205'!D78</f>
        <v>168.2</v>
      </c>
      <c r="E708">
        <f>'1205'!E78</f>
        <v>99</v>
      </c>
      <c r="F708" s="61">
        <f t="shared" si="156"/>
        <v>214.5</v>
      </c>
      <c r="G708" s="38">
        <f t="shared" si="157"/>
        <v>247.5</v>
      </c>
      <c r="H708" s="47">
        <f t="shared" si="158"/>
        <v>-13.33333333333333</v>
      </c>
    </row>
    <row r="709" spans="1:8" x14ac:dyDescent="0.25">
      <c r="A709" s="66">
        <f t="shared" si="159"/>
        <v>43811</v>
      </c>
      <c r="B709">
        <f>'1212'!B78</f>
        <v>46.3</v>
      </c>
      <c r="C709">
        <f>'1212'!C78</f>
        <v>148.5</v>
      </c>
      <c r="D709">
        <f>'1212'!D78</f>
        <v>175.8</v>
      </c>
      <c r="E709">
        <f>'1212'!E78</f>
        <v>99</v>
      </c>
      <c r="F709" s="61">
        <f t="shared" si="156"/>
        <v>222.10000000000002</v>
      </c>
      <c r="G709" s="38">
        <f t="shared" si="157"/>
        <v>247.5</v>
      </c>
      <c r="H709" s="47">
        <f t="shared" si="158"/>
        <v>-10.262626262626251</v>
      </c>
    </row>
    <row r="710" spans="1:8" x14ac:dyDescent="0.25">
      <c r="A710" s="66">
        <f t="shared" si="159"/>
        <v>43818</v>
      </c>
      <c r="B710">
        <f>'1219'!B78</f>
        <v>50.3</v>
      </c>
      <c r="C710">
        <f>'1219'!C78</f>
        <v>148.5</v>
      </c>
      <c r="D710">
        <f>'1219'!D78</f>
        <v>175.8</v>
      </c>
      <c r="E710">
        <f>'1219'!E78</f>
        <v>99</v>
      </c>
      <c r="F710" s="61">
        <f t="shared" si="156"/>
        <v>226.10000000000002</v>
      </c>
      <c r="G710" s="38">
        <f t="shared" si="157"/>
        <v>247.5</v>
      </c>
      <c r="H710" s="47">
        <f t="shared" si="158"/>
        <v>-8.6464646464646364</v>
      </c>
    </row>
    <row r="711" spans="1:8" x14ac:dyDescent="0.25">
      <c r="A711" s="66">
        <f t="shared" si="159"/>
        <v>43825</v>
      </c>
      <c r="B711">
        <f>'1226'!B78</f>
        <v>50.3</v>
      </c>
      <c r="C711">
        <f>'1226'!C78</f>
        <v>218.5</v>
      </c>
      <c r="D711">
        <f>'1226'!D78</f>
        <v>175.8</v>
      </c>
      <c r="E711">
        <f>'1226'!E78</f>
        <v>99</v>
      </c>
      <c r="F711" s="61">
        <f t="shared" si="156"/>
        <v>226.10000000000002</v>
      </c>
      <c r="G711" s="38">
        <f t="shared" si="157"/>
        <v>317.5</v>
      </c>
      <c r="H711" s="47">
        <f t="shared" si="158"/>
        <v>-28.787401574803141</v>
      </c>
    </row>
    <row r="712" spans="1:8" x14ac:dyDescent="0.25">
      <c r="A712" s="66">
        <f t="shared" si="159"/>
        <v>43832</v>
      </c>
      <c r="B712">
        <f>'0102'!B78</f>
        <v>50.3</v>
      </c>
      <c r="C712">
        <f>'0102'!C78</f>
        <v>222</v>
      </c>
      <c r="D712">
        <f>'0102'!D78</f>
        <v>175.8</v>
      </c>
      <c r="E712">
        <f>'0102'!E78</f>
        <v>99</v>
      </c>
      <c r="F712" s="61">
        <f t="shared" si="156"/>
        <v>226.10000000000002</v>
      </c>
      <c r="G712" s="38">
        <f t="shared" si="157"/>
        <v>321</v>
      </c>
      <c r="H712" s="47">
        <f t="shared" si="158"/>
        <v>-29.563862928348904</v>
      </c>
    </row>
    <row r="713" spans="1:8" x14ac:dyDescent="0.25">
      <c r="A713" s="66">
        <f t="shared" si="159"/>
        <v>43839</v>
      </c>
      <c r="B713">
        <f>'0109'!B78</f>
        <v>50.3</v>
      </c>
      <c r="C713">
        <f>'0109'!C78</f>
        <v>222</v>
      </c>
      <c r="D713">
        <f>'0109'!D78</f>
        <v>175.8</v>
      </c>
      <c r="E713">
        <f>'0109'!E78</f>
        <v>99</v>
      </c>
      <c r="F713" s="61">
        <f t="shared" si="156"/>
        <v>226.10000000000002</v>
      </c>
      <c r="G713" s="38">
        <f t="shared" si="157"/>
        <v>321</v>
      </c>
      <c r="H713" s="47">
        <f t="shared" si="158"/>
        <v>-29.563862928348904</v>
      </c>
    </row>
    <row r="714" spans="1:8" x14ac:dyDescent="0.25">
      <c r="A714" s="66">
        <f t="shared" si="159"/>
        <v>43846</v>
      </c>
      <c r="B714">
        <f>'0116'!B78</f>
        <v>50.3</v>
      </c>
      <c r="C714">
        <f>'0116'!C78</f>
        <v>222</v>
      </c>
      <c r="D714">
        <f>'0116'!D78</f>
        <v>175.8</v>
      </c>
      <c r="E714">
        <f>'0116'!E78</f>
        <v>99</v>
      </c>
      <c r="F714" s="61">
        <f t="shared" si="156"/>
        <v>226.10000000000002</v>
      </c>
      <c r="G714" s="38">
        <f t="shared" si="157"/>
        <v>321</v>
      </c>
      <c r="H714" s="47">
        <f t="shared" si="158"/>
        <v>-29.563862928348904</v>
      </c>
    </row>
    <row r="715" spans="1:8" x14ac:dyDescent="0.25">
      <c r="A715" s="66">
        <f t="shared" si="159"/>
        <v>43853</v>
      </c>
      <c r="B715">
        <f>'0123'!B78</f>
        <v>38.1</v>
      </c>
      <c r="C715">
        <f>'0123'!C78</f>
        <v>222</v>
      </c>
      <c r="D715">
        <f>'0123'!D78</f>
        <v>196.4</v>
      </c>
      <c r="E715">
        <f>'0123'!E78</f>
        <v>99</v>
      </c>
      <c r="F715" s="61">
        <f t="shared" si="156"/>
        <v>234.5</v>
      </c>
      <c r="G715" s="38">
        <f t="shared" si="157"/>
        <v>321</v>
      </c>
      <c r="H715" s="47">
        <f t="shared" si="158"/>
        <v>-26.947040498442366</v>
      </c>
    </row>
    <row r="716" spans="1:8" x14ac:dyDescent="0.25">
      <c r="A716" s="66">
        <f t="shared" si="159"/>
        <v>43860</v>
      </c>
      <c r="B716">
        <f>'0130'!B78</f>
        <v>38.1</v>
      </c>
      <c r="C716">
        <f>'0130'!C78</f>
        <v>222</v>
      </c>
      <c r="D716">
        <f>'0130'!D78</f>
        <v>196.4</v>
      </c>
      <c r="E716">
        <f>'0130'!E78</f>
        <v>99</v>
      </c>
      <c r="F716" s="61">
        <f t="shared" si="156"/>
        <v>234.5</v>
      </c>
      <c r="G716" s="38">
        <f t="shared" si="157"/>
        <v>321</v>
      </c>
      <c r="H716" s="47">
        <f t="shared" si="158"/>
        <v>-26.947040498442366</v>
      </c>
    </row>
    <row r="717" spans="1:8" x14ac:dyDescent="0.25">
      <c r="A717" s="66">
        <f t="shared" si="159"/>
        <v>43867</v>
      </c>
      <c r="B717">
        <f>'0130'!B78</f>
        <v>38.1</v>
      </c>
      <c r="C717">
        <f>'0130'!C78</f>
        <v>222</v>
      </c>
      <c r="D717">
        <f>'0130'!D78</f>
        <v>196.4</v>
      </c>
      <c r="E717">
        <f>'0130'!E78</f>
        <v>99</v>
      </c>
      <c r="F717" s="61">
        <f t="shared" si="156"/>
        <v>234.5</v>
      </c>
      <c r="G717" s="38">
        <f t="shared" si="157"/>
        <v>321</v>
      </c>
      <c r="H717" s="47">
        <f t="shared" si="158"/>
        <v>-26.947040498442366</v>
      </c>
    </row>
    <row r="718" spans="1:8" x14ac:dyDescent="0.25">
      <c r="A718" s="66">
        <f t="shared" si="159"/>
        <v>43874</v>
      </c>
      <c r="B718">
        <f>'0213'!B81</f>
        <v>47.1</v>
      </c>
      <c r="C718">
        <f>'0213'!C81</f>
        <v>198.1</v>
      </c>
      <c r="D718">
        <f>'0213'!D81</f>
        <v>218.2</v>
      </c>
      <c r="E718">
        <f>'0213'!E81</f>
        <v>151.30000000000001</v>
      </c>
      <c r="F718" s="61">
        <f t="shared" si="156"/>
        <v>265.3</v>
      </c>
      <c r="G718" s="38">
        <f t="shared" si="157"/>
        <v>349.4</v>
      </c>
      <c r="H718" s="47">
        <f t="shared" si="158"/>
        <v>-24.069834001144809</v>
      </c>
    </row>
    <row r="719" spans="1:8" x14ac:dyDescent="0.25">
      <c r="A719" s="66">
        <f t="shared" si="159"/>
        <v>43881</v>
      </c>
      <c r="B719">
        <f>'0220'!B81</f>
        <v>90.4</v>
      </c>
      <c r="C719">
        <f>'0220'!C81</f>
        <v>185.1</v>
      </c>
      <c r="D719">
        <f>'0220'!D81</f>
        <v>218.2</v>
      </c>
      <c r="E719">
        <f>'0220'!E81</f>
        <v>165.6</v>
      </c>
      <c r="F719" s="61">
        <f t="shared" si="156"/>
        <v>308.60000000000002</v>
      </c>
      <c r="G719" s="38">
        <f t="shared" si="157"/>
        <v>350.7</v>
      </c>
      <c r="H719" s="47">
        <f t="shared" si="158"/>
        <v>-12.004562303963496</v>
      </c>
    </row>
    <row r="720" spans="1:8" x14ac:dyDescent="0.25">
      <c r="A720" s="66">
        <f t="shared" si="159"/>
        <v>43888</v>
      </c>
      <c r="B720">
        <f>'0227'!B82</f>
        <v>90.4</v>
      </c>
      <c r="C720">
        <f>'0227'!C82</f>
        <v>185.1</v>
      </c>
      <c r="D720">
        <f>'0227'!D82</f>
        <v>218.2</v>
      </c>
      <c r="E720">
        <f>'0227'!E82</f>
        <v>165.6</v>
      </c>
      <c r="F720" s="61">
        <f t="shared" si="156"/>
        <v>308.60000000000002</v>
      </c>
      <c r="G720" s="38">
        <f t="shared" si="157"/>
        <v>350.7</v>
      </c>
      <c r="H720" s="47">
        <f t="shared" si="158"/>
        <v>-12.004562303963496</v>
      </c>
    </row>
    <row r="721" spans="1:12" x14ac:dyDescent="0.25">
      <c r="A721" s="66">
        <f t="shared" si="159"/>
        <v>43895</v>
      </c>
      <c r="B721">
        <f>'0305'!B85</f>
        <v>90.4</v>
      </c>
      <c r="C721">
        <f>'0305'!C85</f>
        <v>185.1</v>
      </c>
      <c r="D721">
        <f>'0305'!D85</f>
        <v>218.2</v>
      </c>
      <c r="E721">
        <f>'0305'!E85</f>
        <v>165.6</v>
      </c>
      <c r="F721" s="61">
        <f t="shared" si="156"/>
        <v>308.60000000000002</v>
      </c>
      <c r="G721" s="38">
        <f t="shared" si="157"/>
        <v>350.7</v>
      </c>
      <c r="H721" s="47">
        <f t="shared" si="158"/>
        <v>-12.004562303963496</v>
      </c>
    </row>
    <row r="722" spans="1:12" x14ac:dyDescent="0.25">
      <c r="A722" s="66">
        <f t="shared" si="159"/>
        <v>43902</v>
      </c>
      <c r="B722">
        <f>'0312'!B86</f>
        <v>60.1</v>
      </c>
      <c r="C722">
        <f>'0312'!C86</f>
        <v>185</v>
      </c>
      <c r="D722">
        <f>'0312'!D86</f>
        <v>251.6</v>
      </c>
      <c r="E722">
        <f>'0312'!E86</f>
        <v>165.7</v>
      </c>
      <c r="F722" s="61">
        <f t="shared" si="156"/>
        <v>311.7</v>
      </c>
      <c r="G722" s="38">
        <f t="shared" si="157"/>
        <v>350.7</v>
      </c>
      <c r="H722" s="47">
        <f t="shared" si="158"/>
        <v>-11.12061591103507</v>
      </c>
    </row>
    <row r="723" spans="1:12" x14ac:dyDescent="0.25">
      <c r="A723" s="66">
        <f t="shared" si="159"/>
        <v>43909</v>
      </c>
      <c r="B723">
        <f>'0319'!B87</f>
        <v>60.1</v>
      </c>
      <c r="C723">
        <f>'0319'!C87</f>
        <v>133.5</v>
      </c>
      <c r="D723">
        <f>'0319'!D87</f>
        <v>251.6</v>
      </c>
      <c r="E723">
        <f>'0319'!E87</f>
        <v>222.3</v>
      </c>
      <c r="F723" s="61">
        <f t="shared" si="156"/>
        <v>311.7</v>
      </c>
      <c r="G723" s="38">
        <f t="shared" si="157"/>
        <v>355.8</v>
      </c>
      <c r="H723" s="47">
        <f t="shared" si="158"/>
        <v>-12.394603709949415</v>
      </c>
    </row>
    <row r="724" spans="1:12" x14ac:dyDescent="0.25">
      <c r="A724" s="66">
        <f t="shared" si="159"/>
        <v>43916</v>
      </c>
      <c r="B724">
        <f>'0326'!B90</f>
        <v>60.6</v>
      </c>
      <c r="C724">
        <f>'0326'!C90</f>
        <v>102.9</v>
      </c>
      <c r="D724">
        <f>'0326'!D90</f>
        <v>251.6</v>
      </c>
      <c r="E724">
        <f>'0326'!E90</f>
        <v>259.89999999999998</v>
      </c>
      <c r="F724" s="61">
        <f t="shared" si="156"/>
        <v>312.2</v>
      </c>
      <c r="G724" s="38">
        <f t="shared" si="157"/>
        <v>362.79999999999995</v>
      </c>
      <c r="H724" s="47">
        <f t="shared" si="158"/>
        <v>-13.947078280044089</v>
      </c>
    </row>
    <row r="725" spans="1:12" ht="15" x14ac:dyDescent="0.35">
      <c r="A725" s="66">
        <f t="shared" si="159"/>
        <v>43923</v>
      </c>
      <c r="B725">
        <f>'0402'!B90</f>
        <v>60.6</v>
      </c>
      <c r="C725">
        <f>'0402'!C90</f>
        <v>143.1</v>
      </c>
      <c r="D725">
        <f>'0402'!D90</f>
        <v>251.6</v>
      </c>
      <c r="E725">
        <f>'0402'!E90</f>
        <v>259.89999999999998</v>
      </c>
      <c r="F725" s="61">
        <f t="shared" si="156"/>
        <v>312.2</v>
      </c>
      <c r="G725" s="38">
        <f t="shared" si="157"/>
        <v>403</v>
      </c>
      <c r="H725" s="47">
        <f t="shared" si="158"/>
        <v>-22.531017369727046</v>
      </c>
      <c r="L725" s="316"/>
    </row>
    <row r="726" spans="1:12" x14ac:dyDescent="0.25">
      <c r="A726" s="66">
        <f t="shared" si="159"/>
        <v>43930</v>
      </c>
      <c r="B726">
        <f>'0409'!B90</f>
        <v>25.6</v>
      </c>
      <c r="C726">
        <f>'0409'!C90</f>
        <v>143.1</v>
      </c>
      <c r="D726">
        <f>'0409'!D90</f>
        <v>251.6</v>
      </c>
      <c r="E726">
        <f>'0409'!E90</f>
        <v>259.89999999999998</v>
      </c>
      <c r="F726" s="61">
        <f t="shared" si="156"/>
        <v>277.2</v>
      </c>
      <c r="G726" s="38">
        <f t="shared" si="157"/>
        <v>403</v>
      </c>
      <c r="H726" s="47">
        <f t="shared" si="158"/>
        <v>-31.215880893300252</v>
      </c>
    </row>
    <row r="727" spans="1:12" x14ac:dyDescent="0.25">
      <c r="A727" s="66">
        <f t="shared" si="159"/>
        <v>43937</v>
      </c>
      <c r="B727">
        <f>'0416'!B90</f>
        <v>25.6</v>
      </c>
      <c r="C727">
        <f>'0416'!C90</f>
        <v>53.6</v>
      </c>
      <c r="D727">
        <f>'0416'!D90</f>
        <v>251.6</v>
      </c>
      <c r="E727">
        <f>'0416'!E90</f>
        <v>311.60000000000002</v>
      </c>
      <c r="F727" s="61">
        <f t="shared" si="156"/>
        <v>277.2</v>
      </c>
      <c r="G727" s="38">
        <f t="shared" si="157"/>
        <v>365.20000000000005</v>
      </c>
      <c r="H727" s="47">
        <f t="shared" si="158"/>
        <v>-24.096385542168687</v>
      </c>
    </row>
    <row r="728" spans="1:12" x14ac:dyDescent="0.25">
      <c r="A728" s="66">
        <f t="shared" si="159"/>
        <v>43944</v>
      </c>
      <c r="B728">
        <f>'0423'!B90</f>
        <v>0</v>
      </c>
      <c r="C728">
        <f>'0423'!C90</f>
        <v>35</v>
      </c>
      <c r="D728">
        <f>'0423'!D90</f>
        <v>278.2</v>
      </c>
      <c r="E728">
        <f>'0423'!E90</f>
        <v>330</v>
      </c>
      <c r="F728" s="61">
        <f t="shared" si="156"/>
        <v>278.2</v>
      </c>
      <c r="G728" s="38">
        <f t="shared" si="157"/>
        <v>365</v>
      </c>
      <c r="H728" s="47">
        <f t="shared" si="158"/>
        <v>-23.780821917808225</v>
      </c>
    </row>
    <row r="729" spans="1:12" x14ac:dyDescent="0.25">
      <c r="A729" s="66">
        <f t="shared" si="159"/>
        <v>43951</v>
      </c>
      <c r="F729" s="61">
        <f t="shared" si="156"/>
        <v>0</v>
      </c>
      <c r="G729" s="38">
        <f t="shared" si="157"/>
        <v>0</v>
      </c>
      <c r="H729" s="47" t="e">
        <f t="shared" si="158"/>
        <v>#DIV/0!</v>
      </c>
    </row>
    <row r="730" spans="1:12" x14ac:dyDescent="0.25">
      <c r="A730" s="66">
        <f t="shared" si="159"/>
        <v>43958</v>
      </c>
      <c r="F730" s="61">
        <f t="shared" si="156"/>
        <v>0</v>
      </c>
      <c r="G730" s="38">
        <f t="shared" si="157"/>
        <v>0</v>
      </c>
      <c r="H730" s="47" t="e">
        <f t="shared" si="158"/>
        <v>#DIV/0!</v>
      </c>
    </row>
    <row r="731" spans="1:12" x14ac:dyDescent="0.25">
      <c r="A731" s="66">
        <f t="shared" si="159"/>
        <v>43965</v>
      </c>
      <c r="F731" s="61">
        <f t="shared" si="156"/>
        <v>0</v>
      </c>
      <c r="G731" s="38">
        <f t="shared" si="157"/>
        <v>0</v>
      </c>
      <c r="H731" s="47" t="e">
        <f t="shared" si="158"/>
        <v>#DIV/0!</v>
      </c>
    </row>
    <row r="732" spans="1:12" x14ac:dyDescent="0.25">
      <c r="A732" s="66">
        <f t="shared" si="159"/>
        <v>43972</v>
      </c>
      <c r="F732" s="61">
        <f t="shared" si="156"/>
        <v>0</v>
      </c>
      <c r="G732" s="38">
        <f t="shared" si="157"/>
        <v>0</v>
      </c>
      <c r="H732" s="47" t="e">
        <f t="shared" si="158"/>
        <v>#DIV/0!</v>
      </c>
    </row>
    <row r="733" spans="1:12" x14ac:dyDescent="0.25">
      <c r="A733" s="66">
        <f t="shared" si="159"/>
        <v>43979</v>
      </c>
      <c r="F733" s="61">
        <f t="shared" si="156"/>
        <v>0</v>
      </c>
      <c r="G733" s="38">
        <f t="shared" si="157"/>
        <v>0</v>
      </c>
      <c r="H733" s="47" t="e">
        <f t="shared" si="158"/>
        <v>#DIV/0!</v>
      </c>
    </row>
    <row r="734" spans="1:12" x14ac:dyDescent="0.25">
      <c r="A734" s="66">
        <f t="shared" si="159"/>
        <v>43986</v>
      </c>
      <c r="F734" s="61">
        <f t="shared" si="156"/>
        <v>0</v>
      </c>
      <c r="G734" s="38">
        <f t="shared" si="157"/>
        <v>0</v>
      </c>
      <c r="H734" s="47" t="e">
        <f t="shared" si="158"/>
        <v>#DIV/0!</v>
      </c>
    </row>
    <row r="735" spans="1:12" x14ac:dyDescent="0.25">
      <c r="A735" s="66">
        <f t="shared" si="159"/>
        <v>43993</v>
      </c>
      <c r="F735" s="61">
        <f t="shared" si="156"/>
        <v>0</v>
      </c>
      <c r="G735" s="38">
        <f t="shared" si="157"/>
        <v>0</v>
      </c>
      <c r="H735" s="47" t="e">
        <f t="shared" si="158"/>
        <v>#DIV/0!</v>
      </c>
    </row>
    <row r="736" spans="1:12" x14ac:dyDescent="0.25">
      <c r="A736" s="66">
        <f t="shared" si="159"/>
        <v>44000</v>
      </c>
      <c r="F736" s="61">
        <f t="shared" ref="F736:F742" si="160">+B736+D736</f>
        <v>0</v>
      </c>
      <c r="G736" s="38">
        <f t="shared" ref="G736:G742" si="161">+C736+E736</f>
        <v>0</v>
      </c>
      <c r="H736" s="47" t="e">
        <f t="shared" ref="H736:H742" si="162">+(F736/G736-1)*100</f>
        <v>#DIV/0!</v>
      </c>
    </row>
    <row r="737" spans="1:8" x14ac:dyDescent="0.25">
      <c r="A737" s="66">
        <f t="shared" si="159"/>
        <v>44007</v>
      </c>
      <c r="F737" s="61">
        <f t="shared" si="160"/>
        <v>0</v>
      </c>
      <c r="G737" s="38">
        <f t="shared" si="161"/>
        <v>0</v>
      </c>
      <c r="H737" s="47" t="e">
        <f t="shared" si="162"/>
        <v>#DIV/0!</v>
      </c>
    </row>
    <row r="738" spans="1:8" x14ac:dyDescent="0.25">
      <c r="A738" s="66">
        <f t="shared" si="159"/>
        <v>44014</v>
      </c>
      <c r="F738" s="61">
        <f t="shared" si="160"/>
        <v>0</v>
      </c>
      <c r="G738" s="38">
        <f t="shared" si="161"/>
        <v>0</v>
      </c>
      <c r="H738" s="47" t="e">
        <f t="shared" si="162"/>
        <v>#DIV/0!</v>
      </c>
    </row>
    <row r="739" spans="1:8" x14ac:dyDescent="0.25">
      <c r="A739" s="66">
        <f t="shared" si="159"/>
        <v>44021</v>
      </c>
      <c r="F739" s="61">
        <f t="shared" si="160"/>
        <v>0</v>
      </c>
      <c r="G739" s="38">
        <f t="shared" si="161"/>
        <v>0</v>
      </c>
      <c r="H739" s="47" t="e">
        <f t="shared" si="162"/>
        <v>#DIV/0!</v>
      </c>
    </row>
    <row r="740" spans="1:8" x14ac:dyDescent="0.25">
      <c r="A740" s="66">
        <f t="shared" si="159"/>
        <v>44028</v>
      </c>
      <c r="F740" s="61">
        <f t="shared" si="160"/>
        <v>0</v>
      </c>
      <c r="G740" s="38">
        <f t="shared" si="161"/>
        <v>0</v>
      </c>
      <c r="H740" s="47" t="e">
        <f t="shared" si="162"/>
        <v>#DIV/0!</v>
      </c>
    </row>
    <row r="741" spans="1:8" x14ac:dyDescent="0.25">
      <c r="A741" s="66">
        <f t="shared" si="159"/>
        <v>44035</v>
      </c>
      <c r="F741" s="61">
        <f t="shared" si="160"/>
        <v>0</v>
      </c>
      <c r="G741" s="38">
        <f t="shared" si="161"/>
        <v>0</v>
      </c>
      <c r="H741" s="47" t="e">
        <f t="shared" si="162"/>
        <v>#DIV/0!</v>
      </c>
    </row>
    <row r="742" spans="1:8" x14ac:dyDescent="0.25">
      <c r="A742" s="66">
        <f t="shared" si="159"/>
        <v>44042</v>
      </c>
      <c r="F742" s="61">
        <f t="shared" si="160"/>
        <v>0</v>
      </c>
      <c r="G742" s="38">
        <f t="shared" si="161"/>
        <v>0</v>
      </c>
      <c r="H742" s="47" t="e">
        <f t="shared" si="162"/>
        <v>#DIV/0!</v>
      </c>
    </row>
    <row r="65523" spans="1:8" x14ac:dyDescent="0.25">
      <c r="A65523" s="8"/>
    </row>
    <row r="65524" spans="1:8" x14ac:dyDescent="0.25">
      <c r="F65524" s="38"/>
      <c r="G65524" s="38"/>
      <c r="H65524" s="47"/>
    </row>
  </sheetData>
  <mergeCells count="2">
    <mergeCell ref="D1:E1"/>
    <mergeCell ref="F1:G1"/>
  </mergeCells>
  <phoneticPr fontId="7" type="noConversion"/>
  <pageMargins left="0.75" right="0.75" top="1" bottom="1" header="0.5" footer="0.5"/>
  <pageSetup orientation="portrait" r:id="rId1"/>
  <headerFooter alignWithMargins="0"/>
  <ignoredErrors>
    <ignoredError sqref="H661:H670 H697:H716" evalError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40">
    <tabColor indexed="41"/>
  </sheetPr>
  <dimension ref="A1:P65526"/>
  <sheetViews>
    <sheetView zoomScale="130" zoomScaleNormal="130" workbookViewId="0">
      <pane xSplit="1" ySplit="3" topLeftCell="B724" activePane="bottomRight" state="frozen"/>
      <selection pane="topRight" activeCell="B1" sqref="B1"/>
      <selection pane="bottomLeft" activeCell="A4" sqref="A4"/>
      <selection pane="bottomRight" activeCell="B732" sqref="B732:E732"/>
    </sheetView>
  </sheetViews>
  <sheetFormatPr defaultRowHeight="13.2" x14ac:dyDescent="0.25"/>
  <cols>
    <col min="1" max="1" width="12.6640625" customWidth="1"/>
    <col min="2" max="2" width="11.44140625" customWidth="1"/>
    <col min="3" max="3" width="11" customWidth="1"/>
    <col min="4" max="4" width="10.88671875" customWidth="1"/>
    <col min="5" max="5" width="11" customWidth="1"/>
    <col min="6" max="6" width="10.44140625" customWidth="1"/>
    <col min="7" max="7" width="11.33203125" customWidth="1"/>
    <col min="8" max="8" width="10.5546875" customWidth="1"/>
  </cols>
  <sheetData>
    <row r="1" spans="1:9" x14ac:dyDescent="0.25">
      <c r="C1" s="43"/>
      <c r="D1" s="343"/>
      <c r="E1" s="343"/>
      <c r="F1" s="343"/>
      <c r="G1" s="343"/>
      <c r="H1" s="43"/>
      <c r="I1" s="43"/>
    </row>
    <row r="2" spans="1:9" ht="15.6" x14ac:dyDescent="0.3">
      <c r="A2" s="75" t="s">
        <v>165</v>
      </c>
      <c r="B2" s="205" t="s">
        <v>2</v>
      </c>
      <c r="C2" s="205"/>
      <c r="D2" s="342" t="s">
        <v>3</v>
      </c>
      <c r="E2" s="342"/>
      <c r="F2" s="342" t="s">
        <v>4</v>
      </c>
      <c r="G2" s="342"/>
      <c r="H2" s="205"/>
      <c r="I2" s="75" t="s">
        <v>333</v>
      </c>
    </row>
    <row r="3" spans="1:9" ht="15.6" x14ac:dyDescent="0.3">
      <c r="A3" s="75" t="s">
        <v>10</v>
      </c>
      <c r="B3" s="205" t="s">
        <v>26</v>
      </c>
      <c r="C3" s="205" t="s">
        <v>27</v>
      </c>
      <c r="D3" s="205" t="s">
        <v>26</v>
      </c>
      <c r="E3" s="205" t="s">
        <v>27</v>
      </c>
      <c r="F3" s="205" t="s">
        <v>187</v>
      </c>
      <c r="G3" s="205" t="s">
        <v>27</v>
      </c>
      <c r="H3" s="205" t="s">
        <v>5</v>
      </c>
      <c r="I3" s="207" t="s">
        <v>334</v>
      </c>
    </row>
    <row r="4" spans="1:9" x14ac:dyDescent="0.25">
      <c r="A4" s="8">
        <v>38855</v>
      </c>
      <c r="B4" s="43"/>
      <c r="C4" s="43"/>
      <c r="D4" s="204"/>
      <c r="E4" s="204"/>
      <c r="F4" s="204"/>
      <c r="G4" s="204"/>
      <c r="H4" s="43"/>
      <c r="I4" s="43"/>
    </row>
    <row r="5" spans="1:9" x14ac:dyDescent="0.25">
      <c r="A5" s="8">
        <v>38862</v>
      </c>
      <c r="B5" s="206"/>
      <c r="C5" s="206"/>
      <c r="D5" s="206"/>
      <c r="E5" s="206"/>
      <c r="F5" s="206"/>
      <c r="G5" s="206"/>
      <c r="H5" s="43"/>
    </row>
    <row r="6" spans="1:9" x14ac:dyDescent="0.25">
      <c r="A6" s="8">
        <f>+A5+7</f>
        <v>38869</v>
      </c>
      <c r="B6">
        <v>0</v>
      </c>
      <c r="C6">
        <v>157.5</v>
      </c>
      <c r="D6">
        <v>0</v>
      </c>
      <c r="E6">
        <v>0</v>
      </c>
      <c r="F6">
        <f t="shared" ref="F6:G8" si="0">+B6+D6</f>
        <v>0</v>
      </c>
      <c r="G6">
        <f t="shared" si="0"/>
        <v>157.5</v>
      </c>
      <c r="H6" s="18">
        <f t="shared" ref="H6:H11" si="1">+(F6/G6-1)*100</f>
        <v>-100</v>
      </c>
    </row>
    <row r="7" spans="1:9" x14ac:dyDescent="0.25">
      <c r="A7" s="8">
        <f t="shared" ref="A7:A214" si="2">+A6+7</f>
        <v>38876</v>
      </c>
      <c r="B7">
        <v>0</v>
      </c>
      <c r="C7">
        <v>157.5</v>
      </c>
      <c r="D7">
        <v>0</v>
      </c>
      <c r="E7">
        <v>0</v>
      </c>
      <c r="F7">
        <f t="shared" si="0"/>
        <v>0</v>
      </c>
      <c r="G7">
        <f t="shared" si="0"/>
        <v>157.5</v>
      </c>
      <c r="H7" s="18">
        <f t="shared" si="1"/>
        <v>-100</v>
      </c>
    </row>
    <row r="8" spans="1:9" x14ac:dyDescent="0.25">
      <c r="A8" s="8">
        <f t="shared" si="2"/>
        <v>38883</v>
      </c>
      <c r="B8">
        <v>0</v>
      </c>
      <c r="C8">
        <v>157.5</v>
      </c>
      <c r="D8">
        <v>0</v>
      </c>
      <c r="E8">
        <v>0</v>
      </c>
      <c r="F8">
        <f t="shared" si="0"/>
        <v>0</v>
      </c>
      <c r="G8">
        <f t="shared" si="0"/>
        <v>157.5</v>
      </c>
      <c r="H8" s="18">
        <f t="shared" si="1"/>
        <v>-100</v>
      </c>
    </row>
    <row r="9" spans="1:9" x14ac:dyDescent="0.25">
      <c r="A9" s="8">
        <f t="shared" si="2"/>
        <v>38890</v>
      </c>
      <c r="B9">
        <v>0</v>
      </c>
      <c r="C9">
        <v>157.5</v>
      </c>
      <c r="D9">
        <v>0</v>
      </c>
      <c r="E9">
        <v>0</v>
      </c>
      <c r="F9">
        <f t="shared" ref="F9:G11" si="3">+B9+D9</f>
        <v>0</v>
      </c>
      <c r="G9">
        <f t="shared" si="3"/>
        <v>157.5</v>
      </c>
      <c r="H9" s="18">
        <f t="shared" si="1"/>
        <v>-100</v>
      </c>
    </row>
    <row r="10" spans="1:9" x14ac:dyDescent="0.25">
      <c r="A10" s="8">
        <f t="shared" si="2"/>
        <v>38897</v>
      </c>
      <c r="B10">
        <v>0</v>
      </c>
      <c r="C10">
        <v>212.5</v>
      </c>
      <c r="D10">
        <v>0</v>
      </c>
      <c r="E10">
        <v>0</v>
      </c>
      <c r="F10" s="38">
        <f t="shared" si="3"/>
        <v>0</v>
      </c>
      <c r="G10" s="38">
        <f t="shared" si="3"/>
        <v>212.5</v>
      </c>
      <c r="H10" s="47">
        <f t="shared" si="1"/>
        <v>-100</v>
      </c>
    </row>
    <row r="11" spans="1:9" x14ac:dyDescent="0.25">
      <c r="A11" s="8">
        <f t="shared" si="2"/>
        <v>38904</v>
      </c>
      <c r="B11">
        <v>0</v>
      </c>
      <c r="C11">
        <v>267.5</v>
      </c>
      <c r="D11">
        <v>0</v>
      </c>
      <c r="E11">
        <v>0</v>
      </c>
      <c r="F11" s="38">
        <f t="shared" si="3"/>
        <v>0</v>
      </c>
      <c r="G11" s="38">
        <f t="shared" si="3"/>
        <v>267.5</v>
      </c>
      <c r="H11" s="47">
        <f t="shared" si="1"/>
        <v>-100</v>
      </c>
    </row>
    <row r="12" spans="1:9" x14ac:dyDescent="0.25">
      <c r="A12" s="8">
        <f t="shared" si="2"/>
        <v>38911</v>
      </c>
      <c r="B12">
        <v>0</v>
      </c>
      <c r="C12">
        <v>267.5</v>
      </c>
      <c r="D12">
        <v>0</v>
      </c>
      <c r="E12">
        <v>0</v>
      </c>
      <c r="F12" s="38">
        <f t="shared" ref="F12:G39" si="4">+B12+D12</f>
        <v>0</v>
      </c>
      <c r="G12" s="38">
        <f t="shared" si="4"/>
        <v>267.5</v>
      </c>
      <c r="H12" s="47">
        <f t="shared" ref="H12:H39" si="5">+(F12/G12-1)*100</f>
        <v>-100</v>
      </c>
    </row>
    <row r="13" spans="1:9" x14ac:dyDescent="0.25">
      <c r="A13" s="8">
        <f t="shared" si="2"/>
        <v>38918</v>
      </c>
      <c r="B13">
        <v>0</v>
      </c>
      <c r="C13">
        <v>267.5</v>
      </c>
      <c r="D13">
        <v>0</v>
      </c>
      <c r="E13">
        <v>0</v>
      </c>
      <c r="F13" s="38">
        <f t="shared" si="4"/>
        <v>0</v>
      </c>
      <c r="G13" s="38">
        <f t="shared" si="4"/>
        <v>267.5</v>
      </c>
      <c r="H13" s="47">
        <f t="shared" si="5"/>
        <v>-100</v>
      </c>
    </row>
    <row r="14" spans="1:9" x14ac:dyDescent="0.25">
      <c r="A14" s="8">
        <f t="shared" si="2"/>
        <v>38925</v>
      </c>
      <c r="B14">
        <v>0</v>
      </c>
      <c r="C14">
        <v>322.5</v>
      </c>
      <c r="D14">
        <v>0</v>
      </c>
      <c r="E14">
        <v>59.9</v>
      </c>
      <c r="F14" s="38">
        <f t="shared" si="4"/>
        <v>0</v>
      </c>
      <c r="G14" s="38">
        <f t="shared" si="4"/>
        <v>382.4</v>
      </c>
      <c r="H14" s="47">
        <f t="shared" si="5"/>
        <v>-100</v>
      </c>
    </row>
    <row r="15" spans="1:9" x14ac:dyDescent="0.25">
      <c r="A15" s="8">
        <f t="shared" si="2"/>
        <v>38932</v>
      </c>
      <c r="B15">
        <v>0</v>
      </c>
      <c r="C15">
        <v>377.5</v>
      </c>
      <c r="D15">
        <v>0</v>
      </c>
      <c r="E15">
        <v>599.9</v>
      </c>
      <c r="F15" s="38">
        <f t="shared" si="4"/>
        <v>0</v>
      </c>
      <c r="G15" s="38">
        <f t="shared" si="4"/>
        <v>977.4</v>
      </c>
      <c r="H15" s="47">
        <f t="shared" si="5"/>
        <v>-100</v>
      </c>
    </row>
    <row r="16" spans="1:9" x14ac:dyDescent="0.25">
      <c r="A16" s="8">
        <f t="shared" si="2"/>
        <v>38939</v>
      </c>
      <c r="B16">
        <v>0</v>
      </c>
      <c r="C16">
        <v>377.5</v>
      </c>
      <c r="D16">
        <v>0</v>
      </c>
      <c r="E16" s="45">
        <v>117.6</v>
      </c>
      <c r="F16" s="38">
        <f t="shared" si="4"/>
        <v>0</v>
      </c>
      <c r="G16" s="52">
        <f t="shared" si="4"/>
        <v>495.1</v>
      </c>
      <c r="H16" s="47">
        <f t="shared" si="5"/>
        <v>-100</v>
      </c>
      <c r="I16" t="s">
        <v>16</v>
      </c>
    </row>
    <row r="17" spans="1:9" x14ac:dyDescent="0.25">
      <c r="A17" s="8">
        <f t="shared" si="2"/>
        <v>38946</v>
      </c>
      <c r="B17">
        <v>0</v>
      </c>
      <c r="C17" s="53">
        <v>627.5</v>
      </c>
      <c r="D17">
        <v>0</v>
      </c>
      <c r="E17" s="53">
        <v>117.6</v>
      </c>
      <c r="F17" s="38">
        <f t="shared" si="4"/>
        <v>0</v>
      </c>
      <c r="G17" s="38">
        <f t="shared" si="4"/>
        <v>745.1</v>
      </c>
      <c r="H17" s="47">
        <f t="shared" si="5"/>
        <v>-100</v>
      </c>
      <c r="I17" s="53" t="s">
        <v>17</v>
      </c>
    </row>
    <row r="18" spans="1:9" x14ac:dyDescent="0.25">
      <c r="A18" s="8">
        <f t="shared" si="2"/>
        <v>38953</v>
      </c>
      <c r="B18">
        <v>0</v>
      </c>
      <c r="C18">
        <v>627.5</v>
      </c>
      <c r="D18">
        <v>0</v>
      </c>
      <c r="E18">
        <v>174.6</v>
      </c>
      <c r="F18" s="38">
        <f t="shared" si="4"/>
        <v>0</v>
      </c>
      <c r="G18" s="38">
        <f t="shared" si="4"/>
        <v>802.1</v>
      </c>
      <c r="H18" s="47">
        <f t="shared" si="5"/>
        <v>-100</v>
      </c>
    </row>
    <row r="19" spans="1:9" x14ac:dyDescent="0.25">
      <c r="A19" s="8">
        <f t="shared" si="2"/>
        <v>38960</v>
      </c>
      <c r="B19">
        <v>0</v>
      </c>
      <c r="C19">
        <v>627.5</v>
      </c>
      <c r="D19">
        <v>0</v>
      </c>
      <c r="E19">
        <v>174.6</v>
      </c>
      <c r="F19" s="38">
        <f t="shared" si="4"/>
        <v>0</v>
      </c>
      <c r="G19" s="38">
        <f t="shared" si="4"/>
        <v>802.1</v>
      </c>
      <c r="H19" s="47">
        <f t="shared" si="5"/>
        <v>-100</v>
      </c>
    </row>
    <row r="20" spans="1:9" x14ac:dyDescent="0.25">
      <c r="A20" s="8">
        <f t="shared" si="2"/>
        <v>38967</v>
      </c>
      <c r="B20">
        <v>0</v>
      </c>
      <c r="C20">
        <v>627.5</v>
      </c>
      <c r="D20">
        <v>0</v>
      </c>
      <c r="E20">
        <v>174.6</v>
      </c>
      <c r="F20" s="38">
        <f t="shared" si="4"/>
        <v>0</v>
      </c>
      <c r="G20" s="38">
        <f t="shared" si="4"/>
        <v>802.1</v>
      </c>
      <c r="H20" s="47">
        <f t="shared" si="5"/>
        <v>-100</v>
      </c>
    </row>
    <row r="21" spans="1:9" x14ac:dyDescent="0.25">
      <c r="A21" s="8">
        <f t="shared" si="2"/>
        <v>38974</v>
      </c>
      <c r="B21">
        <v>0</v>
      </c>
      <c r="C21">
        <v>520.1</v>
      </c>
      <c r="D21">
        <v>0</v>
      </c>
      <c r="E21">
        <v>282.60000000000002</v>
      </c>
      <c r="F21" s="38">
        <f t="shared" si="4"/>
        <v>0</v>
      </c>
      <c r="G21" s="38">
        <f t="shared" si="4"/>
        <v>802.7</v>
      </c>
      <c r="H21" s="47">
        <f t="shared" si="5"/>
        <v>-100</v>
      </c>
    </row>
    <row r="22" spans="1:9" x14ac:dyDescent="0.25">
      <c r="A22" s="8">
        <f t="shared" si="2"/>
        <v>38981</v>
      </c>
      <c r="B22">
        <v>0</v>
      </c>
      <c r="C22">
        <v>670.1</v>
      </c>
      <c r="D22">
        <v>0</v>
      </c>
      <c r="E22">
        <v>388.5</v>
      </c>
      <c r="F22" s="38">
        <f t="shared" si="4"/>
        <v>0</v>
      </c>
      <c r="G22" s="38">
        <f t="shared" si="4"/>
        <v>1058.5999999999999</v>
      </c>
      <c r="H22" s="47">
        <f t="shared" si="5"/>
        <v>-100</v>
      </c>
    </row>
    <row r="23" spans="1:9" x14ac:dyDescent="0.25">
      <c r="A23" s="8">
        <f t="shared" si="2"/>
        <v>38988</v>
      </c>
      <c r="B23">
        <v>0</v>
      </c>
      <c r="C23">
        <v>670.1</v>
      </c>
      <c r="D23">
        <v>0</v>
      </c>
      <c r="E23">
        <v>388.5</v>
      </c>
      <c r="F23" s="38">
        <f t="shared" si="4"/>
        <v>0</v>
      </c>
      <c r="G23" s="38">
        <f t="shared" si="4"/>
        <v>1058.5999999999999</v>
      </c>
      <c r="H23" s="47">
        <f t="shared" si="5"/>
        <v>-100</v>
      </c>
    </row>
    <row r="24" spans="1:9" x14ac:dyDescent="0.25">
      <c r="A24" s="8">
        <f t="shared" si="2"/>
        <v>38995</v>
      </c>
      <c r="B24">
        <v>300</v>
      </c>
      <c r="C24">
        <v>615.1</v>
      </c>
      <c r="D24">
        <v>0</v>
      </c>
      <c r="E24">
        <v>443.4</v>
      </c>
      <c r="F24" s="38">
        <f t="shared" si="4"/>
        <v>300</v>
      </c>
      <c r="G24" s="38">
        <f t="shared" si="4"/>
        <v>1058.5</v>
      </c>
      <c r="H24" s="47">
        <f t="shared" si="5"/>
        <v>-71.658006613131803</v>
      </c>
    </row>
    <row r="25" spans="1:9" x14ac:dyDescent="0.25">
      <c r="A25" s="8">
        <f t="shared" si="2"/>
        <v>39002</v>
      </c>
      <c r="B25">
        <v>300</v>
      </c>
      <c r="C25">
        <v>577.5</v>
      </c>
      <c r="D25">
        <v>0</v>
      </c>
      <c r="E25">
        <v>496</v>
      </c>
      <c r="F25" s="38">
        <f t="shared" si="4"/>
        <v>300</v>
      </c>
      <c r="G25" s="38">
        <f t="shared" si="4"/>
        <v>1073.5</v>
      </c>
      <c r="H25" s="47">
        <f t="shared" si="5"/>
        <v>-72.054028877503498</v>
      </c>
    </row>
    <row r="26" spans="1:9" x14ac:dyDescent="0.25">
      <c r="A26" s="8">
        <f t="shared" si="2"/>
        <v>39009</v>
      </c>
      <c r="B26">
        <v>300</v>
      </c>
      <c r="C26">
        <v>481.9</v>
      </c>
      <c r="D26">
        <v>0</v>
      </c>
      <c r="E26">
        <v>592.79999999999995</v>
      </c>
      <c r="F26" s="38">
        <f t="shared" si="4"/>
        <v>300</v>
      </c>
      <c r="G26" s="38">
        <f t="shared" si="4"/>
        <v>1074.6999999999998</v>
      </c>
      <c r="H26" s="47">
        <f t="shared" si="5"/>
        <v>-72.085233088303696</v>
      </c>
    </row>
    <row r="27" spans="1:9" x14ac:dyDescent="0.25">
      <c r="A27" s="8">
        <f t="shared" si="2"/>
        <v>39016</v>
      </c>
      <c r="B27">
        <v>700</v>
      </c>
      <c r="C27">
        <v>426.6</v>
      </c>
      <c r="D27">
        <v>0</v>
      </c>
      <c r="E27">
        <v>648</v>
      </c>
      <c r="F27" s="38">
        <f t="shared" si="4"/>
        <v>700</v>
      </c>
      <c r="G27" s="38">
        <f t="shared" si="4"/>
        <v>1074.5999999999999</v>
      </c>
      <c r="H27" s="47">
        <f t="shared" si="5"/>
        <v>-34.859482598176058</v>
      </c>
    </row>
    <row r="28" spans="1:9" x14ac:dyDescent="0.25">
      <c r="A28" s="8">
        <f t="shared" si="2"/>
        <v>39023</v>
      </c>
      <c r="B28">
        <v>700</v>
      </c>
      <c r="C28">
        <v>1226.5999999999999</v>
      </c>
      <c r="D28">
        <v>0</v>
      </c>
      <c r="E28">
        <v>648</v>
      </c>
      <c r="F28" s="38">
        <f t="shared" si="4"/>
        <v>700</v>
      </c>
      <c r="G28" s="38">
        <f t="shared" si="4"/>
        <v>1874.6</v>
      </c>
      <c r="H28" s="47">
        <f t="shared" si="5"/>
        <v>-62.658700522778197</v>
      </c>
    </row>
    <row r="29" spans="1:9" x14ac:dyDescent="0.25">
      <c r="A29" s="8">
        <f t="shared" si="2"/>
        <v>39030</v>
      </c>
      <c r="B29">
        <v>700</v>
      </c>
      <c r="C29">
        <v>1281.5999999999999</v>
      </c>
      <c r="D29">
        <v>0</v>
      </c>
      <c r="E29">
        <v>648</v>
      </c>
      <c r="F29" s="38">
        <f t="shared" si="4"/>
        <v>700</v>
      </c>
      <c r="G29" s="38">
        <f t="shared" si="4"/>
        <v>1929.6</v>
      </c>
      <c r="H29" s="47">
        <f t="shared" si="5"/>
        <v>-63.72305140961857</v>
      </c>
    </row>
    <row r="30" spans="1:9" x14ac:dyDescent="0.25">
      <c r="A30" s="8">
        <f t="shared" si="2"/>
        <v>39037</v>
      </c>
      <c r="B30">
        <v>700</v>
      </c>
      <c r="C30">
        <v>1230.5999999999999</v>
      </c>
      <c r="D30">
        <v>0</v>
      </c>
      <c r="E30">
        <v>699</v>
      </c>
      <c r="F30" s="38">
        <f t="shared" si="4"/>
        <v>700</v>
      </c>
      <c r="G30" s="38">
        <f t="shared" si="4"/>
        <v>1929.6</v>
      </c>
      <c r="H30" s="47">
        <f t="shared" si="5"/>
        <v>-63.72305140961857</v>
      </c>
    </row>
    <row r="31" spans="1:9" x14ac:dyDescent="0.25">
      <c r="A31" s="8">
        <f t="shared" si="2"/>
        <v>39044</v>
      </c>
      <c r="B31">
        <v>700</v>
      </c>
      <c r="C31">
        <v>1175.9000000000001</v>
      </c>
      <c r="D31">
        <v>0</v>
      </c>
      <c r="E31">
        <v>753.8</v>
      </c>
      <c r="F31" s="38">
        <f t="shared" si="4"/>
        <v>700</v>
      </c>
      <c r="G31" s="38">
        <f t="shared" si="4"/>
        <v>1929.7</v>
      </c>
      <c r="H31" s="47">
        <f t="shared" si="5"/>
        <v>-63.724931336477177</v>
      </c>
    </row>
    <row r="32" spans="1:9" x14ac:dyDescent="0.25">
      <c r="A32" s="8">
        <f t="shared" si="2"/>
        <v>39051</v>
      </c>
      <c r="B32">
        <v>700</v>
      </c>
      <c r="C32">
        <v>1265.9000000000001</v>
      </c>
      <c r="D32">
        <v>0</v>
      </c>
      <c r="E32">
        <v>865.8</v>
      </c>
      <c r="F32" s="38">
        <f t="shared" si="4"/>
        <v>700</v>
      </c>
      <c r="G32" s="38">
        <f t="shared" si="4"/>
        <v>2131.6999999999998</v>
      </c>
      <c r="H32" s="47">
        <f t="shared" si="5"/>
        <v>-67.16235868086504</v>
      </c>
    </row>
    <row r="33" spans="1:8" x14ac:dyDescent="0.25">
      <c r="A33" s="8">
        <f t="shared" si="2"/>
        <v>39058</v>
      </c>
      <c r="B33">
        <v>700</v>
      </c>
      <c r="C33">
        <v>1265.9000000000001</v>
      </c>
      <c r="D33">
        <v>0</v>
      </c>
      <c r="E33">
        <v>865.8</v>
      </c>
      <c r="F33" s="38">
        <f t="shared" si="4"/>
        <v>700</v>
      </c>
      <c r="G33" s="38">
        <f t="shared" si="4"/>
        <v>2131.6999999999998</v>
      </c>
      <c r="H33" s="47">
        <f t="shared" si="5"/>
        <v>-67.16235868086504</v>
      </c>
    </row>
    <row r="34" spans="1:8" x14ac:dyDescent="0.25">
      <c r="A34" s="8">
        <f t="shared" si="2"/>
        <v>39065</v>
      </c>
      <c r="B34">
        <v>648.5</v>
      </c>
      <c r="C34">
        <v>1265.9000000000001</v>
      </c>
      <c r="D34">
        <v>51.5</v>
      </c>
      <c r="E34">
        <v>865.8</v>
      </c>
      <c r="F34" s="38">
        <f t="shared" si="4"/>
        <v>700</v>
      </c>
      <c r="G34" s="38">
        <f t="shared" si="4"/>
        <v>2131.6999999999998</v>
      </c>
      <c r="H34" s="47">
        <f t="shared" si="5"/>
        <v>-67.16235868086504</v>
      </c>
    </row>
    <row r="35" spans="1:8" x14ac:dyDescent="0.25">
      <c r="A35" s="8">
        <f t="shared" si="2"/>
        <v>39072</v>
      </c>
      <c r="B35">
        <v>543.6</v>
      </c>
      <c r="C35">
        <v>1164.2</v>
      </c>
      <c r="D35">
        <v>161.4</v>
      </c>
      <c r="E35">
        <v>967.8</v>
      </c>
      <c r="F35" s="38">
        <f t="shared" si="4"/>
        <v>705</v>
      </c>
      <c r="G35" s="38">
        <f t="shared" si="4"/>
        <v>2132</v>
      </c>
      <c r="H35" s="47">
        <f t="shared" si="5"/>
        <v>-66.932457786116316</v>
      </c>
    </row>
    <row r="36" spans="1:8" x14ac:dyDescent="0.25">
      <c r="A36" s="8">
        <f t="shared" si="2"/>
        <v>39079</v>
      </c>
      <c r="B36">
        <v>391.1</v>
      </c>
      <c r="C36">
        <v>1164.2</v>
      </c>
      <c r="D36">
        <v>307</v>
      </c>
      <c r="E36">
        <v>967.8</v>
      </c>
      <c r="F36" s="38">
        <f t="shared" si="4"/>
        <v>698.1</v>
      </c>
      <c r="G36" s="38">
        <f t="shared" si="4"/>
        <v>2132</v>
      </c>
      <c r="H36" s="47">
        <f t="shared" si="5"/>
        <v>-67.256097560975618</v>
      </c>
    </row>
    <row r="37" spans="1:8" x14ac:dyDescent="0.25">
      <c r="A37" s="8">
        <f t="shared" si="2"/>
        <v>39086</v>
      </c>
      <c r="B37">
        <v>296</v>
      </c>
      <c r="C37">
        <v>957</v>
      </c>
      <c r="D37">
        <v>401.7</v>
      </c>
      <c r="E37">
        <v>1177.4000000000001</v>
      </c>
      <c r="F37" s="38">
        <f t="shared" si="4"/>
        <v>697.7</v>
      </c>
      <c r="G37" s="38">
        <f t="shared" si="4"/>
        <v>2134.4</v>
      </c>
      <c r="H37" s="47">
        <f t="shared" si="5"/>
        <v>-67.311656671664167</v>
      </c>
    </row>
    <row r="38" spans="1:8" x14ac:dyDescent="0.25">
      <c r="A38" s="8">
        <f t="shared" si="2"/>
        <v>39093</v>
      </c>
      <c r="B38">
        <v>354</v>
      </c>
      <c r="C38">
        <v>906.5</v>
      </c>
      <c r="D38">
        <v>443.7</v>
      </c>
      <c r="E38">
        <v>1227.9000000000001</v>
      </c>
      <c r="F38" s="38">
        <f t="shared" si="4"/>
        <v>797.7</v>
      </c>
      <c r="G38" s="38">
        <f t="shared" si="4"/>
        <v>2134.4</v>
      </c>
      <c r="H38" s="47">
        <f t="shared" si="5"/>
        <v>-62.626499250374813</v>
      </c>
    </row>
    <row r="39" spans="1:8" x14ac:dyDescent="0.25">
      <c r="A39" s="8">
        <f t="shared" si="2"/>
        <v>39100</v>
      </c>
      <c r="B39">
        <v>304</v>
      </c>
      <c r="C39">
        <v>855.3</v>
      </c>
      <c r="D39">
        <v>497.1</v>
      </c>
      <c r="E39">
        <v>1279.0999999999999</v>
      </c>
      <c r="F39" s="38">
        <f t="shared" si="4"/>
        <v>801.1</v>
      </c>
      <c r="G39" s="38">
        <f t="shared" si="4"/>
        <v>2134.3999999999996</v>
      </c>
      <c r="H39" s="47">
        <f t="shared" si="5"/>
        <v>-62.467203898050961</v>
      </c>
    </row>
    <row r="40" spans="1:8" x14ac:dyDescent="0.25">
      <c r="A40" s="8">
        <f t="shared" si="2"/>
        <v>39107</v>
      </c>
      <c r="B40">
        <v>255.2</v>
      </c>
      <c r="C40">
        <v>755.5</v>
      </c>
      <c r="D40">
        <v>551.1</v>
      </c>
      <c r="E40">
        <v>1375.3</v>
      </c>
      <c r="F40" s="38">
        <f t="shared" ref="F40:G42" si="6">+B40+D40</f>
        <v>806.3</v>
      </c>
      <c r="G40" s="38">
        <f t="shared" si="6"/>
        <v>2130.8000000000002</v>
      </c>
      <c r="H40" s="47">
        <f t="shared" ref="H40:H45" si="7">+(F40/G40-1)*100</f>
        <v>-62.159752205744326</v>
      </c>
    </row>
    <row r="41" spans="1:8" x14ac:dyDescent="0.25">
      <c r="A41" s="8">
        <f t="shared" si="2"/>
        <v>39114</v>
      </c>
      <c r="B41">
        <v>250</v>
      </c>
      <c r="C41">
        <v>655.8</v>
      </c>
      <c r="D41">
        <v>648.20000000000005</v>
      </c>
      <c r="E41">
        <v>1475</v>
      </c>
      <c r="F41" s="38">
        <f t="shared" si="6"/>
        <v>898.2</v>
      </c>
      <c r="G41" s="38">
        <f t="shared" si="6"/>
        <v>2130.8000000000002</v>
      </c>
      <c r="H41" s="47">
        <f t="shared" si="7"/>
        <v>-57.846818096489585</v>
      </c>
    </row>
    <row r="42" spans="1:8" x14ac:dyDescent="0.25">
      <c r="A42" s="8">
        <f t="shared" si="2"/>
        <v>39121</v>
      </c>
      <c r="B42">
        <v>250</v>
      </c>
      <c r="C42">
        <v>556.79999999999995</v>
      </c>
      <c r="D42">
        <v>648.20000000000005</v>
      </c>
      <c r="E42">
        <v>1574.3</v>
      </c>
      <c r="F42" s="38">
        <f t="shared" si="6"/>
        <v>898.2</v>
      </c>
      <c r="G42" s="38">
        <f t="shared" si="6"/>
        <v>2131.1</v>
      </c>
      <c r="H42" s="47">
        <f t="shared" si="7"/>
        <v>-57.852752099854534</v>
      </c>
    </row>
    <row r="43" spans="1:8" x14ac:dyDescent="0.25">
      <c r="A43" s="8">
        <f t="shared" si="2"/>
        <v>39128</v>
      </c>
      <c r="B43">
        <v>250</v>
      </c>
      <c r="C43">
        <v>506.1</v>
      </c>
      <c r="D43">
        <v>648.20000000000005</v>
      </c>
      <c r="E43">
        <v>1625</v>
      </c>
      <c r="F43" s="38">
        <f t="shared" ref="F43:G45" si="8">+B43+D43</f>
        <v>898.2</v>
      </c>
      <c r="G43" s="38">
        <f t="shared" si="8"/>
        <v>2131.1</v>
      </c>
      <c r="H43" s="47">
        <f t="shared" si="7"/>
        <v>-57.852752099854534</v>
      </c>
    </row>
    <row r="44" spans="1:8" x14ac:dyDescent="0.25">
      <c r="A44" s="8">
        <f t="shared" si="2"/>
        <v>39135</v>
      </c>
      <c r="B44">
        <v>250</v>
      </c>
      <c r="C44">
        <v>454.6</v>
      </c>
      <c r="D44">
        <v>648.20000000000005</v>
      </c>
      <c r="E44">
        <v>1676.5</v>
      </c>
      <c r="F44" s="38">
        <f t="shared" si="8"/>
        <v>898.2</v>
      </c>
      <c r="G44" s="38">
        <f t="shared" si="8"/>
        <v>2131.1</v>
      </c>
      <c r="H44" s="47">
        <f t="shared" si="7"/>
        <v>-57.852752099854534</v>
      </c>
    </row>
    <row r="45" spans="1:8" x14ac:dyDescent="0.25">
      <c r="A45" s="8">
        <f t="shared" si="2"/>
        <v>39142</v>
      </c>
      <c r="B45">
        <v>250</v>
      </c>
      <c r="C45">
        <v>299.60000000000002</v>
      </c>
      <c r="D45">
        <v>648.20000000000005</v>
      </c>
      <c r="E45">
        <v>1832.8</v>
      </c>
      <c r="F45" s="38">
        <f t="shared" si="8"/>
        <v>898.2</v>
      </c>
      <c r="G45" s="38">
        <f t="shared" si="8"/>
        <v>2132.4</v>
      </c>
      <c r="H45" s="47">
        <f t="shared" si="7"/>
        <v>-57.878446820483965</v>
      </c>
    </row>
    <row r="46" spans="1:8" x14ac:dyDescent="0.25">
      <c r="A46" s="8">
        <f t="shared" si="2"/>
        <v>39149</v>
      </c>
      <c r="B46">
        <v>250</v>
      </c>
      <c r="C46">
        <v>249.4</v>
      </c>
      <c r="D46">
        <v>648.20000000000005</v>
      </c>
      <c r="E46">
        <v>1883</v>
      </c>
      <c r="F46" s="38">
        <f t="shared" ref="F46:G48" si="9">+B46+D46</f>
        <v>898.2</v>
      </c>
      <c r="G46" s="38">
        <f t="shared" si="9"/>
        <v>2132.4</v>
      </c>
      <c r="H46" s="47">
        <f t="shared" ref="H46:H51" si="10">+(F46/G46-1)*100</f>
        <v>-57.878446820483965</v>
      </c>
    </row>
    <row r="47" spans="1:8" x14ac:dyDescent="0.25">
      <c r="A47" s="8">
        <f t="shared" si="2"/>
        <v>39156</v>
      </c>
      <c r="B47">
        <v>250</v>
      </c>
      <c r="C47">
        <v>146.9</v>
      </c>
      <c r="D47">
        <v>648.20000000000005</v>
      </c>
      <c r="E47">
        <v>1883</v>
      </c>
      <c r="F47" s="38">
        <f t="shared" si="9"/>
        <v>898.2</v>
      </c>
      <c r="G47" s="38">
        <f t="shared" si="9"/>
        <v>2029.9</v>
      </c>
      <c r="H47" s="47">
        <f t="shared" si="10"/>
        <v>-55.751514852948425</v>
      </c>
    </row>
    <row r="48" spans="1:8" x14ac:dyDescent="0.25">
      <c r="A48" s="8">
        <f t="shared" si="2"/>
        <v>39163</v>
      </c>
      <c r="B48">
        <v>200</v>
      </c>
      <c r="C48">
        <v>347.1</v>
      </c>
      <c r="D48">
        <v>698.6</v>
      </c>
      <c r="E48">
        <v>1932.8</v>
      </c>
      <c r="F48" s="38">
        <f t="shared" si="9"/>
        <v>898.6</v>
      </c>
      <c r="G48" s="38">
        <f t="shared" si="9"/>
        <v>2279.9</v>
      </c>
      <c r="H48" s="47">
        <f t="shared" si="10"/>
        <v>-60.585990613623395</v>
      </c>
    </row>
    <row r="49" spans="1:9" x14ac:dyDescent="0.25">
      <c r="A49" s="8">
        <f t="shared" si="2"/>
        <v>39170</v>
      </c>
      <c r="B49">
        <v>200</v>
      </c>
      <c r="C49">
        <v>447.1</v>
      </c>
      <c r="D49">
        <v>698.6</v>
      </c>
      <c r="E49">
        <v>1932.8</v>
      </c>
      <c r="F49" s="38">
        <f t="shared" ref="F49:G51" si="11">+B49+D49</f>
        <v>898.6</v>
      </c>
      <c r="G49" s="38">
        <f t="shared" si="11"/>
        <v>2379.9</v>
      </c>
      <c r="H49" s="47">
        <f t="shared" si="10"/>
        <v>-62.242111013067777</v>
      </c>
    </row>
    <row r="50" spans="1:9" x14ac:dyDescent="0.25">
      <c r="A50" s="8">
        <f t="shared" si="2"/>
        <v>39177</v>
      </c>
      <c r="B50">
        <v>200</v>
      </c>
      <c r="C50">
        <v>447.1</v>
      </c>
      <c r="D50">
        <v>698.6</v>
      </c>
      <c r="E50">
        <v>1932.8</v>
      </c>
      <c r="F50" s="38">
        <f t="shared" si="11"/>
        <v>898.6</v>
      </c>
      <c r="G50" s="38">
        <f t="shared" si="11"/>
        <v>2379.9</v>
      </c>
      <c r="H50" s="47">
        <f t="shared" si="10"/>
        <v>-62.242111013067777</v>
      </c>
    </row>
    <row r="51" spans="1:9" x14ac:dyDescent="0.25">
      <c r="A51" s="8">
        <f t="shared" si="2"/>
        <v>39184</v>
      </c>
      <c r="B51">
        <v>200</v>
      </c>
      <c r="C51">
        <v>393.9</v>
      </c>
      <c r="D51">
        <v>698.6</v>
      </c>
      <c r="E51">
        <v>1986.1</v>
      </c>
      <c r="F51" s="38">
        <f t="shared" si="11"/>
        <v>898.6</v>
      </c>
      <c r="G51" s="38">
        <f t="shared" si="11"/>
        <v>2380</v>
      </c>
      <c r="H51" s="47">
        <f t="shared" si="10"/>
        <v>-62.243697478991592</v>
      </c>
    </row>
    <row r="52" spans="1:9" x14ac:dyDescent="0.25">
      <c r="A52" s="8">
        <f t="shared" si="2"/>
        <v>39191</v>
      </c>
      <c r="B52">
        <v>200</v>
      </c>
      <c r="C52">
        <v>295.89999999999998</v>
      </c>
      <c r="D52">
        <v>698.6</v>
      </c>
      <c r="E52">
        <v>2084.6</v>
      </c>
      <c r="F52" s="38">
        <f t="shared" ref="F52:G54" si="12">+B52+D52</f>
        <v>898.6</v>
      </c>
      <c r="G52" s="38">
        <f t="shared" si="12"/>
        <v>2380.5</v>
      </c>
      <c r="H52" s="47">
        <f t="shared" ref="H52:H58" si="13">+(F52/G52-1)*100</f>
        <v>-62.251627809283761</v>
      </c>
    </row>
    <row r="53" spans="1:9" x14ac:dyDescent="0.25">
      <c r="A53" s="8">
        <f t="shared" si="2"/>
        <v>39198</v>
      </c>
      <c r="B53">
        <v>200</v>
      </c>
      <c r="C53">
        <v>299.39999999999998</v>
      </c>
      <c r="D53">
        <v>698.6</v>
      </c>
      <c r="E53">
        <v>2135.1999999999998</v>
      </c>
      <c r="F53" s="38">
        <f t="shared" si="12"/>
        <v>898.6</v>
      </c>
      <c r="G53" s="38">
        <f t="shared" si="12"/>
        <v>2434.6</v>
      </c>
      <c r="H53" s="47">
        <f t="shared" si="13"/>
        <v>-63.090446069169474</v>
      </c>
    </row>
    <row r="54" spans="1:9" x14ac:dyDescent="0.25">
      <c r="A54" s="8">
        <f t="shared" si="2"/>
        <v>39205</v>
      </c>
      <c r="B54">
        <v>200</v>
      </c>
      <c r="C54">
        <v>149.1</v>
      </c>
      <c r="D54">
        <v>698.6</v>
      </c>
      <c r="E54">
        <v>2185.4</v>
      </c>
      <c r="F54" s="38">
        <f t="shared" si="12"/>
        <v>898.6</v>
      </c>
      <c r="G54" s="38">
        <f t="shared" si="12"/>
        <v>2334.5</v>
      </c>
      <c r="H54" s="47">
        <f t="shared" si="13"/>
        <v>-61.50781751981151</v>
      </c>
    </row>
    <row r="55" spans="1:9" x14ac:dyDescent="0.25">
      <c r="A55" s="8">
        <f t="shared" si="2"/>
        <v>39212</v>
      </c>
      <c r="B55">
        <v>200</v>
      </c>
      <c r="C55">
        <v>149.1</v>
      </c>
      <c r="D55">
        <v>698.6</v>
      </c>
      <c r="E55">
        <v>2185.4</v>
      </c>
      <c r="F55" s="38">
        <f t="shared" ref="F55:G57" si="14">+B55+D55</f>
        <v>898.6</v>
      </c>
      <c r="G55" s="38">
        <f t="shared" si="14"/>
        <v>2334.5</v>
      </c>
      <c r="H55" s="47">
        <f t="shared" si="13"/>
        <v>-61.50781751981151</v>
      </c>
    </row>
    <row r="56" spans="1:9" x14ac:dyDescent="0.25">
      <c r="A56" s="8">
        <f t="shared" si="2"/>
        <v>39219</v>
      </c>
      <c r="B56">
        <v>200</v>
      </c>
      <c r="C56">
        <v>149.1</v>
      </c>
      <c r="D56">
        <v>698.6</v>
      </c>
      <c r="E56">
        <v>2185.4</v>
      </c>
      <c r="F56" s="38">
        <f t="shared" si="14"/>
        <v>898.6</v>
      </c>
      <c r="G56" s="38">
        <f t="shared" si="14"/>
        <v>2334.5</v>
      </c>
      <c r="H56" s="47">
        <f t="shared" si="13"/>
        <v>-61.50781751981151</v>
      </c>
      <c r="I56">
        <v>200</v>
      </c>
    </row>
    <row r="57" spans="1:9" x14ac:dyDescent="0.25">
      <c r="A57" s="8">
        <f t="shared" si="2"/>
        <v>39226</v>
      </c>
      <c r="B57">
        <v>100</v>
      </c>
      <c r="C57">
        <v>96.6</v>
      </c>
      <c r="D57">
        <v>747.4</v>
      </c>
      <c r="E57">
        <v>2237.9</v>
      </c>
      <c r="F57" s="38">
        <f t="shared" si="14"/>
        <v>847.4</v>
      </c>
      <c r="G57" s="38">
        <f t="shared" si="14"/>
        <v>2334.5</v>
      </c>
      <c r="H57" s="47">
        <f t="shared" si="13"/>
        <v>-63.701006639537368</v>
      </c>
      <c r="I57">
        <v>300</v>
      </c>
    </row>
    <row r="58" spans="1:9" x14ac:dyDescent="0.25">
      <c r="A58" s="8">
        <f t="shared" si="2"/>
        <v>39233</v>
      </c>
      <c r="B58">
        <f>+Data!F76</f>
        <v>18.8</v>
      </c>
      <c r="F58">
        <v>798.5</v>
      </c>
      <c r="G58">
        <v>2337.5</v>
      </c>
      <c r="H58" s="47">
        <f t="shared" si="13"/>
        <v>-65.839572192513373</v>
      </c>
    </row>
    <row r="59" spans="1:9" x14ac:dyDescent="0.25">
      <c r="A59" s="8">
        <f t="shared" si="2"/>
        <v>39240</v>
      </c>
      <c r="B59">
        <v>300</v>
      </c>
      <c r="C59">
        <v>0</v>
      </c>
      <c r="D59">
        <v>0</v>
      </c>
      <c r="E59">
        <v>0</v>
      </c>
      <c r="F59" s="38">
        <f t="shared" ref="F59:G61" si="15">+B59+D59</f>
        <v>300</v>
      </c>
      <c r="G59" s="38">
        <f t="shared" si="15"/>
        <v>0</v>
      </c>
      <c r="H59" s="47"/>
    </row>
    <row r="60" spans="1:9" x14ac:dyDescent="0.25">
      <c r="A60" s="8">
        <f t="shared" si="2"/>
        <v>39247</v>
      </c>
      <c r="B60">
        <v>300</v>
      </c>
      <c r="C60">
        <v>0</v>
      </c>
      <c r="D60">
        <v>0</v>
      </c>
      <c r="E60">
        <v>0</v>
      </c>
      <c r="F60" s="38">
        <f t="shared" si="15"/>
        <v>300</v>
      </c>
      <c r="G60" s="38">
        <f t="shared" si="15"/>
        <v>0</v>
      </c>
    </row>
    <row r="61" spans="1:9" x14ac:dyDescent="0.25">
      <c r="A61" s="8">
        <f t="shared" si="2"/>
        <v>39254</v>
      </c>
      <c r="B61">
        <v>300</v>
      </c>
      <c r="C61">
        <v>0</v>
      </c>
      <c r="D61">
        <v>0</v>
      </c>
      <c r="E61">
        <v>0</v>
      </c>
      <c r="F61" s="38">
        <f t="shared" si="15"/>
        <v>300</v>
      </c>
      <c r="G61" s="38">
        <f t="shared" si="15"/>
        <v>0</v>
      </c>
    </row>
    <row r="62" spans="1:9" x14ac:dyDescent="0.25">
      <c r="A62" s="8">
        <f t="shared" si="2"/>
        <v>39261</v>
      </c>
      <c r="B62">
        <v>300</v>
      </c>
      <c r="C62">
        <v>0</v>
      </c>
      <c r="D62">
        <v>0</v>
      </c>
      <c r="E62">
        <v>0</v>
      </c>
      <c r="F62" s="38">
        <f t="shared" ref="F62:G64" si="16">+B62+D62</f>
        <v>300</v>
      </c>
      <c r="G62" s="38">
        <f t="shared" si="16"/>
        <v>0</v>
      </c>
    </row>
    <row r="63" spans="1:9" x14ac:dyDescent="0.25">
      <c r="A63" s="8">
        <f t="shared" si="2"/>
        <v>39268</v>
      </c>
      <c r="B63">
        <v>400</v>
      </c>
      <c r="C63">
        <v>0</v>
      </c>
      <c r="D63">
        <v>0</v>
      </c>
      <c r="E63">
        <v>0</v>
      </c>
      <c r="F63" s="38">
        <f t="shared" si="16"/>
        <v>400</v>
      </c>
      <c r="G63" s="38">
        <f t="shared" si="16"/>
        <v>0</v>
      </c>
    </row>
    <row r="64" spans="1:9" x14ac:dyDescent="0.25">
      <c r="A64" s="8">
        <f t="shared" si="2"/>
        <v>39275</v>
      </c>
      <c r="B64">
        <v>345.2</v>
      </c>
      <c r="C64">
        <v>0</v>
      </c>
      <c r="D64">
        <v>54.8</v>
      </c>
      <c r="E64">
        <v>0</v>
      </c>
      <c r="F64" s="38">
        <f t="shared" si="16"/>
        <v>400</v>
      </c>
      <c r="G64" s="38">
        <f t="shared" si="16"/>
        <v>0</v>
      </c>
    </row>
    <row r="65" spans="1:7" x14ac:dyDescent="0.25">
      <c r="A65" s="8">
        <f t="shared" si="2"/>
        <v>39282</v>
      </c>
      <c r="B65">
        <v>345.2</v>
      </c>
      <c r="C65">
        <v>0</v>
      </c>
      <c r="D65">
        <v>54.8</v>
      </c>
      <c r="E65">
        <v>0</v>
      </c>
      <c r="F65" s="38">
        <f t="shared" ref="F65:G67" si="17">+B65+D65</f>
        <v>400</v>
      </c>
      <c r="G65" s="38">
        <f t="shared" si="17"/>
        <v>0</v>
      </c>
    </row>
    <row r="66" spans="1:7" x14ac:dyDescent="0.25">
      <c r="A66" s="8">
        <f t="shared" si="2"/>
        <v>39289</v>
      </c>
      <c r="B66">
        <v>545.20000000000005</v>
      </c>
      <c r="C66">
        <v>0</v>
      </c>
      <c r="D66">
        <v>54.8</v>
      </c>
      <c r="E66">
        <v>0</v>
      </c>
      <c r="F66" s="38">
        <f t="shared" si="17"/>
        <v>600</v>
      </c>
      <c r="G66" s="38">
        <f t="shared" si="17"/>
        <v>0</v>
      </c>
    </row>
    <row r="67" spans="1:7" x14ac:dyDescent="0.25">
      <c r="A67" s="8">
        <f t="shared" si="2"/>
        <v>39296</v>
      </c>
      <c r="B67">
        <v>500</v>
      </c>
      <c r="C67">
        <v>0</v>
      </c>
      <c r="D67">
        <v>103.6</v>
      </c>
      <c r="E67">
        <v>0</v>
      </c>
      <c r="F67" s="38">
        <f t="shared" si="17"/>
        <v>603.6</v>
      </c>
      <c r="G67" s="38">
        <f t="shared" si="17"/>
        <v>0</v>
      </c>
    </row>
    <row r="68" spans="1:7" x14ac:dyDescent="0.25">
      <c r="A68" s="8">
        <f t="shared" si="2"/>
        <v>39303</v>
      </c>
      <c r="B68">
        <v>500</v>
      </c>
      <c r="C68">
        <v>0</v>
      </c>
      <c r="D68">
        <v>103.6</v>
      </c>
      <c r="E68">
        <v>0</v>
      </c>
      <c r="F68" s="38">
        <f t="shared" ref="F68:G70" si="18">+B68+D68</f>
        <v>603.6</v>
      </c>
      <c r="G68" s="38">
        <f t="shared" si="18"/>
        <v>0</v>
      </c>
    </row>
    <row r="69" spans="1:7" x14ac:dyDescent="0.25">
      <c r="A69" s="8">
        <f t="shared" si="2"/>
        <v>39310</v>
      </c>
      <c r="B69">
        <v>402.6</v>
      </c>
      <c r="C69">
        <v>0</v>
      </c>
      <c r="D69">
        <v>201</v>
      </c>
      <c r="E69">
        <v>0</v>
      </c>
      <c r="F69" s="38">
        <f t="shared" si="18"/>
        <v>603.6</v>
      </c>
      <c r="G69" s="38">
        <f t="shared" si="18"/>
        <v>0</v>
      </c>
    </row>
    <row r="70" spans="1:7" x14ac:dyDescent="0.25">
      <c r="A70" s="8">
        <f t="shared" si="2"/>
        <v>39317</v>
      </c>
      <c r="B70">
        <v>352.6</v>
      </c>
      <c r="C70">
        <v>0</v>
      </c>
      <c r="D70">
        <v>251.3</v>
      </c>
      <c r="E70">
        <v>0</v>
      </c>
      <c r="F70" s="38">
        <f t="shared" si="18"/>
        <v>603.90000000000009</v>
      </c>
      <c r="G70" s="38">
        <f t="shared" si="18"/>
        <v>0</v>
      </c>
    </row>
    <row r="71" spans="1:7" x14ac:dyDescent="0.25">
      <c r="A71" s="8">
        <f t="shared" si="2"/>
        <v>39324</v>
      </c>
      <c r="B71">
        <v>352.6</v>
      </c>
      <c r="C71">
        <v>0</v>
      </c>
      <c r="D71">
        <v>251.3</v>
      </c>
      <c r="E71">
        <v>0</v>
      </c>
      <c r="F71" s="38">
        <f t="shared" ref="F71:G73" si="19">+B71+D71</f>
        <v>603.90000000000009</v>
      </c>
      <c r="G71" s="38">
        <f t="shared" si="19"/>
        <v>0</v>
      </c>
    </row>
    <row r="72" spans="1:7" x14ac:dyDescent="0.25">
      <c r="A72" s="63">
        <f t="shared" si="2"/>
        <v>39331</v>
      </c>
      <c r="B72">
        <v>552.6</v>
      </c>
      <c r="C72">
        <v>0</v>
      </c>
      <c r="D72">
        <v>251.3</v>
      </c>
      <c r="E72">
        <v>0</v>
      </c>
      <c r="F72" s="38">
        <f t="shared" si="19"/>
        <v>803.90000000000009</v>
      </c>
      <c r="G72" s="38">
        <f t="shared" si="19"/>
        <v>0</v>
      </c>
    </row>
    <row r="73" spans="1:7" x14ac:dyDescent="0.25">
      <c r="A73" s="8">
        <f t="shared" si="2"/>
        <v>39338</v>
      </c>
      <c r="B73">
        <v>552.6</v>
      </c>
      <c r="C73">
        <v>0</v>
      </c>
      <c r="D73">
        <v>251.3</v>
      </c>
      <c r="E73">
        <v>0</v>
      </c>
      <c r="F73" s="38">
        <f t="shared" si="19"/>
        <v>803.90000000000009</v>
      </c>
      <c r="G73" s="38">
        <f t="shared" si="19"/>
        <v>0</v>
      </c>
    </row>
    <row r="74" spans="1:7" x14ac:dyDescent="0.25">
      <c r="A74" s="8">
        <f t="shared" si="2"/>
        <v>39345</v>
      </c>
      <c r="B74">
        <v>1203.7</v>
      </c>
      <c r="C74">
        <v>0</v>
      </c>
      <c r="D74">
        <v>300.10000000000002</v>
      </c>
      <c r="E74">
        <v>0</v>
      </c>
      <c r="F74" s="38">
        <f t="shared" ref="F74:G76" si="20">+B74+D74</f>
        <v>1503.8000000000002</v>
      </c>
      <c r="G74" s="38">
        <f t="shared" si="20"/>
        <v>0</v>
      </c>
    </row>
    <row r="75" spans="1:7" x14ac:dyDescent="0.25">
      <c r="A75" s="8">
        <f t="shared" si="2"/>
        <v>39352</v>
      </c>
      <c r="B75">
        <v>1152.7</v>
      </c>
      <c r="C75">
        <v>0</v>
      </c>
      <c r="D75">
        <v>350.3</v>
      </c>
      <c r="E75">
        <v>0</v>
      </c>
      <c r="F75" s="38">
        <f t="shared" si="20"/>
        <v>1503</v>
      </c>
      <c r="G75" s="38">
        <f t="shared" si="20"/>
        <v>0</v>
      </c>
    </row>
    <row r="76" spans="1:7" x14ac:dyDescent="0.25">
      <c r="A76" s="8">
        <f t="shared" si="2"/>
        <v>39359</v>
      </c>
      <c r="B76">
        <v>1048.5</v>
      </c>
      <c r="C76">
        <v>300</v>
      </c>
      <c r="D76">
        <v>452.4</v>
      </c>
      <c r="E76">
        <v>0</v>
      </c>
      <c r="F76" s="38">
        <f t="shared" si="20"/>
        <v>1500.9</v>
      </c>
      <c r="G76" s="38">
        <f t="shared" si="20"/>
        <v>300</v>
      </c>
    </row>
    <row r="77" spans="1:7" x14ac:dyDescent="0.25">
      <c r="A77" s="8">
        <f t="shared" si="2"/>
        <v>39366</v>
      </c>
      <c r="B77">
        <v>1448.5</v>
      </c>
      <c r="C77">
        <v>300</v>
      </c>
      <c r="D77">
        <v>452.4</v>
      </c>
      <c r="E77">
        <v>0</v>
      </c>
      <c r="F77" s="38">
        <f t="shared" ref="F77:G79" si="21">+B77+D77</f>
        <v>1900.9</v>
      </c>
      <c r="G77" s="38">
        <f t="shared" si="21"/>
        <v>300</v>
      </c>
    </row>
    <row r="78" spans="1:7" x14ac:dyDescent="0.25">
      <c r="A78" s="8">
        <f t="shared" si="2"/>
        <v>39373</v>
      </c>
      <c r="B78">
        <v>1397.5</v>
      </c>
      <c r="C78">
        <v>300</v>
      </c>
      <c r="D78">
        <v>503.4</v>
      </c>
      <c r="E78">
        <v>0</v>
      </c>
      <c r="F78" s="38">
        <f t="shared" si="21"/>
        <v>1900.9</v>
      </c>
      <c r="G78" s="38">
        <f t="shared" si="21"/>
        <v>300</v>
      </c>
    </row>
    <row r="79" spans="1:7" x14ac:dyDescent="0.25">
      <c r="A79" s="8">
        <f t="shared" si="2"/>
        <v>39380</v>
      </c>
      <c r="B79">
        <v>1397.5</v>
      </c>
      <c r="C79">
        <v>700</v>
      </c>
      <c r="D79">
        <v>503.4</v>
      </c>
      <c r="E79">
        <v>0</v>
      </c>
      <c r="F79" s="38">
        <f t="shared" si="21"/>
        <v>1900.9</v>
      </c>
      <c r="G79" s="38">
        <f t="shared" si="21"/>
        <v>700</v>
      </c>
    </row>
    <row r="80" spans="1:7" x14ac:dyDescent="0.25">
      <c r="A80" s="8">
        <f t="shared" si="2"/>
        <v>39387</v>
      </c>
      <c r="B80">
        <v>1250.3</v>
      </c>
      <c r="C80">
        <v>700</v>
      </c>
      <c r="D80">
        <v>656.2</v>
      </c>
      <c r="E80">
        <v>0</v>
      </c>
      <c r="F80" s="38">
        <f t="shared" ref="F80:G82" si="22">+B80+D80</f>
        <v>1906.5</v>
      </c>
      <c r="G80" s="38">
        <f t="shared" si="22"/>
        <v>700</v>
      </c>
    </row>
    <row r="81" spans="1:8" x14ac:dyDescent="0.25">
      <c r="A81" s="8">
        <f t="shared" si="2"/>
        <v>39394</v>
      </c>
      <c r="B81">
        <v>1153.0999999999999</v>
      </c>
      <c r="C81">
        <v>700</v>
      </c>
      <c r="D81">
        <v>753.4</v>
      </c>
      <c r="E81">
        <v>0</v>
      </c>
      <c r="F81" s="38">
        <f t="shared" si="22"/>
        <v>1906.5</v>
      </c>
      <c r="G81" s="38">
        <f t="shared" si="22"/>
        <v>700</v>
      </c>
    </row>
    <row r="82" spans="1:8" x14ac:dyDescent="0.25">
      <c r="A82" s="8">
        <f t="shared" si="2"/>
        <v>39401</v>
      </c>
      <c r="B82">
        <v>1153.0999999999999</v>
      </c>
      <c r="C82">
        <v>700</v>
      </c>
      <c r="D82">
        <v>753.4</v>
      </c>
      <c r="E82">
        <v>0</v>
      </c>
      <c r="F82" s="38">
        <f t="shared" si="22"/>
        <v>1906.5</v>
      </c>
      <c r="G82" s="38">
        <f t="shared" si="22"/>
        <v>700</v>
      </c>
    </row>
    <row r="83" spans="1:8" x14ac:dyDescent="0.25">
      <c r="A83" s="8">
        <f t="shared" si="2"/>
        <v>39408</v>
      </c>
      <c r="B83">
        <v>1103.0999999999999</v>
      </c>
      <c r="C83">
        <v>700</v>
      </c>
      <c r="D83">
        <v>803.4</v>
      </c>
      <c r="E83">
        <v>0</v>
      </c>
      <c r="F83" s="38">
        <f t="shared" ref="F83:G85" si="23">+B83+D83</f>
        <v>1906.5</v>
      </c>
      <c r="G83" s="38">
        <f t="shared" si="23"/>
        <v>700</v>
      </c>
    </row>
    <row r="84" spans="1:8" x14ac:dyDescent="0.25">
      <c r="A84" s="8">
        <f t="shared" si="2"/>
        <v>39415</v>
      </c>
      <c r="B84">
        <v>1053.0999999999999</v>
      </c>
      <c r="C84">
        <v>700</v>
      </c>
      <c r="D84">
        <v>850.5</v>
      </c>
      <c r="E84">
        <v>0</v>
      </c>
      <c r="F84" s="38">
        <f t="shared" si="23"/>
        <v>1903.6</v>
      </c>
      <c r="G84" s="38">
        <f t="shared" si="23"/>
        <v>700</v>
      </c>
    </row>
    <row r="85" spans="1:8" x14ac:dyDescent="0.25">
      <c r="A85" s="8">
        <f t="shared" si="2"/>
        <v>39422</v>
      </c>
      <c r="B85">
        <v>1000.7</v>
      </c>
      <c r="C85">
        <v>700</v>
      </c>
      <c r="D85">
        <v>901</v>
      </c>
      <c r="E85">
        <v>0</v>
      </c>
      <c r="F85" s="38">
        <f t="shared" si="23"/>
        <v>1901.7</v>
      </c>
      <c r="G85" s="38">
        <f t="shared" si="23"/>
        <v>700</v>
      </c>
    </row>
    <row r="86" spans="1:8" x14ac:dyDescent="0.25">
      <c r="A86" s="8">
        <f t="shared" si="2"/>
        <v>39429</v>
      </c>
      <c r="B86">
        <v>945.7</v>
      </c>
      <c r="C86">
        <v>648.5</v>
      </c>
      <c r="D86">
        <v>956</v>
      </c>
      <c r="E86">
        <v>51.5</v>
      </c>
      <c r="F86" s="38">
        <f t="shared" ref="F86:G88" si="24">+B86+D86</f>
        <v>1901.7</v>
      </c>
      <c r="G86" s="38">
        <f t="shared" si="24"/>
        <v>700</v>
      </c>
    </row>
    <row r="87" spans="1:8" x14ac:dyDescent="0.25">
      <c r="A87" s="8">
        <f t="shared" si="2"/>
        <v>39436</v>
      </c>
      <c r="B87">
        <v>846.7</v>
      </c>
      <c r="C87">
        <v>543.6</v>
      </c>
      <c r="D87">
        <v>1055</v>
      </c>
      <c r="E87">
        <v>161.4</v>
      </c>
      <c r="F87" s="38">
        <f t="shared" si="24"/>
        <v>1901.7</v>
      </c>
      <c r="G87" s="38">
        <f t="shared" si="24"/>
        <v>705</v>
      </c>
    </row>
    <row r="88" spans="1:8" x14ac:dyDescent="0.25">
      <c r="A88" s="8">
        <f t="shared" si="2"/>
        <v>39443</v>
      </c>
      <c r="B88">
        <v>795.9</v>
      </c>
      <c r="C88">
        <v>391.1</v>
      </c>
      <c r="D88">
        <v>1105.8</v>
      </c>
      <c r="E88">
        <v>307</v>
      </c>
      <c r="F88" s="38">
        <f t="shared" si="24"/>
        <v>1901.6999999999998</v>
      </c>
      <c r="G88" s="38">
        <f t="shared" si="24"/>
        <v>698.1</v>
      </c>
    </row>
    <row r="89" spans="1:8" x14ac:dyDescent="0.25">
      <c r="A89" s="8">
        <f t="shared" si="2"/>
        <v>39450</v>
      </c>
      <c r="B89">
        <v>745.9</v>
      </c>
      <c r="C89">
        <v>296</v>
      </c>
      <c r="D89">
        <v>1155.8</v>
      </c>
      <c r="E89">
        <v>401.7</v>
      </c>
      <c r="F89" s="38">
        <f t="shared" ref="F89:G91" si="25">+B89+D89</f>
        <v>1901.6999999999998</v>
      </c>
      <c r="G89" s="38">
        <f t="shared" si="25"/>
        <v>697.7</v>
      </c>
    </row>
    <row r="90" spans="1:8" x14ac:dyDescent="0.25">
      <c r="A90" s="8">
        <f t="shared" si="2"/>
        <v>39457</v>
      </c>
      <c r="B90">
        <v>745.9</v>
      </c>
      <c r="C90">
        <v>354</v>
      </c>
      <c r="D90">
        <v>1155.8</v>
      </c>
      <c r="E90">
        <v>443.7</v>
      </c>
      <c r="F90" s="38">
        <f t="shared" si="25"/>
        <v>1901.6999999999998</v>
      </c>
      <c r="G90" s="38">
        <f t="shared" si="25"/>
        <v>797.7</v>
      </c>
    </row>
    <row r="91" spans="1:8" x14ac:dyDescent="0.25">
      <c r="A91" s="8">
        <f t="shared" si="2"/>
        <v>39464</v>
      </c>
      <c r="B91">
        <v>695.9</v>
      </c>
      <c r="C91">
        <v>304</v>
      </c>
      <c r="D91">
        <v>1205.8</v>
      </c>
      <c r="E91">
        <v>497.1</v>
      </c>
      <c r="F91" s="38">
        <f t="shared" si="25"/>
        <v>1901.6999999999998</v>
      </c>
      <c r="G91" s="38">
        <f t="shared" si="25"/>
        <v>801.1</v>
      </c>
      <c r="H91" s="47">
        <f t="shared" ref="H91:H96" si="26">+(F91/G91-1)*100</f>
        <v>137.38609412058418</v>
      </c>
    </row>
    <row r="92" spans="1:8" x14ac:dyDescent="0.25">
      <c r="A92" s="8">
        <f t="shared" si="2"/>
        <v>39471</v>
      </c>
      <c r="B92">
        <v>593.9</v>
      </c>
      <c r="C92">
        <v>255.2</v>
      </c>
      <c r="D92">
        <v>1307.8</v>
      </c>
      <c r="E92">
        <v>551.1</v>
      </c>
      <c r="F92" s="38">
        <f t="shared" ref="F92:G94" si="27">+B92+D92</f>
        <v>1901.6999999999998</v>
      </c>
      <c r="G92" s="38">
        <f t="shared" si="27"/>
        <v>806.3</v>
      </c>
      <c r="H92" s="47">
        <f t="shared" si="26"/>
        <v>135.8551407664641</v>
      </c>
    </row>
    <row r="93" spans="1:8" x14ac:dyDescent="0.25">
      <c r="A93" s="8">
        <f t="shared" si="2"/>
        <v>39478</v>
      </c>
      <c r="B93">
        <v>543.9</v>
      </c>
      <c r="C93">
        <v>250</v>
      </c>
      <c r="D93">
        <v>1357.8</v>
      </c>
      <c r="E93">
        <v>648.20000000000005</v>
      </c>
      <c r="F93" s="38">
        <f t="shared" si="27"/>
        <v>1901.6999999999998</v>
      </c>
      <c r="G93" s="38">
        <f t="shared" si="27"/>
        <v>898.2</v>
      </c>
      <c r="H93" s="47">
        <f t="shared" si="26"/>
        <v>111.72344689378755</v>
      </c>
    </row>
    <row r="94" spans="1:8" x14ac:dyDescent="0.25">
      <c r="A94" s="8">
        <f t="shared" si="2"/>
        <v>39485</v>
      </c>
      <c r="B94">
        <v>393.2</v>
      </c>
      <c r="C94">
        <v>250</v>
      </c>
      <c r="D94">
        <v>1509.8</v>
      </c>
      <c r="E94">
        <v>648.20000000000005</v>
      </c>
      <c r="F94" s="38">
        <f t="shared" si="27"/>
        <v>1903</v>
      </c>
      <c r="G94" s="38">
        <f t="shared" si="27"/>
        <v>898.2</v>
      </c>
      <c r="H94" s="47">
        <f t="shared" si="26"/>
        <v>111.86818080605656</v>
      </c>
    </row>
    <row r="95" spans="1:8" x14ac:dyDescent="0.25">
      <c r="A95" s="8">
        <f t="shared" si="2"/>
        <v>39492</v>
      </c>
      <c r="B95">
        <v>300</v>
      </c>
      <c r="C95">
        <v>250</v>
      </c>
      <c r="D95">
        <v>1605.5</v>
      </c>
      <c r="E95">
        <v>648.20000000000005</v>
      </c>
      <c r="F95" s="38">
        <f t="shared" ref="F95:G97" si="28">+B95+D95</f>
        <v>1905.5</v>
      </c>
      <c r="G95" s="38">
        <f t="shared" si="28"/>
        <v>898.2</v>
      </c>
      <c r="H95" s="47">
        <f t="shared" si="26"/>
        <v>112.14651525272768</v>
      </c>
    </row>
    <row r="96" spans="1:8" x14ac:dyDescent="0.25">
      <c r="A96" s="8">
        <f t="shared" si="2"/>
        <v>39499</v>
      </c>
      <c r="B96">
        <v>300</v>
      </c>
      <c r="C96">
        <v>250</v>
      </c>
      <c r="D96">
        <v>1605.5</v>
      </c>
      <c r="E96">
        <v>648.20000000000005</v>
      </c>
      <c r="F96" s="38">
        <f t="shared" si="28"/>
        <v>1905.5</v>
      </c>
      <c r="G96" s="38">
        <f t="shared" si="28"/>
        <v>898.2</v>
      </c>
      <c r="H96" s="47">
        <f t="shared" si="26"/>
        <v>112.14651525272768</v>
      </c>
    </row>
    <row r="97" spans="1:9" x14ac:dyDescent="0.25">
      <c r="A97" s="8">
        <f t="shared" si="2"/>
        <v>39506</v>
      </c>
      <c r="B97">
        <v>700</v>
      </c>
      <c r="C97">
        <v>250</v>
      </c>
      <c r="D97">
        <v>1605.5</v>
      </c>
      <c r="E97">
        <v>648.20000000000005</v>
      </c>
      <c r="F97" s="38">
        <f t="shared" si="28"/>
        <v>2305.5</v>
      </c>
      <c r="G97" s="38">
        <f t="shared" si="28"/>
        <v>898.2</v>
      </c>
      <c r="H97" s="47">
        <f t="shared" ref="H97:H102" si="29">+(F97/G97-1)*100</f>
        <v>156.68002672010687</v>
      </c>
    </row>
    <row r="98" spans="1:9" x14ac:dyDescent="0.25">
      <c r="A98" s="8">
        <f t="shared" si="2"/>
        <v>39513</v>
      </c>
      <c r="B98">
        <v>700</v>
      </c>
      <c r="C98">
        <v>250</v>
      </c>
      <c r="D98">
        <v>1605.5</v>
      </c>
      <c r="E98">
        <v>648.20000000000005</v>
      </c>
      <c r="F98" s="38">
        <f t="shared" ref="F98:G100" si="30">+B98+D98</f>
        <v>2305.5</v>
      </c>
      <c r="G98" s="38">
        <f t="shared" si="30"/>
        <v>898.2</v>
      </c>
      <c r="H98" s="47">
        <f t="shared" si="29"/>
        <v>156.68002672010687</v>
      </c>
    </row>
    <row r="99" spans="1:9" x14ac:dyDescent="0.25">
      <c r="A99" s="8">
        <f t="shared" si="2"/>
        <v>39520</v>
      </c>
      <c r="B99">
        <v>650</v>
      </c>
      <c r="C99">
        <v>250</v>
      </c>
      <c r="D99">
        <v>1656.9</v>
      </c>
      <c r="E99">
        <v>648.20000000000005</v>
      </c>
      <c r="F99" s="38">
        <f t="shared" si="30"/>
        <v>2306.9</v>
      </c>
      <c r="G99" s="38">
        <f t="shared" si="30"/>
        <v>898.2</v>
      </c>
      <c r="H99" s="47">
        <f t="shared" si="29"/>
        <v>156.8358940102427</v>
      </c>
    </row>
    <row r="100" spans="1:9" x14ac:dyDescent="0.25">
      <c r="A100" s="8">
        <f t="shared" si="2"/>
        <v>39527</v>
      </c>
      <c r="B100">
        <v>600</v>
      </c>
      <c r="C100">
        <v>200</v>
      </c>
      <c r="D100">
        <v>1711.9</v>
      </c>
      <c r="E100">
        <v>698.6</v>
      </c>
      <c r="F100" s="38">
        <f t="shared" si="30"/>
        <v>2311.9</v>
      </c>
      <c r="G100" s="38">
        <f t="shared" si="30"/>
        <v>898.6</v>
      </c>
      <c r="H100" s="47">
        <f t="shared" si="29"/>
        <v>157.27798798130425</v>
      </c>
    </row>
    <row r="101" spans="1:9" x14ac:dyDescent="0.25">
      <c r="A101" s="8">
        <f t="shared" si="2"/>
        <v>39534</v>
      </c>
      <c r="B101">
        <v>550</v>
      </c>
      <c r="C101">
        <v>200</v>
      </c>
      <c r="D101">
        <v>1761.7</v>
      </c>
      <c r="E101">
        <v>698.6</v>
      </c>
      <c r="F101" s="38">
        <f t="shared" ref="F101:G103" si="31">+B101+D101</f>
        <v>2311.6999999999998</v>
      </c>
      <c r="G101" s="38">
        <f t="shared" si="31"/>
        <v>898.6</v>
      </c>
      <c r="H101" s="47">
        <f t="shared" si="29"/>
        <v>157.25573113732469</v>
      </c>
    </row>
    <row r="102" spans="1:9" x14ac:dyDescent="0.25">
      <c r="A102" s="8">
        <f t="shared" si="2"/>
        <v>39541</v>
      </c>
      <c r="B102">
        <v>500</v>
      </c>
      <c r="C102">
        <v>200</v>
      </c>
      <c r="D102">
        <v>1812.2</v>
      </c>
      <c r="E102">
        <v>698.6</v>
      </c>
      <c r="F102" s="38">
        <f t="shared" si="31"/>
        <v>2312.1999999999998</v>
      </c>
      <c r="G102" s="38">
        <f t="shared" si="31"/>
        <v>898.6</v>
      </c>
      <c r="H102" s="47">
        <f t="shared" si="29"/>
        <v>157.31137324727351</v>
      </c>
    </row>
    <row r="103" spans="1:9" x14ac:dyDescent="0.25">
      <c r="A103" s="8">
        <f t="shared" si="2"/>
        <v>39548</v>
      </c>
      <c r="B103">
        <v>500</v>
      </c>
      <c r="C103">
        <v>200</v>
      </c>
      <c r="D103">
        <v>1812.2</v>
      </c>
      <c r="E103">
        <v>698.6</v>
      </c>
      <c r="F103" s="38">
        <f t="shared" si="31"/>
        <v>2312.1999999999998</v>
      </c>
      <c r="G103" s="38">
        <f t="shared" si="31"/>
        <v>898.6</v>
      </c>
      <c r="H103" s="47">
        <f t="shared" ref="H103:H108" si="32">+(F103/G103-1)*100</f>
        <v>157.31137324727351</v>
      </c>
    </row>
    <row r="104" spans="1:9" x14ac:dyDescent="0.25">
      <c r="A104" s="8">
        <f t="shared" si="2"/>
        <v>39555</v>
      </c>
      <c r="B104">
        <v>500</v>
      </c>
      <c r="C104">
        <v>200</v>
      </c>
      <c r="D104">
        <v>1812.2</v>
      </c>
      <c r="E104">
        <v>698.6</v>
      </c>
      <c r="F104" s="38">
        <f t="shared" ref="F104:G106" si="33">+B104+D104</f>
        <v>2312.1999999999998</v>
      </c>
      <c r="G104" s="38">
        <f t="shared" si="33"/>
        <v>898.6</v>
      </c>
      <c r="H104" s="47">
        <f t="shared" si="32"/>
        <v>157.31137324727351</v>
      </c>
    </row>
    <row r="105" spans="1:9" x14ac:dyDescent="0.25">
      <c r="A105" s="8">
        <f t="shared" si="2"/>
        <v>39562</v>
      </c>
      <c r="B105">
        <v>400</v>
      </c>
      <c r="C105">
        <v>200</v>
      </c>
      <c r="D105">
        <v>1912.7</v>
      </c>
      <c r="E105">
        <v>698.6</v>
      </c>
      <c r="F105" s="38">
        <f t="shared" si="33"/>
        <v>2312.6999999999998</v>
      </c>
      <c r="G105" s="38">
        <f t="shared" si="33"/>
        <v>898.6</v>
      </c>
      <c r="H105" s="47">
        <f t="shared" si="32"/>
        <v>157.36701535722233</v>
      </c>
    </row>
    <row r="106" spans="1:9" x14ac:dyDescent="0.25">
      <c r="A106" s="8">
        <f t="shared" si="2"/>
        <v>39569</v>
      </c>
      <c r="B106">
        <v>400</v>
      </c>
      <c r="C106">
        <v>200</v>
      </c>
      <c r="D106">
        <v>1912.7</v>
      </c>
      <c r="E106">
        <v>698.6</v>
      </c>
      <c r="F106" s="38">
        <f t="shared" si="33"/>
        <v>2312.6999999999998</v>
      </c>
      <c r="G106" s="38">
        <f t="shared" si="33"/>
        <v>898.6</v>
      </c>
      <c r="H106" s="47">
        <f t="shared" si="32"/>
        <v>157.36701535722233</v>
      </c>
      <c r="I106">
        <v>100</v>
      </c>
    </row>
    <row r="107" spans="1:9" x14ac:dyDescent="0.25">
      <c r="A107" s="8">
        <f t="shared" si="2"/>
        <v>39576</v>
      </c>
      <c r="B107">
        <v>400</v>
      </c>
      <c r="C107">
        <v>200</v>
      </c>
      <c r="D107">
        <v>1912.7</v>
      </c>
      <c r="E107">
        <v>698.6</v>
      </c>
      <c r="F107" s="38">
        <f t="shared" ref="F107:G109" si="34">+B107+D107</f>
        <v>2312.6999999999998</v>
      </c>
      <c r="G107" s="38">
        <f t="shared" si="34"/>
        <v>898.6</v>
      </c>
      <c r="H107" s="47">
        <f t="shared" si="32"/>
        <v>157.36701535722233</v>
      </c>
      <c r="I107">
        <v>400</v>
      </c>
    </row>
    <row r="108" spans="1:9" x14ac:dyDescent="0.25">
      <c r="A108" s="8">
        <f t="shared" si="2"/>
        <v>39583</v>
      </c>
      <c r="B108">
        <v>400</v>
      </c>
      <c r="C108">
        <v>200</v>
      </c>
      <c r="D108">
        <v>1912.7</v>
      </c>
      <c r="E108">
        <v>698.6</v>
      </c>
      <c r="F108" s="38">
        <f t="shared" si="34"/>
        <v>2312.6999999999998</v>
      </c>
      <c r="G108" s="38">
        <f t="shared" si="34"/>
        <v>898.6</v>
      </c>
      <c r="H108" s="47">
        <f t="shared" si="32"/>
        <v>157.36701535722233</v>
      </c>
      <c r="I108">
        <v>400</v>
      </c>
    </row>
    <row r="109" spans="1:9" x14ac:dyDescent="0.25">
      <c r="A109" s="8">
        <f t="shared" si="2"/>
        <v>39590</v>
      </c>
      <c r="B109">
        <v>200</v>
      </c>
      <c r="C109">
        <v>100</v>
      </c>
      <c r="D109">
        <v>1912.7</v>
      </c>
      <c r="E109">
        <v>747.4</v>
      </c>
      <c r="F109" s="38">
        <f t="shared" si="34"/>
        <v>2112.6999999999998</v>
      </c>
      <c r="G109" s="38">
        <f t="shared" si="34"/>
        <v>847.4</v>
      </c>
      <c r="H109" s="47">
        <f t="shared" ref="H109:H114" si="35">+(F109/G109-1)*100</f>
        <v>149.3155534576351</v>
      </c>
      <c r="I109">
        <v>1000</v>
      </c>
    </row>
    <row r="110" spans="1:9" x14ac:dyDescent="0.25">
      <c r="A110" s="8">
        <f t="shared" si="2"/>
        <v>39597</v>
      </c>
      <c r="B110">
        <v>200</v>
      </c>
      <c r="C110">
        <v>0</v>
      </c>
      <c r="D110">
        <v>1964.2</v>
      </c>
      <c r="E110">
        <v>798.5</v>
      </c>
      <c r="F110" s="38">
        <f t="shared" ref="F110:G112" si="36">+B110+D110</f>
        <v>2164.1999999999998</v>
      </c>
      <c r="G110" s="38">
        <f t="shared" si="36"/>
        <v>798.5</v>
      </c>
      <c r="H110" s="47">
        <f t="shared" si="35"/>
        <v>171.03318722604882</v>
      </c>
      <c r="I110">
        <v>948.5</v>
      </c>
    </row>
    <row r="111" spans="1:9" x14ac:dyDescent="0.25">
      <c r="A111" s="8">
        <f t="shared" si="2"/>
        <v>39604</v>
      </c>
      <c r="B111">
        <v>1098.5</v>
      </c>
      <c r="C111">
        <v>300</v>
      </c>
      <c r="D111">
        <v>47.8</v>
      </c>
      <c r="E111">
        <v>0</v>
      </c>
      <c r="F111" s="38">
        <f t="shared" si="36"/>
        <v>1146.3</v>
      </c>
      <c r="G111" s="38">
        <f t="shared" si="36"/>
        <v>300</v>
      </c>
      <c r="H111" s="47">
        <f t="shared" si="35"/>
        <v>282.09999999999997</v>
      </c>
    </row>
    <row r="112" spans="1:9" x14ac:dyDescent="0.25">
      <c r="A112" s="8">
        <f t="shared" si="2"/>
        <v>39611</v>
      </c>
      <c r="B112">
        <v>1098.5</v>
      </c>
      <c r="C112">
        <v>300</v>
      </c>
      <c r="D112">
        <v>47.8</v>
      </c>
      <c r="E112">
        <v>0</v>
      </c>
      <c r="F112" s="38">
        <f t="shared" si="36"/>
        <v>1146.3</v>
      </c>
      <c r="G112" s="38">
        <f t="shared" si="36"/>
        <v>300</v>
      </c>
      <c r="H112" s="47">
        <f t="shared" si="35"/>
        <v>282.09999999999997</v>
      </c>
    </row>
    <row r="113" spans="1:8" x14ac:dyDescent="0.25">
      <c r="A113" s="8">
        <f t="shared" si="2"/>
        <v>39618</v>
      </c>
      <c r="B113">
        <v>946.1</v>
      </c>
      <c r="C113">
        <v>300</v>
      </c>
      <c r="D113">
        <v>201.1</v>
      </c>
      <c r="E113">
        <v>0</v>
      </c>
      <c r="F113" s="38">
        <f t="shared" ref="F113:G115" si="37">+B113+D113</f>
        <v>1147.2</v>
      </c>
      <c r="G113" s="38">
        <f t="shared" si="37"/>
        <v>300</v>
      </c>
      <c r="H113" s="47">
        <f t="shared" si="35"/>
        <v>282.40000000000003</v>
      </c>
    </row>
    <row r="114" spans="1:8" x14ac:dyDescent="0.25">
      <c r="A114" s="8">
        <f t="shared" si="2"/>
        <v>39625</v>
      </c>
      <c r="B114">
        <v>896.1</v>
      </c>
      <c r="C114">
        <v>300</v>
      </c>
      <c r="D114">
        <v>251.8</v>
      </c>
      <c r="E114">
        <v>0</v>
      </c>
      <c r="F114" s="38">
        <f t="shared" si="37"/>
        <v>1147.9000000000001</v>
      </c>
      <c r="G114" s="38">
        <f t="shared" si="37"/>
        <v>300</v>
      </c>
      <c r="H114" s="47">
        <f t="shared" si="35"/>
        <v>282.63333333333338</v>
      </c>
    </row>
    <row r="115" spans="1:8" x14ac:dyDescent="0.25">
      <c r="A115" s="8">
        <f t="shared" si="2"/>
        <v>39632</v>
      </c>
      <c r="B115">
        <v>795.3</v>
      </c>
      <c r="C115">
        <v>400</v>
      </c>
      <c r="D115">
        <v>353.6</v>
      </c>
      <c r="E115">
        <v>0</v>
      </c>
      <c r="F115" s="38">
        <f t="shared" si="37"/>
        <v>1148.9000000000001</v>
      </c>
      <c r="G115" s="38">
        <f t="shared" si="37"/>
        <v>400</v>
      </c>
      <c r="H115" s="47">
        <f t="shared" ref="H115:H120" si="38">+(F115/G115-1)*100</f>
        <v>187.22500000000002</v>
      </c>
    </row>
    <row r="116" spans="1:8" x14ac:dyDescent="0.25">
      <c r="A116" s="8">
        <f t="shared" si="2"/>
        <v>39639</v>
      </c>
      <c r="B116">
        <v>744.3</v>
      </c>
      <c r="C116">
        <v>345.2</v>
      </c>
      <c r="D116">
        <v>404.7</v>
      </c>
      <c r="E116">
        <v>54.8</v>
      </c>
      <c r="F116" s="38">
        <f t="shared" ref="F116:G118" si="39">+B116+D116</f>
        <v>1149</v>
      </c>
      <c r="G116" s="38">
        <f t="shared" si="39"/>
        <v>400</v>
      </c>
      <c r="H116" s="47">
        <f t="shared" si="38"/>
        <v>187.25</v>
      </c>
    </row>
    <row r="117" spans="1:8" x14ac:dyDescent="0.25">
      <c r="A117" s="8">
        <f t="shared" si="2"/>
        <v>39646</v>
      </c>
      <c r="B117">
        <v>692.5</v>
      </c>
      <c r="C117">
        <v>345.2</v>
      </c>
      <c r="D117">
        <v>456.4</v>
      </c>
      <c r="E117">
        <v>54.8</v>
      </c>
      <c r="F117" s="38">
        <f t="shared" si="39"/>
        <v>1148.9000000000001</v>
      </c>
      <c r="G117" s="38">
        <f t="shared" si="39"/>
        <v>400</v>
      </c>
      <c r="H117" s="47">
        <f t="shared" si="38"/>
        <v>187.22500000000002</v>
      </c>
    </row>
    <row r="118" spans="1:8" x14ac:dyDescent="0.25">
      <c r="A118" s="8">
        <f t="shared" si="2"/>
        <v>39653</v>
      </c>
      <c r="B118">
        <v>592.70000000000005</v>
      </c>
      <c r="C118">
        <v>545.20000000000005</v>
      </c>
      <c r="D118">
        <v>556.29999999999995</v>
      </c>
      <c r="E118">
        <v>54.8</v>
      </c>
      <c r="F118" s="38">
        <f t="shared" si="39"/>
        <v>1149</v>
      </c>
      <c r="G118" s="38">
        <f t="shared" si="39"/>
        <v>600</v>
      </c>
      <c r="H118" s="47">
        <f t="shared" si="38"/>
        <v>91.5</v>
      </c>
    </row>
    <row r="119" spans="1:8" x14ac:dyDescent="0.25">
      <c r="A119" s="8">
        <f t="shared" si="2"/>
        <v>39660</v>
      </c>
      <c r="B119">
        <v>444.1</v>
      </c>
      <c r="C119">
        <v>500</v>
      </c>
      <c r="D119">
        <v>709.8</v>
      </c>
      <c r="E119">
        <v>103.6</v>
      </c>
      <c r="F119" s="38">
        <f t="shared" ref="F119:G121" si="40">+B119+D119</f>
        <v>1153.9000000000001</v>
      </c>
      <c r="G119" s="38">
        <f t="shared" si="40"/>
        <v>603.6</v>
      </c>
      <c r="H119" s="47">
        <f t="shared" si="38"/>
        <v>91.169648774022534</v>
      </c>
    </row>
    <row r="120" spans="1:8" x14ac:dyDescent="0.25">
      <c r="A120" s="8">
        <f t="shared" si="2"/>
        <v>39667</v>
      </c>
      <c r="B120">
        <v>350</v>
      </c>
      <c r="C120">
        <v>500</v>
      </c>
      <c r="D120">
        <v>814</v>
      </c>
      <c r="E120">
        <v>103.6</v>
      </c>
      <c r="F120" s="38">
        <f t="shared" si="40"/>
        <v>1164</v>
      </c>
      <c r="G120" s="38">
        <f t="shared" si="40"/>
        <v>603.6</v>
      </c>
      <c r="H120" s="47">
        <f t="shared" si="38"/>
        <v>92.842942345924456</v>
      </c>
    </row>
    <row r="121" spans="1:8" x14ac:dyDescent="0.25">
      <c r="A121" s="8">
        <f t="shared" si="2"/>
        <v>39674</v>
      </c>
      <c r="B121">
        <v>299.5</v>
      </c>
      <c r="C121">
        <v>402.6</v>
      </c>
      <c r="D121">
        <v>864.5</v>
      </c>
      <c r="E121">
        <v>201</v>
      </c>
      <c r="F121" s="38">
        <f t="shared" si="40"/>
        <v>1164</v>
      </c>
      <c r="G121" s="38">
        <f t="shared" si="40"/>
        <v>603.6</v>
      </c>
      <c r="H121" s="47">
        <f t="shared" ref="H121:H126" si="41">+(F121/G121-1)*100</f>
        <v>92.842942345924456</v>
      </c>
    </row>
    <row r="122" spans="1:8" x14ac:dyDescent="0.25">
      <c r="A122" s="8">
        <f t="shared" si="2"/>
        <v>39681</v>
      </c>
      <c r="B122">
        <v>250</v>
      </c>
      <c r="C122">
        <v>352.6</v>
      </c>
      <c r="D122">
        <v>915.1</v>
      </c>
      <c r="E122">
        <v>251.3</v>
      </c>
      <c r="F122" s="38">
        <f t="shared" ref="F122:G124" si="42">+B122+D122</f>
        <v>1165.0999999999999</v>
      </c>
      <c r="G122" s="38">
        <f t="shared" si="42"/>
        <v>603.90000000000009</v>
      </c>
      <c r="H122" s="47">
        <f t="shared" si="41"/>
        <v>92.929292929292885</v>
      </c>
    </row>
    <row r="123" spans="1:8" x14ac:dyDescent="0.25">
      <c r="A123" s="8">
        <f t="shared" si="2"/>
        <v>39688</v>
      </c>
      <c r="B123">
        <v>150</v>
      </c>
      <c r="C123">
        <v>352.6</v>
      </c>
      <c r="D123">
        <v>1015</v>
      </c>
      <c r="E123">
        <v>251.3</v>
      </c>
      <c r="F123" s="38">
        <f t="shared" si="42"/>
        <v>1165</v>
      </c>
      <c r="G123" s="38">
        <f t="shared" si="42"/>
        <v>603.90000000000009</v>
      </c>
      <c r="H123" s="47">
        <f t="shared" si="41"/>
        <v>92.912733896340427</v>
      </c>
    </row>
    <row r="124" spans="1:8" x14ac:dyDescent="0.25">
      <c r="A124" s="8">
        <f t="shared" si="2"/>
        <v>39695</v>
      </c>
      <c r="B124">
        <v>100</v>
      </c>
      <c r="C124">
        <v>552.6</v>
      </c>
      <c r="D124">
        <v>1065.5999999999999</v>
      </c>
      <c r="E124">
        <v>251.3</v>
      </c>
      <c r="F124" s="38">
        <f t="shared" si="42"/>
        <v>1165.5999999999999</v>
      </c>
      <c r="G124" s="38">
        <f t="shared" si="42"/>
        <v>803.90000000000009</v>
      </c>
      <c r="H124" s="47">
        <f t="shared" si="41"/>
        <v>44.993158353028953</v>
      </c>
    </row>
    <row r="125" spans="1:8" x14ac:dyDescent="0.25">
      <c r="A125" s="8">
        <f t="shared" si="2"/>
        <v>39702</v>
      </c>
      <c r="B125">
        <v>100</v>
      </c>
      <c r="C125">
        <v>552.6</v>
      </c>
      <c r="D125">
        <v>1065.5999999999999</v>
      </c>
      <c r="E125">
        <v>251.3</v>
      </c>
      <c r="F125" s="38">
        <f t="shared" ref="F125:G127" si="43">+B125+D125</f>
        <v>1165.5999999999999</v>
      </c>
      <c r="G125" s="38">
        <f t="shared" si="43"/>
        <v>803.90000000000009</v>
      </c>
      <c r="H125" s="47">
        <f t="shared" si="41"/>
        <v>44.993158353028953</v>
      </c>
    </row>
    <row r="126" spans="1:8" x14ac:dyDescent="0.25">
      <c r="A126" s="8">
        <f t="shared" si="2"/>
        <v>39709</v>
      </c>
      <c r="B126">
        <v>100</v>
      </c>
      <c r="C126">
        <v>1203.7</v>
      </c>
      <c r="D126">
        <v>1065.5999999999999</v>
      </c>
      <c r="E126">
        <v>300.10000000000002</v>
      </c>
      <c r="F126" s="38">
        <f t="shared" si="43"/>
        <v>1165.5999999999999</v>
      </c>
      <c r="G126" s="38">
        <f t="shared" si="43"/>
        <v>1503.8000000000002</v>
      </c>
      <c r="H126" s="47">
        <f t="shared" si="41"/>
        <v>-22.489692778295002</v>
      </c>
    </row>
    <row r="127" spans="1:8" x14ac:dyDescent="0.25">
      <c r="A127" s="8">
        <f t="shared" si="2"/>
        <v>39716</v>
      </c>
      <c r="B127">
        <v>100</v>
      </c>
      <c r="C127">
        <v>1203.7</v>
      </c>
      <c r="D127">
        <v>1065.5999999999999</v>
      </c>
      <c r="E127">
        <v>300.10000000000002</v>
      </c>
      <c r="F127" s="38">
        <f t="shared" si="43"/>
        <v>1165.5999999999999</v>
      </c>
      <c r="G127" s="38">
        <f t="shared" si="43"/>
        <v>1503.8000000000002</v>
      </c>
      <c r="H127" s="47">
        <f t="shared" ref="H127:H132" si="44">+(F127/G127-1)*100</f>
        <v>-22.489692778295002</v>
      </c>
    </row>
    <row r="128" spans="1:8" x14ac:dyDescent="0.25">
      <c r="A128" s="8">
        <f t="shared" si="2"/>
        <v>39723</v>
      </c>
      <c r="B128">
        <v>0</v>
      </c>
      <c r="C128">
        <v>1048.5</v>
      </c>
      <c r="D128">
        <v>1170.4000000000001</v>
      </c>
      <c r="E128">
        <v>452.4</v>
      </c>
      <c r="F128" s="38">
        <f t="shared" ref="F128:G130" si="45">+B128+D128</f>
        <v>1170.4000000000001</v>
      </c>
      <c r="G128" s="38">
        <f t="shared" si="45"/>
        <v>1500.9</v>
      </c>
      <c r="H128" s="47">
        <f t="shared" si="44"/>
        <v>-22.020121260576985</v>
      </c>
    </row>
    <row r="129" spans="1:8" x14ac:dyDescent="0.25">
      <c r="A129" s="8">
        <f t="shared" si="2"/>
        <v>39730</v>
      </c>
      <c r="B129">
        <v>35</v>
      </c>
      <c r="C129">
        <v>1448.5</v>
      </c>
      <c r="D129">
        <v>1170.4000000000001</v>
      </c>
      <c r="E129">
        <v>452.4</v>
      </c>
      <c r="F129" s="38">
        <f t="shared" si="45"/>
        <v>1205.4000000000001</v>
      </c>
      <c r="G129" s="38">
        <f t="shared" si="45"/>
        <v>1900.9</v>
      </c>
      <c r="H129" s="47">
        <f t="shared" si="44"/>
        <v>-36.587932032195269</v>
      </c>
    </row>
    <row r="130" spans="1:8" x14ac:dyDescent="0.25">
      <c r="A130" s="8">
        <f t="shared" si="2"/>
        <v>39737</v>
      </c>
      <c r="B130">
        <v>35</v>
      </c>
      <c r="C130">
        <v>1397.5</v>
      </c>
      <c r="D130">
        <v>1170.4000000000001</v>
      </c>
      <c r="E130">
        <v>503.4</v>
      </c>
      <c r="F130" s="38">
        <f t="shared" si="45"/>
        <v>1205.4000000000001</v>
      </c>
      <c r="G130" s="38">
        <f t="shared" si="45"/>
        <v>1900.9</v>
      </c>
      <c r="H130" s="47">
        <f t="shared" si="44"/>
        <v>-36.587932032195269</v>
      </c>
    </row>
    <row r="131" spans="1:8" x14ac:dyDescent="0.25">
      <c r="A131" s="8">
        <f t="shared" si="2"/>
        <v>39744</v>
      </c>
      <c r="B131">
        <v>0</v>
      </c>
      <c r="C131">
        <v>1397.5</v>
      </c>
      <c r="D131">
        <v>1205</v>
      </c>
      <c r="E131">
        <v>503.4</v>
      </c>
      <c r="F131" s="38">
        <f t="shared" ref="F131:G133" si="46">+B131+D131</f>
        <v>1205</v>
      </c>
      <c r="G131" s="38">
        <f t="shared" si="46"/>
        <v>1900.9</v>
      </c>
      <c r="H131" s="47">
        <f t="shared" si="44"/>
        <v>-36.60897469619654</v>
      </c>
    </row>
    <row r="132" spans="1:8" x14ac:dyDescent="0.25">
      <c r="A132" s="8">
        <f t="shared" si="2"/>
        <v>39751</v>
      </c>
      <c r="B132">
        <v>0</v>
      </c>
      <c r="C132">
        <v>1250.3</v>
      </c>
      <c r="D132">
        <v>1205</v>
      </c>
      <c r="E132">
        <v>656.2</v>
      </c>
      <c r="F132" s="38">
        <f t="shared" si="46"/>
        <v>1205</v>
      </c>
      <c r="G132" s="38">
        <f t="shared" si="46"/>
        <v>1906.5</v>
      </c>
      <c r="H132" s="47">
        <f t="shared" si="44"/>
        <v>-36.795174403356931</v>
      </c>
    </row>
    <row r="133" spans="1:8" x14ac:dyDescent="0.25">
      <c r="A133" s="8">
        <f t="shared" si="2"/>
        <v>39758</v>
      </c>
      <c r="B133">
        <v>0</v>
      </c>
      <c r="C133">
        <v>1153.0999999999999</v>
      </c>
      <c r="D133">
        <v>1205</v>
      </c>
      <c r="E133">
        <v>753.4</v>
      </c>
      <c r="F133" s="38">
        <f t="shared" si="46"/>
        <v>1205</v>
      </c>
      <c r="G133" s="38">
        <f t="shared" si="46"/>
        <v>1906.5</v>
      </c>
      <c r="H133" s="47">
        <f t="shared" ref="H133:H138" si="47">+(F133/G133-1)*100</f>
        <v>-36.795174403356931</v>
      </c>
    </row>
    <row r="134" spans="1:8" x14ac:dyDescent="0.25">
      <c r="A134" s="8">
        <f t="shared" si="2"/>
        <v>39765</v>
      </c>
      <c r="B134">
        <v>0</v>
      </c>
      <c r="C134">
        <v>1153.0999999999999</v>
      </c>
      <c r="D134">
        <v>1205</v>
      </c>
      <c r="E134">
        <v>753.4</v>
      </c>
      <c r="F134" s="38">
        <f t="shared" ref="F134:G136" si="48">+B134+D134</f>
        <v>1205</v>
      </c>
      <c r="G134" s="38">
        <f t="shared" si="48"/>
        <v>1906.5</v>
      </c>
      <c r="H134" s="47">
        <f t="shared" si="47"/>
        <v>-36.795174403356931</v>
      </c>
    </row>
    <row r="135" spans="1:8" x14ac:dyDescent="0.25">
      <c r="A135" s="8">
        <f t="shared" si="2"/>
        <v>39772</v>
      </c>
      <c r="B135">
        <v>0</v>
      </c>
      <c r="C135">
        <v>1103.0999999999999</v>
      </c>
      <c r="D135">
        <v>1205</v>
      </c>
      <c r="E135">
        <v>803.4</v>
      </c>
      <c r="F135" s="38">
        <f t="shared" si="48"/>
        <v>1205</v>
      </c>
      <c r="G135" s="38">
        <f t="shared" si="48"/>
        <v>1906.5</v>
      </c>
      <c r="H135" s="47">
        <f t="shared" si="47"/>
        <v>-36.795174403356931</v>
      </c>
    </row>
    <row r="136" spans="1:8" x14ac:dyDescent="0.25">
      <c r="A136" s="8">
        <f t="shared" si="2"/>
        <v>39779</v>
      </c>
      <c r="B136">
        <v>0</v>
      </c>
      <c r="C136">
        <v>1053.0999999999999</v>
      </c>
      <c r="D136">
        <v>1205</v>
      </c>
      <c r="E136">
        <v>850.5</v>
      </c>
      <c r="F136" s="38">
        <f t="shared" si="48"/>
        <v>1205</v>
      </c>
      <c r="G136" s="38">
        <f t="shared" si="48"/>
        <v>1903.6</v>
      </c>
      <c r="H136" s="47">
        <f t="shared" si="47"/>
        <v>-36.698886320655596</v>
      </c>
    </row>
    <row r="137" spans="1:8" x14ac:dyDescent="0.25">
      <c r="A137" s="8">
        <f t="shared" si="2"/>
        <v>39786</v>
      </c>
      <c r="B137">
        <v>0</v>
      </c>
      <c r="C137">
        <v>1000.7</v>
      </c>
      <c r="D137">
        <v>1205</v>
      </c>
      <c r="E137">
        <v>901</v>
      </c>
      <c r="F137" s="38">
        <f t="shared" ref="F137:G139" si="49">+B137+D137</f>
        <v>1205</v>
      </c>
      <c r="G137" s="38">
        <f t="shared" si="49"/>
        <v>1901.7</v>
      </c>
      <c r="H137" s="47">
        <f t="shared" si="47"/>
        <v>-36.635641794184146</v>
      </c>
    </row>
    <row r="138" spans="1:8" x14ac:dyDescent="0.25">
      <c r="A138" s="8">
        <f t="shared" si="2"/>
        <v>39793</v>
      </c>
      <c r="B138">
        <v>0</v>
      </c>
      <c r="C138">
        <v>945.7</v>
      </c>
      <c r="D138">
        <v>1205</v>
      </c>
      <c r="E138">
        <v>956</v>
      </c>
      <c r="F138" s="38">
        <f t="shared" si="49"/>
        <v>1205</v>
      </c>
      <c r="G138" s="38">
        <f t="shared" si="49"/>
        <v>1901.7</v>
      </c>
      <c r="H138" s="47">
        <f t="shared" si="47"/>
        <v>-36.635641794184146</v>
      </c>
    </row>
    <row r="139" spans="1:8" x14ac:dyDescent="0.25">
      <c r="A139" s="8">
        <f t="shared" si="2"/>
        <v>39800</v>
      </c>
      <c r="B139">
        <v>0</v>
      </c>
      <c r="C139">
        <v>846.7</v>
      </c>
      <c r="D139">
        <v>1205</v>
      </c>
      <c r="E139">
        <v>1055</v>
      </c>
      <c r="F139" s="38">
        <f t="shared" si="49"/>
        <v>1205</v>
      </c>
      <c r="G139" s="38">
        <f t="shared" si="49"/>
        <v>1901.7</v>
      </c>
      <c r="H139" s="47">
        <f t="shared" ref="H139:H144" si="50">+(F139/G139-1)*100</f>
        <v>-36.635641794184146</v>
      </c>
    </row>
    <row r="140" spans="1:8" x14ac:dyDescent="0.25">
      <c r="A140" s="8">
        <f t="shared" si="2"/>
        <v>39807</v>
      </c>
      <c r="B140">
        <v>0</v>
      </c>
      <c r="C140">
        <v>795.9</v>
      </c>
      <c r="D140">
        <v>1205</v>
      </c>
      <c r="E140">
        <v>1105.8</v>
      </c>
      <c r="F140" s="38">
        <f t="shared" ref="F140:G142" si="51">+B140+D140</f>
        <v>1205</v>
      </c>
      <c r="G140" s="38">
        <f t="shared" si="51"/>
        <v>1901.6999999999998</v>
      </c>
      <c r="H140" s="47">
        <f t="shared" si="50"/>
        <v>-36.635641794184146</v>
      </c>
    </row>
    <row r="141" spans="1:8" x14ac:dyDescent="0.25">
      <c r="A141" s="8">
        <f t="shared" si="2"/>
        <v>39814</v>
      </c>
      <c r="B141">
        <v>0</v>
      </c>
      <c r="C141">
        <v>745.9</v>
      </c>
      <c r="D141">
        <v>1205</v>
      </c>
      <c r="E141">
        <v>1155.8</v>
      </c>
      <c r="F141" s="38">
        <f t="shared" si="51"/>
        <v>1205</v>
      </c>
      <c r="G141" s="38">
        <f t="shared" si="51"/>
        <v>1901.6999999999998</v>
      </c>
      <c r="H141" s="47">
        <f t="shared" si="50"/>
        <v>-36.635641794184146</v>
      </c>
    </row>
    <row r="142" spans="1:8" x14ac:dyDescent="0.25">
      <c r="A142" s="8">
        <f t="shared" si="2"/>
        <v>39821</v>
      </c>
      <c r="B142">
        <v>0</v>
      </c>
      <c r="C142">
        <v>745.9</v>
      </c>
      <c r="D142">
        <v>1205</v>
      </c>
      <c r="E142">
        <v>1155.8</v>
      </c>
      <c r="F142" s="38">
        <f t="shared" si="51"/>
        <v>1205</v>
      </c>
      <c r="G142" s="38">
        <f t="shared" si="51"/>
        <v>1901.6999999999998</v>
      </c>
      <c r="H142" s="47">
        <f t="shared" si="50"/>
        <v>-36.635641794184146</v>
      </c>
    </row>
    <row r="143" spans="1:8" x14ac:dyDescent="0.25">
      <c r="A143" s="8">
        <f t="shared" si="2"/>
        <v>39828</v>
      </c>
      <c r="B143">
        <v>0</v>
      </c>
      <c r="C143">
        <v>695.9</v>
      </c>
      <c r="D143">
        <v>1205</v>
      </c>
      <c r="E143">
        <v>1205.8</v>
      </c>
      <c r="F143" s="38">
        <f t="shared" ref="F143:G145" si="52">+B143+D143</f>
        <v>1205</v>
      </c>
      <c r="G143" s="38">
        <f t="shared" si="52"/>
        <v>1901.6999999999998</v>
      </c>
      <c r="H143" s="47">
        <f t="shared" si="50"/>
        <v>-36.635641794184146</v>
      </c>
    </row>
    <row r="144" spans="1:8" x14ac:dyDescent="0.25">
      <c r="A144" s="8">
        <f t="shared" si="2"/>
        <v>39835</v>
      </c>
      <c r="B144">
        <v>0</v>
      </c>
      <c r="C144">
        <v>593.9</v>
      </c>
      <c r="D144">
        <v>1205</v>
      </c>
      <c r="E144">
        <v>1307.8</v>
      </c>
      <c r="F144" s="38">
        <f t="shared" si="52"/>
        <v>1205</v>
      </c>
      <c r="G144" s="38">
        <f t="shared" si="52"/>
        <v>1901.6999999999998</v>
      </c>
      <c r="H144" s="47">
        <f t="shared" si="50"/>
        <v>-36.635641794184146</v>
      </c>
    </row>
    <row r="145" spans="1:8" x14ac:dyDescent="0.25">
      <c r="A145" s="8">
        <f t="shared" si="2"/>
        <v>39842</v>
      </c>
      <c r="B145">
        <v>0</v>
      </c>
      <c r="C145">
        <v>543.9</v>
      </c>
      <c r="D145">
        <v>1205</v>
      </c>
      <c r="E145">
        <v>1357.8</v>
      </c>
      <c r="F145" s="38">
        <f t="shared" si="52"/>
        <v>1205</v>
      </c>
      <c r="G145" s="38">
        <f t="shared" si="52"/>
        <v>1901.6999999999998</v>
      </c>
      <c r="H145" s="47">
        <f t="shared" ref="H145:H150" si="53">+(F145/G145-1)*100</f>
        <v>-36.635641794184146</v>
      </c>
    </row>
    <row r="146" spans="1:8" x14ac:dyDescent="0.25">
      <c r="A146" s="8">
        <f t="shared" si="2"/>
        <v>39849</v>
      </c>
      <c r="B146">
        <v>0</v>
      </c>
      <c r="C146">
        <v>393.2</v>
      </c>
      <c r="D146">
        <v>1205</v>
      </c>
      <c r="E146">
        <v>1509.8</v>
      </c>
      <c r="F146" s="38">
        <f t="shared" ref="F146:G148" si="54">+B146+D146</f>
        <v>1205</v>
      </c>
      <c r="G146" s="38">
        <f t="shared" si="54"/>
        <v>1903</v>
      </c>
      <c r="H146" s="47">
        <f t="shared" si="53"/>
        <v>-36.678928008407773</v>
      </c>
    </row>
    <row r="147" spans="1:8" x14ac:dyDescent="0.25">
      <c r="A147" s="8">
        <f t="shared" si="2"/>
        <v>39856</v>
      </c>
      <c r="B147">
        <v>0</v>
      </c>
      <c r="C147">
        <v>300</v>
      </c>
      <c r="D147">
        <v>1205</v>
      </c>
      <c r="E147">
        <v>1605.5</v>
      </c>
      <c r="F147" s="38">
        <f t="shared" si="54"/>
        <v>1205</v>
      </c>
      <c r="G147" s="38">
        <f t="shared" si="54"/>
        <v>1905.5</v>
      </c>
      <c r="H147" s="47">
        <f t="shared" si="53"/>
        <v>-36.762004723169774</v>
      </c>
    </row>
    <row r="148" spans="1:8" x14ac:dyDescent="0.25">
      <c r="A148" s="8">
        <f t="shared" si="2"/>
        <v>39863</v>
      </c>
      <c r="B148">
        <v>0</v>
      </c>
      <c r="C148">
        <v>300</v>
      </c>
      <c r="D148">
        <v>1205</v>
      </c>
      <c r="E148">
        <v>1605.5</v>
      </c>
      <c r="F148" s="38">
        <f t="shared" si="54"/>
        <v>1205</v>
      </c>
      <c r="G148" s="38">
        <f t="shared" si="54"/>
        <v>1905.5</v>
      </c>
      <c r="H148" s="47">
        <f t="shared" si="53"/>
        <v>-36.762004723169774</v>
      </c>
    </row>
    <row r="149" spans="1:8" x14ac:dyDescent="0.25">
      <c r="A149" s="8">
        <f t="shared" si="2"/>
        <v>39870</v>
      </c>
      <c r="B149">
        <v>0</v>
      </c>
      <c r="C149">
        <v>700</v>
      </c>
      <c r="D149">
        <v>1205</v>
      </c>
      <c r="E149">
        <v>1605.5</v>
      </c>
      <c r="F149" s="38">
        <f t="shared" ref="F149:G151" si="55">+B149+D149</f>
        <v>1205</v>
      </c>
      <c r="G149" s="38">
        <f t="shared" si="55"/>
        <v>2305.5</v>
      </c>
      <c r="H149" s="47">
        <f t="shared" si="53"/>
        <v>-47.733680329646496</v>
      </c>
    </row>
    <row r="150" spans="1:8" x14ac:dyDescent="0.25">
      <c r="A150" s="8">
        <f t="shared" si="2"/>
        <v>39877</v>
      </c>
      <c r="B150">
        <v>0</v>
      </c>
      <c r="C150">
        <v>700</v>
      </c>
      <c r="D150">
        <v>1205</v>
      </c>
      <c r="E150">
        <v>1605.5</v>
      </c>
      <c r="F150" s="38">
        <f t="shared" si="55"/>
        <v>1205</v>
      </c>
      <c r="G150" s="38">
        <f t="shared" si="55"/>
        <v>2305.5</v>
      </c>
      <c r="H150" s="47">
        <f t="shared" si="53"/>
        <v>-47.733680329646496</v>
      </c>
    </row>
    <row r="151" spans="1:8" x14ac:dyDescent="0.25">
      <c r="A151" s="8">
        <f t="shared" si="2"/>
        <v>39884</v>
      </c>
      <c r="B151">
        <v>0</v>
      </c>
      <c r="C151">
        <v>650</v>
      </c>
      <c r="D151">
        <v>1205</v>
      </c>
      <c r="E151">
        <v>1656.9</v>
      </c>
      <c r="F151" s="38">
        <f t="shared" si="55"/>
        <v>1205</v>
      </c>
      <c r="G151" s="38">
        <f t="shared" si="55"/>
        <v>2306.9</v>
      </c>
      <c r="H151" s="47">
        <f t="shared" ref="H151:H156" si="56">+(F151/G151-1)*100</f>
        <v>-47.765399453812471</v>
      </c>
    </row>
    <row r="152" spans="1:8" x14ac:dyDescent="0.25">
      <c r="A152" s="8">
        <f t="shared" si="2"/>
        <v>39891</v>
      </c>
      <c r="B152">
        <v>0</v>
      </c>
      <c r="C152">
        <v>600</v>
      </c>
      <c r="D152">
        <v>1205</v>
      </c>
      <c r="E152">
        <v>1711.9</v>
      </c>
      <c r="F152" s="38">
        <f t="shared" ref="F152:G156" si="57">+B152+D152</f>
        <v>1205</v>
      </c>
      <c r="G152" s="38">
        <f t="shared" si="57"/>
        <v>2311.9</v>
      </c>
      <c r="H152" s="47">
        <f t="shared" si="56"/>
        <v>-47.878368441541596</v>
      </c>
    </row>
    <row r="153" spans="1:8" x14ac:dyDescent="0.25">
      <c r="A153" s="8">
        <f t="shared" si="2"/>
        <v>39898</v>
      </c>
      <c r="B153">
        <v>0</v>
      </c>
      <c r="C153">
        <v>550</v>
      </c>
      <c r="D153">
        <v>1205</v>
      </c>
      <c r="E153">
        <v>1761.7</v>
      </c>
      <c r="F153" s="38">
        <f t="shared" si="57"/>
        <v>1205</v>
      </c>
      <c r="G153" s="38">
        <f t="shared" si="57"/>
        <v>2311.6999999999998</v>
      </c>
      <c r="H153" s="47">
        <f t="shared" si="56"/>
        <v>-47.873859064757532</v>
      </c>
    </row>
    <row r="154" spans="1:8" x14ac:dyDescent="0.25">
      <c r="A154" s="8">
        <f t="shared" si="2"/>
        <v>39905</v>
      </c>
      <c r="B154">
        <v>0</v>
      </c>
      <c r="C154">
        <v>500</v>
      </c>
      <c r="D154">
        <v>1205</v>
      </c>
      <c r="E154">
        <v>1812.2</v>
      </c>
      <c r="F154" s="38">
        <f t="shared" si="57"/>
        <v>1205</v>
      </c>
      <c r="G154" s="38">
        <f t="shared" si="57"/>
        <v>2312.1999999999998</v>
      </c>
      <c r="H154" s="47">
        <f t="shared" si="56"/>
        <v>-47.885131044027332</v>
      </c>
    </row>
    <row r="155" spans="1:8" x14ac:dyDescent="0.25">
      <c r="A155" s="8">
        <f t="shared" si="2"/>
        <v>39912</v>
      </c>
      <c r="B155">
        <v>0</v>
      </c>
      <c r="C155">
        <v>500</v>
      </c>
      <c r="D155">
        <v>1205</v>
      </c>
      <c r="E155">
        <v>1812.2</v>
      </c>
      <c r="F155" s="38">
        <f t="shared" si="57"/>
        <v>1205</v>
      </c>
      <c r="G155" s="38">
        <f t="shared" si="57"/>
        <v>2312.1999999999998</v>
      </c>
      <c r="H155" s="47">
        <f t="shared" si="56"/>
        <v>-47.885131044027332</v>
      </c>
    </row>
    <row r="156" spans="1:8" x14ac:dyDescent="0.25">
      <c r="A156" s="8">
        <f t="shared" si="2"/>
        <v>39919</v>
      </c>
      <c r="B156">
        <v>0</v>
      </c>
      <c r="C156">
        <v>500</v>
      </c>
      <c r="D156">
        <v>1205</v>
      </c>
      <c r="E156">
        <v>1812.2</v>
      </c>
      <c r="F156" s="38">
        <f t="shared" si="57"/>
        <v>1205</v>
      </c>
      <c r="G156" s="38">
        <f t="shared" si="57"/>
        <v>2312.1999999999998</v>
      </c>
      <c r="H156" s="47">
        <f t="shared" si="56"/>
        <v>-47.885131044027332</v>
      </c>
    </row>
    <row r="157" spans="1:8" x14ac:dyDescent="0.25">
      <c r="A157" s="8">
        <f t="shared" si="2"/>
        <v>39926</v>
      </c>
      <c r="B157">
        <v>0</v>
      </c>
      <c r="C157">
        <v>400</v>
      </c>
      <c r="D157">
        <v>1205</v>
      </c>
      <c r="E157">
        <v>1912.7</v>
      </c>
      <c r="F157" s="38">
        <f t="shared" ref="F157:F188" si="58">+B157+D157</f>
        <v>1205</v>
      </c>
      <c r="G157" s="38">
        <f t="shared" ref="G157:G188" si="59">+C157+E157</f>
        <v>2312.6999999999998</v>
      </c>
      <c r="H157" s="47">
        <f t="shared" ref="H157:H188" si="60">+(F157/G157-1)*100</f>
        <v>-47.896398149349238</v>
      </c>
    </row>
    <row r="158" spans="1:8" x14ac:dyDescent="0.25">
      <c r="A158" s="8">
        <f t="shared" si="2"/>
        <v>39933</v>
      </c>
      <c r="B158">
        <v>0</v>
      </c>
      <c r="C158">
        <v>400</v>
      </c>
      <c r="D158">
        <v>1205</v>
      </c>
      <c r="E158">
        <v>1912.7</v>
      </c>
      <c r="F158" s="38">
        <f t="shared" si="58"/>
        <v>1205</v>
      </c>
      <c r="G158" s="38">
        <f t="shared" si="59"/>
        <v>2312.6999999999998</v>
      </c>
      <c r="H158" s="47">
        <f t="shared" si="60"/>
        <v>-47.896398149349238</v>
      </c>
    </row>
    <row r="159" spans="1:8" x14ac:dyDescent="0.25">
      <c r="A159" s="8">
        <f t="shared" si="2"/>
        <v>39940</v>
      </c>
      <c r="B159">
        <v>0</v>
      </c>
      <c r="C159">
        <v>400</v>
      </c>
      <c r="D159">
        <v>1205</v>
      </c>
      <c r="E159">
        <v>1912.7</v>
      </c>
      <c r="F159" s="38">
        <f t="shared" si="58"/>
        <v>1205</v>
      </c>
      <c r="G159" s="38">
        <f t="shared" si="59"/>
        <v>2312.6999999999998</v>
      </c>
      <c r="H159" s="47">
        <f t="shared" si="60"/>
        <v>-47.896398149349238</v>
      </c>
    </row>
    <row r="160" spans="1:8" x14ac:dyDescent="0.25">
      <c r="A160" s="8">
        <f t="shared" si="2"/>
        <v>39947</v>
      </c>
      <c r="B160">
        <v>0</v>
      </c>
      <c r="C160">
        <v>400</v>
      </c>
      <c r="D160">
        <v>1205</v>
      </c>
      <c r="E160">
        <v>1912.7</v>
      </c>
      <c r="F160" s="38">
        <f t="shared" si="58"/>
        <v>1205</v>
      </c>
      <c r="G160" s="38">
        <f t="shared" si="59"/>
        <v>2312.6999999999998</v>
      </c>
      <c r="H160" s="47">
        <f t="shared" si="60"/>
        <v>-47.896398149349238</v>
      </c>
    </row>
    <row r="161" spans="1:8" x14ac:dyDescent="0.25">
      <c r="A161" s="8">
        <f t="shared" si="2"/>
        <v>39954</v>
      </c>
      <c r="B161">
        <v>0</v>
      </c>
      <c r="C161">
        <v>200</v>
      </c>
      <c r="D161">
        <v>1205</v>
      </c>
      <c r="E161">
        <v>1912.7</v>
      </c>
      <c r="F161" s="38">
        <f t="shared" si="58"/>
        <v>1205</v>
      </c>
      <c r="G161" s="38">
        <f t="shared" si="59"/>
        <v>2112.6999999999998</v>
      </c>
      <c r="H161" s="47">
        <f t="shared" si="60"/>
        <v>-42.963979741562916</v>
      </c>
    </row>
    <row r="162" spans="1:8" x14ac:dyDescent="0.25">
      <c r="A162" s="8">
        <f t="shared" si="2"/>
        <v>39961</v>
      </c>
      <c r="B162">
        <v>0</v>
      </c>
      <c r="C162">
        <v>200</v>
      </c>
      <c r="D162">
        <v>1205</v>
      </c>
      <c r="E162">
        <v>1964.2</v>
      </c>
      <c r="F162" s="38">
        <f t="shared" si="58"/>
        <v>1205</v>
      </c>
      <c r="G162" s="38">
        <f t="shared" si="59"/>
        <v>2164.1999999999998</v>
      </c>
      <c r="H162" s="47">
        <f t="shared" si="60"/>
        <v>-44.321227243323158</v>
      </c>
    </row>
    <row r="163" spans="1:8" x14ac:dyDescent="0.25">
      <c r="A163" s="8">
        <f t="shared" si="2"/>
        <v>39968</v>
      </c>
      <c r="B163">
        <v>0</v>
      </c>
      <c r="C163">
        <v>1098.5</v>
      </c>
      <c r="D163">
        <v>0</v>
      </c>
      <c r="E163">
        <v>47.8</v>
      </c>
      <c r="F163" s="38">
        <f t="shared" si="58"/>
        <v>0</v>
      </c>
      <c r="G163" s="38">
        <f t="shared" si="59"/>
        <v>1146.3</v>
      </c>
      <c r="H163" s="47">
        <f t="shared" si="60"/>
        <v>-100</v>
      </c>
    </row>
    <row r="164" spans="1:8" x14ac:dyDescent="0.25">
      <c r="A164" s="8">
        <f t="shared" si="2"/>
        <v>39975</v>
      </c>
      <c r="B164">
        <v>0</v>
      </c>
      <c r="C164">
        <v>997.8</v>
      </c>
      <c r="D164">
        <v>0</v>
      </c>
      <c r="E164">
        <v>149.5</v>
      </c>
      <c r="F164" s="38">
        <f t="shared" si="58"/>
        <v>0</v>
      </c>
      <c r="G164" s="38">
        <f t="shared" si="59"/>
        <v>1147.3</v>
      </c>
      <c r="H164" s="47">
        <f t="shared" si="60"/>
        <v>-100</v>
      </c>
    </row>
    <row r="165" spans="1:8" x14ac:dyDescent="0.25">
      <c r="A165" s="8">
        <f t="shared" si="2"/>
        <v>39982</v>
      </c>
      <c r="B165">
        <v>0</v>
      </c>
      <c r="C165">
        <v>946.1</v>
      </c>
      <c r="D165">
        <v>0</v>
      </c>
      <c r="E165">
        <v>201.1</v>
      </c>
      <c r="F165" s="38">
        <f t="shared" si="58"/>
        <v>0</v>
      </c>
      <c r="G165" s="38">
        <f t="shared" si="59"/>
        <v>1147.2</v>
      </c>
      <c r="H165" s="47">
        <f t="shared" si="60"/>
        <v>-100</v>
      </c>
    </row>
    <row r="166" spans="1:8" x14ac:dyDescent="0.25">
      <c r="A166" s="8">
        <f t="shared" si="2"/>
        <v>39989</v>
      </c>
      <c r="B166">
        <v>0</v>
      </c>
      <c r="C166">
        <v>896.1</v>
      </c>
      <c r="D166">
        <v>0</v>
      </c>
      <c r="E166">
        <v>251.8</v>
      </c>
      <c r="F166" s="38">
        <f t="shared" si="58"/>
        <v>0</v>
      </c>
      <c r="G166" s="38">
        <f t="shared" si="59"/>
        <v>1147.9000000000001</v>
      </c>
      <c r="H166" s="47">
        <f t="shared" si="60"/>
        <v>-100</v>
      </c>
    </row>
    <row r="167" spans="1:8" x14ac:dyDescent="0.25">
      <c r="A167" s="8">
        <f t="shared" si="2"/>
        <v>39996</v>
      </c>
      <c r="B167">
        <v>0</v>
      </c>
      <c r="C167">
        <v>795.3</v>
      </c>
      <c r="D167">
        <v>0</v>
      </c>
      <c r="E167">
        <v>353.6</v>
      </c>
      <c r="F167" s="38">
        <f t="shared" si="58"/>
        <v>0</v>
      </c>
      <c r="G167" s="38">
        <f t="shared" si="59"/>
        <v>1148.9000000000001</v>
      </c>
      <c r="H167" s="47">
        <f t="shared" si="60"/>
        <v>-100</v>
      </c>
    </row>
    <row r="168" spans="1:8" x14ac:dyDescent="0.25">
      <c r="A168" s="8">
        <f t="shared" si="2"/>
        <v>40003</v>
      </c>
      <c r="B168">
        <v>0</v>
      </c>
      <c r="C168">
        <v>744.3</v>
      </c>
      <c r="D168">
        <v>0</v>
      </c>
      <c r="E168">
        <v>404.7</v>
      </c>
      <c r="F168" s="38">
        <f t="shared" si="58"/>
        <v>0</v>
      </c>
      <c r="G168" s="38">
        <f t="shared" si="59"/>
        <v>1149</v>
      </c>
      <c r="H168" s="47">
        <f t="shared" si="60"/>
        <v>-100</v>
      </c>
    </row>
    <row r="169" spans="1:8" x14ac:dyDescent="0.25">
      <c r="A169" s="8">
        <f t="shared" si="2"/>
        <v>40010</v>
      </c>
      <c r="B169">
        <v>0</v>
      </c>
      <c r="C169">
        <v>692.5</v>
      </c>
      <c r="D169">
        <v>0</v>
      </c>
      <c r="E169">
        <v>456.4</v>
      </c>
      <c r="F169" s="38">
        <f t="shared" si="58"/>
        <v>0</v>
      </c>
      <c r="G169" s="38">
        <f t="shared" si="59"/>
        <v>1148.9000000000001</v>
      </c>
      <c r="H169" s="47">
        <f t="shared" si="60"/>
        <v>-100</v>
      </c>
    </row>
    <row r="170" spans="1:8" x14ac:dyDescent="0.25">
      <c r="A170" s="8">
        <f t="shared" si="2"/>
        <v>40017</v>
      </c>
      <c r="B170">
        <v>0</v>
      </c>
      <c r="C170">
        <v>592.70000000000005</v>
      </c>
      <c r="D170">
        <v>0</v>
      </c>
      <c r="E170">
        <v>556.29999999999995</v>
      </c>
      <c r="F170" s="38">
        <f t="shared" si="58"/>
        <v>0</v>
      </c>
      <c r="G170" s="38">
        <f t="shared" si="59"/>
        <v>1149</v>
      </c>
      <c r="H170" s="47">
        <f t="shared" si="60"/>
        <v>-100</v>
      </c>
    </row>
    <row r="171" spans="1:8" x14ac:dyDescent="0.25">
      <c r="A171" s="8">
        <f t="shared" si="2"/>
        <v>40024</v>
      </c>
      <c r="B171">
        <v>0</v>
      </c>
      <c r="C171">
        <v>444.1</v>
      </c>
      <c r="D171">
        <v>0</v>
      </c>
      <c r="E171">
        <v>709.8</v>
      </c>
      <c r="F171" s="38">
        <f t="shared" si="58"/>
        <v>0</v>
      </c>
      <c r="G171" s="38">
        <f t="shared" si="59"/>
        <v>1153.9000000000001</v>
      </c>
      <c r="H171" s="47">
        <f t="shared" si="60"/>
        <v>-100</v>
      </c>
    </row>
    <row r="172" spans="1:8" x14ac:dyDescent="0.25">
      <c r="A172" s="8">
        <f t="shared" si="2"/>
        <v>40031</v>
      </c>
      <c r="B172">
        <v>0</v>
      </c>
      <c r="C172">
        <v>350</v>
      </c>
      <c r="D172">
        <v>0</v>
      </c>
      <c r="E172">
        <v>814</v>
      </c>
      <c r="F172" s="38">
        <f t="shared" si="58"/>
        <v>0</v>
      </c>
      <c r="G172" s="38">
        <f t="shared" si="59"/>
        <v>1164</v>
      </c>
      <c r="H172" s="47">
        <f t="shared" si="60"/>
        <v>-100</v>
      </c>
    </row>
    <row r="173" spans="1:8" x14ac:dyDescent="0.25">
      <c r="A173" s="8">
        <f t="shared" si="2"/>
        <v>40038</v>
      </c>
      <c r="B173">
        <v>0</v>
      </c>
      <c r="C173">
        <v>299.5</v>
      </c>
      <c r="D173">
        <v>0</v>
      </c>
      <c r="E173">
        <v>864.5</v>
      </c>
      <c r="F173" s="38">
        <f t="shared" si="58"/>
        <v>0</v>
      </c>
      <c r="G173" s="38">
        <f t="shared" si="59"/>
        <v>1164</v>
      </c>
      <c r="H173" s="47">
        <f t="shared" si="60"/>
        <v>-100</v>
      </c>
    </row>
    <row r="174" spans="1:8" x14ac:dyDescent="0.25">
      <c r="A174" s="8">
        <f t="shared" si="2"/>
        <v>40045</v>
      </c>
      <c r="B174">
        <v>0</v>
      </c>
      <c r="C174">
        <v>250</v>
      </c>
      <c r="D174">
        <v>0</v>
      </c>
      <c r="E174">
        <v>915.1</v>
      </c>
      <c r="F174" s="38">
        <f t="shared" si="58"/>
        <v>0</v>
      </c>
      <c r="G174" s="38">
        <f t="shared" si="59"/>
        <v>1165.0999999999999</v>
      </c>
      <c r="H174" s="47">
        <f t="shared" si="60"/>
        <v>-100</v>
      </c>
    </row>
    <row r="175" spans="1:8" x14ac:dyDescent="0.25">
      <c r="A175" s="8">
        <f t="shared" si="2"/>
        <v>40052</v>
      </c>
      <c r="B175">
        <v>0</v>
      </c>
      <c r="C175">
        <v>150</v>
      </c>
      <c r="D175">
        <v>0</v>
      </c>
      <c r="E175">
        <v>1015</v>
      </c>
      <c r="F175" s="38">
        <f t="shared" si="58"/>
        <v>0</v>
      </c>
      <c r="G175" s="38">
        <f t="shared" si="59"/>
        <v>1165</v>
      </c>
      <c r="H175" s="47">
        <f t="shared" si="60"/>
        <v>-100</v>
      </c>
    </row>
    <row r="176" spans="1:8" x14ac:dyDescent="0.25">
      <c r="A176" s="8">
        <f t="shared" si="2"/>
        <v>40059</v>
      </c>
      <c r="B176">
        <v>0</v>
      </c>
      <c r="C176">
        <v>100</v>
      </c>
      <c r="D176">
        <v>0</v>
      </c>
      <c r="E176">
        <v>1065.5999999999999</v>
      </c>
      <c r="F176" s="38">
        <f t="shared" si="58"/>
        <v>0</v>
      </c>
      <c r="G176" s="38">
        <f t="shared" si="59"/>
        <v>1165.5999999999999</v>
      </c>
      <c r="H176" s="47">
        <f t="shared" si="60"/>
        <v>-100</v>
      </c>
    </row>
    <row r="177" spans="1:8" x14ac:dyDescent="0.25">
      <c r="A177" s="8">
        <f t="shared" si="2"/>
        <v>40066</v>
      </c>
      <c r="B177">
        <v>0</v>
      </c>
      <c r="C177">
        <v>100</v>
      </c>
      <c r="D177">
        <v>0</v>
      </c>
      <c r="E177">
        <v>1065.5999999999999</v>
      </c>
      <c r="F177" s="38">
        <f t="shared" si="58"/>
        <v>0</v>
      </c>
      <c r="G177" s="38">
        <f t="shared" si="59"/>
        <v>1165.5999999999999</v>
      </c>
      <c r="H177" s="47">
        <f t="shared" si="60"/>
        <v>-100</v>
      </c>
    </row>
    <row r="178" spans="1:8" x14ac:dyDescent="0.25">
      <c r="A178" s="8">
        <f t="shared" si="2"/>
        <v>40073</v>
      </c>
      <c r="B178">
        <v>0</v>
      </c>
      <c r="C178">
        <v>100</v>
      </c>
      <c r="D178">
        <v>0</v>
      </c>
      <c r="E178">
        <v>1065.5999999999999</v>
      </c>
      <c r="F178" s="38">
        <f t="shared" si="58"/>
        <v>0</v>
      </c>
      <c r="G178" s="38">
        <f t="shared" si="59"/>
        <v>1165.5999999999999</v>
      </c>
      <c r="H178" s="47">
        <f t="shared" si="60"/>
        <v>-100</v>
      </c>
    </row>
    <row r="179" spans="1:8" x14ac:dyDescent="0.25">
      <c r="A179" s="8">
        <f t="shared" si="2"/>
        <v>40080</v>
      </c>
      <c r="B179">
        <v>0</v>
      </c>
      <c r="C179">
        <v>50</v>
      </c>
      <c r="D179">
        <v>0</v>
      </c>
      <c r="E179">
        <v>1118.7</v>
      </c>
      <c r="F179" s="38">
        <f t="shared" si="58"/>
        <v>0</v>
      </c>
      <c r="G179" s="38">
        <f t="shared" si="59"/>
        <v>1168.7</v>
      </c>
      <c r="H179" s="47">
        <f t="shared" si="60"/>
        <v>-100</v>
      </c>
    </row>
    <row r="180" spans="1:8" x14ac:dyDescent="0.25">
      <c r="A180" s="8">
        <f t="shared" si="2"/>
        <v>40087</v>
      </c>
      <c r="B180">
        <v>0</v>
      </c>
      <c r="C180">
        <v>0</v>
      </c>
      <c r="D180">
        <v>0</v>
      </c>
      <c r="E180">
        <v>1170.4000000000001</v>
      </c>
      <c r="F180" s="38">
        <f t="shared" si="58"/>
        <v>0</v>
      </c>
      <c r="G180" s="38">
        <f t="shared" si="59"/>
        <v>1170.4000000000001</v>
      </c>
      <c r="H180" s="47">
        <f t="shared" si="60"/>
        <v>-100</v>
      </c>
    </row>
    <row r="181" spans="1:8" x14ac:dyDescent="0.25">
      <c r="A181" s="8">
        <f t="shared" si="2"/>
        <v>40094</v>
      </c>
      <c r="B181">
        <v>0</v>
      </c>
      <c r="C181">
        <v>35</v>
      </c>
      <c r="D181">
        <v>0</v>
      </c>
      <c r="E181">
        <v>1170.4000000000001</v>
      </c>
      <c r="F181" s="38">
        <f t="shared" si="58"/>
        <v>0</v>
      </c>
      <c r="G181" s="38">
        <f t="shared" si="59"/>
        <v>1205.4000000000001</v>
      </c>
      <c r="H181" s="47">
        <f t="shared" si="60"/>
        <v>-100</v>
      </c>
    </row>
    <row r="182" spans="1:8" x14ac:dyDescent="0.25">
      <c r="A182" s="8">
        <f t="shared" si="2"/>
        <v>40101</v>
      </c>
      <c r="B182">
        <v>200</v>
      </c>
      <c r="C182">
        <v>35</v>
      </c>
      <c r="D182">
        <v>0</v>
      </c>
      <c r="E182">
        <v>1170.4000000000001</v>
      </c>
      <c r="F182" s="38">
        <f t="shared" si="58"/>
        <v>200</v>
      </c>
      <c r="G182" s="38">
        <f t="shared" si="59"/>
        <v>1205.4000000000001</v>
      </c>
      <c r="H182" s="47">
        <f t="shared" si="60"/>
        <v>-83.407997345279568</v>
      </c>
    </row>
    <row r="183" spans="1:8" x14ac:dyDescent="0.25">
      <c r="A183" s="8">
        <f t="shared" si="2"/>
        <v>40108</v>
      </c>
      <c r="B183">
        <v>200</v>
      </c>
      <c r="C183">
        <v>0</v>
      </c>
      <c r="D183">
        <v>0</v>
      </c>
      <c r="E183">
        <v>1205</v>
      </c>
      <c r="F183" s="38">
        <f t="shared" si="58"/>
        <v>200</v>
      </c>
      <c r="G183" s="38">
        <f t="shared" si="59"/>
        <v>1205</v>
      </c>
      <c r="H183" s="47">
        <f t="shared" si="60"/>
        <v>-83.402489626556019</v>
      </c>
    </row>
    <row r="184" spans="1:8" x14ac:dyDescent="0.25">
      <c r="A184" s="8">
        <f t="shared" si="2"/>
        <v>40115</v>
      </c>
      <c r="B184">
        <v>200</v>
      </c>
      <c r="C184">
        <v>0</v>
      </c>
      <c r="D184">
        <v>0</v>
      </c>
      <c r="E184">
        <v>1205</v>
      </c>
      <c r="F184" s="38">
        <f t="shared" si="58"/>
        <v>200</v>
      </c>
      <c r="G184" s="38">
        <f t="shared" si="59"/>
        <v>1205</v>
      </c>
      <c r="H184" s="47">
        <f t="shared" si="60"/>
        <v>-83.402489626556019</v>
      </c>
    </row>
    <row r="185" spans="1:8" x14ac:dyDescent="0.25">
      <c r="A185" s="8">
        <f t="shared" si="2"/>
        <v>40122</v>
      </c>
      <c r="B185">
        <v>200</v>
      </c>
      <c r="C185">
        <v>0</v>
      </c>
      <c r="D185">
        <v>0</v>
      </c>
      <c r="E185">
        <v>1205</v>
      </c>
      <c r="F185" s="38">
        <f t="shared" si="58"/>
        <v>200</v>
      </c>
      <c r="G185" s="38">
        <f t="shared" si="59"/>
        <v>1205</v>
      </c>
      <c r="H185" s="47">
        <f t="shared" si="60"/>
        <v>-83.402489626556019</v>
      </c>
    </row>
    <row r="186" spans="1:8" x14ac:dyDescent="0.25">
      <c r="A186" s="8">
        <f t="shared" si="2"/>
        <v>40129</v>
      </c>
      <c r="B186">
        <v>200</v>
      </c>
      <c r="C186">
        <v>0</v>
      </c>
      <c r="D186">
        <v>0</v>
      </c>
      <c r="E186">
        <v>1205</v>
      </c>
      <c r="F186" s="38">
        <f t="shared" si="58"/>
        <v>200</v>
      </c>
      <c r="G186" s="38">
        <f t="shared" si="59"/>
        <v>1205</v>
      </c>
      <c r="H186" s="47">
        <f t="shared" si="60"/>
        <v>-83.402489626556019</v>
      </c>
    </row>
    <row r="187" spans="1:8" x14ac:dyDescent="0.25">
      <c r="A187" s="8">
        <f t="shared" si="2"/>
        <v>40136</v>
      </c>
      <c r="B187">
        <v>200</v>
      </c>
      <c r="C187">
        <v>0</v>
      </c>
      <c r="D187">
        <v>0</v>
      </c>
      <c r="E187">
        <v>1205</v>
      </c>
      <c r="F187" s="38">
        <f t="shared" si="58"/>
        <v>200</v>
      </c>
      <c r="G187" s="38">
        <f t="shared" si="59"/>
        <v>1205</v>
      </c>
      <c r="H187" s="47">
        <f t="shared" si="60"/>
        <v>-83.402489626556019</v>
      </c>
    </row>
    <row r="188" spans="1:8" x14ac:dyDescent="0.25">
      <c r="A188" s="8">
        <f t="shared" si="2"/>
        <v>40143</v>
      </c>
      <c r="B188">
        <v>300</v>
      </c>
      <c r="C188">
        <v>0</v>
      </c>
      <c r="D188">
        <v>0</v>
      </c>
      <c r="E188">
        <v>1205</v>
      </c>
      <c r="F188" s="38">
        <f t="shared" si="58"/>
        <v>300</v>
      </c>
      <c r="G188" s="38">
        <f t="shared" si="59"/>
        <v>1205</v>
      </c>
      <c r="H188" s="47">
        <f t="shared" si="60"/>
        <v>-75.103734439834028</v>
      </c>
    </row>
    <row r="189" spans="1:8" x14ac:dyDescent="0.25">
      <c r="A189" s="8">
        <f t="shared" si="2"/>
        <v>40150</v>
      </c>
      <c r="B189">
        <v>300</v>
      </c>
      <c r="C189">
        <v>0</v>
      </c>
      <c r="D189">
        <v>0</v>
      </c>
      <c r="E189">
        <v>1205</v>
      </c>
      <c r="F189" s="38">
        <f t="shared" ref="F189:F214" si="61">+B189+D189</f>
        <v>300</v>
      </c>
      <c r="G189" s="38">
        <f t="shared" ref="G189:G214" si="62">+C189+E189</f>
        <v>1205</v>
      </c>
      <c r="H189" s="47">
        <f t="shared" ref="H189:H214" si="63">+(F189/G189-1)*100</f>
        <v>-75.103734439834028</v>
      </c>
    </row>
    <row r="190" spans="1:8" x14ac:dyDescent="0.25">
      <c r="A190" s="8">
        <f t="shared" si="2"/>
        <v>40157</v>
      </c>
      <c r="B190">
        <v>300</v>
      </c>
      <c r="C190">
        <v>0</v>
      </c>
      <c r="D190">
        <v>0</v>
      </c>
      <c r="E190">
        <v>1205</v>
      </c>
      <c r="F190" s="38">
        <f t="shared" si="61"/>
        <v>300</v>
      </c>
      <c r="G190" s="38">
        <f t="shared" si="62"/>
        <v>1205</v>
      </c>
      <c r="H190" s="47">
        <f t="shared" si="63"/>
        <v>-75.103734439834028</v>
      </c>
    </row>
    <row r="191" spans="1:8" x14ac:dyDescent="0.25">
      <c r="A191" s="8">
        <f t="shared" si="2"/>
        <v>40164</v>
      </c>
      <c r="B191">
        <v>300</v>
      </c>
      <c r="C191">
        <v>0</v>
      </c>
      <c r="D191">
        <v>0</v>
      </c>
      <c r="E191">
        <v>1205</v>
      </c>
      <c r="F191" s="38">
        <f t="shared" si="61"/>
        <v>300</v>
      </c>
      <c r="G191" s="38">
        <f t="shared" si="62"/>
        <v>1205</v>
      </c>
      <c r="H191" s="47">
        <f t="shared" si="63"/>
        <v>-75.103734439834028</v>
      </c>
    </row>
    <row r="192" spans="1:8" x14ac:dyDescent="0.25">
      <c r="A192" s="8">
        <f t="shared" si="2"/>
        <v>40171</v>
      </c>
      <c r="B192">
        <v>300</v>
      </c>
      <c r="C192">
        <v>0</v>
      </c>
      <c r="D192">
        <v>0</v>
      </c>
      <c r="E192">
        <v>1205</v>
      </c>
      <c r="F192" s="38">
        <f t="shared" si="61"/>
        <v>300</v>
      </c>
      <c r="G192" s="38">
        <f t="shared" si="62"/>
        <v>1205</v>
      </c>
      <c r="H192" s="47">
        <f t="shared" si="63"/>
        <v>-75.103734439834028</v>
      </c>
    </row>
    <row r="193" spans="1:8" x14ac:dyDescent="0.25">
      <c r="A193" s="8">
        <f t="shared" si="2"/>
        <v>40178</v>
      </c>
      <c r="B193">
        <v>300</v>
      </c>
      <c r="C193">
        <v>0</v>
      </c>
      <c r="D193">
        <v>0</v>
      </c>
      <c r="E193">
        <v>1205</v>
      </c>
      <c r="F193" s="38">
        <f t="shared" si="61"/>
        <v>300</v>
      </c>
      <c r="G193" s="38">
        <f t="shared" si="62"/>
        <v>1205</v>
      </c>
      <c r="H193" s="47">
        <f t="shared" si="63"/>
        <v>-75.103734439834028</v>
      </c>
    </row>
    <row r="194" spans="1:8" x14ac:dyDescent="0.25">
      <c r="A194" s="8">
        <f t="shared" si="2"/>
        <v>40185</v>
      </c>
      <c r="B194">
        <v>300</v>
      </c>
      <c r="C194">
        <v>0</v>
      </c>
      <c r="D194">
        <v>0</v>
      </c>
      <c r="E194">
        <v>1205</v>
      </c>
      <c r="F194" s="38">
        <f t="shared" si="61"/>
        <v>300</v>
      </c>
      <c r="G194" s="38">
        <f t="shared" si="62"/>
        <v>1205</v>
      </c>
      <c r="H194" s="47">
        <f t="shared" si="63"/>
        <v>-75.103734439834028</v>
      </c>
    </row>
    <row r="195" spans="1:8" x14ac:dyDescent="0.25">
      <c r="A195" s="8">
        <f t="shared" si="2"/>
        <v>40192</v>
      </c>
      <c r="B195">
        <v>300</v>
      </c>
      <c r="C195">
        <v>0</v>
      </c>
      <c r="D195">
        <v>0</v>
      </c>
      <c r="E195">
        <v>1205</v>
      </c>
      <c r="F195" s="38">
        <f t="shared" si="61"/>
        <v>300</v>
      </c>
      <c r="G195" s="38">
        <f t="shared" si="62"/>
        <v>1205</v>
      </c>
      <c r="H195" s="47">
        <f t="shared" si="63"/>
        <v>-75.103734439834028</v>
      </c>
    </row>
    <row r="196" spans="1:8" x14ac:dyDescent="0.25">
      <c r="A196" s="8">
        <f t="shared" si="2"/>
        <v>40199</v>
      </c>
      <c r="B196">
        <v>247.5</v>
      </c>
      <c r="C196">
        <v>0</v>
      </c>
      <c r="D196">
        <v>52.5</v>
      </c>
      <c r="E196">
        <v>1205</v>
      </c>
      <c r="F196" s="38">
        <f t="shared" si="61"/>
        <v>300</v>
      </c>
      <c r="G196" s="38">
        <f t="shared" si="62"/>
        <v>1205</v>
      </c>
      <c r="H196" s="47">
        <f t="shared" si="63"/>
        <v>-75.103734439834028</v>
      </c>
    </row>
    <row r="197" spans="1:8" x14ac:dyDescent="0.25">
      <c r="A197" s="8">
        <f t="shared" si="2"/>
        <v>40206</v>
      </c>
      <c r="B197">
        <v>247.5</v>
      </c>
      <c r="C197">
        <v>0</v>
      </c>
      <c r="D197">
        <v>52.5</v>
      </c>
      <c r="E197">
        <v>1205</v>
      </c>
      <c r="F197" s="38">
        <f t="shared" si="61"/>
        <v>300</v>
      </c>
      <c r="G197" s="38">
        <f t="shared" si="62"/>
        <v>1205</v>
      </c>
      <c r="H197" s="47">
        <f t="shared" si="63"/>
        <v>-75.103734439834028</v>
      </c>
    </row>
    <row r="198" spans="1:8" x14ac:dyDescent="0.25">
      <c r="A198" s="8">
        <f t="shared" si="2"/>
        <v>40213</v>
      </c>
      <c r="B198">
        <v>200</v>
      </c>
      <c r="C198">
        <v>0</v>
      </c>
      <c r="D198">
        <v>103.8</v>
      </c>
      <c r="E198">
        <v>1205</v>
      </c>
      <c r="F198" s="38">
        <f t="shared" si="61"/>
        <v>303.8</v>
      </c>
      <c r="G198" s="38">
        <f t="shared" si="62"/>
        <v>1205</v>
      </c>
      <c r="H198" s="47">
        <f t="shared" si="63"/>
        <v>-74.788381742738579</v>
      </c>
    </row>
    <row r="199" spans="1:8" x14ac:dyDescent="0.25">
      <c r="A199" s="8">
        <f t="shared" si="2"/>
        <v>40220</v>
      </c>
      <c r="B199">
        <v>200</v>
      </c>
      <c r="C199">
        <v>0</v>
      </c>
      <c r="D199">
        <v>103.8</v>
      </c>
      <c r="E199">
        <v>1205</v>
      </c>
      <c r="F199" s="38">
        <f t="shared" si="61"/>
        <v>303.8</v>
      </c>
      <c r="G199" s="38">
        <f t="shared" si="62"/>
        <v>1205</v>
      </c>
      <c r="H199" s="47">
        <f t="shared" si="63"/>
        <v>-74.788381742738579</v>
      </c>
    </row>
    <row r="200" spans="1:8" x14ac:dyDescent="0.25">
      <c r="A200" s="8">
        <f t="shared" si="2"/>
        <v>40227</v>
      </c>
      <c r="B200">
        <v>150</v>
      </c>
      <c r="C200">
        <v>0</v>
      </c>
      <c r="D200">
        <v>155.1</v>
      </c>
      <c r="E200">
        <v>1205</v>
      </c>
      <c r="F200" s="38">
        <f t="shared" si="61"/>
        <v>305.10000000000002</v>
      </c>
      <c r="G200" s="38">
        <f t="shared" si="62"/>
        <v>1205</v>
      </c>
      <c r="H200" s="47">
        <f t="shared" si="63"/>
        <v>-74.680497925311201</v>
      </c>
    </row>
    <row r="201" spans="1:8" x14ac:dyDescent="0.25">
      <c r="A201" s="8">
        <f t="shared" si="2"/>
        <v>40234</v>
      </c>
      <c r="B201">
        <v>150</v>
      </c>
      <c r="C201">
        <v>0</v>
      </c>
      <c r="D201">
        <v>155.1</v>
      </c>
      <c r="E201">
        <v>1205</v>
      </c>
      <c r="F201" s="38">
        <f t="shared" si="61"/>
        <v>305.10000000000002</v>
      </c>
      <c r="G201" s="38">
        <f t="shared" si="62"/>
        <v>1205</v>
      </c>
      <c r="H201" s="47">
        <f t="shared" si="63"/>
        <v>-74.680497925311201</v>
      </c>
    </row>
    <row r="202" spans="1:8" x14ac:dyDescent="0.25">
      <c r="A202" s="8">
        <f t="shared" si="2"/>
        <v>40241</v>
      </c>
      <c r="B202">
        <v>100</v>
      </c>
      <c r="C202">
        <v>0</v>
      </c>
      <c r="D202">
        <v>205.3</v>
      </c>
      <c r="E202">
        <v>1205</v>
      </c>
      <c r="F202" s="38">
        <f t="shared" si="61"/>
        <v>305.3</v>
      </c>
      <c r="G202" s="38">
        <f t="shared" si="62"/>
        <v>1205</v>
      </c>
      <c r="H202" s="47">
        <f t="shared" si="63"/>
        <v>-74.663900414937757</v>
      </c>
    </row>
    <row r="203" spans="1:8" x14ac:dyDescent="0.25">
      <c r="A203" s="8">
        <f t="shared" si="2"/>
        <v>40248</v>
      </c>
      <c r="B203">
        <v>100</v>
      </c>
      <c r="C203">
        <v>0</v>
      </c>
      <c r="D203">
        <v>205.3</v>
      </c>
      <c r="E203">
        <v>1205</v>
      </c>
      <c r="F203" s="38">
        <f t="shared" si="61"/>
        <v>305.3</v>
      </c>
      <c r="G203" s="38">
        <f t="shared" si="62"/>
        <v>1205</v>
      </c>
      <c r="H203" s="47">
        <f t="shared" si="63"/>
        <v>-74.663900414937757</v>
      </c>
    </row>
    <row r="204" spans="1:8" x14ac:dyDescent="0.25">
      <c r="A204" s="8">
        <f t="shared" si="2"/>
        <v>40255</v>
      </c>
      <c r="B204">
        <v>100</v>
      </c>
      <c r="C204">
        <v>0</v>
      </c>
      <c r="D204">
        <v>205.3</v>
      </c>
      <c r="E204">
        <v>1205</v>
      </c>
      <c r="F204" s="38">
        <f t="shared" si="61"/>
        <v>305.3</v>
      </c>
      <c r="G204" s="38">
        <f t="shared" si="62"/>
        <v>1205</v>
      </c>
      <c r="H204" s="47">
        <f t="shared" si="63"/>
        <v>-74.663900414937757</v>
      </c>
    </row>
    <row r="205" spans="1:8" x14ac:dyDescent="0.25">
      <c r="A205" s="8">
        <f t="shared" si="2"/>
        <v>40262</v>
      </c>
      <c r="B205">
        <v>50</v>
      </c>
      <c r="C205">
        <v>0</v>
      </c>
      <c r="D205">
        <v>256.5</v>
      </c>
      <c r="E205">
        <v>1205</v>
      </c>
      <c r="F205" s="38">
        <f t="shared" si="61"/>
        <v>306.5</v>
      </c>
      <c r="G205" s="38">
        <f t="shared" si="62"/>
        <v>1205</v>
      </c>
      <c r="H205" s="47">
        <f t="shared" si="63"/>
        <v>-74.564315352697093</v>
      </c>
    </row>
    <row r="206" spans="1:8" x14ac:dyDescent="0.25">
      <c r="A206" s="8">
        <f t="shared" si="2"/>
        <v>40269</v>
      </c>
      <c r="B206">
        <v>0</v>
      </c>
      <c r="C206">
        <v>0</v>
      </c>
      <c r="D206">
        <v>306.7</v>
      </c>
      <c r="E206">
        <v>1205</v>
      </c>
      <c r="F206" s="38">
        <f t="shared" si="61"/>
        <v>306.7</v>
      </c>
      <c r="G206" s="38">
        <f t="shared" si="62"/>
        <v>1205</v>
      </c>
      <c r="H206" s="47">
        <f t="shared" si="63"/>
        <v>-74.547717842323664</v>
      </c>
    </row>
    <row r="207" spans="1:8" x14ac:dyDescent="0.25">
      <c r="A207" s="8">
        <f t="shared" si="2"/>
        <v>40276</v>
      </c>
      <c r="B207">
        <v>0</v>
      </c>
      <c r="C207">
        <v>0</v>
      </c>
      <c r="D207">
        <v>306.7</v>
      </c>
      <c r="E207">
        <v>1205</v>
      </c>
      <c r="F207" s="38">
        <f t="shared" si="61"/>
        <v>306.7</v>
      </c>
      <c r="G207" s="38">
        <f t="shared" si="62"/>
        <v>1205</v>
      </c>
      <c r="H207" s="47">
        <f t="shared" si="63"/>
        <v>-74.547717842323664</v>
      </c>
    </row>
    <row r="208" spans="1:8" x14ac:dyDescent="0.25">
      <c r="A208" s="8">
        <f t="shared" si="2"/>
        <v>40283</v>
      </c>
      <c r="B208">
        <v>0</v>
      </c>
      <c r="C208">
        <v>0</v>
      </c>
      <c r="D208">
        <v>306.7</v>
      </c>
      <c r="E208">
        <v>1205</v>
      </c>
      <c r="F208" s="38">
        <f t="shared" si="61"/>
        <v>306.7</v>
      </c>
      <c r="G208" s="38">
        <f t="shared" si="62"/>
        <v>1205</v>
      </c>
      <c r="H208" s="47">
        <f t="shared" si="63"/>
        <v>-74.547717842323664</v>
      </c>
    </row>
    <row r="209" spans="1:8" x14ac:dyDescent="0.25">
      <c r="A209" s="8">
        <f t="shared" si="2"/>
        <v>40290</v>
      </c>
      <c r="B209">
        <v>0</v>
      </c>
      <c r="C209">
        <v>0</v>
      </c>
      <c r="D209">
        <v>306.7</v>
      </c>
      <c r="E209">
        <v>1205</v>
      </c>
      <c r="F209" s="38">
        <f t="shared" si="61"/>
        <v>306.7</v>
      </c>
      <c r="G209" s="38">
        <f t="shared" si="62"/>
        <v>1205</v>
      </c>
      <c r="H209" s="47">
        <f t="shared" si="63"/>
        <v>-74.547717842323664</v>
      </c>
    </row>
    <row r="210" spans="1:8" x14ac:dyDescent="0.25">
      <c r="A210" s="8">
        <f t="shared" si="2"/>
        <v>40297</v>
      </c>
      <c r="B210">
        <v>0</v>
      </c>
      <c r="C210">
        <v>0</v>
      </c>
      <c r="D210">
        <v>306.7</v>
      </c>
      <c r="E210">
        <v>1205</v>
      </c>
      <c r="F210" s="38">
        <f t="shared" si="61"/>
        <v>306.7</v>
      </c>
      <c r="G210" s="38">
        <f t="shared" si="62"/>
        <v>1205</v>
      </c>
      <c r="H210" s="47">
        <f t="shared" si="63"/>
        <v>-74.547717842323664</v>
      </c>
    </row>
    <row r="211" spans="1:8" x14ac:dyDescent="0.25">
      <c r="A211" s="8">
        <f t="shared" si="2"/>
        <v>40304</v>
      </c>
      <c r="B211">
        <v>0</v>
      </c>
      <c r="C211">
        <v>0</v>
      </c>
      <c r="D211">
        <v>306.7</v>
      </c>
      <c r="E211">
        <v>1205</v>
      </c>
      <c r="F211" s="38">
        <f t="shared" si="61"/>
        <v>306.7</v>
      </c>
      <c r="G211" s="38">
        <f t="shared" si="62"/>
        <v>1205</v>
      </c>
      <c r="H211" s="47">
        <f t="shared" si="63"/>
        <v>-74.547717842323664</v>
      </c>
    </row>
    <row r="212" spans="1:8" x14ac:dyDescent="0.25">
      <c r="A212" s="8">
        <f t="shared" si="2"/>
        <v>40311</v>
      </c>
      <c r="B212">
        <v>0</v>
      </c>
      <c r="C212">
        <v>0</v>
      </c>
      <c r="D212">
        <v>306.7</v>
      </c>
      <c r="E212">
        <v>1205</v>
      </c>
      <c r="F212" s="38">
        <f t="shared" si="61"/>
        <v>306.7</v>
      </c>
      <c r="G212" s="38">
        <f t="shared" si="62"/>
        <v>1205</v>
      </c>
      <c r="H212" s="47">
        <f t="shared" si="63"/>
        <v>-74.547717842323664</v>
      </c>
    </row>
    <row r="213" spans="1:8" x14ac:dyDescent="0.25">
      <c r="A213" s="8">
        <f t="shared" si="2"/>
        <v>40318</v>
      </c>
      <c r="B213">
        <v>0</v>
      </c>
      <c r="C213">
        <v>0</v>
      </c>
      <c r="D213">
        <v>306.7</v>
      </c>
      <c r="E213">
        <v>1205</v>
      </c>
      <c r="F213" s="38">
        <f t="shared" si="61"/>
        <v>306.7</v>
      </c>
      <c r="G213" s="38">
        <f t="shared" si="62"/>
        <v>1205</v>
      </c>
      <c r="H213" s="47">
        <f t="shared" si="63"/>
        <v>-74.547717842323664</v>
      </c>
    </row>
    <row r="214" spans="1:8" x14ac:dyDescent="0.25">
      <c r="A214" s="8">
        <f t="shared" si="2"/>
        <v>40325</v>
      </c>
      <c r="B214">
        <v>0</v>
      </c>
      <c r="C214">
        <v>0</v>
      </c>
      <c r="D214">
        <v>306.7</v>
      </c>
      <c r="E214">
        <v>1205</v>
      </c>
      <c r="F214" s="38">
        <f t="shared" si="61"/>
        <v>306.7</v>
      </c>
      <c r="G214" s="38">
        <f t="shared" si="62"/>
        <v>1205</v>
      </c>
      <c r="H214" s="47">
        <f t="shared" si="63"/>
        <v>-74.547717842323664</v>
      </c>
    </row>
    <row r="215" spans="1:8" x14ac:dyDescent="0.25">
      <c r="A215" s="75" t="s">
        <v>165</v>
      </c>
    </row>
    <row r="216" spans="1:8" x14ac:dyDescent="0.25">
      <c r="A216" s="8">
        <f>+A214+7</f>
        <v>40332</v>
      </c>
      <c r="B216">
        <v>94</v>
      </c>
      <c r="C216">
        <v>55.3</v>
      </c>
      <c r="D216">
        <v>0</v>
      </c>
      <c r="E216">
        <v>0</v>
      </c>
      <c r="F216" s="38">
        <f t="shared" ref="F216:F247" si="64">+B216+D216</f>
        <v>94</v>
      </c>
      <c r="G216" s="38">
        <f t="shared" ref="G216:G247" si="65">+C216+E216</f>
        <v>55.3</v>
      </c>
      <c r="H216" s="47">
        <f t="shared" ref="H216:H247" si="66">+(F216/G216-1)*100</f>
        <v>69.98191681735986</v>
      </c>
    </row>
    <row r="217" spans="1:8" x14ac:dyDescent="0.25">
      <c r="A217" s="8">
        <f t="shared" ref="A217:A280" si="67">+A216+7</f>
        <v>40339</v>
      </c>
      <c r="B217">
        <v>78.5</v>
      </c>
      <c r="C217">
        <v>50.3</v>
      </c>
      <c r="D217">
        <v>27</v>
      </c>
      <c r="E217">
        <v>18.600000000000001</v>
      </c>
      <c r="F217" s="38">
        <f t="shared" si="64"/>
        <v>105.5</v>
      </c>
      <c r="G217" s="38">
        <f t="shared" si="65"/>
        <v>68.900000000000006</v>
      </c>
      <c r="H217" s="47">
        <f t="shared" si="66"/>
        <v>53.120464441219141</v>
      </c>
    </row>
    <row r="218" spans="1:8" x14ac:dyDescent="0.25">
      <c r="A218" s="8">
        <f t="shared" si="67"/>
        <v>40346</v>
      </c>
      <c r="B218">
        <v>78.900000000000006</v>
      </c>
      <c r="C218">
        <v>50.3</v>
      </c>
      <c r="D218">
        <v>27</v>
      </c>
      <c r="E218">
        <v>18.600000000000001</v>
      </c>
      <c r="F218" s="38">
        <f t="shared" si="64"/>
        <v>105.9</v>
      </c>
      <c r="G218" s="38">
        <f t="shared" si="65"/>
        <v>68.900000000000006</v>
      </c>
      <c r="H218" s="47">
        <f t="shared" si="66"/>
        <v>53.701015965166896</v>
      </c>
    </row>
    <row r="219" spans="1:8" x14ac:dyDescent="0.25">
      <c r="A219" s="8">
        <f t="shared" si="67"/>
        <v>40353</v>
      </c>
      <c r="B219">
        <v>73</v>
      </c>
      <c r="C219">
        <v>50.3</v>
      </c>
      <c r="D219">
        <v>38.9</v>
      </c>
      <c r="E219">
        <v>18.600000000000001</v>
      </c>
      <c r="F219" s="38">
        <f t="shared" si="64"/>
        <v>111.9</v>
      </c>
      <c r="G219" s="38">
        <f t="shared" si="65"/>
        <v>68.900000000000006</v>
      </c>
      <c r="H219" s="47">
        <f t="shared" si="66"/>
        <v>62.409288824383168</v>
      </c>
    </row>
    <row r="220" spans="1:8" x14ac:dyDescent="0.25">
      <c r="A220" s="8">
        <f t="shared" si="67"/>
        <v>40360</v>
      </c>
      <c r="B220">
        <v>101.5</v>
      </c>
      <c r="C220">
        <v>89.8</v>
      </c>
      <c r="D220">
        <v>38.9</v>
      </c>
      <c r="E220">
        <v>34.6</v>
      </c>
      <c r="F220" s="38">
        <f t="shared" si="64"/>
        <v>140.4</v>
      </c>
      <c r="G220" s="38">
        <f t="shared" si="65"/>
        <v>124.4</v>
      </c>
      <c r="H220" s="47">
        <f t="shared" si="66"/>
        <v>12.861736334405149</v>
      </c>
    </row>
    <row r="221" spans="1:8" x14ac:dyDescent="0.25">
      <c r="A221" s="8">
        <f t="shared" si="67"/>
        <v>40367</v>
      </c>
      <c r="B221">
        <v>101.5</v>
      </c>
      <c r="C221">
        <v>89.8</v>
      </c>
      <c r="D221">
        <v>38.9</v>
      </c>
      <c r="E221">
        <v>34.6</v>
      </c>
      <c r="F221" s="38">
        <f t="shared" si="64"/>
        <v>140.4</v>
      </c>
      <c r="G221" s="38">
        <f t="shared" si="65"/>
        <v>124.4</v>
      </c>
      <c r="H221" s="47">
        <f t="shared" si="66"/>
        <v>12.861736334405149</v>
      </c>
    </row>
    <row r="222" spans="1:8" x14ac:dyDescent="0.25">
      <c r="A222" s="8">
        <f t="shared" si="67"/>
        <v>40374</v>
      </c>
      <c r="B222">
        <v>106.7</v>
      </c>
      <c r="C222">
        <v>98.8</v>
      </c>
      <c r="D222">
        <v>38.9</v>
      </c>
      <c r="E222">
        <v>34.6</v>
      </c>
      <c r="F222" s="38">
        <f t="shared" si="64"/>
        <v>145.6</v>
      </c>
      <c r="G222" s="38">
        <f t="shared" si="65"/>
        <v>133.4</v>
      </c>
      <c r="H222" s="47">
        <f t="shared" si="66"/>
        <v>9.14542728635681</v>
      </c>
    </row>
    <row r="223" spans="1:8" x14ac:dyDescent="0.25">
      <c r="A223" s="8">
        <f t="shared" si="67"/>
        <v>40381</v>
      </c>
      <c r="B223">
        <v>132.69999999999999</v>
      </c>
      <c r="C223">
        <v>90.8</v>
      </c>
      <c r="D223">
        <v>38.9</v>
      </c>
      <c r="E223">
        <v>46.6</v>
      </c>
      <c r="F223" s="38">
        <f t="shared" si="64"/>
        <v>171.6</v>
      </c>
      <c r="G223" s="38">
        <f t="shared" si="65"/>
        <v>137.4</v>
      </c>
      <c r="H223" s="47">
        <f t="shared" si="66"/>
        <v>24.890829694323124</v>
      </c>
    </row>
    <row r="224" spans="1:8" x14ac:dyDescent="0.25">
      <c r="A224" s="8">
        <f t="shared" si="67"/>
        <v>40388</v>
      </c>
      <c r="B224">
        <v>126.7</v>
      </c>
      <c r="C224">
        <v>112.9</v>
      </c>
      <c r="D224">
        <v>44.9</v>
      </c>
      <c r="E224">
        <v>58.1</v>
      </c>
      <c r="F224" s="38">
        <f t="shared" si="64"/>
        <v>171.6</v>
      </c>
      <c r="G224" s="38">
        <f t="shared" si="65"/>
        <v>171</v>
      </c>
      <c r="H224" s="47">
        <f t="shared" si="66"/>
        <v>0.35087719298245723</v>
      </c>
    </row>
    <row r="225" spans="1:8" x14ac:dyDescent="0.25">
      <c r="A225" s="8">
        <f t="shared" si="67"/>
        <v>40395</v>
      </c>
      <c r="B225">
        <v>126.7</v>
      </c>
      <c r="C225">
        <v>112.9</v>
      </c>
      <c r="D225">
        <v>44.9</v>
      </c>
      <c r="E225">
        <v>58.1</v>
      </c>
      <c r="F225" s="38">
        <f t="shared" si="64"/>
        <v>171.6</v>
      </c>
      <c r="G225" s="38">
        <f t="shared" si="65"/>
        <v>171</v>
      </c>
      <c r="H225" s="47">
        <f t="shared" si="66"/>
        <v>0.35087719298245723</v>
      </c>
    </row>
    <row r="226" spans="1:8" x14ac:dyDescent="0.25">
      <c r="A226" s="8">
        <f t="shared" si="67"/>
        <v>40402</v>
      </c>
      <c r="B226">
        <v>107</v>
      </c>
      <c r="C226">
        <v>109.9</v>
      </c>
      <c r="D226">
        <v>65.3</v>
      </c>
      <c r="E226">
        <v>74.3</v>
      </c>
      <c r="F226" s="38">
        <f t="shared" si="64"/>
        <v>172.3</v>
      </c>
      <c r="G226" s="38">
        <f t="shared" si="65"/>
        <v>184.2</v>
      </c>
      <c r="H226" s="47">
        <f t="shared" si="66"/>
        <v>-6.4603691639522172</v>
      </c>
    </row>
    <row r="227" spans="1:8" x14ac:dyDescent="0.25">
      <c r="A227" s="8">
        <f t="shared" si="67"/>
        <v>40409</v>
      </c>
      <c r="B227">
        <v>155</v>
      </c>
      <c r="C227">
        <v>96.6</v>
      </c>
      <c r="D227">
        <v>65.3</v>
      </c>
      <c r="E227">
        <v>88.3</v>
      </c>
      <c r="F227" s="38">
        <f t="shared" si="64"/>
        <v>220.3</v>
      </c>
      <c r="G227" s="38">
        <f t="shared" si="65"/>
        <v>184.89999999999998</v>
      </c>
      <c r="H227" s="47">
        <f t="shared" si="66"/>
        <v>19.145484045429974</v>
      </c>
    </row>
    <row r="228" spans="1:8" x14ac:dyDescent="0.25">
      <c r="A228" s="8">
        <f t="shared" si="67"/>
        <v>40416</v>
      </c>
      <c r="B228">
        <v>170.9</v>
      </c>
      <c r="C228">
        <v>96.6</v>
      </c>
      <c r="D228">
        <v>65.3</v>
      </c>
      <c r="E228">
        <v>88.3</v>
      </c>
      <c r="F228" s="38">
        <f t="shared" si="64"/>
        <v>236.2</v>
      </c>
      <c r="G228" s="38">
        <f t="shared" si="65"/>
        <v>184.89999999999998</v>
      </c>
      <c r="H228" s="47">
        <f t="shared" si="66"/>
        <v>27.744726879394264</v>
      </c>
    </row>
    <row r="229" spans="1:8" x14ac:dyDescent="0.25">
      <c r="A229" s="8">
        <f t="shared" si="67"/>
        <v>40423</v>
      </c>
      <c r="B229">
        <v>158.9</v>
      </c>
      <c r="C229">
        <v>93.1</v>
      </c>
      <c r="D229">
        <v>77.3</v>
      </c>
      <c r="E229">
        <v>103.7</v>
      </c>
      <c r="F229" s="38">
        <f t="shared" si="64"/>
        <v>236.2</v>
      </c>
      <c r="G229" s="38">
        <f t="shared" si="65"/>
        <v>196.8</v>
      </c>
      <c r="H229" s="47">
        <f t="shared" si="66"/>
        <v>20.02032520325201</v>
      </c>
    </row>
    <row r="230" spans="1:8" x14ac:dyDescent="0.25">
      <c r="A230" s="8">
        <f t="shared" si="67"/>
        <v>40430</v>
      </c>
      <c r="B230">
        <v>159.9</v>
      </c>
      <c r="C230">
        <v>65.099999999999994</v>
      </c>
      <c r="D230">
        <v>77.3</v>
      </c>
      <c r="E230">
        <v>149.6</v>
      </c>
      <c r="F230" s="38">
        <f t="shared" si="64"/>
        <v>237.2</v>
      </c>
      <c r="G230" s="38">
        <f t="shared" si="65"/>
        <v>214.7</v>
      </c>
      <c r="H230" s="47">
        <f t="shared" si="66"/>
        <v>10.479739170936186</v>
      </c>
    </row>
    <row r="231" spans="1:8" x14ac:dyDescent="0.25">
      <c r="A231" s="8">
        <f t="shared" si="67"/>
        <v>40437</v>
      </c>
      <c r="B231">
        <v>159.9</v>
      </c>
      <c r="C231">
        <v>67.599999999999994</v>
      </c>
      <c r="D231">
        <v>77.3</v>
      </c>
      <c r="E231">
        <v>149.6</v>
      </c>
      <c r="F231" s="38">
        <f t="shared" si="64"/>
        <v>237.2</v>
      </c>
      <c r="G231" s="38">
        <f t="shared" si="65"/>
        <v>217.2</v>
      </c>
      <c r="H231" s="47">
        <f t="shared" si="66"/>
        <v>9.2081031307550631</v>
      </c>
    </row>
    <row r="232" spans="1:8" x14ac:dyDescent="0.25">
      <c r="A232" s="8">
        <f t="shared" si="67"/>
        <v>40444</v>
      </c>
      <c r="B232">
        <v>170.9</v>
      </c>
      <c r="C232">
        <v>110.1</v>
      </c>
      <c r="D232">
        <v>77.3</v>
      </c>
      <c r="E232">
        <v>149.6</v>
      </c>
      <c r="F232" s="38">
        <f t="shared" si="64"/>
        <v>248.2</v>
      </c>
      <c r="G232" s="38">
        <f t="shared" si="65"/>
        <v>259.7</v>
      </c>
      <c r="H232" s="47">
        <f t="shared" si="66"/>
        <v>-4.428186368887177</v>
      </c>
    </row>
    <row r="233" spans="1:8" x14ac:dyDescent="0.25">
      <c r="A233" s="8">
        <f t="shared" si="67"/>
        <v>40451</v>
      </c>
      <c r="B233">
        <v>146.9</v>
      </c>
      <c r="C233">
        <v>110.1</v>
      </c>
      <c r="D233">
        <v>105.4</v>
      </c>
      <c r="E233">
        <v>149.6</v>
      </c>
      <c r="F233" s="38">
        <f t="shared" si="64"/>
        <v>252.3</v>
      </c>
      <c r="G233" s="38">
        <f t="shared" si="65"/>
        <v>259.7</v>
      </c>
      <c r="H233" s="47">
        <f t="shared" si="66"/>
        <v>-2.8494416634578301</v>
      </c>
    </row>
    <row r="234" spans="1:8" x14ac:dyDescent="0.25">
      <c r="A234" s="8">
        <f t="shared" si="67"/>
        <v>40458</v>
      </c>
      <c r="B234">
        <v>166.9</v>
      </c>
      <c r="C234">
        <v>93.1</v>
      </c>
      <c r="D234">
        <v>105.4</v>
      </c>
      <c r="E234">
        <v>179.3</v>
      </c>
      <c r="F234" s="38">
        <f t="shared" si="64"/>
        <v>272.3</v>
      </c>
      <c r="G234" s="38">
        <f t="shared" si="65"/>
        <v>272.39999999999998</v>
      </c>
      <c r="H234" s="47">
        <f t="shared" si="66"/>
        <v>-3.6710719530086422E-2</v>
      </c>
    </row>
    <row r="235" spans="1:8" x14ac:dyDescent="0.25">
      <c r="A235" s="8">
        <f t="shared" si="67"/>
        <v>40465</v>
      </c>
      <c r="B235">
        <v>143.19999999999999</v>
      </c>
      <c r="C235">
        <v>93.1</v>
      </c>
      <c r="D235">
        <v>125.4</v>
      </c>
      <c r="E235">
        <v>179.3</v>
      </c>
      <c r="F235" s="38">
        <f t="shared" si="64"/>
        <v>268.60000000000002</v>
      </c>
      <c r="G235" s="38">
        <f t="shared" si="65"/>
        <v>272.39999999999998</v>
      </c>
      <c r="H235" s="47">
        <f t="shared" si="66"/>
        <v>-1.3950073421438947</v>
      </c>
    </row>
    <row r="236" spans="1:8" x14ac:dyDescent="0.25">
      <c r="A236" s="8">
        <f t="shared" si="67"/>
        <v>40472</v>
      </c>
      <c r="B236">
        <v>157.5</v>
      </c>
      <c r="C236">
        <v>78</v>
      </c>
      <c r="D236">
        <v>125.4</v>
      </c>
      <c r="E236">
        <v>216.1</v>
      </c>
      <c r="F236" s="38">
        <f t="shared" si="64"/>
        <v>282.89999999999998</v>
      </c>
      <c r="G236" s="38">
        <f t="shared" si="65"/>
        <v>294.10000000000002</v>
      </c>
      <c r="H236" s="47">
        <f t="shared" si="66"/>
        <v>-3.8082284937096422</v>
      </c>
    </row>
    <row r="237" spans="1:8" x14ac:dyDescent="0.25">
      <c r="A237" s="8">
        <f t="shared" si="67"/>
        <v>40479</v>
      </c>
      <c r="B237">
        <v>170.5</v>
      </c>
      <c r="C237">
        <v>71.400000000000006</v>
      </c>
      <c r="D237">
        <v>125.4</v>
      </c>
      <c r="E237">
        <v>222.3</v>
      </c>
      <c r="F237" s="38">
        <f t="shared" si="64"/>
        <v>295.89999999999998</v>
      </c>
      <c r="G237" s="38">
        <f t="shared" si="65"/>
        <v>293.70000000000005</v>
      </c>
      <c r="H237" s="47">
        <f t="shared" si="66"/>
        <v>0.74906367041196464</v>
      </c>
    </row>
    <row r="238" spans="1:8" x14ac:dyDescent="0.25">
      <c r="A238" s="8">
        <f t="shared" si="67"/>
        <v>40486</v>
      </c>
      <c r="B238">
        <v>187.5</v>
      </c>
      <c r="C238">
        <v>92.4</v>
      </c>
      <c r="D238">
        <v>143.4</v>
      </c>
      <c r="E238">
        <v>222.3</v>
      </c>
      <c r="F238" s="38">
        <f t="shared" si="64"/>
        <v>330.9</v>
      </c>
      <c r="G238" s="38">
        <f t="shared" si="65"/>
        <v>314.70000000000005</v>
      </c>
      <c r="H238" s="47">
        <f t="shared" si="66"/>
        <v>5.1477597712106471</v>
      </c>
    </row>
    <row r="239" spans="1:8" x14ac:dyDescent="0.25">
      <c r="A239" s="8">
        <f t="shared" si="67"/>
        <v>40493</v>
      </c>
      <c r="B239">
        <v>154.5</v>
      </c>
      <c r="C239">
        <v>104.4</v>
      </c>
      <c r="D239">
        <v>170.4</v>
      </c>
      <c r="E239">
        <v>222.3</v>
      </c>
      <c r="F239" s="38">
        <f t="shared" si="64"/>
        <v>324.89999999999998</v>
      </c>
      <c r="G239" s="38">
        <f t="shared" si="65"/>
        <v>326.70000000000005</v>
      </c>
      <c r="H239" s="47">
        <f t="shared" si="66"/>
        <v>-0.55096418732784036</v>
      </c>
    </row>
    <row r="240" spans="1:8" x14ac:dyDescent="0.25">
      <c r="A240" s="8">
        <f t="shared" si="67"/>
        <v>40500</v>
      </c>
      <c r="B240">
        <v>189.5</v>
      </c>
      <c r="C240">
        <v>122.4</v>
      </c>
      <c r="D240">
        <v>170.4</v>
      </c>
      <c r="E240">
        <v>222.3</v>
      </c>
      <c r="F240" s="38">
        <f t="shared" si="64"/>
        <v>359.9</v>
      </c>
      <c r="G240" s="38">
        <f t="shared" si="65"/>
        <v>344.70000000000005</v>
      </c>
      <c r="H240" s="47">
        <f t="shared" si="66"/>
        <v>4.409631563678551</v>
      </c>
    </row>
    <row r="241" spans="1:9" x14ac:dyDescent="0.25">
      <c r="A241" s="8">
        <f t="shared" si="67"/>
        <v>40507</v>
      </c>
      <c r="B241">
        <v>226.1</v>
      </c>
      <c r="C241">
        <v>104.4</v>
      </c>
      <c r="D241">
        <v>176.4</v>
      </c>
      <c r="E241">
        <v>241.1</v>
      </c>
      <c r="F241" s="38">
        <f t="shared" si="64"/>
        <v>402.5</v>
      </c>
      <c r="G241" s="38">
        <f t="shared" si="65"/>
        <v>345.5</v>
      </c>
      <c r="H241" s="47">
        <f t="shared" si="66"/>
        <v>16.497829232995652</v>
      </c>
    </row>
    <row r="242" spans="1:9" x14ac:dyDescent="0.25">
      <c r="A242" s="8">
        <f t="shared" si="67"/>
        <v>40514</v>
      </c>
      <c r="B242">
        <v>208.6</v>
      </c>
      <c r="C242">
        <v>102.2</v>
      </c>
      <c r="D242">
        <v>193.6</v>
      </c>
      <c r="E242">
        <v>260.2</v>
      </c>
      <c r="F242" s="38">
        <f t="shared" si="64"/>
        <v>402.2</v>
      </c>
      <c r="G242" s="38">
        <f t="shared" si="65"/>
        <v>362.4</v>
      </c>
      <c r="H242" s="47">
        <f t="shared" si="66"/>
        <v>10.982339955849895</v>
      </c>
    </row>
    <row r="243" spans="1:9" x14ac:dyDescent="0.25">
      <c r="A243" s="8">
        <f t="shared" si="67"/>
        <v>40521</v>
      </c>
      <c r="B243">
        <v>245.6</v>
      </c>
      <c r="C243">
        <v>119.2</v>
      </c>
      <c r="D243">
        <v>208.6</v>
      </c>
      <c r="E243">
        <v>260.2</v>
      </c>
      <c r="F243" s="38">
        <f t="shared" si="64"/>
        <v>454.2</v>
      </c>
      <c r="G243" s="38">
        <f t="shared" si="65"/>
        <v>379.4</v>
      </c>
      <c r="H243" s="47">
        <f t="shared" si="66"/>
        <v>19.71534001054296</v>
      </c>
    </row>
    <row r="244" spans="1:9" x14ac:dyDescent="0.25">
      <c r="A244" s="8">
        <f t="shared" si="67"/>
        <v>40528</v>
      </c>
      <c r="B244">
        <v>225.9</v>
      </c>
      <c r="C244">
        <v>121.2</v>
      </c>
      <c r="D244">
        <v>228.5</v>
      </c>
      <c r="E244">
        <v>260.2</v>
      </c>
      <c r="F244" s="38">
        <f t="shared" si="64"/>
        <v>454.4</v>
      </c>
      <c r="G244" s="38">
        <f t="shared" si="65"/>
        <v>381.4</v>
      </c>
      <c r="H244" s="47">
        <f t="shared" si="66"/>
        <v>19.140010487676975</v>
      </c>
    </row>
    <row r="245" spans="1:9" x14ac:dyDescent="0.25">
      <c r="A245" s="8">
        <f t="shared" si="67"/>
        <v>40535</v>
      </c>
      <c r="B245">
        <v>239.9</v>
      </c>
      <c r="C245">
        <v>142.19999999999999</v>
      </c>
      <c r="D245">
        <v>248.2</v>
      </c>
      <c r="E245">
        <v>278</v>
      </c>
      <c r="F245" s="38">
        <f t="shared" si="64"/>
        <v>488.1</v>
      </c>
      <c r="G245" s="38">
        <f t="shared" si="65"/>
        <v>420.2</v>
      </c>
      <c r="H245" s="47">
        <f t="shared" si="66"/>
        <v>16.158971918134224</v>
      </c>
    </row>
    <row r="246" spans="1:9" x14ac:dyDescent="0.25">
      <c r="A246" s="8">
        <f t="shared" si="67"/>
        <v>40542</v>
      </c>
      <c r="B246">
        <v>239.9</v>
      </c>
      <c r="C246">
        <v>135.5</v>
      </c>
      <c r="D246">
        <v>248.2</v>
      </c>
      <c r="E246">
        <v>284.2</v>
      </c>
      <c r="F246" s="38">
        <f t="shared" si="64"/>
        <v>488.1</v>
      </c>
      <c r="G246" s="38">
        <f t="shared" si="65"/>
        <v>419.7</v>
      </c>
      <c r="H246" s="47">
        <f t="shared" si="66"/>
        <v>16.297355253752688</v>
      </c>
    </row>
    <row r="247" spans="1:9" x14ac:dyDescent="0.25">
      <c r="A247" s="8">
        <f t="shared" si="67"/>
        <v>40549</v>
      </c>
      <c r="B247">
        <v>227.3</v>
      </c>
      <c r="C247">
        <v>135.5</v>
      </c>
      <c r="D247">
        <v>260.8</v>
      </c>
      <c r="E247">
        <v>284.2</v>
      </c>
      <c r="F247" s="38">
        <f t="shared" si="64"/>
        <v>488.1</v>
      </c>
      <c r="G247" s="38">
        <f t="shared" si="65"/>
        <v>419.7</v>
      </c>
      <c r="H247" s="47">
        <f t="shared" si="66"/>
        <v>16.297355253752688</v>
      </c>
    </row>
    <row r="248" spans="1:9" x14ac:dyDescent="0.25">
      <c r="A248" s="8">
        <f t="shared" si="67"/>
        <v>40556</v>
      </c>
      <c r="B248">
        <v>264.3</v>
      </c>
      <c r="C248">
        <v>156</v>
      </c>
      <c r="D248">
        <v>271.8</v>
      </c>
      <c r="E248">
        <v>310.7</v>
      </c>
      <c r="F248" s="38">
        <f t="shared" ref="F248:F267" si="68">+B248+D248</f>
        <v>536.1</v>
      </c>
      <c r="G248" s="38">
        <f t="shared" ref="G248:G267" si="69">+C248+E248</f>
        <v>466.7</v>
      </c>
      <c r="H248" s="47">
        <f t="shared" ref="H248:H267" si="70">+(F248/G248-1)*100</f>
        <v>14.870366402399826</v>
      </c>
    </row>
    <row r="249" spans="1:9" x14ac:dyDescent="0.25">
      <c r="A249" s="8">
        <f t="shared" si="67"/>
        <v>40563</v>
      </c>
      <c r="B249">
        <v>287.89999999999998</v>
      </c>
      <c r="C249">
        <v>161.5</v>
      </c>
      <c r="D249">
        <v>297.3</v>
      </c>
      <c r="E249">
        <v>323.3</v>
      </c>
      <c r="F249" s="38">
        <f t="shared" si="68"/>
        <v>585.20000000000005</v>
      </c>
      <c r="G249" s="38">
        <f t="shared" si="69"/>
        <v>484.8</v>
      </c>
      <c r="H249" s="47">
        <f t="shared" si="70"/>
        <v>20.709570957095714</v>
      </c>
      <c r="I249">
        <v>8.5</v>
      </c>
    </row>
    <row r="250" spans="1:9" x14ac:dyDescent="0.25">
      <c r="A250" s="8">
        <f t="shared" si="67"/>
        <v>40570</v>
      </c>
      <c r="B250">
        <v>294.2</v>
      </c>
      <c r="C250">
        <v>117</v>
      </c>
      <c r="D250">
        <v>297.3</v>
      </c>
      <c r="E250">
        <v>371.6</v>
      </c>
      <c r="F250" s="38">
        <f t="shared" si="68"/>
        <v>591.5</v>
      </c>
      <c r="G250" s="38">
        <f t="shared" si="69"/>
        <v>488.6</v>
      </c>
      <c r="H250" s="47">
        <f t="shared" si="70"/>
        <v>21.060171919770767</v>
      </c>
      <c r="I250">
        <v>8.5</v>
      </c>
    </row>
    <row r="251" spans="1:9" x14ac:dyDescent="0.25">
      <c r="A251" s="8">
        <f t="shared" si="67"/>
        <v>40577</v>
      </c>
      <c r="B251">
        <v>270.7</v>
      </c>
      <c r="C251">
        <v>135</v>
      </c>
      <c r="D251">
        <v>323.60000000000002</v>
      </c>
      <c r="E251">
        <v>371.6</v>
      </c>
      <c r="F251" s="38">
        <f t="shared" si="68"/>
        <v>594.29999999999995</v>
      </c>
      <c r="G251" s="38">
        <f t="shared" si="69"/>
        <v>506.6</v>
      </c>
      <c r="H251" s="47">
        <f t="shared" si="70"/>
        <v>17.311488353730731</v>
      </c>
      <c r="I251">
        <v>8.5</v>
      </c>
    </row>
    <row r="252" spans="1:9" x14ac:dyDescent="0.25">
      <c r="A252" s="8">
        <f t="shared" si="67"/>
        <v>40584</v>
      </c>
      <c r="B252">
        <v>286.89999999999998</v>
      </c>
      <c r="C252">
        <v>124</v>
      </c>
      <c r="D252">
        <v>323.60000000000002</v>
      </c>
      <c r="E252">
        <v>382.4</v>
      </c>
      <c r="F252" s="38">
        <f t="shared" si="68"/>
        <v>610.5</v>
      </c>
      <c r="G252" s="38">
        <f t="shared" si="69"/>
        <v>506.4</v>
      </c>
      <c r="H252" s="47">
        <f t="shared" si="70"/>
        <v>20.556872037914697</v>
      </c>
      <c r="I252">
        <v>23.5</v>
      </c>
    </row>
    <row r="253" spans="1:9" x14ac:dyDescent="0.25">
      <c r="A253" s="8">
        <f t="shared" si="67"/>
        <v>40591</v>
      </c>
      <c r="B253">
        <v>284.3</v>
      </c>
      <c r="C253">
        <v>137.80000000000001</v>
      </c>
      <c r="D253">
        <v>333.3</v>
      </c>
      <c r="E253">
        <v>382.4</v>
      </c>
      <c r="F253" s="38">
        <f t="shared" si="68"/>
        <v>617.6</v>
      </c>
      <c r="G253" s="38">
        <f t="shared" si="69"/>
        <v>520.20000000000005</v>
      </c>
      <c r="H253" s="47">
        <f t="shared" si="70"/>
        <v>18.723567858515942</v>
      </c>
      <c r="I253">
        <v>23.5</v>
      </c>
    </row>
    <row r="254" spans="1:9" x14ac:dyDescent="0.25">
      <c r="A254" s="8">
        <f t="shared" si="67"/>
        <v>40598</v>
      </c>
      <c r="B254">
        <v>232</v>
      </c>
      <c r="C254">
        <v>164.3</v>
      </c>
      <c r="D254">
        <v>391</v>
      </c>
      <c r="E254">
        <v>382.4</v>
      </c>
      <c r="F254" s="38">
        <f t="shared" si="68"/>
        <v>623</v>
      </c>
      <c r="G254" s="38">
        <f t="shared" si="69"/>
        <v>546.70000000000005</v>
      </c>
      <c r="H254" s="47">
        <f t="shared" si="70"/>
        <v>13.956466069142115</v>
      </c>
      <c r="I254">
        <v>23.5</v>
      </c>
    </row>
    <row r="255" spans="1:9" x14ac:dyDescent="0.25">
      <c r="A255" s="8">
        <f t="shared" si="67"/>
        <v>40605</v>
      </c>
      <c r="B255">
        <v>232</v>
      </c>
      <c r="C255">
        <v>209.4</v>
      </c>
      <c r="D255">
        <v>391</v>
      </c>
      <c r="E255">
        <v>382.4</v>
      </c>
      <c r="F255" s="38">
        <f t="shared" si="68"/>
        <v>623</v>
      </c>
      <c r="G255" s="38">
        <f t="shared" si="69"/>
        <v>591.79999999999995</v>
      </c>
      <c r="H255" s="47">
        <f t="shared" si="70"/>
        <v>5.2720513687056547</v>
      </c>
      <c r="I255">
        <v>23.5</v>
      </c>
    </row>
    <row r="256" spans="1:9" x14ac:dyDescent="0.25">
      <c r="A256" s="8">
        <f t="shared" si="67"/>
        <v>40612</v>
      </c>
      <c r="B256">
        <v>232</v>
      </c>
      <c r="C256">
        <v>221.5</v>
      </c>
      <c r="D256">
        <v>391</v>
      </c>
      <c r="E256">
        <v>397.8</v>
      </c>
      <c r="F256" s="38">
        <f t="shared" si="68"/>
        <v>623</v>
      </c>
      <c r="G256" s="38">
        <f t="shared" si="69"/>
        <v>619.29999999999995</v>
      </c>
      <c r="H256" s="47">
        <f t="shared" si="70"/>
        <v>0.59744873243985364</v>
      </c>
      <c r="I256">
        <v>23.5</v>
      </c>
    </row>
    <row r="257" spans="1:9" x14ac:dyDescent="0.25">
      <c r="A257" s="8">
        <f t="shared" si="67"/>
        <v>40619</v>
      </c>
      <c r="B257">
        <v>199</v>
      </c>
      <c r="C257">
        <v>234.3</v>
      </c>
      <c r="D257">
        <v>424.3</v>
      </c>
      <c r="E257">
        <v>420.1</v>
      </c>
      <c r="F257" s="38">
        <f t="shared" si="68"/>
        <v>623.29999999999995</v>
      </c>
      <c r="G257" s="38">
        <f t="shared" si="69"/>
        <v>654.40000000000009</v>
      </c>
      <c r="H257" s="47">
        <f t="shared" si="70"/>
        <v>-4.7524449877750836</v>
      </c>
      <c r="I257">
        <v>23.5</v>
      </c>
    </row>
    <row r="258" spans="1:9" x14ac:dyDescent="0.25">
      <c r="A258" s="8">
        <f t="shared" si="67"/>
        <v>40626</v>
      </c>
      <c r="B258">
        <v>119</v>
      </c>
      <c r="C258">
        <v>249.3</v>
      </c>
      <c r="D258">
        <v>466.9</v>
      </c>
      <c r="E258">
        <v>420.1</v>
      </c>
      <c r="F258" s="38">
        <f t="shared" si="68"/>
        <v>585.9</v>
      </c>
      <c r="G258" s="38">
        <f t="shared" si="69"/>
        <v>669.40000000000009</v>
      </c>
      <c r="H258" s="47">
        <f t="shared" si="70"/>
        <v>-12.473857185539305</v>
      </c>
      <c r="I258">
        <v>40</v>
      </c>
    </row>
    <row r="259" spans="1:9" x14ac:dyDescent="0.25">
      <c r="A259" s="8">
        <f t="shared" si="67"/>
        <v>40633</v>
      </c>
      <c r="B259">
        <v>122</v>
      </c>
      <c r="C259">
        <v>241.3</v>
      </c>
      <c r="D259">
        <v>466.9</v>
      </c>
      <c r="E259">
        <v>436.1</v>
      </c>
      <c r="F259" s="38">
        <f t="shared" si="68"/>
        <v>588.9</v>
      </c>
      <c r="G259" s="38">
        <f t="shared" si="69"/>
        <v>677.40000000000009</v>
      </c>
      <c r="H259" s="47">
        <f t="shared" si="70"/>
        <v>-13.064658990256884</v>
      </c>
      <c r="I259">
        <v>66</v>
      </c>
    </row>
    <row r="260" spans="1:9" x14ac:dyDescent="0.25">
      <c r="A260" s="8">
        <f t="shared" si="67"/>
        <v>40640</v>
      </c>
      <c r="B260">
        <v>82.8</v>
      </c>
      <c r="C260">
        <v>163.80000000000001</v>
      </c>
      <c r="D260">
        <v>515.5</v>
      </c>
      <c r="E260">
        <v>516.5</v>
      </c>
      <c r="F260" s="38">
        <f t="shared" si="68"/>
        <v>598.29999999999995</v>
      </c>
      <c r="G260" s="38">
        <f t="shared" si="69"/>
        <v>680.3</v>
      </c>
      <c r="H260" s="47">
        <f t="shared" si="70"/>
        <v>-12.053505806261944</v>
      </c>
      <c r="I260">
        <v>66</v>
      </c>
    </row>
    <row r="261" spans="1:9" x14ac:dyDescent="0.25">
      <c r="A261" s="8">
        <f t="shared" si="67"/>
        <v>40647</v>
      </c>
      <c r="B261">
        <v>115.8</v>
      </c>
      <c r="C261">
        <v>163.80000000000001</v>
      </c>
      <c r="D261">
        <v>515.5</v>
      </c>
      <c r="E261">
        <v>516.5</v>
      </c>
      <c r="F261" s="38">
        <f t="shared" si="68"/>
        <v>631.29999999999995</v>
      </c>
      <c r="G261" s="38">
        <f t="shared" si="69"/>
        <v>680.3</v>
      </c>
      <c r="H261" s="47">
        <f t="shared" si="70"/>
        <v>-7.2027046891077422</v>
      </c>
      <c r="I261">
        <v>66</v>
      </c>
    </row>
    <row r="262" spans="1:9" x14ac:dyDescent="0.25">
      <c r="A262" s="8">
        <f t="shared" si="67"/>
        <v>40654</v>
      </c>
      <c r="B262">
        <v>149.80000000000001</v>
      </c>
      <c r="C262">
        <v>165.4</v>
      </c>
      <c r="D262">
        <v>515.5</v>
      </c>
      <c r="E262">
        <v>540.9</v>
      </c>
      <c r="F262" s="38">
        <f t="shared" si="68"/>
        <v>665.3</v>
      </c>
      <c r="G262" s="38">
        <f t="shared" si="69"/>
        <v>706.3</v>
      </c>
      <c r="H262" s="47">
        <f t="shared" si="70"/>
        <v>-5.804898768228794</v>
      </c>
      <c r="I262">
        <v>66</v>
      </c>
    </row>
    <row r="263" spans="1:9" x14ac:dyDescent="0.25">
      <c r="A263" s="8">
        <f t="shared" si="67"/>
        <v>40661</v>
      </c>
      <c r="B263">
        <v>94.3</v>
      </c>
      <c r="C263">
        <v>162.30000000000001</v>
      </c>
      <c r="D263">
        <v>537.5</v>
      </c>
      <c r="E263">
        <v>555.20000000000005</v>
      </c>
      <c r="F263" s="38">
        <f t="shared" si="68"/>
        <v>631.79999999999995</v>
      </c>
      <c r="G263" s="38">
        <f t="shared" si="69"/>
        <v>717.5</v>
      </c>
      <c r="H263" s="47">
        <f t="shared" si="70"/>
        <v>-11.944250871080142</v>
      </c>
      <c r="I263">
        <v>78.5</v>
      </c>
    </row>
    <row r="264" spans="1:9" x14ac:dyDescent="0.25">
      <c r="A264" s="8">
        <f t="shared" si="67"/>
        <v>40668</v>
      </c>
      <c r="B264">
        <v>110.2</v>
      </c>
      <c r="C264">
        <v>145.80000000000001</v>
      </c>
      <c r="D264">
        <v>537.5</v>
      </c>
      <c r="E264">
        <v>588.9</v>
      </c>
      <c r="F264" s="38">
        <f t="shared" si="68"/>
        <v>647.70000000000005</v>
      </c>
      <c r="G264" s="38">
        <f t="shared" si="69"/>
        <v>734.7</v>
      </c>
      <c r="H264" s="47">
        <f t="shared" si="70"/>
        <v>-11.841567986933443</v>
      </c>
      <c r="I264">
        <v>85.7</v>
      </c>
    </row>
    <row r="265" spans="1:9" x14ac:dyDescent="0.25">
      <c r="A265" s="8">
        <f t="shared" si="67"/>
        <v>40675</v>
      </c>
      <c r="B265">
        <v>50</v>
      </c>
      <c r="C265">
        <v>65.3</v>
      </c>
      <c r="D265">
        <v>605.70000000000005</v>
      </c>
      <c r="E265">
        <v>628.5</v>
      </c>
      <c r="F265" s="38">
        <f t="shared" si="68"/>
        <v>655.7</v>
      </c>
      <c r="G265" s="38">
        <f t="shared" si="69"/>
        <v>693.8</v>
      </c>
      <c r="H265" s="47">
        <f t="shared" si="70"/>
        <v>-5.4914961083885716</v>
      </c>
      <c r="I265">
        <v>85.7</v>
      </c>
    </row>
    <row r="266" spans="1:9" x14ac:dyDescent="0.25">
      <c r="A266" s="8">
        <f t="shared" si="67"/>
        <v>40682</v>
      </c>
      <c r="B266">
        <v>34.1</v>
      </c>
      <c r="C266">
        <v>96.8</v>
      </c>
      <c r="D266">
        <v>605.70000000000005</v>
      </c>
      <c r="E266">
        <v>642.5</v>
      </c>
      <c r="F266" s="38">
        <f t="shared" si="68"/>
        <v>639.80000000000007</v>
      </c>
      <c r="G266" s="38">
        <f t="shared" si="69"/>
        <v>739.3</v>
      </c>
      <c r="H266" s="47">
        <f t="shared" si="70"/>
        <v>-13.45867712701202</v>
      </c>
      <c r="I266">
        <v>126.2</v>
      </c>
    </row>
    <row r="267" spans="1:9" x14ac:dyDescent="0.25">
      <c r="A267" s="8">
        <f t="shared" si="67"/>
        <v>40689</v>
      </c>
      <c r="B267">
        <v>24.1</v>
      </c>
      <c r="C267">
        <v>76</v>
      </c>
      <c r="D267">
        <v>615.70000000000005</v>
      </c>
      <c r="E267">
        <v>642.5</v>
      </c>
      <c r="F267" s="38">
        <f t="shared" si="68"/>
        <v>639.80000000000007</v>
      </c>
      <c r="G267" s="38">
        <f t="shared" si="69"/>
        <v>718.5</v>
      </c>
      <c r="H267" s="47">
        <f t="shared" si="70"/>
        <v>-10.953375086986771</v>
      </c>
      <c r="I267">
        <v>126.2</v>
      </c>
    </row>
    <row r="268" spans="1:9" x14ac:dyDescent="0.25">
      <c r="A268" s="8">
        <f t="shared" si="67"/>
        <v>40696</v>
      </c>
      <c r="B268">
        <v>130.80000000000001</v>
      </c>
      <c r="C268">
        <v>94</v>
      </c>
      <c r="D268">
        <v>21.5</v>
      </c>
      <c r="E268">
        <v>0</v>
      </c>
      <c r="F268" s="38">
        <f t="shared" ref="F268:F276" si="71">+B268+D268</f>
        <v>152.30000000000001</v>
      </c>
      <c r="G268" s="38">
        <f t="shared" ref="G268:G276" si="72">+C268+E268</f>
        <v>94</v>
      </c>
      <c r="H268" s="47">
        <f t="shared" ref="H268:H276" si="73">+(F268/G268-1)*100</f>
        <v>62.021276595744702</v>
      </c>
    </row>
    <row r="269" spans="1:9" x14ac:dyDescent="0.25">
      <c r="A269" s="8">
        <f t="shared" si="67"/>
        <v>40703</v>
      </c>
      <c r="B269">
        <v>145.80000000000001</v>
      </c>
      <c r="C269">
        <v>78.5</v>
      </c>
      <c r="D269">
        <v>21.5</v>
      </c>
      <c r="E269">
        <v>27</v>
      </c>
      <c r="F269" s="38">
        <f t="shared" si="71"/>
        <v>167.3</v>
      </c>
      <c r="G269" s="38">
        <f t="shared" si="72"/>
        <v>105.5</v>
      </c>
      <c r="H269" s="47">
        <f t="shared" si="73"/>
        <v>58.578199052132703</v>
      </c>
    </row>
    <row r="270" spans="1:9" x14ac:dyDescent="0.25">
      <c r="A270" s="8">
        <f t="shared" si="67"/>
        <v>40710</v>
      </c>
      <c r="B270">
        <v>138</v>
      </c>
      <c r="C270">
        <v>78.900000000000006</v>
      </c>
      <c r="D270">
        <v>21.5</v>
      </c>
      <c r="E270">
        <v>27</v>
      </c>
      <c r="F270" s="38">
        <f t="shared" si="71"/>
        <v>159.5</v>
      </c>
      <c r="G270" s="38">
        <f t="shared" si="72"/>
        <v>105.9</v>
      </c>
      <c r="H270" s="47">
        <f t="shared" si="73"/>
        <v>50.613786591123699</v>
      </c>
    </row>
    <row r="271" spans="1:9" x14ac:dyDescent="0.25">
      <c r="A271" s="8">
        <f t="shared" si="67"/>
        <v>40717</v>
      </c>
      <c r="B271">
        <v>117</v>
      </c>
      <c r="C271">
        <v>73</v>
      </c>
      <c r="D271">
        <v>27.7</v>
      </c>
      <c r="E271">
        <v>38.9</v>
      </c>
      <c r="F271" s="38">
        <f t="shared" si="71"/>
        <v>144.69999999999999</v>
      </c>
      <c r="G271" s="38">
        <f t="shared" si="72"/>
        <v>111.9</v>
      </c>
      <c r="H271" s="47">
        <f t="shared" si="73"/>
        <v>29.311885612153699</v>
      </c>
    </row>
    <row r="272" spans="1:9" x14ac:dyDescent="0.25">
      <c r="A272" s="8">
        <f t="shared" si="67"/>
        <v>40724</v>
      </c>
      <c r="B272">
        <v>113.7</v>
      </c>
      <c r="C272">
        <v>101.5</v>
      </c>
      <c r="D272">
        <v>27.7</v>
      </c>
      <c r="E272">
        <v>38.9</v>
      </c>
      <c r="F272" s="38">
        <f t="shared" si="71"/>
        <v>141.4</v>
      </c>
      <c r="G272" s="38">
        <f t="shared" si="72"/>
        <v>140.4</v>
      </c>
      <c r="H272" s="47">
        <f t="shared" si="73"/>
        <v>0.71225071225071712</v>
      </c>
    </row>
    <row r="273" spans="1:8" x14ac:dyDescent="0.25">
      <c r="A273" s="8">
        <f t="shared" si="67"/>
        <v>40731</v>
      </c>
      <c r="B273">
        <v>106</v>
      </c>
      <c r="C273">
        <v>101.5</v>
      </c>
      <c r="D273">
        <v>41.4</v>
      </c>
      <c r="E273">
        <v>38.9</v>
      </c>
      <c r="F273" s="38">
        <f t="shared" si="71"/>
        <v>147.4</v>
      </c>
      <c r="G273" s="38">
        <f t="shared" si="72"/>
        <v>140.4</v>
      </c>
      <c r="H273" s="47">
        <f t="shared" si="73"/>
        <v>4.9857549857549754</v>
      </c>
    </row>
    <row r="274" spans="1:8" x14ac:dyDescent="0.25">
      <c r="A274" s="8">
        <f t="shared" si="67"/>
        <v>40738</v>
      </c>
      <c r="B274">
        <v>81</v>
      </c>
      <c r="C274">
        <v>106.7</v>
      </c>
      <c r="D274">
        <v>64.8</v>
      </c>
      <c r="E274">
        <v>38.9</v>
      </c>
      <c r="F274" s="38">
        <f t="shared" si="71"/>
        <v>145.80000000000001</v>
      </c>
      <c r="G274" s="38">
        <f t="shared" si="72"/>
        <v>145.6</v>
      </c>
      <c r="H274" s="47">
        <f t="shared" si="73"/>
        <v>0.13736263736265908</v>
      </c>
    </row>
    <row r="275" spans="1:8" x14ac:dyDescent="0.25">
      <c r="A275" s="8">
        <f t="shared" si="67"/>
        <v>40745</v>
      </c>
      <c r="B275">
        <v>59.3</v>
      </c>
      <c r="C275">
        <v>132.69999999999999</v>
      </c>
      <c r="D275">
        <v>107.4</v>
      </c>
      <c r="E275">
        <v>38.9</v>
      </c>
      <c r="F275" s="38">
        <f t="shared" si="71"/>
        <v>166.7</v>
      </c>
      <c r="G275" s="38">
        <f t="shared" si="72"/>
        <v>171.6</v>
      </c>
      <c r="H275" s="47">
        <f t="shared" si="73"/>
        <v>-2.8554778554778615</v>
      </c>
    </row>
    <row r="276" spans="1:8" x14ac:dyDescent="0.25">
      <c r="A276" s="8">
        <f t="shared" si="67"/>
        <v>40752</v>
      </c>
      <c r="B276">
        <v>67.3</v>
      </c>
      <c r="C276">
        <v>126.7</v>
      </c>
      <c r="D276">
        <v>107.4</v>
      </c>
      <c r="E276">
        <v>44.9</v>
      </c>
      <c r="F276" s="38">
        <f t="shared" si="71"/>
        <v>174.7</v>
      </c>
      <c r="G276" s="38">
        <f t="shared" si="72"/>
        <v>171.6</v>
      </c>
      <c r="H276" s="47">
        <f t="shared" si="73"/>
        <v>1.8065268065267981</v>
      </c>
    </row>
    <row r="277" spans="1:8" x14ac:dyDescent="0.25">
      <c r="A277" s="8">
        <f t="shared" si="67"/>
        <v>40759</v>
      </c>
      <c r="B277">
        <v>73.599999999999994</v>
      </c>
      <c r="C277">
        <v>126.7</v>
      </c>
      <c r="D277">
        <v>107.4</v>
      </c>
      <c r="E277">
        <v>44.9</v>
      </c>
      <c r="F277" s="38">
        <f t="shared" ref="F277:G295" si="74">+B277+D277</f>
        <v>181</v>
      </c>
      <c r="G277" s="38">
        <f t="shared" si="74"/>
        <v>171.6</v>
      </c>
      <c r="H277" s="47">
        <f t="shared" ref="H277:H295" si="75">+(F277/G277-1)*100</f>
        <v>5.4778554778554867</v>
      </c>
    </row>
    <row r="278" spans="1:8" x14ac:dyDescent="0.25">
      <c r="A278" s="8">
        <f t="shared" si="67"/>
        <v>40766</v>
      </c>
      <c r="B278">
        <v>106.9</v>
      </c>
      <c r="C278">
        <v>107</v>
      </c>
      <c r="D278">
        <v>107.4</v>
      </c>
      <c r="E278">
        <v>65.400000000000006</v>
      </c>
      <c r="F278" s="38">
        <f t="shared" si="74"/>
        <v>214.3</v>
      </c>
      <c r="G278" s="38">
        <f t="shared" si="74"/>
        <v>172.4</v>
      </c>
      <c r="H278" s="47">
        <f t="shared" si="75"/>
        <v>24.303944315545255</v>
      </c>
    </row>
    <row r="279" spans="1:8" x14ac:dyDescent="0.25">
      <c r="A279" s="8">
        <f t="shared" si="67"/>
        <v>40773</v>
      </c>
      <c r="B279">
        <v>126.9</v>
      </c>
      <c r="C279">
        <v>155</v>
      </c>
      <c r="D279">
        <v>107.4</v>
      </c>
      <c r="E279">
        <v>65.400000000000006</v>
      </c>
      <c r="F279" s="38">
        <f t="shared" si="74"/>
        <v>234.3</v>
      </c>
      <c r="G279" s="38">
        <f t="shared" si="74"/>
        <v>220.4</v>
      </c>
      <c r="H279" s="47">
        <f t="shared" si="75"/>
        <v>6.3067150635208735</v>
      </c>
    </row>
    <row r="280" spans="1:8" x14ac:dyDescent="0.25">
      <c r="A280" s="8">
        <f t="shared" si="67"/>
        <v>40780</v>
      </c>
      <c r="B280">
        <v>131.9</v>
      </c>
      <c r="C280">
        <v>170.9</v>
      </c>
      <c r="D280">
        <v>107.4</v>
      </c>
      <c r="E280">
        <v>65.3</v>
      </c>
      <c r="F280" s="38">
        <f t="shared" si="74"/>
        <v>239.3</v>
      </c>
      <c r="G280" s="38">
        <f t="shared" si="74"/>
        <v>236.2</v>
      </c>
      <c r="H280" s="47">
        <f t="shared" si="75"/>
        <v>1.3124470787468256</v>
      </c>
    </row>
    <row r="281" spans="1:8" x14ac:dyDescent="0.25">
      <c r="A281" s="8">
        <f t="shared" ref="A281:A344" si="76">+A280+7</f>
        <v>40787</v>
      </c>
      <c r="B281">
        <v>119.9</v>
      </c>
      <c r="C281">
        <v>158.9</v>
      </c>
      <c r="D281">
        <v>119.4</v>
      </c>
      <c r="E281">
        <v>77.400000000000006</v>
      </c>
      <c r="F281" s="38">
        <f t="shared" si="74"/>
        <v>239.3</v>
      </c>
      <c r="G281" s="38">
        <f t="shared" si="74"/>
        <v>236.3</v>
      </c>
      <c r="H281" s="47">
        <f t="shared" si="75"/>
        <v>1.2695725772323252</v>
      </c>
    </row>
    <row r="282" spans="1:8" x14ac:dyDescent="0.25">
      <c r="A282" s="8">
        <f t="shared" si="76"/>
        <v>40794</v>
      </c>
      <c r="B282">
        <v>139.9</v>
      </c>
      <c r="C282">
        <v>159.9</v>
      </c>
      <c r="D282">
        <v>125.6</v>
      </c>
      <c r="E282">
        <v>77.400000000000006</v>
      </c>
      <c r="F282" s="38">
        <f t="shared" si="74"/>
        <v>265.5</v>
      </c>
      <c r="G282" s="38">
        <f t="shared" si="74"/>
        <v>237.3</v>
      </c>
      <c r="H282" s="47">
        <f t="shared" si="75"/>
        <v>11.883691529709228</v>
      </c>
    </row>
    <row r="283" spans="1:8" x14ac:dyDescent="0.25">
      <c r="A283" s="8">
        <f t="shared" si="76"/>
        <v>40801</v>
      </c>
      <c r="B283">
        <v>127.9</v>
      </c>
      <c r="C283">
        <v>159.9</v>
      </c>
      <c r="D283">
        <v>168.1</v>
      </c>
      <c r="E283">
        <v>77.400000000000006</v>
      </c>
      <c r="F283" s="38">
        <f t="shared" si="74"/>
        <v>296</v>
      </c>
      <c r="G283" s="38">
        <f t="shared" si="74"/>
        <v>237.3</v>
      </c>
      <c r="H283" s="47">
        <f t="shared" si="75"/>
        <v>24.736620311841541</v>
      </c>
    </row>
    <row r="284" spans="1:8" x14ac:dyDescent="0.25">
      <c r="A284" s="8">
        <f t="shared" si="76"/>
        <v>40808</v>
      </c>
      <c r="B284" s="80">
        <v>103.9</v>
      </c>
      <c r="C284" s="80">
        <v>170.9</v>
      </c>
      <c r="D284" s="80">
        <v>187.9</v>
      </c>
      <c r="E284" s="80">
        <v>77.400000000000006</v>
      </c>
      <c r="F284" s="107">
        <f t="shared" si="74"/>
        <v>291.8</v>
      </c>
      <c r="G284" s="107">
        <f t="shared" si="74"/>
        <v>248.3</v>
      </c>
      <c r="H284" s="47">
        <f t="shared" si="75"/>
        <v>17.519130084575107</v>
      </c>
    </row>
    <row r="285" spans="1:8" x14ac:dyDescent="0.25">
      <c r="A285" s="8">
        <f t="shared" si="76"/>
        <v>40815</v>
      </c>
      <c r="B285" s="80">
        <v>110.8</v>
      </c>
      <c r="C285" s="80">
        <v>146.9</v>
      </c>
      <c r="D285" s="80">
        <v>205.9</v>
      </c>
      <c r="E285" s="80">
        <v>105.4</v>
      </c>
      <c r="F285" s="107">
        <f t="shared" si="74"/>
        <v>316.7</v>
      </c>
      <c r="G285" s="107">
        <f t="shared" si="74"/>
        <v>252.3</v>
      </c>
      <c r="H285" s="47">
        <f t="shared" si="75"/>
        <v>25.525168450257631</v>
      </c>
    </row>
    <row r="286" spans="1:8" x14ac:dyDescent="0.25">
      <c r="A286" s="8">
        <f t="shared" si="76"/>
        <v>40822</v>
      </c>
      <c r="B286" s="80">
        <v>110.8</v>
      </c>
      <c r="C286" s="80">
        <v>166.9</v>
      </c>
      <c r="D286" s="80">
        <v>205.9</v>
      </c>
      <c r="E286" s="80">
        <v>105.4</v>
      </c>
      <c r="F286" s="107">
        <f t="shared" si="74"/>
        <v>316.7</v>
      </c>
      <c r="G286" s="107">
        <f t="shared" si="74"/>
        <v>272.3</v>
      </c>
      <c r="H286" s="47">
        <f t="shared" si="75"/>
        <v>16.305545354388528</v>
      </c>
    </row>
    <row r="287" spans="1:8" x14ac:dyDescent="0.25">
      <c r="A287" s="8">
        <f t="shared" si="76"/>
        <v>40829</v>
      </c>
      <c r="B287" s="80">
        <v>110.8</v>
      </c>
      <c r="C287" s="80">
        <v>143.19999999999999</v>
      </c>
      <c r="D287" s="80">
        <v>217.8</v>
      </c>
      <c r="E287" s="80">
        <v>125.4</v>
      </c>
      <c r="F287" s="107">
        <f t="shared" si="74"/>
        <v>328.6</v>
      </c>
      <c r="G287" s="107">
        <f t="shared" si="74"/>
        <v>268.60000000000002</v>
      </c>
      <c r="H287" s="47">
        <f t="shared" si="75"/>
        <v>22.338049143708115</v>
      </c>
    </row>
    <row r="288" spans="1:8" x14ac:dyDescent="0.25">
      <c r="A288" s="8">
        <f t="shared" si="76"/>
        <v>40836</v>
      </c>
      <c r="B288" s="80">
        <v>134.9</v>
      </c>
      <c r="C288" s="80">
        <v>157.5</v>
      </c>
      <c r="D288" s="80">
        <v>217.8</v>
      </c>
      <c r="E288" s="80">
        <v>125.4</v>
      </c>
      <c r="F288" s="107">
        <f t="shared" si="74"/>
        <v>352.70000000000005</v>
      </c>
      <c r="G288" s="107">
        <f t="shared" si="74"/>
        <v>282.89999999999998</v>
      </c>
      <c r="H288" s="47">
        <f t="shared" si="75"/>
        <v>24.673029338989071</v>
      </c>
    </row>
    <row r="289" spans="1:8" x14ac:dyDescent="0.25">
      <c r="A289" s="8">
        <f t="shared" si="76"/>
        <v>40843</v>
      </c>
      <c r="B289" s="80">
        <v>128.6</v>
      </c>
      <c r="C289" s="80">
        <v>170.5</v>
      </c>
      <c r="D289" s="80">
        <v>224.5</v>
      </c>
      <c r="E289" s="80">
        <v>125.4</v>
      </c>
      <c r="F289" s="107">
        <f t="shared" si="74"/>
        <v>353.1</v>
      </c>
      <c r="G289" s="107">
        <f t="shared" si="74"/>
        <v>295.89999999999998</v>
      </c>
      <c r="H289" s="47">
        <f t="shared" si="75"/>
        <v>19.330855018587378</v>
      </c>
    </row>
    <row r="290" spans="1:8" x14ac:dyDescent="0.25">
      <c r="A290" s="8">
        <f t="shared" si="76"/>
        <v>40850</v>
      </c>
      <c r="B290" s="80">
        <v>128.6</v>
      </c>
      <c r="C290" s="80">
        <v>187.5</v>
      </c>
      <c r="D290" s="80">
        <v>224.5</v>
      </c>
      <c r="E290" s="80">
        <v>143.4</v>
      </c>
      <c r="F290" s="107">
        <f t="shared" si="74"/>
        <v>353.1</v>
      </c>
      <c r="G290" s="107">
        <f t="shared" si="74"/>
        <v>330.9</v>
      </c>
      <c r="H290" s="47">
        <f t="shared" si="75"/>
        <v>6.708975521305538</v>
      </c>
    </row>
    <row r="291" spans="1:8" x14ac:dyDescent="0.25">
      <c r="A291" s="8">
        <f t="shared" si="76"/>
        <v>40857</v>
      </c>
      <c r="B291" s="80">
        <v>124.4</v>
      </c>
      <c r="C291" s="80">
        <v>154.5</v>
      </c>
      <c r="D291" s="80">
        <v>266.2</v>
      </c>
      <c r="E291" s="80">
        <v>170.4</v>
      </c>
      <c r="F291" s="107">
        <f t="shared" si="74"/>
        <v>390.6</v>
      </c>
      <c r="G291" s="107">
        <f t="shared" si="74"/>
        <v>324.89999999999998</v>
      </c>
      <c r="H291" s="47">
        <f t="shared" si="75"/>
        <v>20.221606648199455</v>
      </c>
    </row>
    <row r="292" spans="1:8" x14ac:dyDescent="0.25">
      <c r="A292" s="8">
        <f t="shared" si="76"/>
        <v>40864</v>
      </c>
      <c r="B292" s="80">
        <v>124.4</v>
      </c>
      <c r="C292" s="80">
        <v>189.5</v>
      </c>
      <c r="D292" s="80">
        <v>26.2</v>
      </c>
      <c r="E292" s="80">
        <v>170.4</v>
      </c>
      <c r="F292" s="107">
        <f t="shared" si="74"/>
        <v>150.6</v>
      </c>
      <c r="G292" s="107">
        <f t="shared" si="74"/>
        <v>359.9</v>
      </c>
      <c r="H292" s="47">
        <f t="shared" si="75"/>
        <v>-58.155043067518754</v>
      </c>
    </row>
    <row r="293" spans="1:8" x14ac:dyDescent="0.25">
      <c r="A293" s="8">
        <f t="shared" si="76"/>
        <v>40871</v>
      </c>
      <c r="B293" s="80">
        <v>137.1</v>
      </c>
      <c r="C293" s="80">
        <v>226.1</v>
      </c>
      <c r="D293" s="80">
        <v>279.10000000000002</v>
      </c>
      <c r="E293" s="80">
        <v>176.4</v>
      </c>
      <c r="F293" s="107">
        <f t="shared" si="74"/>
        <v>416.20000000000005</v>
      </c>
      <c r="G293" s="107">
        <f t="shared" si="74"/>
        <v>402.5</v>
      </c>
      <c r="H293" s="47">
        <f t="shared" si="75"/>
        <v>3.4037267080745393</v>
      </c>
    </row>
    <row r="294" spans="1:8" x14ac:dyDescent="0.25">
      <c r="A294" s="8">
        <f t="shared" si="76"/>
        <v>40878</v>
      </c>
      <c r="B294" s="80">
        <v>125.1</v>
      </c>
      <c r="C294" s="80">
        <v>208.6</v>
      </c>
      <c r="D294" s="80">
        <v>290.3</v>
      </c>
      <c r="E294" s="80">
        <v>193.6</v>
      </c>
      <c r="F294" s="107">
        <f t="shared" si="74"/>
        <v>415.4</v>
      </c>
      <c r="G294" s="107">
        <f t="shared" si="74"/>
        <v>402.2</v>
      </c>
      <c r="H294" s="47">
        <f t="shared" si="75"/>
        <v>3.281949278965679</v>
      </c>
    </row>
    <row r="295" spans="1:8" x14ac:dyDescent="0.25">
      <c r="A295" s="8">
        <f t="shared" si="76"/>
        <v>40885</v>
      </c>
      <c r="B295" s="80">
        <v>130.1</v>
      </c>
      <c r="C295" s="80">
        <v>245.6</v>
      </c>
      <c r="D295" s="80">
        <v>301.3</v>
      </c>
      <c r="E295" s="80">
        <v>208.6</v>
      </c>
      <c r="F295" s="107">
        <f t="shared" si="74"/>
        <v>431.4</v>
      </c>
      <c r="G295" s="107">
        <f t="shared" si="74"/>
        <v>454.2</v>
      </c>
      <c r="H295" s="47">
        <f t="shared" si="75"/>
        <v>-5.0198150594451763</v>
      </c>
    </row>
    <row r="296" spans="1:8" x14ac:dyDescent="0.25">
      <c r="A296" s="8">
        <f t="shared" si="76"/>
        <v>40892</v>
      </c>
      <c r="B296">
        <v>157.1</v>
      </c>
      <c r="C296">
        <v>225.9</v>
      </c>
      <c r="D296">
        <v>301.3</v>
      </c>
      <c r="E296">
        <v>228.5</v>
      </c>
      <c r="F296" s="107">
        <f t="shared" ref="F296:G298" si="77">+B296+D296</f>
        <v>458.4</v>
      </c>
      <c r="G296" s="107">
        <f t="shared" si="77"/>
        <v>454.4</v>
      </c>
      <c r="H296" s="47">
        <f t="shared" ref="H296:H301" si="78">+(F296/G296-1)*100</f>
        <v>0.88028169014084945</v>
      </c>
    </row>
    <row r="297" spans="1:8" x14ac:dyDescent="0.25">
      <c r="A297" s="8">
        <f t="shared" si="76"/>
        <v>40899</v>
      </c>
      <c r="B297" s="80">
        <v>185.9</v>
      </c>
      <c r="C297" s="80">
        <v>239.9</v>
      </c>
      <c r="D297" s="80">
        <v>301.3</v>
      </c>
      <c r="E297" s="80">
        <v>248.2</v>
      </c>
      <c r="F297" s="107">
        <f t="shared" si="77"/>
        <v>487.20000000000005</v>
      </c>
      <c r="G297" s="107">
        <f t="shared" si="77"/>
        <v>488.1</v>
      </c>
      <c r="H297" s="47">
        <f t="shared" si="78"/>
        <v>-0.18438844499077955</v>
      </c>
    </row>
    <row r="298" spans="1:8" x14ac:dyDescent="0.25">
      <c r="A298" s="8">
        <f t="shared" si="76"/>
        <v>40906</v>
      </c>
      <c r="B298" s="80">
        <v>178.4</v>
      </c>
      <c r="C298" s="80">
        <v>239.9</v>
      </c>
      <c r="D298" s="80">
        <v>301.3</v>
      </c>
      <c r="E298" s="80">
        <v>248.2</v>
      </c>
      <c r="F298" s="107">
        <f t="shared" si="77"/>
        <v>479.70000000000005</v>
      </c>
      <c r="G298" s="107">
        <f t="shared" si="77"/>
        <v>488.1</v>
      </c>
      <c r="H298" s="47">
        <f t="shared" si="78"/>
        <v>-1.7209588199139425</v>
      </c>
    </row>
    <row r="299" spans="1:8" x14ac:dyDescent="0.25">
      <c r="A299" s="8">
        <f t="shared" si="76"/>
        <v>40913</v>
      </c>
      <c r="B299">
        <v>179.4</v>
      </c>
      <c r="C299">
        <v>227.3</v>
      </c>
      <c r="D299">
        <v>301.3</v>
      </c>
      <c r="E299">
        <v>260.8</v>
      </c>
      <c r="F299" s="107">
        <f t="shared" ref="F299:G305" si="79">+B299+D299</f>
        <v>480.70000000000005</v>
      </c>
      <c r="G299" s="107">
        <f t="shared" si="79"/>
        <v>488.1</v>
      </c>
      <c r="H299" s="47">
        <f t="shared" si="78"/>
        <v>-1.5160827699241874</v>
      </c>
    </row>
    <row r="300" spans="1:8" x14ac:dyDescent="0.25">
      <c r="A300" s="8">
        <f t="shared" si="76"/>
        <v>40920</v>
      </c>
      <c r="B300">
        <v>153.6</v>
      </c>
      <c r="C300">
        <v>264.3</v>
      </c>
      <c r="D300">
        <v>327.10000000000002</v>
      </c>
      <c r="E300">
        <v>271.8</v>
      </c>
      <c r="F300" s="107">
        <f t="shared" si="79"/>
        <v>480.70000000000005</v>
      </c>
      <c r="G300" s="107">
        <f t="shared" si="79"/>
        <v>536.1</v>
      </c>
      <c r="H300" s="47">
        <f t="shared" si="78"/>
        <v>-10.333892930423428</v>
      </c>
    </row>
    <row r="301" spans="1:8" x14ac:dyDescent="0.25">
      <c r="A301" s="8">
        <f t="shared" si="76"/>
        <v>40927</v>
      </c>
      <c r="B301">
        <v>153.6</v>
      </c>
      <c r="C301">
        <v>287.89999999999998</v>
      </c>
      <c r="D301">
        <v>327.10000000000002</v>
      </c>
      <c r="E301">
        <v>297.3</v>
      </c>
      <c r="F301" s="107">
        <f t="shared" si="79"/>
        <v>480.70000000000005</v>
      </c>
      <c r="G301" s="107">
        <f t="shared" si="79"/>
        <v>585.20000000000005</v>
      </c>
      <c r="H301" s="47">
        <f t="shared" si="78"/>
        <v>-17.857142857142861</v>
      </c>
    </row>
    <row r="302" spans="1:8" x14ac:dyDescent="0.25">
      <c r="A302" s="8">
        <f t="shared" si="76"/>
        <v>40934</v>
      </c>
      <c r="B302">
        <v>153.6</v>
      </c>
      <c r="C302">
        <v>294.2</v>
      </c>
      <c r="D302">
        <v>343.5</v>
      </c>
      <c r="E302">
        <v>297.3</v>
      </c>
      <c r="F302" s="107">
        <f t="shared" si="79"/>
        <v>497.1</v>
      </c>
      <c r="G302" s="107">
        <f t="shared" si="79"/>
        <v>591.5</v>
      </c>
      <c r="H302" s="47">
        <f t="shared" ref="H302:H333" si="80">+(F302/G302-1)*100</f>
        <v>-15.95942519019442</v>
      </c>
    </row>
    <row r="303" spans="1:8" x14ac:dyDescent="0.25">
      <c r="A303" s="8">
        <f t="shared" si="76"/>
        <v>40941</v>
      </c>
      <c r="B303">
        <v>155.6</v>
      </c>
      <c r="C303">
        <v>270.7</v>
      </c>
      <c r="D303">
        <v>374.3</v>
      </c>
      <c r="E303">
        <v>323.60000000000002</v>
      </c>
      <c r="F303" s="107">
        <f t="shared" si="79"/>
        <v>529.9</v>
      </c>
      <c r="G303" s="107">
        <f t="shared" si="79"/>
        <v>594.29999999999995</v>
      </c>
      <c r="H303" s="47">
        <f t="shared" si="80"/>
        <v>-10.83627797408716</v>
      </c>
    </row>
    <row r="304" spans="1:8" x14ac:dyDescent="0.25">
      <c r="A304" s="8">
        <f t="shared" si="76"/>
        <v>40948</v>
      </c>
      <c r="B304">
        <v>159.6</v>
      </c>
      <c r="C304">
        <v>286.89999999999998</v>
      </c>
      <c r="D304">
        <v>374.3</v>
      </c>
      <c r="E304">
        <v>323.60000000000002</v>
      </c>
      <c r="F304" s="107">
        <f t="shared" si="79"/>
        <v>533.9</v>
      </c>
      <c r="G304" s="107">
        <f t="shared" si="79"/>
        <v>610.5</v>
      </c>
      <c r="H304" s="47">
        <f t="shared" si="80"/>
        <v>-12.547092547092554</v>
      </c>
    </row>
    <row r="305" spans="1:9" x14ac:dyDescent="0.25">
      <c r="A305" s="8">
        <f t="shared" si="76"/>
        <v>40955</v>
      </c>
      <c r="B305">
        <v>165.9</v>
      </c>
      <c r="C305">
        <v>284.3</v>
      </c>
      <c r="D305">
        <v>374.3</v>
      </c>
      <c r="E305">
        <v>333.3</v>
      </c>
      <c r="F305" s="107">
        <f t="shared" si="79"/>
        <v>540.20000000000005</v>
      </c>
      <c r="G305" s="107">
        <f t="shared" si="79"/>
        <v>617.6</v>
      </c>
      <c r="H305" s="47">
        <f t="shared" si="80"/>
        <v>-12.532383419689118</v>
      </c>
    </row>
    <row r="306" spans="1:9" x14ac:dyDescent="0.25">
      <c r="A306" s="8">
        <f t="shared" si="76"/>
        <v>40962</v>
      </c>
      <c r="B306">
        <v>165.9</v>
      </c>
      <c r="C306">
        <v>232</v>
      </c>
      <c r="D306">
        <v>374.3</v>
      </c>
      <c r="E306">
        <v>391</v>
      </c>
      <c r="F306" s="107">
        <f t="shared" ref="F306:F325" si="81">+B306+D306</f>
        <v>540.20000000000005</v>
      </c>
      <c r="G306" s="107">
        <f t="shared" ref="G306:G337" si="82">+C306+E306</f>
        <v>623</v>
      </c>
      <c r="H306" s="47">
        <f t="shared" si="80"/>
        <v>-13.290529695024066</v>
      </c>
    </row>
    <row r="307" spans="1:9" x14ac:dyDescent="0.25">
      <c r="A307" s="8">
        <f t="shared" si="76"/>
        <v>40969</v>
      </c>
      <c r="B307">
        <v>163.4</v>
      </c>
      <c r="C307">
        <v>232</v>
      </c>
      <c r="D307">
        <v>401.8</v>
      </c>
      <c r="E307">
        <v>391</v>
      </c>
      <c r="F307" s="107">
        <f t="shared" si="81"/>
        <v>565.20000000000005</v>
      </c>
      <c r="G307" s="107">
        <f t="shared" si="82"/>
        <v>623</v>
      </c>
      <c r="H307" s="47">
        <f t="shared" si="80"/>
        <v>-9.2776886035312973</v>
      </c>
    </row>
    <row r="308" spans="1:9" x14ac:dyDescent="0.25">
      <c r="A308" s="8">
        <f t="shared" si="76"/>
        <v>40976</v>
      </c>
      <c r="B308">
        <v>138.30000000000001</v>
      </c>
      <c r="C308">
        <v>232</v>
      </c>
      <c r="D308">
        <v>444.8</v>
      </c>
      <c r="E308">
        <v>391</v>
      </c>
      <c r="F308" s="107">
        <f t="shared" si="81"/>
        <v>583.1</v>
      </c>
      <c r="G308" s="107">
        <f t="shared" si="82"/>
        <v>623</v>
      </c>
      <c r="H308" s="47">
        <f t="shared" si="80"/>
        <v>-6.4044943820224631</v>
      </c>
    </row>
    <row r="309" spans="1:9" x14ac:dyDescent="0.25">
      <c r="A309" s="8">
        <f t="shared" si="76"/>
        <v>40983</v>
      </c>
      <c r="B309">
        <v>138.30000000000001</v>
      </c>
      <c r="C309">
        <v>199</v>
      </c>
      <c r="D309">
        <v>459.8</v>
      </c>
      <c r="E309">
        <v>424.3</v>
      </c>
      <c r="F309" s="107">
        <f t="shared" si="81"/>
        <v>598.1</v>
      </c>
      <c r="G309" s="107">
        <f t="shared" si="82"/>
        <v>623.29999999999995</v>
      </c>
      <c r="H309" s="47">
        <f t="shared" si="80"/>
        <v>-4.0429969517086324</v>
      </c>
    </row>
    <row r="310" spans="1:9" x14ac:dyDescent="0.25">
      <c r="A310" s="8">
        <f t="shared" si="76"/>
        <v>40990</v>
      </c>
      <c r="B310">
        <v>120.5</v>
      </c>
      <c r="C310">
        <v>119</v>
      </c>
      <c r="D310">
        <v>480.7</v>
      </c>
      <c r="E310">
        <v>466.9</v>
      </c>
      <c r="F310" s="107">
        <f t="shared" si="81"/>
        <v>601.20000000000005</v>
      </c>
      <c r="G310" s="107">
        <f t="shared" si="82"/>
        <v>585.9</v>
      </c>
      <c r="H310" s="47">
        <f t="shared" si="80"/>
        <v>2.611367127496167</v>
      </c>
    </row>
    <row r="311" spans="1:9" x14ac:dyDescent="0.25">
      <c r="A311" s="8">
        <f t="shared" si="76"/>
        <v>40997</v>
      </c>
      <c r="B311">
        <v>135.80000000000001</v>
      </c>
      <c r="C311">
        <v>122</v>
      </c>
      <c r="D311">
        <v>507.3</v>
      </c>
      <c r="E311">
        <v>466.9</v>
      </c>
      <c r="F311" s="107">
        <f t="shared" si="81"/>
        <v>643.1</v>
      </c>
      <c r="G311" s="107">
        <f t="shared" si="82"/>
        <v>588.9</v>
      </c>
      <c r="H311" s="47">
        <f t="shared" si="80"/>
        <v>9.2035999320767559</v>
      </c>
    </row>
    <row r="312" spans="1:9" x14ac:dyDescent="0.25">
      <c r="A312" s="8">
        <f t="shared" si="76"/>
        <v>41004</v>
      </c>
      <c r="B312">
        <v>140.80000000000001</v>
      </c>
      <c r="C312">
        <v>82.8</v>
      </c>
      <c r="D312">
        <v>507.3</v>
      </c>
      <c r="E312">
        <v>515.5</v>
      </c>
      <c r="F312" s="107">
        <f t="shared" si="81"/>
        <v>648.1</v>
      </c>
      <c r="G312" s="107">
        <f t="shared" si="82"/>
        <v>598.29999999999995</v>
      </c>
      <c r="H312" s="47">
        <f t="shared" si="80"/>
        <v>8.3235834865452283</v>
      </c>
    </row>
    <row r="313" spans="1:9" x14ac:dyDescent="0.25">
      <c r="A313" s="8">
        <f t="shared" si="76"/>
        <v>41011</v>
      </c>
      <c r="B313">
        <v>115.8</v>
      </c>
      <c r="C313">
        <v>115.8</v>
      </c>
      <c r="D313">
        <v>533.4</v>
      </c>
      <c r="E313">
        <v>515.5</v>
      </c>
      <c r="F313" s="107">
        <f t="shared" si="81"/>
        <v>649.19999999999993</v>
      </c>
      <c r="G313" s="107">
        <f t="shared" si="82"/>
        <v>631.29999999999995</v>
      </c>
      <c r="H313" s="47">
        <f t="shared" si="80"/>
        <v>2.8354189767147098</v>
      </c>
    </row>
    <row r="314" spans="1:9" x14ac:dyDescent="0.25">
      <c r="A314" s="8">
        <f t="shared" si="76"/>
        <v>41018</v>
      </c>
      <c r="B314">
        <v>115.8</v>
      </c>
      <c r="C314">
        <v>149.80000000000001</v>
      </c>
      <c r="D314">
        <v>533.4</v>
      </c>
      <c r="E314">
        <v>515.5</v>
      </c>
      <c r="F314" s="107">
        <f t="shared" si="81"/>
        <v>649.19999999999993</v>
      </c>
      <c r="G314" s="107">
        <f t="shared" si="82"/>
        <v>665.3</v>
      </c>
      <c r="H314" s="47">
        <f t="shared" si="80"/>
        <v>-2.4199609198857663</v>
      </c>
    </row>
    <row r="315" spans="1:9" x14ac:dyDescent="0.25">
      <c r="A315" s="8">
        <f t="shared" si="76"/>
        <v>41025</v>
      </c>
      <c r="B315">
        <v>98.8</v>
      </c>
      <c r="C315">
        <v>94.3</v>
      </c>
      <c r="D315">
        <v>553.4</v>
      </c>
      <c r="E315">
        <v>537.5</v>
      </c>
      <c r="F315" s="107">
        <f t="shared" si="81"/>
        <v>652.19999999999993</v>
      </c>
      <c r="G315" s="107">
        <f t="shared" si="82"/>
        <v>631.79999999999995</v>
      </c>
      <c r="H315" s="47">
        <f t="shared" si="80"/>
        <v>3.228869895536568</v>
      </c>
    </row>
    <row r="316" spans="1:9" x14ac:dyDescent="0.25">
      <c r="A316" s="8">
        <f t="shared" si="76"/>
        <v>41032</v>
      </c>
      <c r="B316">
        <v>98.8</v>
      </c>
      <c r="C316">
        <v>110.2</v>
      </c>
      <c r="D316">
        <v>553.4</v>
      </c>
      <c r="E316">
        <v>537.5</v>
      </c>
      <c r="F316" s="107">
        <f t="shared" si="81"/>
        <v>652.19999999999993</v>
      </c>
      <c r="G316" s="107">
        <f t="shared" si="82"/>
        <v>647.70000000000005</v>
      </c>
      <c r="H316" s="47">
        <f t="shared" si="80"/>
        <v>0.69476609541452294</v>
      </c>
    </row>
    <row r="317" spans="1:9" x14ac:dyDescent="0.25">
      <c r="A317" s="8">
        <f t="shared" si="76"/>
        <v>41039</v>
      </c>
      <c r="B317">
        <v>88.1</v>
      </c>
      <c r="C317">
        <v>50</v>
      </c>
      <c r="D317">
        <v>571.1</v>
      </c>
      <c r="E317">
        <v>605.70000000000005</v>
      </c>
      <c r="F317" s="107">
        <f t="shared" si="81"/>
        <v>659.2</v>
      </c>
      <c r="G317" s="107">
        <f t="shared" si="82"/>
        <v>655.7</v>
      </c>
      <c r="H317" s="47">
        <f t="shared" si="80"/>
        <v>0.53378069238980697</v>
      </c>
    </row>
    <row r="318" spans="1:9" x14ac:dyDescent="0.25">
      <c r="A318" s="8">
        <f t="shared" si="76"/>
        <v>41046</v>
      </c>
      <c r="B318">
        <v>88.1</v>
      </c>
      <c r="C318">
        <v>34.1</v>
      </c>
      <c r="D318">
        <v>571.1</v>
      </c>
      <c r="E318">
        <v>605.70000000000005</v>
      </c>
      <c r="F318" s="107">
        <f t="shared" si="81"/>
        <v>659.2</v>
      </c>
      <c r="G318" s="107">
        <f t="shared" si="82"/>
        <v>639.80000000000007</v>
      </c>
      <c r="H318" s="47">
        <f t="shared" si="80"/>
        <v>3.0321975617380481</v>
      </c>
      <c r="I318" s="47">
        <v>78.599999999999994</v>
      </c>
    </row>
    <row r="319" spans="1:9" x14ac:dyDescent="0.25">
      <c r="A319" s="8">
        <f t="shared" si="76"/>
        <v>41053</v>
      </c>
      <c r="B319">
        <v>86.8</v>
      </c>
      <c r="C319">
        <v>24.1</v>
      </c>
      <c r="D319">
        <v>571.1</v>
      </c>
      <c r="E319">
        <v>615.70000000000005</v>
      </c>
      <c r="F319" s="107">
        <f t="shared" si="81"/>
        <v>657.9</v>
      </c>
      <c r="G319" s="107">
        <f t="shared" si="82"/>
        <v>639.80000000000007</v>
      </c>
      <c r="H319" s="47">
        <f t="shared" si="80"/>
        <v>2.8290090653328992</v>
      </c>
      <c r="I319" s="47">
        <v>123.6</v>
      </c>
    </row>
    <row r="320" spans="1:9" x14ac:dyDescent="0.25">
      <c r="A320" s="8">
        <f t="shared" si="76"/>
        <v>41060</v>
      </c>
      <c r="B320">
        <v>63.8</v>
      </c>
      <c r="C320">
        <v>24.1</v>
      </c>
      <c r="D320">
        <v>593.5</v>
      </c>
      <c r="E320">
        <v>615.70000000000005</v>
      </c>
      <c r="F320" s="107">
        <f t="shared" si="81"/>
        <v>657.3</v>
      </c>
      <c r="G320" s="107">
        <f t="shared" si="82"/>
        <v>639.80000000000007</v>
      </c>
      <c r="H320" s="47">
        <f t="shared" si="80"/>
        <v>2.7352297592997621</v>
      </c>
    </row>
    <row r="321" spans="1:8" x14ac:dyDescent="0.25">
      <c r="A321" s="8">
        <f t="shared" si="76"/>
        <v>41067</v>
      </c>
      <c r="B321">
        <v>209.4</v>
      </c>
      <c r="C321">
        <v>145.80000000000001</v>
      </c>
      <c r="D321">
        <v>15.5</v>
      </c>
      <c r="E321">
        <v>21.5</v>
      </c>
      <c r="F321" s="107">
        <f t="shared" si="81"/>
        <v>224.9</v>
      </c>
      <c r="G321" s="107">
        <f t="shared" si="82"/>
        <v>167.3</v>
      </c>
      <c r="H321" s="47">
        <f t="shared" si="80"/>
        <v>34.429169157202622</v>
      </c>
    </row>
    <row r="322" spans="1:8" x14ac:dyDescent="0.25">
      <c r="A322" s="8">
        <f t="shared" si="76"/>
        <v>41074</v>
      </c>
      <c r="B322">
        <v>216.4</v>
      </c>
      <c r="C322">
        <v>138</v>
      </c>
      <c r="D322">
        <v>15.5</v>
      </c>
      <c r="E322">
        <v>21.5</v>
      </c>
      <c r="F322" s="107">
        <f t="shared" si="81"/>
        <v>231.9</v>
      </c>
      <c r="G322" s="107">
        <f t="shared" si="82"/>
        <v>159.5</v>
      </c>
      <c r="H322" s="47">
        <f t="shared" si="80"/>
        <v>45.391849529780572</v>
      </c>
    </row>
    <row r="323" spans="1:8" x14ac:dyDescent="0.25">
      <c r="A323" s="8">
        <f t="shared" si="76"/>
        <v>41081</v>
      </c>
      <c r="B323">
        <v>183.6</v>
      </c>
      <c r="C323">
        <v>117</v>
      </c>
      <c r="D323">
        <v>67.7</v>
      </c>
      <c r="E323">
        <v>27.7</v>
      </c>
      <c r="F323" s="107">
        <f t="shared" si="81"/>
        <v>251.3</v>
      </c>
      <c r="G323" s="107">
        <f t="shared" si="82"/>
        <v>144.69999999999999</v>
      </c>
      <c r="H323" s="47">
        <f t="shared" si="80"/>
        <v>73.669661368348343</v>
      </c>
    </row>
    <row r="324" spans="1:8" x14ac:dyDescent="0.25">
      <c r="A324" s="8">
        <f t="shared" si="76"/>
        <v>41088</v>
      </c>
      <c r="B324">
        <v>178.4</v>
      </c>
      <c r="C324">
        <v>113.7</v>
      </c>
      <c r="D324">
        <v>78.400000000000006</v>
      </c>
      <c r="E324">
        <v>27.7</v>
      </c>
      <c r="F324" s="107">
        <f t="shared" si="81"/>
        <v>256.8</v>
      </c>
      <c r="G324" s="107">
        <f t="shared" si="82"/>
        <v>141.4</v>
      </c>
      <c r="H324" s="47">
        <f t="shared" si="80"/>
        <v>81.612446958981621</v>
      </c>
    </row>
    <row r="325" spans="1:8" x14ac:dyDescent="0.25">
      <c r="A325" s="8">
        <f t="shared" si="76"/>
        <v>41095</v>
      </c>
      <c r="B325">
        <v>178.4</v>
      </c>
      <c r="C325">
        <v>106</v>
      </c>
      <c r="D325">
        <v>78.400000000000006</v>
      </c>
      <c r="E325">
        <v>41.4</v>
      </c>
      <c r="F325" s="107">
        <f t="shared" si="81"/>
        <v>256.8</v>
      </c>
      <c r="G325" s="107">
        <f t="shared" si="82"/>
        <v>147.4</v>
      </c>
      <c r="H325" s="47">
        <f t="shared" si="80"/>
        <v>74.219810040705568</v>
      </c>
    </row>
    <row r="326" spans="1:8" x14ac:dyDescent="0.25">
      <c r="A326" s="8">
        <f t="shared" si="76"/>
        <v>41102</v>
      </c>
      <c r="B326">
        <v>209.4</v>
      </c>
      <c r="C326">
        <v>81</v>
      </c>
      <c r="D326">
        <v>78.400000000000006</v>
      </c>
      <c r="E326">
        <v>64.8</v>
      </c>
      <c r="F326" s="107">
        <f t="shared" ref="F326:F352" si="83">+B326+D326</f>
        <v>287.8</v>
      </c>
      <c r="G326" s="107">
        <f t="shared" si="82"/>
        <v>145.80000000000001</v>
      </c>
      <c r="H326" s="47">
        <f t="shared" si="80"/>
        <v>97.393689986282567</v>
      </c>
    </row>
    <row r="327" spans="1:8" x14ac:dyDescent="0.25">
      <c r="A327" s="8">
        <f t="shared" si="76"/>
        <v>41109</v>
      </c>
      <c r="B327">
        <v>213.6</v>
      </c>
      <c r="C327">
        <v>59.3</v>
      </c>
      <c r="D327">
        <v>100.4</v>
      </c>
      <c r="E327">
        <v>107.4</v>
      </c>
      <c r="F327" s="107">
        <f t="shared" si="83"/>
        <v>314</v>
      </c>
      <c r="G327" s="107">
        <f t="shared" si="82"/>
        <v>166.7</v>
      </c>
      <c r="H327" s="47">
        <f t="shared" si="80"/>
        <v>88.362327534493119</v>
      </c>
    </row>
    <row r="328" spans="1:8" x14ac:dyDescent="0.25">
      <c r="A328" s="8">
        <f t="shared" si="76"/>
        <v>41116</v>
      </c>
      <c r="B328">
        <v>205.3</v>
      </c>
      <c r="C328">
        <v>67.3</v>
      </c>
      <c r="D328">
        <v>116.1</v>
      </c>
      <c r="E328">
        <v>107.4</v>
      </c>
      <c r="F328" s="107">
        <f t="shared" si="83"/>
        <v>321.39999999999998</v>
      </c>
      <c r="G328" s="107">
        <f t="shared" si="82"/>
        <v>174.7</v>
      </c>
      <c r="H328" s="47">
        <f t="shared" si="80"/>
        <v>83.972524327418441</v>
      </c>
    </row>
    <row r="329" spans="1:8" x14ac:dyDescent="0.25">
      <c r="A329" s="8">
        <f t="shared" si="76"/>
        <v>41123</v>
      </c>
      <c r="B329">
        <v>195.3</v>
      </c>
      <c r="C329">
        <v>73.599999999999994</v>
      </c>
      <c r="D329">
        <v>125.7</v>
      </c>
      <c r="E329">
        <v>107.4</v>
      </c>
      <c r="F329" s="107">
        <f t="shared" si="83"/>
        <v>321</v>
      </c>
      <c r="G329" s="107">
        <f t="shared" si="82"/>
        <v>181</v>
      </c>
      <c r="H329" s="47">
        <f t="shared" si="80"/>
        <v>77.348066298342545</v>
      </c>
    </row>
    <row r="330" spans="1:8" x14ac:dyDescent="0.25">
      <c r="A330" s="8">
        <f t="shared" si="76"/>
        <v>41130</v>
      </c>
      <c r="B330">
        <v>211.3</v>
      </c>
      <c r="C330">
        <v>106.9</v>
      </c>
      <c r="D330">
        <v>125.7</v>
      </c>
      <c r="E330">
        <v>107.4</v>
      </c>
      <c r="F330" s="107">
        <f t="shared" si="83"/>
        <v>337</v>
      </c>
      <c r="G330" s="107">
        <f t="shared" si="82"/>
        <v>214.3</v>
      </c>
      <c r="H330" s="47">
        <f t="shared" si="80"/>
        <v>57.256182921138588</v>
      </c>
    </row>
    <row r="331" spans="1:8" x14ac:dyDescent="0.25">
      <c r="A331" s="8">
        <f t="shared" si="76"/>
        <v>41137</v>
      </c>
      <c r="B331">
        <v>219.7</v>
      </c>
      <c r="C331">
        <v>126.9</v>
      </c>
      <c r="D331">
        <v>132.6</v>
      </c>
      <c r="E331">
        <v>107.4</v>
      </c>
      <c r="F331" s="107">
        <f t="shared" si="83"/>
        <v>352.29999999999995</v>
      </c>
      <c r="G331" s="107">
        <f t="shared" si="82"/>
        <v>234.3</v>
      </c>
      <c r="H331" s="47">
        <f t="shared" si="80"/>
        <v>50.362782757148935</v>
      </c>
    </row>
    <row r="332" spans="1:8" x14ac:dyDescent="0.25">
      <c r="A332" s="8">
        <f t="shared" si="76"/>
        <v>41144</v>
      </c>
      <c r="B332">
        <v>229</v>
      </c>
      <c r="C332">
        <v>131.9</v>
      </c>
      <c r="D332">
        <v>132.6</v>
      </c>
      <c r="E332">
        <v>107.4</v>
      </c>
      <c r="F332" s="107">
        <f t="shared" si="83"/>
        <v>361.6</v>
      </c>
      <c r="G332" s="107">
        <f t="shared" si="82"/>
        <v>239.3</v>
      </c>
      <c r="H332" s="47">
        <f t="shared" si="80"/>
        <v>51.107396573338917</v>
      </c>
    </row>
    <row r="333" spans="1:8" x14ac:dyDescent="0.25">
      <c r="A333" s="8">
        <f t="shared" si="76"/>
        <v>41151</v>
      </c>
      <c r="B333">
        <v>229</v>
      </c>
      <c r="C333">
        <v>119.9</v>
      </c>
      <c r="D333">
        <v>132.6</v>
      </c>
      <c r="E333">
        <v>119.4</v>
      </c>
      <c r="F333" s="107">
        <f t="shared" si="83"/>
        <v>361.6</v>
      </c>
      <c r="G333" s="107">
        <f t="shared" si="82"/>
        <v>239.3</v>
      </c>
      <c r="H333" s="47">
        <f t="shared" si="80"/>
        <v>51.107396573338917</v>
      </c>
    </row>
    <row r="334" spans="1:8" x14ac:dyDescent="0.25">
      <c r="A334" s="8">
        <f t="shared" si="76"/>
        <v>41158</v>
      </c>
      <c r="B334">
        <v>218</v>
      </c>
      <c r="C334">
        <v>119.9</v>
      </c>
      <c r="D334">
        <v>143.6</v>
      </c>
      <c r="E334">
        <v>119.4</v>
      </c>
      <c r="F334" s="107">
        <f t="shared" si="83"/>
        <v>361.6</v>
      </c>
      <c r="G334" s="107">
        <f t="shared" si="82"/>
        <v>239.3</v>
      </c>
      <c r="H334" s="47">
        <f t="shared" ref="H334:H365" si="84">+(F334/G334-1)*100</f>
        <v>51.107396573338917</v>
      </c>
    </row>
    <row r="335" spans="1:8" x14ac:dyDescent="0.25">
      <c r="A335" s="8">
        <f t="shared" si="76"/>
        <v>41165</v>
      </c>
      <c r="B335">
        <v>236</v>
      </c>
      <c r="C335">
        <v>127.9</v>
      </c>
      <c r="D335">
        <v>159.6</v>
      </c>
      <c r="E335">
        <v>168.1</v>
      </c>
      <c r="F335" s="107">
        <f t="shared" si="83"/>
        <v>395.6</v>
      </c>
      <c r="G335" s="107">
        <f t="shared" si="82"/>
        <v>296</v>
      </c>
      <c r="H335" s="47">
        <f t="shared" si="84"/>
        <v>33.648648648648646</v>
      </c>
    </row>
    <row r="336" spans="1:8" x14ac:dyDescent="0.25">
      <c r="A336" s="8">
        <f t="shared" si="76"/>
        <v>41172</v>
      </c>
      <c r="B336">
        <v>193.8</v>
      </c>
      <c r="C336">
        <v>103.9</v>
      </c>
      <c r="D336">
        <v>208.2</v>
      </c>
      <c r="E336">
        <v>187.9</v>
      </c>
      <c r="F336" s="107">
        <f t="shared" si="83"/>
        <v>402</v>
      </c>
      <c r="G336" s="107">
        <f t="shared" si="82"/>
        <v>291.8</v>
      </c>
      <c r="H336" s="47">
        <f t="shared" si="84"/>
        <v>37.765592871830009</v>
      </c>
    </row>
    <row r="337" spans="1:8" x14ac:dyDescent="0.25">
      <c r="A337" s="8">
        <f t="shared" si="76"/>
        <v>41179</v>
      </c>
      <c r="B337">
        <v>183.3</v>
      </c>
      <c r="C337">
        <v>110.8</v>
      </c>
      <c r="D337">
        <v>223.2</v>
      </c>
      <c r="E337">
        <v>205.9</v>
      </c>
      <c r="F337" s="107">
        <f t="shared" si="83"/>
        <v>406.5</v>
      </c>
      <c r="G337" s="107">
        <f t="shared" si="82"/>
        <v>316.7</v>
      </c>
      <c r="H337" s="47">
        <f t="shared" si="84"/>
        <v>28.3549100094727</v>
      </c>
    </row>
    <row r="338" spans="1:8" x14ac:dyDescent="0.25">
      <c r="A338" s="8">
        <f t="shared" si="76"/>
        <v>41186</v>
      </c>
      <c r="B338">
        <v>120.1</v>
      </c>
      <c r="C338">
        <v>110.8</v>
      </c>
      <c r="D338">
        <v>285.60000000000002</v>
      </c>
      <c r="E338">
        <v>205.9</v>
      </c>
      <c r="F338" s="107">
        <f t="shared" si="83"/>
        <v>405.70000000000005</v>
      </c>
      <c r="G338" s="107">
        <f t="shared" ref="G338:G369" si="85">+C338+E338</f>
        <v>316.7</v>
      </c>
      <c r="H338" s="47">
        <f t="shared" si="84"/>
        <v>28.102305020524177</v>
      </c>
    </row>
    <row r="339" spans="1:8" x14ac:dyDescent="0.25">
      <c r="A339" s="8">
        <f t="shared" si="76"/>
        <v>41193</v>
      </c>
      <c r="B339">
        <v>150.1</v>
      </c>
      <c r="C339">
        <v>110.8</v>
      </c>
      <c r="D339">
        <v>285.60000000000002</v>
      </c>
      <c r="E339">
        <v>217.8</v>
      </c>
      <c r="F339" s="107">
        <f t="shared" si="83"/>
        <v>435.70000000000005</v>
      </c>
      <c r="G339" s="107">
        <f t="shared" si="85"/>
        <v>328.6</v>
      </c>
      <c r="H339" s="47">
        <f t="shared" si="84"/>
        <v>32.592818015824719</v>
      </c>
    </row>
    <row r="340" spans="1:8" x14ac:dyDescent="0.25">
      <c r="A340" s="8">
        <f t="shared" si="76"/>
        <v>41200</v>
      </c>
      <c r="B340">
        <v>180.1</v>
      </c>
      <c r="C340">
        <v>134.9</v>
      </c>
      <c r="D340">
        <v>285.60000000000002</v>
      </c>
      <c r="E340">
        <v>217.8</v>
      </c>
      <c r="F340" s="107">
        <f t="shared" si="83"/>
        <v>465.70000000000005</v>
      </c>
      <c r="G340" s="107">
        <f t="shared" si="85"/>
        <v>352.70000000000005</v>
      </c>
      <c r="H340" s="47">
        <f t="shared" si="84"/>
        <v>32.038559682449666</v>
      </c>
    </row>
    <row r="341" spans="1:8" x14ac:dyDescent="0.25">
      <c r="A341" s="8">
        <f t="shared" si="76"/>
        <v>41207</v>
      </c>
      <c r="B341">
        <v>174.1</v>
      </c>
      <c r="C341">
        <v>128.6</v>
      </c>
      <c r="D341">
        <v>295.60000000000002</v>
      </c>
      <c r="E341">
        <v>224.5</v>
      </c>
      <c r="F341" s="107">
        <f t="shared" si="83"/>
        <v>469.70000000000005</v>
      </c>
      <c r="G341" s="107">
        <f t="shared" si="85"/>
        <v>353.1</v>
      </c>
      <c r="H341" s="47">
        <f t="shared" si="84"/>
        <v>33.021806853582561</v>
      </c>
    </row>
    <row r="342" spans="1:8" x14ac:dyDescent="0.25">
      <c r="A342" s="8">
        <f t="shared" si="76"/>
        <v>41214</v>
      </c>
      <c r="B342">
        <v>160.6</v>
      </c>
      <c r="C342">
        <v>128.6</v>
      </c>
      <c r="D342">
        <v>317.60000000000002</v>
      </c>
      <c r="E342">
        <v>224.5</v>
      </c>
      <c r="F342" s="107">
        <f t="shared" si="83"/>
        <v>478.20000000000005</v>
      </c>
      <c r="G342" s="107">
        <f t="shared" si="85"/>
        <v>353.1</v>
      </c>
      <c r="H342" s="47">
        <f t="shared" si="84"/>
        <v>35.429056924384028</v>
      </c>
    </row>
    <row r="343" spans="1:8" x14ac:dyDescent="0.25">
      <c r="A343" s="8">
        <f t="shared" si="76"/>
        <v>41221</v>
      </c>
      <c r="B343">
        <v>160.6</v>
      </c>
      <c r="C343">
        <v>124.4</v>
      </c>
      <c r="D343">
        <v>317.60000000000002</v>
      </c>
      <c r="E343">
        <v>266.2</v>
      </c>
      <c r="F343" s="107">
        <f t="shared" si="83"/>
        <v>478.20000000000005</v>
      </c>
      <c r="G343" s="107">
        <f t="shared" si="85"/>
        <v>390.6</v>
      </c>
      <c r="H343" s="47">
        <f t="shared" si="84"/>
        <v>22.427035330261134</v>
      </c>
    </row>
    <row r="344" spans="1:8" x14ac:dyDescent="0.25">
      <c r="A344" s="8">
        <f t="shared" si="76"/>
        <v>41228</v>
      </c>
      <c r="B344">
        <v>154.30000000000001</v>
      </c>
      <c r="C344">
        <v>124.4</v>
      </c>
      <c r="D344">
        <v>324.3</v>
      </c>
      <c r="E344">
        <v>266.2</v>
      </c>
      <c r="F344" s="107">
        <f t="shared" si="83"/>
        <v>478.6</v>
      </c>
      <c r="G344" s="107">
        <f t="shared" si="85"/>
        <v>390.6</v>
      </c>
      <c r="H344" s="47">
        <f t="shared" si="84"/>
        <v>22.529441884280587</v>
      </c>
    </row>
    <row r="345" spans="1:8" x14ac:dyDescent="0.25">
      <c r="A345" s="8">
        <f t="shared" ref="A345:A409" si="86">+A344+7</f>
        <v>41235</v>
      </c>
      <c r="B345">
        <v>166.3</v>
      </c>
      <c r="C345">
        <v>137.1</v>
      </c>
      <c r="D345">
        <v>324.3</v>
      </c>
      <c r="E345">
        <v>279.10000000000002</v>
      </c>
      <c r="F345" s="107">
        <f t="shared" si="83"/>
        <v>490.6</v>
      </c>
      <c r="G345" s="107">
        <f t="shared" si="85"/>
        <v>416.20000000000005</v>
      </c>
      <c r="H345" s="47">
        <f t="shared" si="84"/>
        <v>17.876021143680919</v>
      </c>
    </row>
    <row r="346" spans="1:8" x14ac:dyDescent="0.25">
      <c r="A346" s="8">
        <f t="shared" si="86"/>
        <v>41242</v>
      </c>
      <c r="B346">
        <v>171.8</v>
      </c>
      <c r="C346">
        <v>125.1</v>
      </c>
      <c r="D346">
        <v>334.3</v>
      </c>
      <c r="E346">
        <v>290.3</v>
      </c>
      <c r="F346" s="107">
        <f t="shared" si="83"/>
        <v>506.1</v>
      </c>
      <c r="G346" s="107">
        <f t="shared" si="85"/>
        <v>415.4</v>
      </c>
      <c r="H346" s="47">
        <f t="shared" si="84"/>
        <v>21.834376504573918</v>
      </c>
    </row>
    <row r="347" spans="1:8" x14ac:dyDescent="0.25">
      <c r="A347" s="8">
        <f t="shared" si="86"/>
        <v>41249</v>
      </c>
      <c r="B347">
        <v>155.80000000000001</v>
      </c>
      <c r="C347">
        <v>130.1</v>
      </c>
      <c r="D347">
        <v>349.1</v>
      </c>
      <c r="E347">
        <v>301.3</v>
      </c>
      <c r="F347" s="107">
        <f t="shared" si="83"/>
        <v>504.90000000000003</v>
      </c>
      <c r="G347" s="107">
        <f t="shared" si="85"/>
        <v>431.4</v>
      </c>
      <c r="H347" s="47">
        <f t="shared" si="84"/>
        <v>17.03755215577192</v>
      </c>
    </row>
    <row r="348" spans="1:8" x14ac:dyDescent="0.25">
      <c r="A348" s="8">
        <f t="shared" si="86"/>
        <v>41256</v>
      </c>
      <c r="B348">
        <v>164.3</v>
      </c>
      <c r="C348">
        <v>157.1</v>
      </c>
      <c r="D348">
        <v>367.6</v>
      </c>
      <c r="E348">
        <v>301.3</v>
      </c>
      <c r="F348" s="107">
        <f t="shared" si="83"/>
        <v>531.90000000000009</v>
      </c>
      <c r="G348" s="107">
        <f t="shared" si="85"/>
        <v>458.4</v>
      </c>
      <c r="H348" s="47">
        <f t="shared" si="84"/>
        <v>16.034031413612592</v>
      </c>
    </row>
    <row r="349" spans="1:8" x14ac:dyDescent="0.25">
      <c r="A349" s="8">
        <f t="shared" si="86"/>
        <v>41263</v>
      </c>
      <c r="B349">
        <v>134.30000000000001</v>
      </c>
      <c r="C349">
        <v>185.9</v>
      </c>
      <c r="D349">
        <v>397.8</v>
      </c>
      <c r="E349">
        <v>301.3</v>
      </c>
      <c r="F349" s="107">
        <f t="shared" si="83"/>
        <v>532.1</v>
      </c>
      <c r="G349" s="107">
        <f t="shared" si="85"/>
        <v>487.20000000000005</v>
      </c>
      <c r="H349" s="47">
        <f t="shared" si="84"/>
        <v>9.215927750410513</v>
      </c>
    </row>
    <row r="350" spans="1:8" x14ac:dyDescent="0.25">
      <c r="A350" s="8">
        <f t="shared" si="86"/>
        <v>41270</v>
      </c>
      <c r="B350">
        <v>134.80000000000001</v>
      </c>
      <c r="C350">
        <v>178.4</v>
      </c>
      <c r="D350">
        <v>397.8</v>
      </c>
      <c r="E350">
        <v>301.3</v>
      </c>
      <c r="F350" s="107">
        <f t="shared" si="83"/>
        <v>532.6</v>
      </c>
      <c r="G350" s="107">
        <f t="shared" si="85"/>
        <v>479.70000000000005</v>
      </c>
      <c r="H350" s="47">
        <f t="shared" si="84"/>
        <v>11.027725661872001</v>
      </c>
    </row>
    <row r="351" spans="1:8" x14ac:dyDescent="0.25">
      <c r="A351" s="8">
        <f t="shared" si="86"/>
        <v>41277</v>
      </c>
      <c r="B351">
        <v>134.80000000000001</v>
      </c>
      <c r="C351">
        <v>179.4</v>
      </c>
      <c r="D351">
        <v>397.8</v>
      </c>
      <c r="E351">
        <v>301.3</v>
      </c>
      <c r="F351" s="107">
        <f t="shared" si="83"/>
        <v>532.6</v>
      </c>
      <c r="G351" s="107">
        <f t="shared" si="85"/>
        <v>480.70000000000005</v>
      </c>
      <c r="H351" s="47">
        <f t="shared" si="84"/>
        <v>10.796754732681491</v>
      </c>
    </row>
    <row r="352" spans="1:8" x14ac:dyDescent="0.25">
      <c r="A352" s="8">
        <f t="shared" si="86"/>
        <v>41284</v>
      </c>
      <c r="B352">
        <v>100.8</v>
      </c>
      <c r="C352">
        <v>153.6</v>
      </c>
      <c r="D352">
        <v>431.6</v>
      </c>
      <c r="E352">
        <v>327.10000000000002</v>
      </c>
      <c r="F352" s="107">
        <f t="shared" si="83"/>
        <v>532.4</v>
      </c>
      <c r="G352" s="107">
        <f t="shared" si="85"/>
        <v>480.70000000000005</v>
      </c>
      <c r="H352" s="47">
        <f t="shared" si="84"/>
        <v>10.75514874141874</v>
      </c>
    </row>
    <row r="353" spans="1:9" x14ac:dyDescent="0.25">
      <c r="A353" s="8">
        <f t="shared" si="86"/>
        <v>41291</v>
      </c>
      <c r="B353">
        <v>100.8</v>
      </c>
      <c r="C353">
        <v>153.6</v>
      </c>
      <c r="D353">
        <v>431.6</v>
      </c>
      <c r="E353">
        <v>327.10000000000002</v>
      </c>
      <c r="F353" s="107">
        <f t="shared" ref="F353:F358" si="87">+B353+D353</f>
        <v>532.4</v>
      </c>
      <c r="G353" s="107">
        <f t="shared" si="85"/>
        <v>480.70000000000005</v>
      </c>
      <c r="H353" s="47">
        <f t="shared" si="84"/>
        <v>10.75514874141874</v>
      </c>
    </row>
    <row r="354" spans="1:9" x14ac:dyDescent="0.25">
      <c r="A354" s="8">
        <f t="shared" si="86"/>
        <v>41298</v>
      </c>
      <c r="B354">
        <v>84.8</v>
      </c>
      <c r="C354">
        <v>153.6</v>
      </c>
      <c r="D354">
        <v>447.6</v>
      </c>
      <c r="E354">
        <v>343.5</v>
      </c>
      <c r="F354" s="107">
        <f t="shared" si="87"/>
        <v>532.4</v>
      </c>
      <c r="G354" s="107">
        <f t="shared" si="85"/>
        <v>497.1</v>
      </c>
      <c r="H354" s="47">
        <f t="shared" si="84"/>
        <v>7.1011868839267578</v>
      </c>
    </row>
    <row r="355" spans="1:9" x14ac:dyDescent="0.25">
      <c r="A355" s="8">
        <f t="shared" si="86"/>
        <v>41305</v>
      </c>
      <c r="B355">
        <v>84.8</v>
      </c>
      <c r="C355">
        <v>155.6</v>
      </c>
      <c r="D355">
        <v>447.6</v>
      </c>
      <c r="E355">
        <v>374.3</v>
      </c>
      <c r="F355" s="107">
        <f t="shared" si="87"/>
        <v>532.4</v>
      </c>
      <c r="G355" s="107">
        <f t="shared" si="85"/>
        <v>529.9</v>
      </c>
      <c r="H355" s="47">
        <f t="shared" si="84"/>
        <v>0.47178712964710545</v>
      </c>
    </row>
    <row r="356" spans="1:9" x14ac:dyDescent="0.25">
      <c r="A356" s="8">
        <f t="shared" si="86"/>
        <v>41312</v>
      </c>
      <c r="B356">
        <v>74.8</v>
      </c>
      <c r="C356">
        <v>159.6</v>
      </c>
      <c r="D356">
        <v>468.7</v>
      </c>
      <c r="E356">
        <v>374.3</v>
      </c>
      <c r="F356" s="107">
        <f t="shared" si="87"/>
        <v>543.5</v>
      </c>
      <c r="G356" s="107">
        <f t="shared" si="85"/>
        <v>533.9</v>
      </c>
      <c r="H356" s="47">
        <f t="shared" si="84"/>
        <v>1.7980895298745025</v>
      </c>
    </row>
    <row r="357" spans="1:9" x14ac:dyDescent="0.25">
      <c r="A357" s="8">
        <f t="shared" si="86"/>
        <v>41319</v>
      </c>
      <c r="B357">
        <v>89.8</v>
      </c>
      <c r="C357">
        <v>165.9</v>
      </c>
      <c r="D357">
        <v>468.7</v>
      </c>
      <c r="E357">
        <v>374.3</v>
      </c>
      <c r="F357" s="107">
        <f t="shared" si="87"/>
        <v>558.5</v>
      </c>
      <c r="G357" s="107">
        <f t="shared" si="85"/>
        <v>540.20000000000005</v>
      </c>
      <c r="H357" s="47">
        <f t="shared" si="84"/>
        <v>3.3876342095520151</v>
      </c>
    </row>
    <row r="358" spans="1:9" x14ac:dyDescent="0.25">
      <c r="A358" s="8">
        <f t="shared" si="86"/>
        <v>41326</v>
      </c>
      <c r="B358">
        <v>96.1</v>
      </c>
      <c r="C358">
        <v>165.9</v>
      </c>
      <c r="D358">
        <v>472.7</v>
      </c>
      <c r="E358">
        <v>374.3</v>
      </c>
      <c r="F358" s="107">
        <f t="shared" si="87"/>
        <v>568.79999999999995</v>
      </c>
      <c r="G358" s="107">
        <f t="shared" si="85"/>
        <v>540.20000000000005</v>
      </c>
      <c r="H358" s="47">
        <f t="shared" si="84"/>
        <v>5.2943354313217172</v>
      </c>
    </row>
    <row r="359" spans="1:9" x14ac:dyDescent="0.25">
      <c r="A359" s="8">
        <f t="shared" si="86"/>
        <v>41333</v>
      </c>
      <c r="B359">
        <v>85</v>
      </c>
      <c r="C359">
        <v>163.4</v>
      </c>
      <c r="D359">
        <v>486.7</v>
      </c>
      <c r="E359">
        <v>401.8</v>
      </c>
      <c r="F359" s="107">
        <f t="shared" ref="F359:F375" si="88">+B359+D359</f>
        <v>571.70000000000005</v>
      </c>
      <c r="G359" s="107">
        <f t="shared" si="85"/>
        <v>565.20000000000005</v>
      </c>
      <c r="H359" s="47">
        <f t="shared" si="84"/>
        <v>1.1500353857041734</v>
      </c>
    </row>
    <row r="360" spans="1:9" x14ac:dyDescent="0.25">
      <c r="A360" s="8">
        <f t="shared" si="86"/>
        <v>41340</v>
      </c>
      <c r="B360">
        <v>100</v>
      </c>
      <c r="C360">
        <v>138.30000000000001</v>
      </c>
      <c r="D360">
        <v>486.7</v>
      </c>
      <c r="E360">
        <v>444.8</v>
      </c>
      <c r="F360" s="107">
        <f t="shared" si="88"/>
        <v>586.70000000000005</v>
      </c>
      <c r="G360" s="107">
        <f t="shared" si="85"/>
        <v>583.1</v>
      </c>
      <c r="H360" s="47">
        <f t="shared" si="84"/>
        <v>0.61738981306809215</v>
      </c>
    </row>
    <row r="361" spans="1:9" x14ac:dyDescent="0.25">
      <c r="A361" s="8">
        <f t="shared" si="86"/>
        <v>41347</v>
      </c>
      <c r="B361">
        <v>111.7</v>
      </c>
      <c r="C361">
        <v>138.30000000000001</v>
      </c>
      <c r="D361">
        <v>486.7</v>
      </c>
      <c r="E361">
        <v>459.8</v>
      </c>
      <c r="F361" s="107">
        <f t="shared" si="88"/>
        <v>598.4</v>
      </c>
      <c r="G361" s="107">
        <f t="shared" si="85"/>
        <v>598.1</v>
      </c>
      <c r="H361" s="47">
        <f t="shared" si="84"/>
        <v>5.0158836314984079E-2</v>
      </c>
    </row>
    <row r="362" spans="1:9" x14ac:dyDescent="0.25">
      <c r="A362" s="8">
        <f t="shared" si="86"/>
        <v>41354</v>
      </c>
      <c r="B362">
        <v>111.7</v>
      </c>
      <c r="C362">
        <v>120.5</v>
      </c>
      <c r="D362">
        <v>486.7</v>
      </c>
      <c r="E362">
        <v>480.7</v>
      </c>
      <c r="F362" s="107">
        <f t="shared" si="88"/>
        <v>598.4</v>
      </c>
      <c r="G362" s="107">
        <f t="shared" si="85"/>
        <v>601.20000000000005</v>
      </c>
      <c r="H362" s="47">
        <f t="shared" si="84"/>
        <v>-0.46573519627413074</v>
      </c>
    </row>
    <row r="363" spans="1:9" x14ac:dyDescent="0.25">
      <c r="A363" s="8">
        <f t="shared" si="86"/>
        <v>41361</v>
      </c>
      <c r="B363">
        <v>113.7</v>
      </c>
      <c r="C363">
        <v>135.80000000000001</v>
      </c>
      <c r="D363">
        <v>501.7</v>
      </c>
      <c r="E363">
        <v>507.3</v>
      </c>
      <c r="F363" s="107">
        <f t="shared" si="88"/>
        <v>615.4</v>
      </c>
      <c r="G363" s="107">
        <f t="shared" si="85"/>
        <v>643.1</v>
      </c>
      <c r="H363" s="47">
        <f t="shared" si="84"/>
        <v>-4.3072617011351344</v>
      </c>
    </row>
    <row r="364" spans="1:9" x14ac:dyDescent="0.25">
      <c r="A364" s="8">
        <f t="shared" si="86"/>
        <v>41368</v>
      </c>
      <c r="B364">
        <v>106.7</v>
      </c>
      <c r="C364">
        <v>140.80000000000001</v>
      </c>
      <c r="D364">
        <v>516.29999999999995</v>
      </c>
      <c r="E364">
        <v>507.3</v>
      </c>
      <c r="F364" s="107">
        <f t="shared" si="88"/>
        <v>623</v>
      </c>
      <c r="G364" s="107">
        <f t="shared" si="85"/>
        <v>648.1</v>
      </c>
      <c r="H364" s="47">
        <f t="shared" si="84"/>
        <v>-3.8728591266779855</v>
      </c>
    </row>
    <row r="365" spans="1:9" x14ac:dyDescent="0.25">
      <c r="A365" s="8">
        <f t="shared" si="86"/>
        <v>41375</v>
      </c>
      <c r="B365">
        <v>115.5</v>
      </c>
      <c r="C365">
        <v>115.8</v>
      </c>
      <c r="D365">
        <v>516.29999999999995</v>
      </c>
      <c r="E365">
        <v>533.4</v>
      </c>
      <c r="F365" s="107">
        <f t="shared" si="88"/>
        <v>631.79999999999995</v>
      </c>
      <c r="G365" s="107">
        <f t="shared" si="85"/>
        <v>649.19999999999993</v>
      </c>
      <c r="H365" s="47">
        <f t="shared" si="84"/>
        <v>-2.6802218114602594</v>
      </c>
      <c r="I365">
        <v>27.2</v>
      </c>
    </row>
    <row r="366" spans="1:9" x14ac:dyDescent="0.25">
      <c r="A366" s="8">
        <f t="shared" si="86"/>
        <v>41382</v>
      </c>
      <c r="B366">
        <v>116.5</v>
      </c>
      <c r="C366">
        <v>115.8</v>
      </c>
      <c r="D366">
        <v>516.29999999999995</v>
      </c>
      <c r="E366">
        <v>533.4</v>
      </c>
      <c r="F366" s="107">
        <f t="shared" si="88"/>
        <v>632.79999999999995</v>
      </c>
      <c r="G366" s="107">
        <f t="shared" si="85"/>
        <v>649.19999999999993</v>
      </c>
      <c r="H366" s="47">
        <f t="shared" ref="H366:H375" si="89">+(F366/G366-1)*100</f>
        <v>-2.5261860751694343</v>
      </c>
      <c r="I366">
        <v>27.2</v>
      </c>
    </row>
    <row r="367" spans="1:9" x14ac:dyDescent="0.25">
      <c r="A367" s="8">
        <f t="shared" si="86"/>
        <v>41389</v>
      </c>
      <c r="B367">
        <v>116.5</v>
      </c>
      <c r="C367">
        <v>98.8</v>
      </c>
      <c r="D367">
        <v>516.29999999999995</v>
      </c>
      <c r="E367">
        <v>553.4</v>
      </c>
      <c r="F367" s="107">
        <f t="shared" si="88"/>
        <v>632.79999999999995</v>
      </c>
      <c r="G367" s="107">
        <f t="shared" si="85"/>
        <v>652.19999999999993</v>
      </c>
      <c r="H367" s="47">
        <f t="shared" si="89"/>
        <v>-2.9745476847592767</v>
      </c>
      <c r="I367">
        <v>54.4</v>
      </c>
    </row>
    <row r="368" spans="1:9" x14ac:dyDescent="0.25">
      <c r="A368" s="8">
        <f t="shared" si="86"/>
        <v>41396</v>
      </c>
      <c r="B368">
        <v>96.5</v>
      </c>
      <c r="C368">
        <v>98.8</v>
      </c>
      <c r="D368">
        <v>536.29999999999995</v>
      </c>
      <c r="E368">
        <v>553.4</v>
      </c>
      <c r="F368" s="107">
        <f t="shared" si="88"/>
        <v>632.79999999999995</v>
      </c>
      <c r="G368" s="107">
        <f t="shared" si="85"/>
        <v>652.19999999999993</v>
      </c>
      <c r="H368" s="47">
        <f t="shared" si="89"/>
        <v>-2.9745476847592767</v>
      </c>
      <c r="I368">
        <v>60.4</v>
      </c>
    </row>
    <row r="369" spans="1:9" x14ac:dyDescent="0.25">
      <c r="A369" s="8">
        <f t="shared" si="86"/>
        <v>41403</v>
      </c>
      <c r="B369">
        <v>81.5</v>
      </c>
      <c r="C369">
        <v>88.1</v>
      </c>
      <c r="D369">
        <v>550.79999999999995</v>
      </c>
      <c r="E369">
        <v>571.1</v>
      </c>
      <c r="F369" s="107">
        <f t="shared" si="88"/>
        <v>632.29999999999995</v>
      </c>
      <c r="G369" s="107">
        <f t="shared" si="85"/>
        <v>659.2</v>
      </c>
      <c r="H369" s="47">
        <f t="shared" si="89"/>
        <v>-4.080703883495163</v>
      </c>
      <c r="I369">
        <v>72.400000000000006</v>
      </c>
    </row>
    <row r="370" spans="1:9" x14ac:dyDescent="0.25">
      <c r="A370" s="8">
        <f t="shared" si="86"/>
        <v>41410</v>
      </c>
      <c r="B370">
        <v>95.5</v>
      </c>
      <c r="C370">
        <v>88.1</v>
      </c>
      <c r="D370">
        <v>565.29999999999995</v>
      </c>
      <c r="E370">
        <v>571.1</v>
      </c>
      <c r="F370" s="107">
        <f t="shared" si="88"/>
        <v>660.8</v>
      </c>
      <c r="G370" s="107">
        <f t="shared" ref="G370:G375" si="90">+C370+E370</f>
        <v>659.2</v>
      </c>
      <c r="H370" s="47">
        <f t="shared" si="89"/>
        <v>0.24271844660193054</v>
      </c>
      <c r="I370">
        <v>138.9</v>
      </c>
    </row>
    <row r="371" spans="1:9" x14ac:dyDescent="0.25">
      <c r="A371" s="8">
        <f t="shared" si="86"/>
        <v>41417</v>
      </c>
      <c r="B371">
        <v>39.200000000000003</v>
      </c>
      <c r="C371">
        <v>86.8</v>
      </c>
      <c r="D371">
        <v>615.9</v>
      </c>
      <c r="E371">
        <v>571.1</v>
      </c>
      <c r="F371" s="107">
        <f t="shared" si="88"/>
        <v>655.1</v>
      </c>
      <c r="G371" s="107">
        <f t="shared" si="90"/>
        <v>657.9</v>
      </c>
      <c r="H371" s="47">
        <f t="shared" si="89"/>
        <v>-0.42559659522722892</v>
      </c>
      <c r="I371">
        <v>137.4</v>
      </c>
    </row>
    <row r="372" spans="1:9" x14ac:dyDescent="0.25">
      <c r="A372" s="8">
        <f t="shared" si="86"/>
        <v>41424</v>
      </c>
      <c r="B372">
        <v>24.2</v>
      </c>
      <c r="C372">
        <v>63.8</v>
      </c>
      <c r="D372">
        <v>631.4</v>
      </c>
      <c r="E372">
        <v>593.5</v>
      </c>
      <c r="F372" s="107">
        <f t="shared" si="88"/>
        <v>655.6</v>
      </c>
      <c r="G372" s="107">
        <f t="shared" si="90"/>
        <v>657.3</v>
      </c>
      <c r="H372" s="47">
        <f t="shared" si="89"/>
        <v>-0.2586338049596737</v>
      </c>
      <c r="I372">
        <v>144.6</v>
      </c>
    </row>
    <row r="373" spans="1:9" x14ac:dyDescent="0.25">
      <c r="A373" s="8">
        <f t="shared" si="86"/>
        <v>41431</v>
      </c>
      <c r="B373">
        <v>176</v>
      </c>
      <c r="C373">
        <v>209.4</v>
      </c>
      <c r="D373">
        <v>0</v>
      </c>
      <c r="E373">
        <v>15.5</v>
      </c>
      <c r="F373" s="107">
        <f t="shared" si="88"/>
        <v>176</v>
      </c>
      <c r="G373" s="107">
        <f t="shared" si="90"/>
        <v>224.9</v>
      </c>
      <c r="H373" s="47">
        <f t="shared" si="89"/>
        <v>-21.742996887505562</v>
      </c>
    </row>
    <row r="374" spans="1:9" x14ac:dyDescent="0.25">
      <c r="A374" s="8">
        <f t="shared" si="86"/>
        <v>41438</v>
      </c>
      <c r="B374">
        <v>176</v>
      </c>
      <c r="C374">
        <v>216.4</v>
      </c>
      <c r="D374">
        <v>0</v>
      </c>
      <c r="E374">
        <v>15.5</v>
      </c>
      <c r="F374" s="107">
        <f t="shared" si="88"/>
        <v>176</v>
      </c>
      <c r="G374" s="107">
        <f t="shared" si="90"/>
        <v>231.9</v>
      </c>
      <c r="H374" s="47">
        <f t="shared" si="89"/>
        <v>-24.105217766278574</v>
      </c>
    </row>
    <row r="375" spans="1:9" x14ac:dyDescent="0.25">
      <c r="A375" s="8">
        <f t="shared" si="86"/>
        <v>41445</v>
      </c>
      <c r="B375">
        <v>183.1</v>
      </c>
      <c r="C375">
        <v>183.6</v>
      </c>
      <c r="D375">
        <v>0</v>
      </c>
      <c r="E375">
        <v>67.7</v>
      </c>
      <c r="F375" s="107">
        <f t="shared" si="88"/>
        <v>183.1</v>
      </c>
      <c r="G375" s="107">
        <f t="shared" si="90"/>
        <v>251.3</v>
      </c>
      <c r="H375" s="47">
        <f t="shared" si="89"/>
        <v>-27.138877835256668</v>
      </c>
    </row>
    <row r="376" spans="1:9" x14ac:dyDescent="0.25">
      <c r="A376" s="8">
        <f t="shared" si="86"/>
        <v>41452</v>
      </c>
      <c r="B376">
        <v>176.6</v>
      </c>
      <c r="C376">
        <v>178.4</v>
      </c>
      <c r="D376">
        <v>7.2</v>
      </c>
      <c r="E376">
        <v>78.400000000000006</v>
      </c>
      <c r="F376" s="107">
        <f t="shared" ref="F376:G378" si="91">+B376+D376</f>
        <v>183.79999999999998</v>
      </c>
      <c r="G376" s="107">
        <f t="shared" si="91"/>
        <v>256.8</v>
      </c>
      <c r="H376" s="47">
        <f t="shared" ref="H376:H381" si="92">+(F376/G376-1)*100</f>
        <v>-28.42679127725858</v>
      </c>
    </row>
    <row r="377" spans="1:9" x14ac:dyDescent="0.25">
      <c r="A377" s="8">
        <f t="shared" si="86"/>
        <v>41459</v>
      </c>
      <c r="B377">
        <v>182.9</v>
      </c>
      <c r="C377">
        <v>178.4</v>
      </c>
      <c r="D377">
        <v>7.2</v>
      </c>
      <c r="E377">
        <v>78.400000000000006</v>
      </c>
      <c r="F377" s="107">
        <f t="shared" si="91"/>
        <v>190.1</v>
      </c>
      <c r="G377" s="107">
        <f t="shared" si="91"/>
        <v>256.8</v>
      </c>
      <c r="H377" s="47">
        <f t="shared" si="92"/>
        <v>-25.973520249221195</v>
      </c>
    </row>
    <row r="378" spans="1:9" x14ac:dyDescent="0.25">
      <c r="A378" s="8">
        <f t="shared" si="86"/>
        <v>41466</v>
      </c>
      <c r="B378">
        <v>204.8</v>
      </c>
      <c r="C378">
        <v>209.4</v>
      </c>
      <c r="D378">
        <v>21.1</v>
      </c>
      <c r="E378">
        <v>78.400000000000006</v>
      </c>
      <c r="F378" s="107">
        <f t="shared" si="91"/>
        <v>225.9</v>
      </c>
      <c r="G378" s="107">
        <f t="shared" si="91"/>
        <v>287.8</v>
      </c>
      <c r="H378" s="47">
        <f t="shared" si="92"/>
        <v>-21.507991660875614</v>
      </c>
    </row>
    <row r="379" spans="1:9" x14ac:dyDescent="0.25">
      <c r="A379" s="8">
        <f t="shared" si="86"/>
        <v>41473</v>
      </c>
      <c r="B379">
        <v>206.8</v>
      </c>
      <c r="C379">
        <v>213.6</v>
      </c>
      <c r="D379">
        <v>30.6</v>
      </c>
      <c r="E379">
        <v>100.4</v>
      </c>
      <c r="F379" s="107">
        <f t="shared" ref="F379:F390" si="93">+B379+D379</f>
        <v>237.4</v>
      </c>
      <c r="G379" s="107">
        <f t="shared" ref="G379:G390" si="94">+C379+E379</f>
        <v>314</v>
      </c>
      <c r="H379" s="47">
        <f t="shared" si="92"/>
        <v>-24.39490445859872</v>
      </c>
    </row>
    <row r="380" spans="1:9" x14ac:dyDescent="0.25">
      <c r="A380" s="8">
        <f t="shared" si="86"/>
        <v>41480</v>
      </c>
      <c r="B380">
        <v>215.3</v>
      </c>
      <c r="C380">
        <v>205.3</v>
      </c>
      <c r="D380">
        <v>37</v>
      </c>
      <c r="E380">
        <v>116.1</v>
      </c>
      <c r="F380" s="107">
        <f t="shared" si="93"/>
        <v>252.3</v>
      </c>
      <c r="G380" s="107">
        <f t="shared" si="94"/>
        <v>321.39999999999998</v>
      </c>
      <c r="H380" s="47">
        <f t="shared" si="92"/>
        <v>-21.499688861232102</v>
      </c>
    </row>
    <row r="381" spans="1:9" x14ac:dyDescent="0.25">
      <c r="A381" s="8">
        <f t="shared" si="86"/>
        <v>41487</v>
      </c>
      <c r="B381">
        <v>199.3</v>
      </c>
      <c r="C381">
        <v>195.3</v>
      </c>
      <c r="D381">
        <v>52.5</v>
      </c>
      <c r="E381">
        <v>125.7</v>
      </c>
      <c r="F381" s="107">
        <f t="shared" si="93"/>
        <v>251.8</v>
      </c>
      <c r="G381" s="107">
        <f t="shared" si="94"/>
        <v>321</v>
      </c>
      <c r="H381" s="47">
        <f t="shared" si="92"/>
        <v>-21.557632398753888</v>
      </c>
    </row>
    <row r="382" spans="1:9" x14ac:dyDescent="0.25">
      <c r="A382" s="8">
        <f t="shared" si="86"/>
        <v>41494</v>
      </c>
      <c r="B382">
        <v>204.3</v>
      </c>
      <c r="C382">
        <v>211.3</v>
      </c>
      <c r="D382">
        <v>67.5</v>
      </c>
      <c r="E382">
        <v>125.7</v>
      </c>
      <c r="F382" s="107">
        <f t="shared" si="93"/>
        <v>271.8</v>
      </c>
      <c r="G382" s="107">
        <f t="shared" si="94"/>
        <v>337</v>
      </c>
      <c r="H382" s="47">
        <f t="shared" ref="H382:H390" si="95">+(F382/G382-1)*100</f>
        <v>-19.347181008902069</v>
      </c>
    </row>
    <row r="383" spans="1:9" x14ac:dyDescent="0.25">
      <c r="A383" s="8">
        <f t="shared" si="86"/>
        <v>41501</v>
      </c>
      <c r="B383">
        <v>204.3</v>
      </c>
      <c r="C383">
        <v>219.7</v>
      </c>
      <c r="D383">
        <v>67.5</v>
      </c>
      <c r="E383">
        <v>132.6</v>
      </c>
      <c r="F383" s="107">
        <f t="shared" si="93"/>
        <v>271.8</v>
      </c>
      <c r="G383" s="107">
        <f t="shared" si="94"/>
        <v>352.29999999999995</v>
      </c>
      <c r="H383" s="47">
        <f t="shared" si="95"/>
        <v>-22.849843883054199</v>
      </c>
    </row>
    <row r="384" spans="1:9" x14ac:dyDescent="0.25">
      <c r="A384" s="8">
        <f t="shared" si="86"/>
        <v>41508</v>
      </c>
      <c r="B384">
        <v>204.3</v>
      </c>
      <c r="C384">
        <v>229</v>
      </c>
      <c r="D384">
        <v>67.5</v>
      </c>
      <c r="E384">
        <v>132.6</v>
      </c>
      <c r="F384" s="107">
        <f t="shared" si="93"/>
        <v>271.8</v>
      </c>
      <c r="G384" s="107">
        <f t="shared" si="94"/>
        <v>361.6</v>
      </c>
      <c r="H384" s="47">
        <f t="shared" si="95"/>
        <v>-24.834070796460182</v>
      </c>
    </row>
    <row r="385" spans="1:11" x14ac:dyDescent="0.25">
      <c r="A385" s="8">
        <f t="shared" si="86"/>
        <v>41515</v>
      </c>
      <c r="B385">
        <v>197.1</v>
      </c>
      <c r="C385">
        <v>229</v>
      </c>
      <c r="D385">
        <v>74.5</v>
      </c>
      <c r="E385">
        <v>132.6</v>
      </c>
      <c r="F385" s="107">
        <f t="shared" si="93"/>
        <v>271.60000000000002</v>
      </c>
      <c r="G385" s="107">
        <f t="shared" si="94"/>
        <v>361.6</v>
      </c>
      <c r="H385" s="47">
        <f t="shared" si="95"/>
        <v>-24.889380530973447</v>
      </c>
    </row>
    <row r="386" spans="1:11" x14ac:dyDescent="0.25">
      <c r="A386" s="8">
        <f t="shared" si="86"/>
        <v>41522</v>
      </c>
      <c r="B386">
        <v>184.1</v>
      </c>
      <c r="C386">
        <v>218</v>
      </c>
      <c r="D386">
        <v>87.5</v>
      </c>
      <c r="E386">
        <v>143.6</v>
      </c>
      <c r="F386" s="107">
        <f t="shared" si="93"/>
        <v>271.60000000000002</v>
      </c>
      <c r="G386" s="107">
        <f t="shared" si="94"/>
        <v>361.6</v>
      </c>
      <c r="H386" s="47">
        <f t="shared" si="95"/>
        <v>-24.889380530973447</v>
      </c>
    </row>
    <row r="387" spans="1:11" x14ac:dyDescent="0.25">
      <c r="A387" s="8">
        <f t="shared" si="86"/>
        <v>41529</v>
      </c>
      <c r="B387">
        <v>231.3</v>
      </c>
      <c r="C387">
        <v>236</v>
      </c>
      <c r="D387">
        <v>102</v>
      </c>
      <c r="E387">
        <v>159.6</v>
      </c>
      <c r="F387" s="107">
        <f t="shared" si="93"/>
        <v>333.3</v>
      </c>
      <c r="G387" s="107">
        <f t="shared" si="94"/>
        <v>395.6</v>
      </c>
      <c r="H387" s="47">
        <f t="shared" si="95"/>
        <v>-15.748230535894848</v>
      </c>
    </row>
    <row r="388" spans="1:11" x14ac:dyDescent="0.25">
      <c r="A388" s="8">
        <f t="shared" si="86"/>
        <v>41536</v>
      </c>
      <c r="B388">
        <v>229.6</v>
      </c>
      <c r="C388">
        <v>193.8</v>
      </c>
      <c r="D388">
        <v>134</v>
      </c>
      <c r="E388">
        <v>208.2</v>
      </c>
      <c r="F388" s="107">
        <f t="shared" si="93"/>
        <v>363.6</v>
      </c>
      <c r="G388" s="107">
        <f t="shared" si="94"/>
        <v>402</v>
      </c>
      <c r="H388" s="47">
        <f t="shared" si="95"/>
        <v>-9.5522388059701484</v>
      </c>
    </row>
    <row r="389" spans="1:11" ht="15" x14ac:dyDescent="0.25">
      <c r="A389" s="8">
        <f t="shared" si="86"/>
        <v>41543</v>
      </c>
      <c r="B389">
        <v>229.6</v>
      </c>
      <c r="C389">
        <v>183.3</v>
      </c>
      <c r="D389">
        <v>134</v>
      </c>
      <c r="E389">
        <v>223.2</v>
      </c>
      <c r="F389" s="107">
        <f t="shared" si="93"/>
        <v>363.6</v>
      </c>
      <c r="G389" s="107">
        <f t="shared" si="94"/>
        <v>406.5</v>
      </c>
      <c r="H389" s="47">
        <f t="shared" si="95"/>
        <v>-10.55350553505534</v>
      </c>
      <c r="K389" s="101"/>
    </row>
    <row r="390" spans="1:11" x14ac:dyDescent="0.25">
      <c r="A390" s="8">
        <f t="shared" si="86"/>
        <v>41550</v>
      </c>
      <c r="B390">
        <v>260.39999999999998</v>
      </c>
      <c r="C390">
        <v>120.1</v>
      </c>
      <c r="D390">
        <v>134</v>
      </c>
      <c r="E390">
        <v>285.60000000000002</v>
      </c>
      <c r="F390" s="107">
        <f t="shared" si="93"/>
        <v>394.4</v>
      </c>
      <c r="G390" s="107">
        <f t="shared" si="94"/>
        <v>405.70000000000005</v>
      </c>
      <c r="H390" s="47">
        <f t="shared" si="95"/>
        <v>-2.7853093418782504</v>
      </c>
    </row>
    <row r="391" spans="1:11" x14ac:dyDescent="0.25">
      <c r="A391" s="8">
        <f t="shared" si="86"/>
        <v>41557</v>
      </c>
    </row>
    <row r="392" spans="1:11" x14ac:dyDescent="0.25">
      <c r="A392" s="8">
        <f t="shared" si="86"/>
        <v>41564</v>
      </c>
    </row>
    <row r="393" spans="1:11" x14ac:dyDescent="0.25">
      <c r="A393" s="8">
        <f t="shared" si="86"/>
        <v>41571</v>
      </c>
      <c r="B393">
        <v>211.2</v>
      </c>
      <c r="C393">
        <v>174.1</v>
      </c>
      <c r="D393">
        <v>186.6</v>
      </c>
      <c r="E393">
        <v>295.60000000000002</v>
      </c>
      <c r="F393" s="107">
        <f t="shared" ref="F393:G395" si="96">+B393+D393</f>
        <v>397.79999999999995</v>
      </c>
      <c r="G393" s="107">
        <f t="shared" si="96"/>
        <v>469.70000000000005</v>
      </c>
      <c r="H393" s="47">
        <f t="shared" ref="H393:H403" si="97">+(F393/G393-1)*100</f>
        <v>-15.307643176495656</v>
      </c>
    </row>
    <row r="394" spans="1:11" x14ac:dyDescent="0.25">
      <c r="A394" s="8">
        <f t="shared" si="86"/>
        <v>41578</v>
      </c>
      <c r="B394">
        <v>170.3</v>
      </c>
      <c r="C394">
        <v>160.6</v>
      </c>
      <c r="D394">
        <v>229.9</v>
      </c>
      <c r="E394">
        <v>317.60000000000002</v>
      </c>
      <c r="F394" s="107">
        <f t="shared" si="96"/>
        <v>400.20000000000005</v>
      </c>
      <c r="G394" s="107">
        <f t="shared" si="96"/>
        <v>478.20000000000005</v>
      </c>
      <c r="H394" s="47">
        <f t="shared" si="97"/>
        <v>-16.311166875784188</v>
      </c>
    </row>
    <row r="395" spans="1:11" ht="15" x14ac:dyDescent="0.25">
      <c r="A395" s="8">
        <f t="shared" si="86"/>
        <v>41585</v>
      </c>
      <c r="B395">
        <v>146.19999999999999</v>
      </c>
      <c r="C395">
        <v>160.6</v>
      </c>
      <c r="D395">
        <v>260.60000000000002</v>
      </c>
      <c r="E395">
        <v>317.60000000000002</v>
      </c>
      <c r="F395" s="107">
        <f t="shared" si="96"/>
        <v>406.8</v>
      </c>
      <c r="G395" s="107">
        <f t="shared" si="96"/>
        <v>478.20000000000005</v>
      </c>
      <c r="H395" s="47">
        <f t="shared" si="97"/>
        <v>-14.930991217063994</v>
      </c>
      <c r="K395" s="101"/>
    </row>
    <row r="396" spans="1:11" x14ac:dyDescent="0.25">
      <c r="A396" s="8">
        <f t="shared" si="86"/>
        <v>41592</v>
      </c>
      <c r="B396">
        <v>139.5</v>
      </c>
      <c r="C396">
        <v>154.30000000000001</v>
      </c>
      <c r="D396">
        <v>267.89999999999998</v>
      </c>
      <c r="E396">
        <v>324.3</v>
      </c>
      <c r="F396" s="107">
        <f t="shared" ref="F396:G403" si="98">+B396+D396</f>
        <v>407.4</v>
      </c>
      <c r="G396" s="107">
        <f t="shared" si="98"/>
        <v>478.6</v>
      </c>
      <c r="H396" s="47">
        <f t="shared" si="97"/>
        <v>-14.876723777684919</v>
      </c>
    </row>
    <row r="397" spans="1:11" x14ac:dyDescent="0.25">
      <c r="A397" s="8">
        <f t="shared" si="86"/>
        <v>41599</v>
      </c>
      <c r="B397" s="26">
        <v>126</v>
      </c>
      <c r="C397">
        <v>166.3</v>
      </c>
      <c r="D397">
        <v>281.8</v>
      </c>
      <c r="E397">
        <v>324.3</v>
      </c>
      <c r="F397" s="107">
        <f t="shared" si="98"/>
        <v>407.8</v>
      </c>
      <c r="G397" s="107">
        <f t="shared" si="98"/>
        <v>490.6</v>
      </c>
      <c r="H397" s="47">
        <f t="shared" si="97"/>
        <v>-16.877293110476966</v>
      </c>
    </row>
    <row r="398" spans="1:11" x14ac:dyDescent="0.25">
      <c r="A398" s="8">
        <f t="shared" si="86"/>
        <v>41606</v>
      </c>
      <c r="B398">
        <v>101</v>
      </c>
      <c r="C398">
        <v>171.8</v>
      </c>
      <c r="D398">
        <v>309</v>
      </c>
      <c r="E398">
        <v>334.3</v>
      </c>
      <c r="F398" s="107">
        <f t="shared" si="98"/>
        <v>410</v>
      </c>
      <c r="G398" s="107">
        <f t="shared" si="98"/>
        <v>506.1</v>
      </c>
      <c r="H398" s="47">
        <f t="shared" si="97"/>
        <v>-18.988342224856748</v>
      </c>
    </row>
    <row r="399" spans="1:11" x14ac:dyDescent="0.25">
      <c r="A399" s="8">
        <f t="shared" si="86"/>
        <v>41613</v>
      </c>
      <c r="B399">
        <v>78.8</v>
      </c>
      <c r="C399">
        <v>155.80000000000001</v>
      </c>
      <c r="D399">
        <v>330.9</v>
      </c>
      <c r="E399">
        <v>349.1</v>
      </c>
      <c r="F399" s="107">
        <f t="shared" si="98"/>
        <v>409.7</v>
      </c>
      <c r="G399" s="107">
        <f t="shared" si="98"/>
        <v>504.90000000000003</v>
      </c>
      <c r="H399" s="47">
        <f t="shared" si="97"/>
        <v>-18.855218855218858</v>
      </c>
    </row>
    <row r="400" spans="1:11" x14ac:dyDescent="0.25">
      <c r="A400" s="8">
        <f t="shared" si="86"/>
        <v>41620</v>
      </c>
      <c r="B400">
        <v>117.8</v>
      </c>
      <c r="C400">
        <v>164.3</v>
      </c>
      <c r="D400">
        <v>330.9</v>
      </c>
      <c r="E400">
        <v>367.6</v>
      </c>
      <c r="F400" s="107">
        <f t="shared" si="98"/>
        <v>448.7</v>
      </c>
      <c r="G400" s="107">
        <f t="shared" si="98"/>
        <v>531.90000000000009</v>
      </c>
      <c r="H400" s="47">
        <f t="shared" si="97"/>
        <v>-15.642037977063373</v>
      </c>
    </row>
    <row r="401" spans="1:16" x14ac:dyDescent="0.25">
      <c r="A401" s="8">
        <f t="shared" si="86"/>
        <v>41627</v>
      </c>
      <c r="B401">
        <v>122.8</v>
      </c>
      <c r="C401">
        <v>134.30000000000001</v>
      </c>
      <c r="D401">
        <v>330.9</v>
      </c>
      <c r="E401">
        <v>397.8</v>
      </c>
      <c r="F401" s="107">
        <f t="shared" si="98"/>
        <v>453.7</v>
      </c>
      <c r="G401" s="107">
        <f t="shared" si="98"/>
        <v>532.1</v>
      </c>
      <c r="H401" s="47">
        <f t="shared" si="97"/>
        <v>-14.734072542755127</v>
      </c>
    </row>
    <row r="402" spans="1:16" x14ac:dyDescent="0.25">
      <c r="A402" s="8">
        <f t="shared" si="86"/>
        <v>41634</v>
      </c>
      <c r="B402">
        <v>122.8</v>
      </c>
      <c r="C402">
        <v>134.80000000000001</v>
      </c>
      <c r="D402">
        <v>330.9</v>
      </c>
      <c r="E402">
        <v>397.8</v>
      </c>
      <c r="F402" s="107">
        <f t="shared" si="98"/>
        <v>453.7</v>
      </c>
      <c r="G402" s="107">
        <f t="shared" si="98"/>
        <v>532.6</v>
      </c>
      <c r="H402" s="47">
        <f t="shared" si="97"/>
        <v>-14.814119414194526</v>
      </c>
    </row>
    <row r="403" spans="1:16" ht="15" x14ac:dyDescent="0.25">
      <c r="A403" s="8">
        <f t="shared" si="86"/>
        <v>41641</v>
      </c>
      <c r="B403">
        <v>132.80000000000001</v>
      </c>
      <c r="C403">
        <v>134.80000000000001</v>
      </c>
      <c r="D403">
        <v>330.9</v>
      </c>
      <c r="E403">
        <v>397.8</v>
      </c>
      <c r="F403" s="107">
        <f t="shared" si="98"/>
        <v>463.7</v>
      </c>
      <c r="G403" s="107">
        <f t="shared" si="98"/>
        <v>532.6</v>
      </c>
      <c r="H403" s="47">
        <f t="shared" si="97"/>
        <v>-12.936537739391675</v>
      </c>
      <c r="J403" s="101"/>
    </row>
    <row r="404" spans="1:16" x14ac:dyDescent="0.25">
      <c r="A404" s="8">
        <f t="shared" si="86"/>
        <v>41648</v>
      </c>
      <c r="B404" s="160">
        <v>258.5</v>
      </c>
      <c r="C404" s="84">
        <v>153.6</v>
      </c>
      <c r="D404" s="160">
        <v>336.9</v>
      </c>
      <c r="E404" s="84">
        <v>431.6</v>
      </c>
      <c r="F404" s="107">
        <f t="shared" ref="F404:G417" si="99">+B404+D404</f>
        <v>595.4</v>
      </c>
      <c r="G404" s="107">
        <f t="shared" si="99"/>
        <v>585.20000000000005</v>
      </c>
      <c r="H404" s="47">
        <f t="shared" ref="H404:H417" si="100">+(F404/G404-1)*100</f>
        <v>1.7429938482570018</v>
      </c>
    </row>
    <row r="405" spans="1:16" x14ac:dyDescent="0.25">
      <c r="A405" s="8">
        <f t="shared" si="86"/>
        <v>41655</v>
      </c>
      <c r="B405">
        <v>284.5</v>
      </c>
      <c r="C405">
        <v>100.8</v>
      </c>
      <c r="D405">
        <v>336.9</v>
      </c>
      <c r="E405">
        <v>431.6</v>
      </c>
      <c r="F405" s="107">
        <f t="shared" si="99"/>
        <v>621.4</v>
      </c>
      <c r="G405" s="107">
        <f t="shared" si="99"/>
        <v>532.4</v>
      </c>
      <c r="H405" s="47">
        <f t="shared" si="100"/>
        <v>16.716754320060101</v>
      </c>
    </row>
    <row r="406" spans="1:16" x14ac:dyDescent="0.25">
      <c r="A406" s="8">
        <f t="shared" si="86"/>
        <v>41662</v>
      </c>
      <c r="B406">
        <v>277.3</v>
      </c>
      <c r="C406">
        <v>84.8</v>
      </c>
      <c r="D406">
        <v>343.9</v>
      </c>
      <c r="E406">
        <v>447.6</v>
      </c>
      <c r="F406" s="107">
        <f t="shared" si="99"/>
        <v>621.20000000000005</v>
      </c>
      <c r="G406" s="107">
        <f t="shared" si="99"/>
        <v>532.4</v>
      </c>
      <c r="H406" s="47">
        <f t="shared" si="100"/>
        <v>16.679188580015047</v>
      </c>
    </row>
    <row r="407" spans="1:16" ht="15" x14ac:dyDescent="0.25">
      <c r="A407" s="8">
        <f t="shared" si="86"/>
        <v>41669</v>
      </c>
      <c r="B407">
        <v>318.3</v>
      </c>
      <c r="C407">
        <v>84.8</v>
      </c>
      <c r="D407">
        <v>343.9</v>
      </c>
      <c r="E407">
        <v>447.6</v>
      </c>
      <c r="F407" s="107">
        <f t="shared" si="99"/>
        <v>662.2</v>
      </c>
      <c r="G407" s="107">
        <f t="shared" si="99"/>
        <v>532.4</v>
      </c>
      <c r="H407" s="47">
        <f t="shared" si="100"/>
        <v>24.380165289256219</v>
      </c>
      <c r="J407" s="101"/>
      <c r="L407" s="145"/>
      <c r="M407" s="144"/>
      <c r="N407" s="145"/>
      <c r="O407" s="145"/>
      <c r="P407" s="145"/>
    </row>
    <row r="408" spans="1:16" ht="15" x14ac:dyDescent="0.25">
      <c r="A408" s="8">
        <f t="shared" si="86"/>
        <v>41676</v>
      </c>
      <c r="B408">
        <v>266.3</v>
      </c>
      <c r="C408">
        <v>74.8</v>
      </c>
      <c r="D408">
        <v>381.2</v>
      </c>
      <c r="E408">
        <v>468.7</v>
      </c>
      <c r="F408" s="107">
        <f t="shared" si="99"/>
        <v>647.5</v>
      </c>
      <c r="G408" s="107">
        <f t="shared" si="99"/>
        <v>543.5</v>
      </c>
      <c r="H408" s="47">
        <f t="shared" si="100"/>
        <v>19.135234590616367</v>
      </c>
      <c r="J408" s="101"/>
      <c r="K408" s="145"/>
      <c r="L408" s="145"/>
      <c r="M408" s="145"/>
      <c r="N408" s="145"/>
      <c r="O408" s="145"/>
      <c r="P408" s="145"/>
    </row>
    <row r="409" spans="1:16" x14ac:dyDescent="0.25">
      <c r="A409" s="8">
        <f t="shared" si="86"/>
        <v>41683</v>
      </c>
      <c r="B409">
        <v>251.3</v>
      </c>
      <c r="C409">
        <v>89.8</v>
      </c>
      <c r="D409">
        <v>396.2</v>
      </c>
      <c r="E409">
        <v>468.7</v>
      </c>
      <c r="F409" s="107">
        <f t="shared" si="99"/>
        <v>647.5</v>
      </c>
      <c r="G409" s="107">
        <f t="shared" si="99"/>
        <v>558.5</v>
      </c>
      <c r="H409" s="47">
        <f t="shared" si="100"/>
        <v>15.935541629364369</v>
      </c>
    </row>
    <row r="410" spans="1:16" x14ac:dyDescent="0.25">
      <c r="A410" s="8">
        <f t="shared" ref="A410:A473" si="101">+A409+7</f>
        <v>41690</v>
      </c>
      <c r="B410">
        <v>256.60000000000002</v>
      </c>
      <c r="C410">
        <v>96.1</v>
      </c>
      <c r="D410">
        <v>428.2</v>
      </c>
      <c r="E410">
        <v>472.7</v>
      </c>
      <c r="F410" s="107">
        <f t="shared" si="99"/>
        <v>684.8</v>
      </c>
      <c r="G410" s="107">
        <f t="shared" si="99"/>
        <v>568.79999999999995</v>
      </c>
      <c r="H410" s="47">
        <f t="shared" si="100"/>
        <v>20.393811533052041</v>
      </c>
    </row>
    <row r="411" spans="1:16" x14ac:dyDescent="0.25">
      <c r="A411" s="8">
        <f t="shared" si="101"/>
        <v>41697</v>
      </c>
      <c r="B411">
        <v>268.3</v>
      </c>
      <c r="C411" s="26">
        <v>85</v>
      </c>
      <c r="D411">
        <v>442.5</v>
      </c>
      <c r="E411">
        <v>486.7</v>
      </c>
      <c r="F411" s="107">
        <f t="shared" si="99"/>
        <v>710.8</v>
      </c>
      <c r="G411" s="107">
        <f t="shared" si="99"/>
        <v>571.70000000000005</v>
      </c>
      <c r="H411" s="47">
        <f t="shared" si="100"/>
        <v>24.330942802168941</v>
      </c>
    </row>
    <row r="412" spans="1:16" ht="15" x14ac:dyDescent="0.25">
      <c r="A412" s="8">
        <f t="shared" si="101"/>
        <v>41704</v>
      </c>
      <c r="B412">
        <v>261.60000000000002</v>
      </c>
      <c r="C412" s="26">
        <v>100</v>
      </c>
      <c r="D412">
        <v>448.5</v>
      </c>
      <c r="E412">
        <v>486.7</v>
      </c>
      <c r="F412" s="107">
        <f t="shared" si="99"/>
        <v>710.1</v>
      </c>
      <c r="G412" s="107">
        <f t="shared" si="99"/>
        <v>586.70000000000005</v>
      </c>
      <c r="H412" s="47">
        <f t="shared" si="100"/>
        <v>21.03289585818986</v>
      </c>
      <c r="J412" s="101"/>
      <c r="K412" s="145"/>
      <c r="L412" s="145"/>
      <c r="M412" s="145"/>
      <c r="N412" s="145"/>
      <c r="O412" s="145"/>
      <c r="P412" s="145"/>
    </row>
    <row r="413" spans="1:16" x14ac:dyDescent="0.25">
      <c r="A413" s="8">
        <f t="shared" si="101"/>
        <v>41711</v>
      </c>
      <c r="B413">
        <v>247.3</v>
      </c>
      <c r="C413">
        <v>111.7</v>
      </c>
      <c r="D413">
        <v>475.6</v>
      </c>
      <c r="E413">
        <v>486.7</v>
      </c>
      <c r="F413" s="107">
        <f t="shared" si="99"/>
        <v>722.90000000000009</v>
      </c>
      <c r="G413" s="107">
        <f t="shared" si="99"/>
        <v>598.4</v>
      </c>
      <c r="H413" s="47">
        <f t="shared" si="100"/>
        <v>20.805481283422477</v>
      </c>
    </row>
    <row r="414" spans="1:16" x14ac:dyDescent="0.25">
      <c r="A414" s="8">
        <f t="shared" si="101"/>
        <v>41718</v>
      </c>
      <c r="B414">
        <v>217.1</v>
      </c>
      <c r="C414">
        <v>111.7</v>
      </c>
      <c r="D414">
        <v>505.8</v>
      </c>
      <c r="E414">
        <v>486.7</v>
      </c>
      <c r="F414" s="107">
        <f t="shared" si="99"/>
        <v>722.9</v>
      </c>
      <c r="G414" s="107">
        <f t="shared" si="99"/>
        <v>598.4</v>
      </c>
      <c r="H414" s="47">
        <f t="shared" si="100"/>
        <v>20.805481283422456</v>
      </c>
    </row>
    <row r="415" spans="1:16" x14ac:dyDescent="0.25">
      <c r="A415" s="8">
        <f t="shared" si="101"/>
        <v>41725</v>
      </c>
      <c r="B415">
        <v>217.1</v>
      </c>
      <c r="C415">
        <v>113.7</v>
      </c>
      <c r="D415">
        <v>505.8</v>
      </c>
      <c r="E415">
        <v>501.7</v>
      </c>
      <c r="F415" s="107">
        <f t="shared" si="99"/>
        <v>722.9</v>
      </c>
      <c r="G415" s="107">
        <f t="shared" si="99"/>
        <v>615.4</v>
      </c>
      <c r="H415" s="47">
        <f t="shared" si="100"/>
        <v>17.468313292167693</v>
      </c>
    </row>
    <row r="416" spans="1:16" x14ac:dyDescent="0.25">
      <c r="A416" s="8">
        <f t="shared" si="101"/>
        <v>41732</v>
      </c>
      <c r="B416">
        <v>217.1</v>
      </c>
      <c r="C416">
        <v>106.7</v>
      </c>
      <c r="D416">
        <v>505.8</v>
      </c>
      <c r="E416">
        <v>516.29999999999995</v>
      </c>
      <c r="F416" s="107">
        <f t="shared" si="99"/>
        <v>722.9</v>
      </c>
      <c r="G416" s="107">
        <f t="shared" si="99"/>
        <v>623</v>
      </c>
      <c r="H416" s="47">
        <f t="shared" si="100"/>
        <v>16.035313001605122</v>
      </c>
    </row>
    <row r="417" spans="1:9" x14ac:dyDescent="0.25">
      <c r="A417" s="8">
        <f t="shared" si="101"/>
        <v>41739</v>
      </c>
      <c r="B417">
        <v>231.6</v>
      </c>
      <c r="C417">
        <v>115.5</v>
      </c>
      <c r="D417">
        <v>511.2</v>
      </c>
      <c r="E417">
        <v>516.29999999999995</v>
      </c>
      <c r="F417" s="107">
        <f t="shared" si="99"/>
        <v>742.8</v>
      </c>
      <c r="G417" s="107">
        <f t="shared" si="99"/>
        <v>631.79999999999995</v>
      </c>
      <c r="H417" s="47">
        <f t="shared" si="100"/>
        <v>17.568850902184231</v>
      </c>
    </row>
    <row r="418" spans="1:9" x14ac:dyDescent="0.25">
      <c r="A418" s="8">
        <f t="shared" si="101"/>
        <v>41746</v>
      </c>
    </row>
    <row r="419" spans="1:9" x14ac:dyDescent="0.25">
      <c r="A419" s="8">
        <f t="shared" si="101"/>
        <v>41753</v>
      </c>
    </row>
    <row r="420" spans="1:9" x14ac:dyDescent="0.25">
      <c r="A420" s="8">
        <f t="shared" si="101"/>
        <v>41760</v>
      </c>
      <c r="B420">
        <v>202.1</v>
      </c>
      <c r="C420">
        <v>96.5</v>
      </c>
      <c r="D420">
        <v>525.70000000000005</v>
      </c>
      <c r="E420">
        <v>536.29999999999995</v>
      </c>
      <c r="F420" s="107">
        <f t="shared" ref="F420:F451" si="102">+B420+D420</f>
        <v>727.80000000000007</v>
      </c>
      <c r="G420" s="107">
        <f t="shared" ref="G420:G451" si="103">+C420+E420</f>
        <v>632.79999999999995</v>
      </c>
      <c r="H420" s="47">
        <f t="shared" ref="H420:H451" si="104">+(F420/G420-1)*100</f>
        <v>15.012642225031625</v>
      </c>
      <c r="I420">
        <v>116.6</v>
      </c>
    </row>
    <row r="421" spans="1:9" x14ac:dyDescent="0.25">
      <c r="A421" s="8">
        <f t="shared" si="101"/>
        <v>41767</v>
      </c>
      <c r="B421">
        <v>202.1</v>
      </c>
      <c r="C421">
        <v>81.5</v>
      </c>
      <c r="D421">
        <v>525.70000000000005</v>
      </c>
      <c r="E421">
        <v>550.79999999999995</v>
      </c>
      <c r="F421" s="107">
        <f t="shared" si="102"/>
        <v>727.80000000000007</v>
      </c>
      <c r="G421" s="107">
        <f t="shared" si="103"/>
        <v>632.29999999999995</v>
      </c>
      <c r="H421" s="47">
        <f t="shared" si="104"/>
        <v>15.103590068005722</v>
      </c>
      <c r="I421">
        <v>134.6</v>
      </c>
    </row>
    <row r="422" spans="1:9" x14ac:dyDescent="0.25">
      <c r="A422" s="8">
        <f t="shared" si="101"/>
        <v>41774</v>
      </c>
      <c r="B422">
        <v>192.1</v>
      </c>
      <c r="C422">
        <v>95.5</v>
      </c>
      <c r="D422">
        <v>546.70000000000005</v>
      </c>
      <c r="E422">
        <v>565.29999999999995</v>
      </c>
      <c r="F422" s="107">
        <f t="shared" si="102"/>
        <v>738.80000000000007</v>
      </c>
      <c r="G422" s="107">
        <f t="shared" si="103"/>
        <v>660.8</v>
      </c>
      <c r="H422" s="47">
        <f t="shared" si="104"/>
        <v>11.803874092009714</v>
      </c>
      <c r="I422">
        <v>79.7</v>
      </c>
    </row>
    <row r="423" spans="1:9" x14ac:dyDescent="0.25">
      <c r="A423" s="8">
        <f t="shared" si="101"/>
        <v>41781</v>
      </c>
      <c r="B423">
        <v>192.1</v>
      </c>
      <c r="C423">
        <v>39.200000000000003</v>
      </c>
      <c r="D423">
        <v>546.70000000000005</v>
      </c>
      <c r="E423">
        <v>615.9</v>
      </c>
      <c r="F423" s="107">
        <f t="shared" si="102"/>
        <v>738.80000000000007</v>
      </c>
      <c r="G423" s="107">
        <f t="shared" si="103"/>
        <v>655.1</v>
      </c>
      <c r="H423" s="47">
        <f t="shared" si="104"/>
        <v>12.776675316745534</v>
      </c>
      <c r="I423">
        <v>87.1</v>
      </c>
    </row>
    <row r="424" spans="1:9" x14ac:dyDescent="0.25">
      <c r="A424" s="8">
        <f t="shared" si="101"/>
        <v>41788</v>
      </c>
      <c r="B424">
        <v>162.1</v>
      </c>
      <c r="C424">
        <v>24.2</v>
      </c>
      <c r="D424">
        <v>576.70000000000005</v>
      </c>
      <c r="E424">
        <v>631.4</v>
      </c>
      <c r="F424" s="107">
        <f t="shared" si="102"/>
        <v>738.80000000000007</v>
      </c>
      <c r="G424" s="107">
        <f t="shared" si="103"/>
        <v>655.6</v>
      </c>
      <c r="H424" s="47">
        <f t="shared" si="104"/>
        <v>12.690665039658345</v>
      </c>
      <c r="I424">
        <v>87.1</v>
      </c>
    </row>
    <row r="425" spans="1:9" x14ac:dyDescent="0.25">
      <c r="A425" s="8">
        <f t="shared" si="101"/>
        <v>41795</v>
      </c>
      <c r="B425">
        <v>185.1</v>
      </c>
      <c r="C425">
        <v>176</v>
      </c>
      <c r="D425">
        <v>12</v>
      </c>
      <c r="E425">
        <v>0</v>
      </c>
      <c r="F425" s="107">
        <f t="shared" si="102"/>
        <v>197.1</v>
      </c>
      <c r="G425" s="107">
        <f t="shared" si="103"/>
        <v>176</v>
      </c>
      <c r="H425" s="47">
        <f t="shared" si="104"/>
        <v>11.988636363636363</v>
      </c>
    </row>
    <row r="426" spans="1:9" x14ac:dyDescent="0.25">
      <c r="A426" s="8">
        <f t="shared" si="101"/>
        <v>41802</v>
      </c>
      <c r="B426">
        <v>185.1</v>
      </c>
      <c r="C426">
        <v>176</v>
      </c>
      <c r="D426">
        <v>45</v>
      </c>
      <c r="E426">
        <v>0</v>
      </c>
      <c r="F426" s="107">
        <f t="shared" si="102"/>
        <v>230.1</v>
      </c>
      <c r="G426" s="107">
        <f t="shared" si="103"/>
        <v>176</v>
      </c>
      <c r="H426" s="47">
        <f t="shared" si="104"/>
        <v>30.738636363636363</v>
      </c>
    </row>
    <row r="427" spans="1:9" x14ac:dyDescent="0.25">
      <c r="A427" s="8">
        <f t="shared" si="101"/>
        <v>41809</v>
      </c>
      <c r="B427">
        <v>177.8</v>
      </c>
      <c r="C427">
        <v>183.1</v>
      </c>
      <c r="D427">
        <v>52.2</v>
      </c>
      <c r="E427">
        <v>0</v>
      </c>
      <c r="F427" s="107">
        <f t="shared" si="102"/>
        <v>230</v>
      </c>
      <c r="G427" s="107">
        <f t="shared" si="103"/>
        <v>183.1</v>
      </c>
      <c r="H427" s="47">
        <f t="shared" si="104"/>
        <v>25.614418350628078</v>
      </c>
    </row>
    <row r="428" spans="1:9" x14ac:dyDescent="0.25">
      <c r="A428" s="8">
        <f t="shared" si="101"/>
        <v>41816</v>
      </c>
      <c r="B428">
        <v>168.8</v>
      </c>
      <c r="C428">
        <v>176.6</v>
      </c>
      <c r="D428">
        <v>61.6</v>
      </c>
      <c r="E428">
        <v>7.2</v>
      </c>
      <c r="F428" s="107">
        <f t="shared" si="102"/>
        <v>230.4</v>
      </c>
      <c r="G428" s="107">
        <f t="shared" si="103"/>
        <v>183.79999999999998</v>
      </c>
      <c r="H428" s="47">
        <f t="shared" si="104"/>
        <v>25.353645266594139</v>
      </c>
    </row>
    <row r="429" spans="1:9" x14ac:dyDescent="0.25">
      <c r="A429" s="8">
        <f t="shared" si="101"/>
        <v>41823</v>
      </c>
      <c r="B429">
        <v>148.80000000000001</v>
      </c>
      <c r="C429">
        <v>182.9</v>
      </c>
      <c r="D429">
        <v>90.6</v>
      </c>
      <c r="E429">
        <v>7.2</v>
      </c>
      <c r="F429" s="107">
        <f t="shared" si="102"/>
        <v>239.4</v>
      </c>
      <c r="G429" s="107">
        <f t="shared" si="103"/>
        <v>190.1</v>
      </c>
      <c r="H429" s="47">
        <f t="shared" si="104"/>
        <v>25.93371909521305</v>
      </c>
    </row>
    <row r="430" spans="1:9" x14ac:dyDescent="0.25">
      <c r="A430" s="8">
        <f t="shared" si="101"/>
        <v>41830</v>
      </c>
      <c r="B430">
        <v>149.5</v>
      </c>
      <c r="C430">
        <v>204.8</v>
      </c>
      <c r="D430">
        <v>90.6</v>
      </c>
      <c r="E430">
        <v>21.1</v>
      </c>
      <c r="F430" s="107">
        <f t="shared" si="102"/>
        <v>240.1</v>
      </c>
      <c r="G430" s="107">
        <f t="shared" si="103"/>
        <v>225.9</v>
      </c>
      <c r="H430" s="47">
        <f t="shared" si="104"/>
        <v>6.2859672421425428</v>
      </c>
    </row>
    <row r="431" spans="1:9" x14ac:dyDescent="0.25">
      <c r="A431" s="8">
        <f t="shared" si="101"/>
        <v>41837</v>
      </c>
      <c r="B431">
        <v>127.5</v>
      </c>
      <c r="C431">
        <v>206.8</v>
      </c>
      <c r="D431">
        <v>112.6</v>
      </c>
      <c r="E431">
        <v>30.6</v>
      </c>
      <c r="F431" s="107">
        <f t="shared" si="102"/>
        <v>240.1</v>
      </c>
      <c r="G431" s="107">
        <f t="shared" si="103"/>
        <v>237.4</v>
      </c>
      <c r="H431" s="47">
        <f t="shared" si="104"/>
        <v>1.1373209772535864</v>
      </c>
    </row>
    <row r="432" spans="1:9" x14ac:dyDescent="0.25">
      <c r="A432" s="8">
        <f t="shared" si="101"/>
        <v>41844</v>
      </c>
      <c r="B432">
        <v>135.30000000000001</v>
      </c>
      <c r="C432">
        <v>215.3</v>
      </c>
      <c r="D432">
        <v>134.1</v>
      </c>
      <c r="E432">
        <v>37</v>
      </c>
      <c r="F432" s="107">
        <f t="shared" si="102"/>
        <v>269.39999999999998</v>
      </c>
      <c r="G432" s="107">
        <f t="shared" si="103"/>
        <v>252.3</v>
      </c>
      <c r="H432" s="47">
        <f t="shared" si="104"/>
        <v>6.7776456599286439</v>
      </c>
    </row>
    <row r="433" spans="1:8" x14ac:dyDescent="0.25">
      <c r="A433" s="8">
        <f t="shared" si="101"/>
        <v>41851</v>
      </c>
      <c r="B433">
        <v>119.8</v>
      </c>
      <c r="C433">
        <v>199.3</v>
      </c>
      <c r="D433">
        <v>150.1</v>
      </c>
      <c r="E433">
        <v>52.5</v>
      </c>
      <c r="F433" s="107">
        <f t="shared" si="102"/>
        <v>269.89999999999998</v>
      </c>
      <c r="G433" s="107">
        <f t="shared" si="103"/>
        <v>251.8</v>
      </c>
      <c r="H433" s="47">
        <f t="shared" si="104"/>
        <v>7.1882446386020593</v>
      </c>
    </row>
    <row r="434" spans="1:8" x14ac:dyDescent="0.25">
      <c r="A434" s="8">
        <f t="shared" si="101"/>
        <v>41858</v>
      </c>
      <c r="B434">
        <v>101.8</v>
      </c>
      <c r="C434">
        <v>204.3</v>
      </c>
      <c r="D434">
        <v>177.1</v>
      </c>
      <c r="E434">
        <v>67.5</v>
      </c>
      <c r="F434" s="107">
        <f t="shared" si="102"/>
        <v>278.89999999999998</v>
      </c>
      <c r="G434" s="107">
        <f t="shared" si="103"/>
        <v>271.8</v>
      </c>
      <c r="H434" s="47">
        <f t="shared" si="104"/>
        <v>2.6122148638704878</v>
      </c>
    </row>
    <row r="435" spans="1:8" x14ac:dyDescent="0.25">
      <c r="A435" s="8">
        <f t="shared" si="101"/>
        <v>41865</v>
      </c>
      <c r="B435">
        <v>101.8</v>
      </c>
      <c r="C435">
        <v>204.3</v>
      </c>
      <c r="D435">
        <v>177.1</v>
      </c>
      <c r="E435">
        <v>67.5</v>
      </c>
      <c r="F435" s="107">
        <f t="shared" si="102"/>
        <v>278.89999999999998</v>
      </c>
      <c r="G435" s="107">
        <f t="shared" si="103"/>
        <v>271.8</v>
      </c>
      <c r="H435" s="47">
        <f t="shared" si="104"/>
        <v>2.6122148638704878</v>
      </c>
    </row>
    <row r="436" spans="1:8" x14ac:dyDescent="0.25">
      <c r="A436" s="8">
        <f t="shared" si="101"/>
        <v>41872</v>
      </c>
      <c r="B436">
        <v>78.8</v>
      </c>
      <c r="C436">
        <v>204.3</v>
      </c>
      <c r="D436">
        <v>200.1</v>
      </c>
      <c r="E436">
        <v>67.5</v>
      </c>
      <c r="F436" s="107">
        <f t="shared" si="102"/>
        <v>278.89999999999998</v>
      </c>
      <c r="G436" s="107">
        <f t="shared" si="103"/>
        <v>271.8</v>
      </c>
      <c r="H436" s="47">
        <f t="shared" si="104"/>
        <v>2.6122148638704878</v>
      </c>
    </row>
    <row r="437" spans="1:8" x14ac:dyDescent="0.25">
      <c r="A437" s="8">
        <f t="shared" si="101"/>
        <v>41879</v>
      </c>
      <c r="B437">
        <v>72.8</v>
      </c>
      <c r="C437">
        <v>197.1</v>
      </c>
      <c r="D437">
        <v>206.1</v>
      </c>
      <c r="E437">
        <v>74.5</v>
      </c>
      <c r="F437" s="107">
        <f t="shared" si="102"/>
        <v>278.89999999999998</v>
      </c>
      <c r="G437" s="107">
        <f t="shared" si="103"/>
        <v>271.60000000000002</v>
      </c>
      <c r="H437" s="47">
        <f t="shared" si="104"/>
        <v>2.6877761413843793</v>
      </c>
    </row>
    <row r="438" spans="1:8" x14ac:dyDescent="0.25">
      <c r="A438" s="8">
        <f t="shared" si="101"/>
        <v>41886</v>
      </c>
      <c r="B438">
        <v>77.8</v>
      </c>
      <c r="C438">
        <v>184.1</v>
      </c>
      <c r="D438">
        <v>206.1</v>
      </c>
      <c r="E438">
        <v>87.5</v>
      </c>
      <c r="F438" s="107">
        <f t="shared" si="102"/>
        <v>283.89999999999998</v>
      </c>
      <c r="G438" s="107">
        <f t="shared" si="103"/>
        <v>271.60000000000002</v>
      </c>
      <c r="H438" s="47">
        <f t="shared" si="104"/>
        <v>4.5287187039764198</v>
      </c>
    </row>
    <row r="439" spans="1:8" x14ac:dyDescent="0.25">
      <c r="A439" s="8">
        <f t="shared" si="101"/>
        <v>41893</v>
      </c>
      <c r="B439">
        <v>77</v>
      </c>
      <c r="C439">
        <v>231.3</v>
      </c>
      <c r="D439">
        <v>236.1</v>
      </c>
      <c r="E439">
        <v>102</v>
      </c>
      <c r="F439" s="107">
        <f t="shared" si="102"/>
        <v>313.10000000000002</v>
      </c>
      <c r="G439" s="107">
        <f t="shared" si="103"/>
        <v>333.3</v>
      </c>
      <c r="H439" s="47">
        <f t="shared" si="104"/>
        <v>-6.0606060606060552</v>
      </c>
    </row>
    <row r="440" spans="1:8" x14ac:dyDescent="0.25">
      <c r="A440" s="8">
        <f t="shared" si="101"/>
        <v>41900</v>
      </c>
      <c r="B440">
        <v>77</v>
      </c>
      <c r="C440">
        <v>229.6</v>
      </c>
      <c r="D440">
        <v>236.1</v>
      </c>
      <c r="E440">
        <v>134</v>
      </c>
      <c r="F440" s="107">
        <f t="shared" si="102"/>
        <v>313.10000000000002</v>
      </c>
      <c r="G440" s="107">
        <f t="shared" si="103"/>
        <v>363.6</v>
      </c>
      <c r="H440" s="47">
        <f t="shared" si="104"/>
        <v>-13.888888888888884</v>
      </c>
    </row>
    <row r="441" spans="1:8" x14ac:dyDescent="0.25">
      <c r="A441" s="8">
        <f t="shared" si="101"/>
        <v>41907</v>
      </c>
      <c r="B441">
        <v>117</v>
      </c>
      <c r="C441">
        <v>229.6</v>
      </c>
      <c r="D441">
        <v>236.1</v>
      </c>
      <c r="E441">
        <v>134</v>
      </c>
      <c r="F441" s="107">
        <f t="shared" si="102"/>
        <v>353.1</v>
      </c>
      <c r="G441" s="107">
        <f t="shared" si="103"/>
        <v>363.6</v>
      </c>
      <c r="H441" s="47">
        <f t="shared" si="104"/>
        <v>-2.8877887788778867</v>
      </c>
    </row>
    <row r="442" spans="1:8" x14ac:dyDescent="0.25">
      <c r="A442" s="8">
        <f t="shared" si="101"/>
        <v>41914</v>
      </c>
      <c r="B442">
        <v>117</v>
      </c>
      <c r="C442">
        <v>260.39999999999998</v>
      </c>
      <c r="D442">
        <v>236.1</v>
      </c>
      <c r="E442">
        <v>134</v>
      </c>
      <c r="F442" s="107">
        <f t="shared" si="102"/>
        <v>353.1</v>
      </c>
      <c r="G442" s="107">
        <f t="shared" si="103"/>
        <v>394.4</v>
      </c>
      <c r="H442" s="47">
        <f t="shared" si="104"/>
        <v>-10.471602434077065</v>
      </c>
    </row>
    <row r="443" spans="1:8" x14ac:dyDescent="0.25">
      <c r="A443" s="8">
        <f t="shared" si="101"/>
        <v>41921</v>
      </c>
      <c r="B443">
        <v>127</v>
      </c>
      <c r="C443">
        <v>260.39999999999998</v>
      </c>
      <c r="D443">
        <v>236.1</v>
      </c>
      <c r="E443">
        <v>134</v>
      </c>
      <c r="F443" s="107">
        <f t="shared" si="102"/>
        <v>363.1</v>
      </c>
      <c r="G443" s="107">
        <f t="shared" si="103"/>
        <v>394.4</v>
      </c>
      <c r="H443" s="47">
        <f t="shared" si="104"/>
        <v>-7.9361054766734167</v>
      </c>
    </row>
    <row r="444" spans="1:8" x14ac:dyDescent="0.25">
      <c r="A444" s="8">
        <f t="shared" si="101"/>
        <v>41928</v>
      </c>
      <c r="B444">
        <v>107</v>
      </c>
      <c r="C444">
        <v>260.39999999999998</v>
      </c>
      <c r="D444">
        <v>256.10000000000002</v>
      </c>
      <c r="E444">
        <v>134</v>
      </c>
      <c r="F444" s="107">
        <f t="shared" si="102"/>
        <v>363.1</v>
      </c>
      <c r="G444" s="107">
        <f t="shared" si="103"/>
        <v>394.4</v>
      </c>
      <c r="H444" s="47">
        <f t="shared" si="104"/>
        <v>-7.9361054766734167</v>
      </c>
    </row>
    <row r="445" spans="1:8" x14ac:dyDescent="0.25">
      <c r="A445" s="8">
        <f t="shared" si="101"/>
        <v>41935</v>
      </c>
      <c r="B445">
        <v>92</v>
      </c>
      <c r="C445">
        <v>211.2</v>
      </c>
      <c r="D445">
        <v>270.5</v>
      </c>
      <c r="E445">
        <v>186.6</v>
      </c>
      <c r="F445" s="107">
        <f t="shared" si="102"/>
        <v>362.5</v>
      </c>
      <c r="G445" s="107">
        <f t="shared" si="103"/>
        <v>397.79999999999995</v>
      </c>
      <c r="H445" s="47">
        <f t="shared" si="104"/>
        <v>-8.8738059326294518</v>
      </c>
    </row>
    <row r="446" spans="1:8" x14ac:dyDescent="0.25">
      <c r="A446" s="8">
        <f t="shared" si="101"/>
        <v>41942</v>
      </c>
      <c r="B446">
        <v>92</v>
      </c>
      <c r="C446">
        <v>170.3</v>
      </c>
      <c r="D446">
        <v>270.5</v>
      </c>
      <c r="E446">
        <v>229.9</v>
      </c>
      <c r="F446" s="107">
        <f t="shared" si="102"/>
        <v>362.5</v>
      </c>
      <c r="G446" s="107">
        <f t="shared" si="103"/>
        <v>400.20000000000005</v>
      </c>
      <c r="H446" s="47">
        <f t="shared" si="104"/>
        <v>-9.4202898550724719</v>
      </c>
    </row>
    <row r="447" spans="1:8" x14ac:dyDescent="0.25">
      <c r="A447" s="8">
        <f t="shared" si="101"/>
        <v>41949</v>
      </c>
      <c r="B447">
        <v>107</v>
      </c>
      <c r="C447">
        <v>146.19999999999999</v>
      </c>
      <c r="D447">
        <v>270.5</v>
      </c>
      <c r="E447">
        <v>260.60000000000002</v>
      </c>
      <c r="F447" s="107">
        <f t="shared" si="102"/>
        <v>377.5</v>
      </c>
      <c r="G447" s="107">
        <f t="shared" si="103"/>
        <v>406.8</v>
      </c>
      <c r="H447" s="47">
        <f t="shared" si="104"/>
        <v>-7.2025565388397332</v>
      </c>
    </row>
    <row r="448" spans="1:8" x14ac:dyDescent="0.25">
      <c r="A448" s="8">
        <f t="shared" si="101"/>
        <v>41956</v>
      </c>
      <c r="B448">
        <v>107</v>
      </c>
      <c r="C448">
        <v>139.5</v>
      </c>
      <c r="D448">
        <v>270.5</v>
      </c>
      <c r="E448">
        <v>267.89999999999998</v>
      </c>
      <c r="F448" s="107">
        <f t="shared" si="102"/>
        <v>377.5</v>
      </c>
      <c r="G448" s="107">
        <f t="shared" si="103"/>
        <v>407.4</v>
      </c>
      <c r="H448" s="47">
        <f t="shared" si="104"/>
        <v>-7.339224349533624</v>
      </c>
    </row>
    <row r="449" spans="1:8" x14ac:dyDescent="0.25">
      <c r="A449" s="8">
        <f t="shared" si="101"/>
        <v>41963</v>
      </c>
      <c r="B449">
        <v>105</v>
      </c>
      <c r="C449">
        <v>126</v>
      </c>
      <c r="D449">
        <v>270.5</v>
      </c>
      <c r="E449">
        <v>281.8</v>
      </c>
      <c r="F449" s="107">
        <f t="shared" si="102"/>
        <v>375.5</v>
      </c>
      <c r="G449" s="107">
        <f t="shared" si="103"/>
        <v>407.8</v>
      </c>
      <c r="H449" s="47">
        <f t="shared" si="104"/>
        <v>-7.9205492888670959</v>
      </c>
    </row>
    <row r="450" spans="1:8" x14ac:dyDescent="0.25">
      <c r="A450" s="8">
        <f t="shared" si="101"/>
        <v>41970</v>
      </c>
      <c r="B450">
        <v>105</v>
      </c>
      <c r="C450">
        <v>101</v>
      </c>
      <c r="D450">
        <v>270.5</v>
      </c>
      <c r="E450">
        <v>309</v>
      </c>
      <c r="F450" s="107">
        <f t="shared" si="102"/>
        <v>375.5</v>
      </c>
      <c r="G450" s="107">
        <f t="shared" si="103"/>
        <v>410</v>
      </c>
      <c r="H450" s="47">
        <f t="shared" si="104"/>
        <v>-8.4146341463414593</v>
      </c>
    </row>
    <row r="451" spans="1:8" x14ac:dyDescent="0.25">
      <c r="A451" s="8">
        <f t="shared" si="101"/>
        <v>41977</v>
      </c>
      <c r="B451">
        <v>117</v>
      </c>
      <c r="C451">
        <v>78.8</v>
      </c>
      <c r="D451">
        <v>270.5</v>
      </c>
      <c r="E451">
        <v>330.9</v>
      </c>
      <c r="F451" s="107">
        <f t="shared" si="102"/>
        <v>387.5</v>
      </c>
      <c r="G451" s="107">
        <f t="shared" si="103"/>
        <v>409.7</v>
      </c>
      <c r="H451" s="47">
        <f t="shared" si="104"/>
        <v>-5.4185989748596448</v>
      </c>
    </row>
    <row r="452" spans="1:8" x14ac:dyDescent="0.25">
      <c r="A452" s="8">
        <f t="shared" si="101"/>
        <v>41984</v>
      </c>
      <c r="B452">
        <v>137</v>
      </c>
      <c r="C452">
        <v>117.8</v>
      </c>
      <c r="D452">
        <v>270.5</v>
      </c>
      <c r="E452">
        <v>330.9</v>
      </c>
      <c r="F452" s="107">
        <f t="shared" ref="F452:F476" si="105">+B452+D452</f>
        <v>407.5</v>
      </c>
      <c r="G452" s="107">
        <f t="shared" ref="G452:G476" si="106">+C452+E452</f>
        <v>448.7</v>
      </c>
      <c r="H452" s="47">
        <f t="shared" ref="H452:H476" si="107">+(F452/G452-1)*100</f>
        <v>-9.1820815689770399</v>
      </c>
    </row>
    <row r="453" spans="1:8" x14ac:dyDescent="0.25">
      <c r="A453" s="8">
        <f t="shared" si="101"/>
        <v>41991</v>
      </c>
      <c r="B453">
        <v>133</v>
      </c>
      <c r="C453">
        <v>122.8</v>
      </c>
      <c r="D453">
        <v>282.5</v>
      </c>
      <c r="E453">
        <v>330.9</v>
      </c>
      <c r="F453" s="107">
        <f t="shared" si="105"/>
        <v>415.5</v>
      </c>
      <c r="G453" s="107">
        <f t="shared" si="106"/>
        <v>453.7</v>
      </c>
      <c r="H453" s="47">
        <f t="shared" si="107"/>
        <v>-8.4196605686577044</v>
      </c>
    </row>
    <row r="454" spans="1:8" x14ac:dyDescent="0.25">
      <c r="A454" s="8">
        <f t="shared" si="101"/>
        <v>41998</v>
      </c>
      <c r="B454">
        <v>113</v>
      </c>
      <c r="C454">
        <v>122.8</v>
      </c>
      <c r="D454">
        <v>302.5</v>
      </c>
      <c r="E454">
        <v>330.9</v>
      </c>
      <c r="F454" s="107">
        <f t="shared" si="105"/>
        <v>415.5</v>
      </c>
      <c r="G454" s="107">
        <f t="shared" si="106"/>
        <v>453.7</v>
      </c>
      <c r="H454" s="47">
        <f t="shared" si="107"/>
        <v>-8.4196605686577044</v>
      </c>
    </row>
    <row r="455" spans="1:8" x14ac:dyDescent="0.25">
      <c r="A455" s="8">
        <f t="shared" si="101"/>
        <v>42005</v>
      </c>
      <c r="B455">
        <v>115.8</v>
      </c>
      <c r="C455">
        <v>132.80000000000001</v>
      </c>
      <c r="D455">
        <v>302.5</v>
      </c>
      <c r="E455">
        <v>330.9</v>
      </c>
      <c r="F455" s="107">
        <f t="shared" si="105"/>
        <v>418.3</v>
      </c>
      <c r="G455" s="107">
        <f t="shared" si="106"/>
        <v>463.7</v>
      </c>
      <c r="H455" s="47">
        <f t="shared" si="107"/>
        <v>-9.7908130256631374</v>
      </c>
    </row>
    <row r="456" spans="1:8" x14ac:dyDescent="0.25">
      <c r="A456" s="8">
        <f t="shared" si="101"/>
        <v>42012</v>
      </c>
      <c r="B456">
        <v>112.8</v>
      </c>
      <c r="C456">
        <v>258.5</v>
      </c>
      <c r="D456">
        <v>310.5</v>
      </c>
      <c r="E456">
        <v>336.9</v>
      </c>
      <c r="F456" s="107">
        <f t="shared" si="105"/>
        <v>423.3</v>
      </c>
      <c r="G456" s="107">
        <f t="shared" si="106"/>
        <v>595.4</v>
      </c>
      <c r="H456" s="47">
        <f t="shared" si="107"/>
        <v>-28.904937856902912</v>
      </c>
    </row>
    <row r="457" spans="1:8" x14ac:dyDescent="0.25">
      <c r="A457" s="8">
        <f t="shared" si="101"/>
        <v>42019</v>
      </c>
      <c r="B457">
        <v>114.8</v>
      </c>
      <c r="C457">
        <v>284.5</v>
      </c>
      <c r="D457">
        <v>310.5</v>
      </c>
      <c r="E457">
        <v>336.9</v>
      </c>
      <c r="F457" s="107">
        <f t="shared" si="105"/>
        <v>425.3</v>
      </c>
      <c r="G457" s="107">
        <f t="shared" si="106"/>
        <v>621.4</v>
      </c>
      <c r="H457" s="47">
        <f t="shared" si="107"/>
        <v>-31.557772771161886</v>
      </c>
    </row>
    <row r="458" spans="1:8" x14ac:dyDescent="0.25">
      <c r="A458" s="8">
        <f t="shared" si="101"/>
        <v>42026</v>
      </c>
      <c r="B458">
        <v>114.8</v>
      </c>
      <c r="C458">
        <v>277.3</v>
      </c>
      <c r="D458">
        <v>310.5</v>
      </c>
      <c r="E458">
        <v>343.9</v>
      </c>
      <c r="F458" s="107">
        <f t="shared" si="105"/>
        <v>425.3</v>
      </c>
      <c r="G458" s="107">
        <f t="shared" si="106"/>
        <v>621.20000000000005</v>
      </c>
      <c r="H458" s="47">
        <f t="shared" si="107"/>
        <v>-31.535737282678689</v>
      </c>
    </row>
    <row r="459" spans="1:8" x14ac:dyDescent="0.25">
      <c r="A459" s="8">
        <f t="shared" si="101"/>
        <v>42033</v>
      </c>
      <c r="B459">
        <v>97</v>
      </c>
      <c r="C459">
        <v>318.3</v>
      </c>
      <c r="D459">
        <v>325.5</v>
      </c>
      <c r="E459">
        <v>343.9</v>
      </c>
      <c r="F459" s="107">
        <f t="shared" si="105"/>
        <v>422.5</v>
      </c>
      <c r="G459" s="107">
        <f t="shared" si="106"/>
        <v>662.2</v>
      </c>
      <c r="H459" s="47">
        <f t="shared" si="107"/>
        <v>-36.197523406825738</v>
      </c>
    </row>
    <row r="460" spans="1:8" x14ac:dyDescent="0.25">
      <c r="A460" s="8">
        <f t="shared" si="101"/>
        <v>42040</v>
      </c>
      <c r="B460">
        <v>97</v>
      </c>
      <c r="C460">
        <v>266.3</v>
      </c>
      <c r="D460">
        <v>325.5</v>
      </c>
      <c r="E460">
        <v>381.2</v>
      </c>
      <c r="F460" s="107">
        <f t="shared" si="105"/>
        <v>422.5</v>
      </c>
      <c r="G460" s="107">
        <f t="shared" si="106"/>
        <v>647.5</v>
      </c>
      <c r="H460" s="47">
        <f t="shared" si="107"/>
        <v>-34.749034749034749</v>
      </c>
    </row>
    <row r="461" spans="1:8" x14ac:dyDescent="0.25">
      <c r="A461" s="8">
        <f t="shared" si="101"/>
        <v>42047</v>
      </c>
      <c r="B461">
        <v>117</v>
      </c>
      <c r="C461">
        <v>251.3</v>
      </c>
      <c r="D461">
        <v>325.5</v>
      </c>
      <c r="E461">
        <v>396.2</v>
      </c>
      <c r="F461" s="107">
        <f t="shared" si="105"/>
        <v>442.5</v>
      </c>
      <c r="G461" s="107">
        <f t="shared" si="106"/>
        <v>647.5</v>
      </c>
      <c r="H461" s="47">
        <f t="shared" si="107"/>
        <v>-31.660231660231663</v>
      </c>
    </row>
    <row r="462" spans="1:8" x14ac:dyDescent="0.25">
      <c r="A462" s="8">
        <f t="shared" si="101"/>
        <v>42054</v>
      </c>
      <c r="B462">
        <v>100</v>
      </c>
      <c r="C462">
        <v>256.60000000000002</v>
      </c>
      <c r="D462">
        <v>342.5</v>
      </c>
      <c r="E462">
        <v>428.2</v>
      </c>
      <c r="F462" s="107">
        <f t="shared" si="105"/>
        <v>442.5</v>
      </c>
      <c r="G462" s="107">
        <f t="shared" si="106"/>
        <v>684.8</v>
      </c>
      <c r="H462" s="47">
        <f t="shared" si="107"/>
        <v>-35.382593457943926</v>
      </c>
    </row>
    <row r="463" spans="1:8" x14ac:dyDescent="0.25">
      <c r="A463" s="8">
        <f t="shared" si="101"/>
        <v>42061</v>
      </c>
      <c r="B463">
        <v>103</v>
      </c>
      <c r="C463">
        <v>268.3</v>
      </c>
      <c r="D463">
        <v>342.5</v>
      </c>
      <c r="E463">
        <v>442.5</v>
      </c>
      <c r="F463" s="107">
        <f t="shared" si="105"/>
        <v>445.5</v>
      </c>
      <c r="G463" s="107">
        <f t="shared" si="106"/>
        <v>710.8</v>
      </c>
      <c r="H463" s="47">
        <f t="shared" si="107"/>
        <v>-37.324141812042768</v>
      </c>
    </row>
    <row r="464" spans="1:8" x14ac:dyDescent="0.25">
      <c r="A464" s="8">
        <f t="shared" si="101"/>
        <v>42068</v>
      </c>
      <c r="B464">
        <v>103</v>
      </c>
      <c r="C464">
        <v>261.60000000000002</v>
      </c>
      <c r="D464">
        <v>342.5</v>
      </c>
      <c r="E464">
        <v>448.5</v>
      </c>
      <c r="F464" s="107">
        <f t="shared" si="105"/>
        <v>445.5</v>
      </c>
      <c r="G464" s="107">
        <f t="shared" si="106"/>
        <v>710.1</v>
      </c>
      <c r="H464" s="47">
        <f t="shared" si="107"/>
        <v>-37.262357414448665</v>
      </c>
    </row>
    <row r="465" spans="1:8" x14ac:dyDescent="0.25">
      <c r="A465" s="8">
        <f t="shared" si="101"/>
        <v>42075</v>
      </c>
      <c r="B465">
        <v>93</v>
      </c>
      <c r="C465">
        <v>247.3</v>
      </c>
      <c r="D465">
        <v>352.5</v>
      </c>
      <c r="E465">
        <v>475.6</v>
      </c>
      <c r="F465" s="107">
        <f t="shared" si="105"/>
        <v>445.5</v>
      </c>
      <c r="G465" s="107">
        <f t="shared" si="106"/>
        <v>722.90000000000009</v>
      </c>
      <c r="H465" s="47">
        <f t="shared" si="107"/>
        <v>-38.373218979111925</v>
      </c>
    </row>
    <row r="466" spans="1:8" x14ac:dyDescent="0.25">
      <c r="A466" s="8">
        <f t="shared" si="101"/>
        <v>42082</v>
      </c>
      <c r="B466">
        <v>78</v>
      </c>
      <c r="C466">
        <v>217.1</v>
      </c>
      <c r="D466">
        <v>367.5</v>
      </c>
      <c r="E466">
        <v>505.8</v>
      </c>
      <c r="F466" s="107">
        <f t="shared" si="105"/>
        <v>445.5</v>
      </c>
      <c r="G466" s="107">
        <f t="shared" si="106"/>
        <v>722.9</v>
      </c>
      <c r="H466" s="47">
        <f t="shared" si="107"/>
        <v>-38.373218979111911</v>
      </c>
    </row>
    <row r="467" spans="1:8" x14ac:dyDescent="0.25">
      <c r="A467" s="8">
        <f t="shared" si="101"/>
        <v>42089</v>
      </c>
      <c r="B467">
        <v>75</v>
      </c>
      <c r="C467">
        <v>217.1</v>
      </c>
      <c r="D467">
        <v>370.5</v>
      </c>
      <c r="E467">
        <v>505.8</v>
      </c>
      <c r="F467" s="107">
        <f t="shared" si="105"/>
        <v>445.5</v>
      </c>
      <c r="G467" s="107">
        <f t="shared" si="106"/>
        <v>722.9</v>
      </c>
      <c r="H467" s="47">
        <f t="shared" si="107"/>
        <v>-38.373218979111911</v>
      </c>
    </row>
    <row r="468" spans="1:8" x14ac:dyDescent="0.25">
      <c r="A468" s="8">
        <f t="shared" si="101"/>
        <v>42096</v>
      </c>
      <c r="B468">
        <v>75</v>
      </c>
      <c r="C468">
        <v>217.1</v>
      </c>
      <c r="D468">
        <v>370.5</v>
      </c>
      <c r="E468">
        <v>505.8</v>
      </c>
      <c r="F468" s="107">
        <f t="shared" si="105"/>
        <v>445.5</v>
      </c>
      <c r="G468" s="107">
        <f t="shared" si="106"/>
        <v>722.9</v>
      </c>
      <c r="H468" s="47">
        <f t="shared" si="107"/>
        <v>-38.373218979111911</v>
      </c>
    </row>
    <row r="469" spans="1:8" x14ac:dyDescent="0.25">
      <c r="A469" s="8">
        <f t="shared" si="101"/>
        <v>42103</v>
      </c>
      <c r="B469">
        <v>60</v>
      </c>
      <c r="C469">
        <v>231.6</v>
      </c>
      <c r="D469">
        <v>385.5</v>
      </c>
      <c r="E469">
        <v>511.2</v>
      </c>
      <c r="F469" s="107">
        <f t="shared" si="105"/>
        <v>445.5</v>
      </c>
      <c r="G469" s="107">
        <f t="shared" si="106"/>
        <v>742.8</v>
      </c>
      <c r="H469" s="47">
        <f t="shared" si="107"/>
        <v>-40.024232633279475</v>
      </c>
    </row>
    <row r="470" spans="1:8" x14ac:dyDescent="0.25">
      <c r="A470" s="8">
        <f t="shared" si="101"/>
        <v>42110</v>
      </c>
      <c r="B470">
        <v>50.3</v>
      </c>
      <c r="C470">
        <v>202.1</v>
      </c>
      <c r="D470">
        <v>400.5</v>
      </c>
      <c r="E470">
        <v>525.70000000000005</v>
      </c>
      <c r="F470" s="107">
        <f t="shared" si="105"/>
        <v>450.8</v>
      </c>
      <c r="G470" s="107">
        <f t="shared" si="106"/>
        <v>727.80000000000007</v>
      </c>
      <c r="H470" s="47">
        <f t="shared" si="107"/>
        <v>-38.059906567738388</v>
      </c>
    </row>
    <row r="471" spans="1:8" x14ac:dyDescent="0.25">
      <c r="A471" s="8">
        <f t="shared" si="101"/>
        <v>42117</v>
      </c>
      <c r="B471">
        <v>35.299999999999997</v>
      </c>
      <c r="C471">
        <v>202.1</v>
      </c>
      <c r="D471">
        <v>415.5</v>
      </c>
      <c r="E471">
        <v>525.70000000000005</v>
      </c>
      <c r="F471" s="107">
        <f t="shared" si="105"/>
        <v>450.8</v>
      </c>
      <c r="G471" s="107">
        <f t="shared" si="106"/>
        <v>727.80000000000007</v>
      </c>
      <c r="H471" s="47">
        <f t="shared" si="107"/>
        <v>-38.059906567738388</v>
      </c>
    </row>
    <row r="472" spans="1:8" x14ac:dyDescent="0.25">
      <c r="A472" s="8">
        <f t="shared" si="101"/>
        <v>42124</v>
      </c>
      <c r="B472">
        <v>35.299999999999997</v>
      </c>
      <c r="C472">
        <v>202.1</v>
      </c>
      <c r="D472">
        <v>415.5</v>
      </c>
      <c r="E472">
        <v>525.70000000000005</v>
      </c>
      <c r="F472" s="107">
        <f t="shared" si="105"/>
        <v>450.8</v>
      </c>
      <c r="G472" s="107">
        <f t="shared" si="106"/>
        <v>727.80000000000007</v>
      </c>
      <c r="H472" s="47">
        <f t="shared" si="107"/>
        <v>-38.059906567738388</v>
      </c>
    </row>
    <row r="473" spans="1:8" x14ac:dyDescent="0.25">
      <c r="A473" s="8">
        <f t="shared" si="101"/>
        <v>42131</v>
      </c>
      <c r="B473" s="26">
        <v>50</v>
      </c>
      <c r="C473">
        <v>202.1</v>
      </c>
      <c r="D473">
        <v>422.6</v>
      </c>
      <c r="E473">
        <v>525.70000000000005</v>
      </c>
      <c r="F473" s="107">
        <f t="shared" si="105"/>
        <v>472.6</v>
      </c>
      <c r="G473" s="107">
        <f t="shared" si="106"/>
        <v>727.80000000000007</v>
      </c>
      <c r="H473" s="47">
        <f t="shared" si="107"/>
        <v>-35.064578180818906</v>
      </c>
    </row>
    <row r="474" spans="1:8" x14ac:dyDescent="0.25">
      <c r="A474" s="8">
        <f t="shared" ref="A474:A537" si="108">+A473+7</f>
        <v>42138</v>
      </c>
      <c r="B474" s="26">
        <v>50</v>
      </c>
      <c r="C474">
        <v>192.1</v>
      </c>
      <c r="D474">
        <v>422.6</v>
      </c>
      <c r="E474">
        <v>546.70000000000005</v>
      </c>
      <c r="F474" s="107">
        <f t="shared" si="105"/>
        <v>472.6</v>
      </c>
      <c r="G474" s="107">
        <f t="shared" si="106"/>
        <v>738.80000000000007</v>
      </c>
      <c r="H474" s="47">
        <f t="shared" si="107"/>
        <v>-36.031402273957767</v>
      </c>
    </row>
    <row r="475" spans="1:8" x14ac:dyDescent="0.25">
      <c r="A475" s="8">
        <f t="shared" si="108"/>
        <v>42145</v>
      </c>
      <c r="B475" s="26">
        <v>50</v>
      </c>
      <c r="C475">
        <v>192.1</v>
      </c>
      <c r="D475">
        <v>422.6</v>
      </c>
      <c r="E475">
        <v>546.70000000000005</v>
      </c>
      <c r="F475" s="107">
        <f t="shared" si="105"/>
        <v>472.6</v>
      </c>
      <c r="G475" s="107">
        <f t="shared" si="106"/>
        <v>738.80000000000007</v>
      </c>
      <c r="H475" s="47">
        <f t="shared" si="107"/>
        <v>-36.031402273957767</v>
      </c>
    </row>
    <row r="476" spans="1:8" x14ac:dyDescent="0.25">
      <c r="A476" s="8">
        <f t="shared" si="108"/>
        <v>42152</v>
      </c>
      <c r="B476" s="26">
        <v>30</v>
      </c>
      <c r="C476">
        <v>162.1</v>
      </c>
      <c r="D476">
        <v>437.6</v>
      </c>
      <c r="E476">
        <v>576.70000000000005</v>
      </c>
      <c r="F476" s="107">
        <f t="shared" si="105"/>
        <v>467.6</v>
      </c>
      <c r="G476" s="107">
        <f t="shared" si="106"/>
        <v>738.80000000000007</v>
      </c>
      <c r="H476" s="47">
        <f t="shared" si="107"/>
        <v>-36.708175419599357</v>
      </c>
    </row>
    <row r="477" spans="1:8" x14ac:dyDescent="0.25">
      <c r="A477" s="8">
        <f t="shared" si="108"/>
        <v>42159</v>
      </c>
      <c r="B477" s="26"/>
    </row>
    <row r="478" spans="1:8" x14ac:dyDescent="0.25">
      <c r="A478" s="8">
        <f t="shared" si="108"/>
        <v>42166</v>
      </c>
      <c r="B478" s="26">
        <v>60</v>
      </c>
      <c r="C478" s="26">
        <v>185.1</v>
      </c>
      <c r="D478" s="26">
        <v>10</v>
      </c>
      <c r="E478">
        <v>45</v>
      </c>
      <c r="F478" s="107">
        <f t="shared" ref="F478:G480" si="109">+B478+D478</f>
        <v>70</v>
      </c>
      <c r="G478" s="107">
        <f t="shared" si="109"/>
        <v>230.1</v>
      </c>
      <c r="H478" s="47">
        <f t="shared" ref="H478:H483" si="110">+(F478/G478-1)*100</f>
        <v>-69.578444154715342</v>
      </c>
    </row>
    <row r="479" spans="1:8" x14ac:dyDescent="0.25">
      <c r="A479" s="8">
        <f t="shared" si="108"/>
        <v>42173</v>
      </c>
      <c r="B479" s="26">
        <v>45</v>
      </c>
      <c r="C479" s="26">
        <v>177.8</v>
      </c>
      <c r="D479" s="26">
        <v>25</v>
      </c>
      <c r="E479">
        <v>52.2</v>
      </c>
      <c r="F479" s="107">
        <f t="shared" si="109"/>
        <v>70</v>
      </c>
      <c r="G479" s="107">
        <f t="shared" si="109"/>
        <v>230</v>
      </c>
      <c r="H479" s="47">
        <f t="shared" si="110"/>
        <v>-69.565217391304344</v>
      </c>
    </row>
    <row r="480" spans="1:8" x14ac:dyDescent="0.25">
      <c r="A480" s="8">
        <f t="shared" si="108"/>
        <v>42180</v>
      </c>
      <c r="B480" s="26">
        <v>35</v>
      </c>
      <c r="C480" s="26">
        <v>168.8</v>
      </c>
      <c r="D480" s="26">
        <v>35</v>
      </c>
      <c r="E480">
        <v>61.6</v>
      </c>
      <c r="F480" s="107">
        <f t="shared" si="109"/>
        <v>70</v>
      </c>
      <c r="G480" s="107">
        <f t="shared" si="109"/>
        <v>230.4</v>
      </c>
      <c r="H480" s="47">
        <f t="shared" si="110"/>
        <v>-69.618055555555557</v>
      </c>
    </row>
    <row r="481" spans="1:8" x14ac:dyDescent="0.25">
      <c r="A481" s="8">
        <f t="shared" si="108"/>
        <v>42187</v>
      </c>
      <c r="B481" s="26">
        <v>41</v>
      </c>
      <c r="C481" s="26">
        <v>148.80000000000001</v>
      </c>
      <c r="D481" s="26">
        <v>35</v>
      </c>
      <c r="E481">
        <v>90.6</v>
      </c>
      <c r="F481" s="107">
        <f t="shared" ref="F481:G483" si="111">+B481+D481</f>
        <v>76</v>
      </c>
      <c r="G481" s="107">
        <f t="shared" si="111"/>
        <v>239.4</v>
      </c>
      <c r="H481" s="47">
        <f t="shared" si="110"/>
        <v>-68.253968253968253</v>
      </c>
    </row>
    <row r="482" spans="1:8" x14ac:dyDescent="0.25">
      <c r="A482" s="8">
        <f t="shared" si="108"/>
        <v>42194</v>
      </c>
      <c r="B482" s="26">
        <v>41</v>
      </c>
      <c r="C482" s="26">
        <v>149.5</v>
      </c>
      <c r="D482" s="26">
        <v>35</v>
      </c>
      <c r="E482">
        <v>90.6</v>
      </c>
      <c r="F482" s="107">
        <f t="shared" si="111"/>
        <v>76</v>
      </c>
      <c r="G482" s="107">
        <f t="shared" si="111"/>
        <v>240.1</v>
      </c>
      <c r="H482" s="47">
        <f t="shared" si="110"/>
        <v>-68.346522282382338</v>
      </c>
    </row>
    <row r="483" spans="1:8" x14ac:dyDescent="0.25">
      <c r="A483" s="8">
        <f t="shared" si="108"/>
        <v>42201</v>
      </c>
      <c r="B483" s="26">
        <v>41</v>
      </c>
      <c r="C483" s="26">
        <v>127.5</v>
      </c>
      <c r="D483" s="26">
        <v>35</v>
      </c>
      <c r="E483">
        <v>112.6</v>
      </c>
      <c r="F483" s="107">
        <f t="shared" si="111"/>
        <v>76</v>
      </c>
      <c r="G483" s="107">
        <f t="shared" si="111"/>
        <v>240.1</v>
      </c>
      <c r="H483" s="47">
        <f t="shared" si="110"/>
        <v>-68.346522282382338</v>
      </c>
    </row>
    <row r="484" spans="1:8" x14ac:dyDescent="0.25">
      <c r="A484" s="8">
        <f t="shared" si="108"/>
        <v>42208</v>
      </c>
      <c r="B484" s="26">
        <v>35</v>
      </c>
      <c r="C484" s="26">
        <v>135.30000000000001</v>
      </c>
      <c r="D484" s="26">
        <v>41</v>
      </c>
      <c r="E484">
        <v>134.1</v>
      </c>
      <c r="F484" s="107">
        <f t="shared" ref="F484:G486" si="112">+B484+D484</f>
        <v>76</v>
      </c>
      <c r="G484" s="107">
        <f t="shared" si="112"/>
        <v>269.39999999999998</v>
      </c>
      <c r="H484" s="47">
        <f t="shared" ref="H484:H489" si="113">+(F484/G484-1)*100</f>
        <v>-71.789161098737935</v>
      </c>
    </row>
    <row r="485" spans="1:8" x14ac:dyDescent="0.25">
      <c r="A485" s="8">
        <f t="shared" si="108"/>
        <v>42215</v>
      </c>
      <c r="B485" s="26">
        <v>20</v>
      </c>
      <c r="C485" s="26">
        <v>119.8</v>
      </c>
      <c r="D485" s="26">
        <v>56</v>
      </c>
      <c r="E485">
        <v>150.1</v>
      </c>
      <c r="F485" s="107">
        <f t="shared" si="112"/>
        <v>76</v>
      </c>
      <c r="G485" s="107">
        <f t="shared" si="112"/>
        <v>269.89999999999998</v>
      </c>
      <c r="H485" s="47">
        <f t="shared" si="113"/>
        <v>-71.841422749166355</v>
      </c>
    </row>
    <row r="486" spans="1:8" x14ac:dyDescent="0.25">
      <c r="A486" s="8">
        <f t="shared" si="108"/>
        <v>42222</v>
      </c>
      <c r="B486" s="26">
        <v>20</v>
      </c>
      <c r="C486" s="26">
        <v>101.8</v>
      </c>
      <c r="D486" s="26">
        <v>56</v>
      </c>
      <c r="E486">
        <v>177.1</v>
      </c>
      <c r="F486" s="107">
        <f t="shared" si="112"/>
        <v>76</v>
      </c>
      <c r="G486" s="107">
        <f t="shared" si="112"/>
        <v>278.89999999999998</v>
      </c>
      <c r="H486" s="47">
        <f t="shared" si="113"/>
        <v>-72.750089637863027</v>
      </c>
    </row>
    <row r="487" spans="1:8" x14ac:dyDescent="0.25">
      <c r="A487" s="8">
        <f t="shared" si="108"/>
        <v>42229</v>
      </c>
      <c r="B487" s="26">
        <v>20</v>
      </c>
      <c r="C487" s="26">
        <v>101.8</v>
      </c>
      <c r="D487" s="26">
        <v>56</v>
      </c>
      <c r="E487">
        <v>177.1</v>
      </c>
      <c r="F487" s="107">
        <f t="shared" ref="F487:G489" si="114">+B487+D487</f>
        <v>76</v>
      </c>
      <c r="G487" s="107">
        <f t="shared" si="114"/>
        <v>278.89999999999998</v>
      </c>
      <c r="H487" s="47">
        <f t="shared" si="113"/>
        <v>-72.750089637863027</v>
      </c>
    </row>
    <row r="488" spans="1:8" x14ac:dyDescent="0.25">
      <c r="A488" s="8">
        <f t="shared" si="108"/>
        <v>42236</v>
      </c>
      <c r="B488" s="26">
        <v>20</v>
      </c>
      <c r="C488" s="26">
        <v>78.8</v>
      </c>
      <c r="D488" s="26">
        <v>56</v>
      </c>
      <c r="E488">
        <v>200.1</v>
      </c>
      <c r="F488" s="107">
        <f t="shared" si="114"/>
        <v>76</v>
      </c>
      <c r="G488" s="107">
        <f t="shared" si="114"/>
        <v>278.89999999999998</v>
      </c>
      <c r="H488" s="47">
        <f t="shared" si="113"/>
        <v>-72.750089637863027</v>
      </c>
    </row>
    <row r="489" spans="1:8" x14ac:dyDescent="0.25">
      <c r="A489" s="8">
        <f t="shared" si="108"/>
        <v>42243</v>
      </c>
      <c r="B489" s="26">
        <v>5</v>
      </c>
      <c r="C489" s="26">
        <v>72.8</v>
      </c>
      <c r="D489" s="26">
        <v>79</v>
      </c>
      <c r="E489">
        <v>206.1</v>
      </c>
      <c r="F489" s="107">
        <f t="shared" si="114"/>
        <v>84</v>
      </c>
      <c r="G489" s="107">
        <f t="shared" si="114"/>
        <v>278.89999999999998</v>
      </c>
      <c r="H489" s="47">
        <f t="shared" si="113"/>
        <v>-69.881678020795988</v>
      </c>
    </row>
    <row r="490" spans="1:8" x14ac:dyDescent="0.25">
      <c r="A490" s="8">
        <f t="shared" si="108"/>
        <v>42250</v>
      </c>
      <c r="B490" s="26">
        <v>20</v>
      </c>
      <c r="C490" s="26">
        <v>77.8</v>
      </c>
      <c r="D490" s="26">
        <v>79</v>
      </c>
      <c r="E490">
        <v>206.1</v>
      </c>
      <c r="F490" s="107">
        <f t="shared" ref="F490:G492" si="115">+B490+D490</f>
        <v>99</v>
      </c>
      <c r="G490" s="107">
        <f t="shared" si="115"/>
        <v>283.89999999999998</v>
      </c>
      <c r="H490" s="47">
        <f t="shared" ref="H490:H497" si="116">+(F490/G490-1)*100</f>
        <v>-65.128566396618524</v>
      </c>
    </row>
    <row r="491" spans="1:8" x14ac:dyDescent="0.25">
      <c r="A491" s="8">
        <f t="shared" si="108"/>
        <v>42257</v>
      </c>
      <c r="B491" s="26">
        <v>20</v>
      </c>
      <c r="C491" s="26">
        <v>77</v>
      </c>
      <c r="D491" s="26">
        <v>79</v>
      </c>
      <c r="E491">
        <v>236.1</v>
      </c>
      <c r="F491" s="107">
        <f t="shared" si="115"/>
        <v>99</v>
      </c>
      <c r="G491" s="107">
        <f t="shared" si="115"/>
        <v>313.10000000000002</v>
      </c>
      <c r="H491" s="47">
        <f t="shared" si="116"/>
        <v>-68.380709038645804</v>
      </c>
    </row>
    <row r="492" spans="1:8" x14ac:dyDescent="0.25">
      <c r="A492" s="8">
        <f t="shared" si="108"/>
        <v>42264</v>
      </c>
      <c r="B492" s="26">
        <v>20</v>
      </c>
      <c r="C492" s="26">
        <v>77</v>
      </c>
      <c r="D492" s="26">
        <v>79</v>
      </c>
      <c r="E492">
        <v>236.1</v>
      </c>
      <c r="F492" s="107">
        <f t="shared" si="115"/>
        <v>99</v>
      </c>
      <c r="G492" s="107">
        <f t="shared" si="115"/>
        <v>313.10000000000002</v>
      </c>
      <c r="H492" s="47">
        <f t="shared" si="116"/>
        <v>-68.380709038645804</v>
      </c>
    </row>
    <row r="493" spans="1:8" x14ac:dyDescent="0.25">
      <c r="A493" s="8">
        <f t="shared" si="108"/>
        <v>42271</v>
      </c>
      <c r="B493" s="26">
        <v>20</v>
      </c>
      <c r="C493" s="26">
        <v>117</v>
      </c>
      <c r="D493" s="26">
        <v>79</v>
      </c>
      <c r="E493">
        <v>236.1</v>
      </c>
      <c r="F493" s="107">
        <f t="shared" ref="F493:G497" si="117">+B493+D493</f>
        <v>99</v>
      </c>
      <c r="G493" s="107">
        <f t="shared" si="117"/>
        <v>353.1</v>
      </c>
      <c r="H493" s="47">
        <f t="shared" si="116"/>
        <v>-71.962616822429908</v>
      </c>
    </row>
    <row r="494" spans="1:8" x14ac:dyDescent="0.25">
      <c r="A494" s="8">
        <f t="shared" si="108"/>
        <v>42278</v>
      </c>
      <c r="B494" s="26">
        <v>20</v>
      </c>
      <c r="C494" s="26">
        <v>117</v>
      </c>
      <c r="D494" s="26">
        <v>79</v>
      </c>
      <c r="E494">
        <v>236.1</v>
      </c>
      <c r="F494" s="107">
        <f t="shared" si="117"/>
        <v>99</v>
      </c>
      <c r="G494" s="107">
        <f t="shared" si="117"/>
        <v>353.1</v>
      </c>
      <c r="H494" s="47">
        <f t="shared" si="116"/>
        <v>-71.962616822429908</v>
      </c>
    </row>
    <row r="495" spans="1:8" x14ac:dyDescent="0.25">
      <c r="A495" s="8">
        <f t="shared" si="108"/>
        <v>42285</v>
      </c>
      <c r="B495" s="26">
        <v>20</v>
      </c>
      <c r="C495" s="26">
        <v>127</v>
      </c>
      <c r="D495" s="26">
        <v>79</v>
      </c>
      <c r="E495">
        <v>236.1</v>
      </c>
      <c r="F495" s="107">
        <f t="shared" si="117"/>
        <v>99</v>
      </c>
      <c r="G495" s="107">
        <f t="shared" si="117"/>
        <v>363.1</v>
      </c>
      <c r="H495" s="47">
        <f t="shared" si="116"/>
        <v>-72.734783806114024</v>
      </c>
    </row>
    <row r="496" spans="1:8" x14ac:dyDescent="0.25">
      <c r="A496" s="8">
        <f t="shared" si="108"/>
        <v>42292</v>
      </c>
      <c r="B496" s="26">
        <v>20</v>
      </c>
      <c r="C496" s="26">
        <v>107</v>
      </c>
      <c r="D496" s="26">
        <v>79</v>
      </c>
      <c r="E496" s="26">
        <v>256.10000000000002</v>
      </c>
      <c r="F496" s="107">
        <f t="shared" si="117"/>
        <v>99</v>
      </c>
      <c r="G496" s="107">
        <f t="shared" si="117"/>
        <v>363.1</v>
      </c>
      <c r="H496" s="47">
        <f t="shared" si="116"/>
        <v>-72.734783806114024</v>
      </c>
    </row>
    <row r="497" spans="1:9" x14ac:dyDescent="0.25">
      <c r="A497" s="8">
        <f t="shared" si="108"/>
        <v>42299</v>
      </c>
      <c r="B497" s="26">
        <v>15</v>
      </c>
      <c r="C497" s="26">
        <v>92</v>
      </c>
      <c r="D497" s="26">
        <v>84</v>
      </c>
      <c r="E497" s="26">
        <v>270.5</v>
      </c>
      <c r="F497" s="107">
        <f t="shared" si="117"/>
        <v>99</v>
      </c>
      <c r="G497" s="107">
        <f t="shared" si="117"/>
        <v>362.5</v>
      </c>
      <c r="H497" s="47">
        <f t="shared" si="116"/>
        <v>-72.689655172413794</v>
      </c>
    </row>
    <row r="498" spans="1:9" x14ac:dyDescent="0.25">
      <c r="A498" s="8">
        <f t="shared" si="108"/>
        <v>42306</v>
      </c>
      <c r="B498" s="26">
        <v>20</v>
      </c>
      <c r="C498" s="26">
        <v>107</v>
      </c>
      <c r="D498" s="26">
        <v>84</v>
      </c>
      <c r="E498" s="26">
        <v>270.5</v>
      </c>
      <c r="F498" s="107">
        <f t="shared" ref="F498:G500" si="118">+B498+D498</f>
        <v>104</v>
      </c>
      <c r="G498" s="107">
        <f t="shared" si="118"/>
        <v>377.5</v>
      </c>
      <c r="H498" s="47">
        <f t="shared" ref="H498:H507" si="119">+(F498/G498-1)*100</f>
        <v>-72.450331125827816</v>
      </c>
    </row>
    <row r="499" spans="1:9" x14ac:dyDescent="0.25">
      <c r="A499" s="8">
        <f t="shared" si="108"/>
        <v>42313</v>
      </c>
      <c r="B499" s="26">
        <v>32</v>
      </c>
      <c r="C499" s="26">
        <v>107</v>
      </c>
      <c r="D499" s="26">
        <v>84</v>
      </c>
      <c r="E499" s="26">
        <v>270.5</v>
      </c>
      <c r="F499" s="107">
        <f t="shared" si="118"/>
        <v>116</v>
      </c>
      <c r="G499" s="107">
        <f t="shared" si="118"/>
        <v>377.5</v>
      </c>
      <c r="H499" s="47">
        <f t="shared" si="119"/>
        <v>-69.271523178807954</v>
      </c>
    </row>
    <row r="500" spans="1:9" x14ac:dyDescent="0.25">
      <c r="A500" s="8">
        <f t="shared" si="108"/>
        <v>42320</v>
      </c>
      <c r="B500" s="26">
        <v>32</v>
      </c>
      <c r="C500" s="26">
        <v>107</v>
      </c>
      <c r="D500" s="26">
        <v>84</v>
      </c>
      <c r="E500" s="26">
        <v>270.5</v>
      </c>
      <c r="F500" s="107">
        <f t="shared" si="118"/>
        <v>116</v>
      </c>
      <c r="G500" s="107">
        <f t="shared" si="118"/>
        <v>377.5</v>
      </c>
      <c r="H500" s="47">
        <f t="shared" si="119"/>
        <v>-69.271523178807954</v>
      </c>
    </row>
    <row r="501" spans="1:9" x14ac:dyDescent="0.25">
      <c r="A501" s="8">
        <f t="shared" si="108"/>
        <v>42327</v>
      </c>
      <c r="B501" s="26">
        <v>32</v>
      </c>
      <c r="C501" s="26">
        <v>105</v>
      </c>
      <c r="D501" s="26">
        <v>84</v>
      </c>
      <c r="E501" s="26">
        <v>270.5</v>
      </c>
      <c r="F501" s="107">
        <f t="shared" ref="F501:G507" si="120">+B501+D501</f>
        <v>116</v>
      </c>
      <c r="G501" s="107">
        <f t="shared" si="120"/>
        <v>375.5</v>
      </c>
      <c r="H501" s="47">
        <f t="shared" si="119"/>
        <v>-69.107856191744347</v>
      </c>
    </row>
    <row r="502" spans="1:9" x14ac:dyDescent="0.25">
      <c r="A502" s="8">
        <f t="shared" si="108"/>
        <v>42334</v>
      </c>
      <c r="B502" s="26">
        <v>10</v>
      </c>
      <c r="C502" s="26">
        <v>105</v>
      </c>
      <c r="D502" s="26">
        <v>106</v>
      </c>
      <c r="E502" s="26">
        <v>270.5</v>
      </c>
      <c r="F502" s="107">
        <f t="shared" si="120"/>
        <v>116</v>
      </c>
      <c r="G502" s="107">
        <f t="shared" si="120"/>
        <v>375.5</v>
      </c>
      <c r="H502" s="47">
        <f t="shared" si="119"/>
        <v>-69.107856191744347</v>
      </c>
    </row>
    <row r="503" spans="1:9" x14ac:dyDescent="0.25">
      <c r="A503" s="8">
        <f t="shared" si="108"/>
        <v>42341</v>
      </c>
      <c r="B503" s="26">
        <v>10</v>
      </c>
      <c r="C503" s="26">
        <v>117</v>
      </c>
      <c r="D503" s="26">
        <v>106</v>
      </c>
      <c r="E503" s="26">
        <v>270.5</v>
      </c>
      <c r="F503" s="107">
        <f t="shared" si="120"/>
        <v>116</v>
      </c>
      <c r="G503" s="107">
        <f t="shared" si="120"/>
        <v>387.5</v>
      </c>
      <c r="H503" s="47">
        <f t="shared" si="119"/>
        <v>-70.064516129032256</v>
      </c>
    </row>
    <row r="504" spans="1:9" x14ac:dyDescent="0.25">
      <c r="A504" s="8">
        <f t="shared" si="108"/>
        <v>42348</v>
      </c>
      <c r="B504" s="26">
        <v>10</v>
      </c>
      <c r="C504" s="26">
        <v>137</v>
      </c>
      <c r="D504" s="26">
        <v>106</v>
      </c>
      <c r="E504" s="26">
        <v>270.5</v>
      </c>
      <c r="F504" s="107">
        <f t="shared" si="120"/>
        <v>116</v>
      </c>
      <c r="G504" s="107">
        <f t="shared" si="120"/>
        <v>407.5</v>
      </c>
      <c r="H504" s="47">
        <f t="shared" si="119"/>
        <v>-71.533742331288337</v>
      </c>
      <c r="I504">
        <v>0</v>
      </c>
    </row>
    <row r="505" spans="1:9" x14ac:dyDescent="0.25">
      <c r="A505" s="8">
        <f t="shared" si="108"/>
        <v>42355</v>
      </c>
      <c r="B505" s="26">
        <v>10</v>
      </c>
      <c r="C505" s="26">
        <v>133</v>
      </c>
      <c r="D505" s="26">
        <v>106</v>
      </c>
      <c r="E505" s="26">
        <v>282.5</v>
      </c>
      <c r="F505" s="107">
        <f t="shared" si="120"/>
        <v>116</v>
      </c>
      <c r="G505" s="107">
        <f t="shared" si="120"/>
        <v>415.5</v>
      </c>
      <c r="H505" s="47">
        <f t="shared" si="119"/>
        <v>-72.081829121540309</v>
      </c>
    </row>
    <row r="506" spans="1:9" x14ac:dyDescent="0.25">
      <c r="A506" s="8">
        <f t="shared" si="108"/>
        <v>42362</v>
      </c>
      <c r="B506" s="26">
        <v>10</v>
      </c>
      <c r="C506" s="26">
        <v>113</v>
      </c>
      <c r="D506" s="26">
        <v>106</v>
      </c>
      <c r="E506" s="26">
        <v>302.5</v>
      </c>
      <c r="F506" s="107">
        <f t="shared" si="120"/>
        <v>116</v>
      </c>
      <c r="G506" s="107">
        <f t="shared" si="120"/>
        <v>415.5</v>
      </c>
      <c r="H506" s="47">
        <f t="shared" si="119"/>
        <v>-72.081829121540309</v>
      </c>
    </row>
    <row r="507" spans="1:9" x14ac:dyDescent="0.25">
      <c r="A507" s="8">
        <f t="shared" si="108"/>
        <v>42369</v>
      </c>
      <c r="B507" s="26">
        <v>10</v>
      </c>
      <c r="C507" s="26">
        <v>115.8</v>
      </c>
      <c r="D507" s="26">
        <v>106</v>
      </c>
      <c r="E507" s="26">
        <v>302.5</v>
      </c>
      <c r="F507" s="107">
        <f t="shared" si="120"/>
        <v>116</v>
      </c>
      <c r="G507" s="107">
        <f t="shared" si="120"/>
        <v>418.3</v>
      </c>
      <c r="H507" s="47">
        <f t="shared" si="119"/>
        <v>-72.268706669854168</v>
      </c>
      <c r="I507">
        <v>0</v>
      </c>
    </row>
    <row r="508" spans="1:9" x14ac:dyDescent="0.25">
      <c r="A508" s="8">
        <f t="shared" si="108"/>
        <v>42376</v>
      </c>
      <c r="B508" s="26">
        <v>10</v>
      </c>
      <c r="C508" s="26">
        <v>112.8</v>
      </c>
      <c r="D508" s="26">
        <v>106</v>
      </c>
      <c r="E508" s="26">
        <v>310.5</v>
      </c>
      <c r="F508" s="107">
        <f t="shared" ref="F508:G510" si="121">+B508+D508</f>
        <v>116</v>
      </c>
      <c r="G508" s="107">
        <f t="shared" si="121"/>
        <v>423.3</v>
      </c>
      <c r="H508" s="47">
        <f t="shared" ref="H508:H514" si="122">+(F508/G508-1)*100</f>
        <v>-72.596267422631698</v>
      </c>
    </row>
    <row r="509" spans="1:9" x14ac:dyDescent="0.25">
      <c r="A509" s="8">
        <f t="shared" si="108"/>
        <v>42383</v>
      </c>
      <c r="B509" s="26">
        <v>10</v>
      </c>
      <c r="C509">
        <v>114.8</v>
      </c>
      <c r="D509" s="26">
        <v>106</v>
      </c>
      <c r="E509">
        <v>310.5</v>
      </c>
      <c r="F509" s="107">
        <f t="shared" si="121"/>
        <v>116</v>
      </c>
      <c r="G509" s="107">
        <f t="shared" si="121"/>
        <v>425.3</v>
      </c>
      <c r="H509" s="47">
        <f t="shared" si="122"/>
        <v>-72.72513519868329</v>
      </c>
    </row>
    <row r="510" spans="1:9" x14ac:dyDescent="0.25">
      <c r="A510" s="8">
        <f t="shared" si="108"/>
        <v>42390</v>
      </c>
      <c r="B510" s="26">
        <v>10</v>
      </c>
      <c r="C510">
        <v>114.8</v>
      </c>
      <c r="D510" s="26">
        <v>106</v>
      </c>
      <c r="E510">
        <v>310.5</v>
      </c>
      <c r="F510" s="107">
        <f t="shared" si="121"/>
        <v>116</v>
      </c>
      <c r="G510" s="107">
        <f t="shared" si="121"/>
        <v>425.3</v>
      </c>
      <c r="H510" s="47">
        <f t="shared" si="122"/>
        <v>-72.72513519868329</v>
      </c>
    </row>
    <row r="511" spans="1:9" x14ac:dyDescent="0.25">
      <c r="A511" s="8">
        <f t="shared" si="108"/>
        <v>42397</v>
      </c>
      <c r="B511" s="26">
        <v>10</v>
      </c>
      <c r="C511" s="26">
        <v>97</v>
      </c>
      <c r="D511" s="26">
        <v>106</v>
      </c>
      <c r="E511">
        <v>325.5</v>
      </c>
      <c r="F511" s="107">
        <f t="shared" ref="F511:G514" si="123">+B511+D511</f>
        <v>116</v>
      </c>
      <c r="G511" s="107">
        <f t="shared" si="123"/>
        <v>422.5</v>
      </c>
      <c r="H511" s="47">
        <f t="shared" si="122"/>
        <v>-72.544378698224847</v>
      </c>
    </row>
    <row r="512" spans="1:9" x14ac:dyDescent="0.25">
      <c r="A512" s="8">
        <f t="shared" si="108"/>
        <v>42404</v>
      </c>
      <c r="B512" s="26">
        <v>10</v>
      </c>
      <c r="C512" s="26">
        <v>97</v>
      </c>
      <c r="D512" s="26">
        <v>106</v>
      </c>
      <c r="E512">
        <v>325.5</v>
      </c>
      <c r="F512" s="107">
        <f t="shared" si="123"/>
        <v>116</v>
      </c>
      <c r="G512" s="107">
        <f t="shared" si="123"/>
        <v>422.5</v>
      </c>
      <c r="H512" s="47">
        <f t="shared" si="122"/>
        <v>-72.544378698224847</v>
      </c>
    </row>
    <row r="513" spans="1:11" x14ac:dyDescent="0.25">
      <c r="A513" s="8">
        <f t="shared" si="108"/>
        <v>42411</v>
      </c>
      <c r="B513" s="26">
        <v>10</v>
      </c>
      <c r="C513" s="26">
        <v>117</v>
      </c>
      <c r="D513" s="26">
        <v>106</v>
      </c>
      <c r="E513">
        <v>325.5</v>
      </c>
      <c r="F513" s="107">
        <f t="shared" si="123"/>
        <v>116</v>
      </c>
      <c r="G513" s="107">
        <f t="shared" si="123"/>
        <v>442.5</v>
      </c>
      <c r="H513" s="47">
        <f t="shared" si="122"/>
        <v>-73.78531073446328</v>
      </c>
    </row>
    <row r="514" spans="1:11" x14ac:dyDescent="0.25">
      <c r="A514" s="8">
        <f t="shared" si="108"/>
        <v>42418</v>
      </c>
      <c r="B514" s="26">
        <v>10</v>
      </c>
      <c r="C514" s="26">
        <v>100</v>
      </c>
      <c r="D514" s="26">
        <v>106</v>
      </c>
      <c r="E514" s="26">
        <v>342.5</v>
      </c>
      <c r="F514" s="107">
        <f t="shared" si="123"/>
        <v>116</v>
      </c>
      <c r="G514" s="107">
        <f t="shared" si="123"/>
        <v>442.5</v>
      </c>
      <c r="H514" s="47">
        <f t="shared" si="122"/>
        <v>-73.78531073446328</v>
      </c>
    </row>
    <row r="515" spans="1:11" x14ac:dyDescent="0.25">
      <c r="A515" s="8">
        <f t="shared" si="108"/>
        <v>42425</v>
      </c>
      <c r="B515" s="26">
        <v>10</v>
      </c>
      <c r="C515" s="26">
        <v>117</v>
      </c>
      <c r="D515" s="26">
        <v>106</v>
      </c>
      <c r="E515" s="26">
        <v>325.5</v>
      </c>
      <c r="F515" s="107">
        <f t="shared" ref="F515:G517" si="124">+B515+D515</f>
        <v>116</v>
      </c>
      <c r="G515" s="107">
        <f t="shared" si="124"/>
        <v>442.5</v>
      </c>
      <c r="H515" s="47">
        <f t="shared" ref="H515:H520" si="125">+(F515/G515-1)*100</f>
        <v>-73.78531073446328</v>
      </c>
    </row>
    <row r="516" spans="1:11" x14ac:dyDescent="0.25">
      <c r="A516" s="8">
        <f t="shared" si="108"/>
        <v>42432</v>
      </c>
      <c r="B516" s="26">
        <v>30</v>
      </c>
      <c r="C516" s="26">
        <v>103</v>
      </c>
      <c r="D516" s="26">
        <v>116</v>
      </c>
      <c r="E516" s="26">
        <v>342.5</v>
      </c>
      <c r="F516" s="107">
        <f t="shared" si="124"/>
        <v>146</v>
      </c>
      <c r="G516" s="107">
        <f t="shared" si="124"/>
        <v>445.5</v>
      </c>
      <c r="H516" s="47">
        <f t="shared" si="125"/>
        <v>-67.227833894500549</v>
      </c>
    </row>
    <row r="517" spans="1:11" x14ac:dyDescent="0.25">
      <c r="A517" s="8">
        <f t="shared" si="108"/>
        <v>42439</v>
      </c>
      <c r="B517" s="26">
        <v>30</v>
      </c>
      <c r="C517" s="26">
        <v>103</v>
      </c>
      <c r="D517">
        <v>141.69999999999999</v>
      </c>
      <c r="E517">
        <v>342.5</v>
      </c>
      <c r="F517" s="107">
        <f t="shared" si="124"/>
        <v>171.7</v>
      </c>
      <c r="G517" s="107">
        <f t="shared" si="124"/>
        <v>445.5</v>
      </c>
      <c r="H517" s="47">
        <f t="shared" si="125"/>
        <v>-61.459034792368129</v>
      </c>
    </row>
    <row r="518" spans="1:11" x14ac:dyDescent="0.25">
      <c r="A518" s="8">
        <f t="shared" si="108"/>
        <v>42446</v>
      </c>
      <c r="B518" s="26">
        <v>30</v>
      </c>
      <c r="C518" s="26">
        <v>93</v>
      </c>
      <c r="D518">
        <v>141.69999999999999</v>
      </c>
      <c r="E518">
        <v>352.5</v>
      </c>
      <c r="F518" s="107">
        <f t="shared" ref="F518:G520" si="126">+B518+D518</f>
        <v>171.7</v>
      </c>
      <c r="G518" s="107">
        <f t="shared" si="126"/>
        <v>445.5</v>
      </c>
      <c r="H518" s="47">
        <f t="shared" si="125"/>
        <v>-61.459034792368129</v>
      </c>
    </row>
    <row r="519" spans="1:11" x14ac:dyDescent="0.25">
      <c r="A519" s="8">
        <f t="shared" si="108"/>
        <v>42453</v>
      </c>
      <c r="B519" s="26">
        <v>22</v>
      </c>
      <c r="C519" s="26">
        <v>78</v>
      </c>
      <c r="D519" s="26">
        <v>171.7</v>
      </c>
      <c r="E519" s="26">
        <v>367.5</v>
      </c>
      <c r="F519" s="107">
        <f t="shared" si="126"/>
        <v>193.7</v>
      </c>
      <c r="G519" s="107">
        <f t="shared" si="126"/>
        <v>445.5</v>
      </c>
      <c r="H519" s="47">
        <f t="shared" si="125"/>
        <v>-56.520763187429857</v>
      </c>
    </row>
    <row r="520" spans="1:11" x14ac:dyDescent="0.25">
      <c r="A520" s="8">
        <f t="shared" si="108"/>
        <v>42460</v>
      </c>
      <c r="B520">
        <v>0</v>
      </c>
      <c r="C520" s="26">
        <v>75</v>
      </c>
      <c r="D520">
        <v>193.7</v>
      </c>
      <c r="E520">
        <v>370.5</v>
      </c>
      <c r="F520" s="107">
        <f t="shared" si="126"/>
        <v>193.7</v>
      </c>
      <c r="G520" s="107">
        <f t="shared" si="126"/>
        <v>445.5</v>
      </c>
      <c r="H520" s="47">
        <f t="shared" si="125"/>
        <v>-56.520763187429857</v>
      </c>
    </row>
    <row r="521" spans="1:11" x14ac:dyDescent="0.25">
      <c r="A521" s="8">
        <f t="shared" si="108"/>
        <v>42467</v>
      </c>
      <c r="B521">
        <v>0</v>
      </c>
      <c r="C521" s="26">
        <v>75</v>
      </c>
      <c r="D521">
        <v>193.7</v>
      </c>
      <c r="E521">
        <v>370.5</v>
      </c>
      <c r="F521" s="107">
        <f t="shared" ref="F521:G523" si="127">+B521+D521</f>
        <v>193.7</v>
      </c>
      <c r="G521" s="107">
        <f t="shared" si="127"/>
        <v>445.5</v>
      </c>
      <c r="H521" s="47">
        <f t="shared" ref="H521:H527" si="128">+(F521/G521-1)*100</f>
        <v>-56.520763187429857</v>
      </c>
    </row>
    <row r="522" spans="1:11" x14ac:dyDescent="0.25">
      <c r="A522" s="8">
        <f t="shared" si="108"/>
        <v>42474</v>
      </c>
      <c r="B522">
        <v>0</v>
      </c>
      <c r="C522" s="26">
        <v>60</v>
      </c>
      <c r="D522">
        <v>193.7</v>
      </c>
      <c r="E522">
        <v>385.5</v>
      </c>
      <c r="F522" s="107">
        <f t="shared" si="127"/>
        <v>193.7</v>
      </c>
      <c r="G522" s="107">
        <f t="shared" si="127"/>
        <v>445.5</v>
      </c>
      <c r="H522" s="47">
        <f t="shared" si="128"/>
        <v>-56.520763187429857</v>
      </c>
    </row>
    <row r="523" spans="1:11" x14ac:dyDescent="0.25">
      <c r="A523" s="8">
        <f t="shared" si="108"/>
        <v>42481</v>
      </c>
      <c r="B523">
        <v>0</v>
      </c>
      <c r="C523" s="26">
        <v>50.3</v>
      </c>
      <c r="D523">
        <v>193.7</v>
      </c>
      <c r="E523">
        <v>400.5</v>
      </c>
      <c r="F523" s="107">
        <f t="shared" si="127"/>
        <v>193.7</v>
      </c>
      <c r="G523" s="107">
        <f t="shared" si="127"/>
        <v>450.8</v>
      </c>
      <c r="H523" s="47">
        <f t="shared" si="128"/>
        <v>-57.031943212067439</v>
      </c>
    </row>
    <row r="524" spans="1:11" x14ac:dyDescent="0.25">
      <c r="A524" s="8">
        <f t="shared" si="108"/>
        <v>42488</v>
      </c>
      <c r="B524">
        <v>0</v>
      </c>
      <c r="C524" s="26">
        <v>35.299999999999997</v>
      </c>
      <c r="D524">
        <v>193.7</v>
      </c>
      <c r="E524">
        <v>415.5</v>
      </c>
      <c r="F524" s="107">
        <f t="shared" ref="F524:G527" si="129">+B524+D524</f>
        <v>193.7</v>
      </c>
      <c r="G524" s="107">
        <f t="shared" si="129"/>
        <v>450.8</v>
      </c>
      <c r="H524" s="47">
        <f t="shared" si="128"/>
        <v>-57.031943212067439</v>
      </c>
    </row>
    <row r="525" spans="1:11" x14ac:dyDescent="0.25">
      <c r="A525" s="8">
        <f t="shared" si="108"/>
        <v>42495</v>
      </c>
      <c r="B525">
        <v>0</v>
      </c>
      <c r="C525" s="26">
        <v>50</v>
      </c>
      <c r="D525">
        <v>223.7</v>
      </c>
      <c r="E525">
        <v>422.6</v>
      </c>
      <c r="F525" s="107">
        <f t="shared" si="129"/>
        <v>223.7</v>
      </c>
      <c r="G525" s="107">
        <f t="shared" si="129"/>
        <v>472.6</v>
      </c>
      <c r="H525" s="47">
        <f t="shared" si="128"/>
        <v>-52.666102412187897</v>
      </c>
    </row>
    <row r="526" spans="1:11" x14ac:dyDescent="0.25">
      <c r="A526" s="8">
        <f t="shared" si="108"/>
        <v>42502</v>
      </c>
      <c r="B526">
        <v>0</v>
      </c>
      <c r="C526" s="26">
        <v>50</v>
      </c>
      <c r="D526">
        <v>223.7</v>
      </c>
      <c r="E526">
        <v>422.6</v>
      </c>
      <c r="F526" s="107">
        <f t="shared" si="129"/>
        <v>223.7</v>
      </c>
      <c r="G526" s="107">
        <f t="shared" si="129"/>
        <v>472.6</v>
      </c>
      <c r="H526" s="47">
        <f t="shared" si="128"/>
        <v>-52.666102412187897</v>
      </c>
    </row>
    <row r="527" spans="1:11" ht="15" x14ac:dyDescent="0.35">
      <c r="A527" s="8">
        <f t="shared" si="108"/>
        <v>42509</v>
      </c>
      <c r="B527">
        <v>0</v>
      </c>
      <c r="C527" s="26">
        <v>50</v>
      </c>
      <c r="D527">
        <v>238.7</v>
      </c>
      <c r="E527">
        <v>422.6</v>
      </c>
      <c r="F527" s="107">
        <f t="shared" si="129"/>
        <v>238.7</v>
      </c>
      <c r="G527" s="107">
        <f t="shared" si="129"/>
        <v>472.6</v>
      </c>
      <c r="H527" s="47">
        <f t="shared" si="128"/>
        <v>-49.492170969107072</v>
      </c>
      <c r="K527" s="62"/>
    </row>
    <row r="528" spans="1:11" x14ac:dyDescent="0.25">
      <c r="A528" s="8">
        <f t="shared" si="108"/>
        <v>42516</v>
      </c>
      <c r="B528">
        <v>0</v>
      </c>
      <c r="C528" s="26">
        <v>30</v>
      </c>
      <c r="D528">
        <v>238.7</v>
      </c>
      <c r="E528">
        <v>437.6</v>
      </c>
      <c r="F528" s="107">
        <f t="shared" ref="F528:G530" si="130">+B528+D528</f>
        <v>238.7</v>
      </c>
      <c r="G528" s="107">
        <f t="shared" si="130"/>
        <v>467.6</v>
      </c>
      <c r="H528" s="47">
        <f t="shared" ref="H528:H533" si="131">+(F528/G528-1)*100</f>
        <v>-48.952095808383234</v>
      </c>
    </row>
    <row r="529" spans="1:8" x14ac:dyDescent="0.25">
      <c r="A529" s="8">
        <f t="shared" si="108"/>
        <v>42523</v>
      </c>
      <c r="B529">
        <v>0</v>
      </c>
      <c r="C529">
        <v>70</v>
      </c>
      <c r="D529">
        <v>0</v>
      </c>
      <c r="E529">
        <v>0</v>
      </c>
      <c r="F529" s="107">
        <f t="shared" si="130"/>
        <v>0</v>
      </c>
      <c r="G529" s="107">
        <f t="shared" si="130"/>
        <v>70</v>
      </c>
      <c r="H529" s="47">
        <f t="shared" si="131"/>
        <v>-100</v>
      </c>
    </row>
    <row r="530" spans="1:8" x14ac:dyDescent="0.25">
      <c r="A530" s="8">
        <f t="shared" si="108"/>
        <v>42530</v>
      </c>
      <c r="B530">
        <v>30</v>
      </c>
      <c r="C530">
        <v>60</v>
      </c>
      <c r="D530">
        <v>0</v>
      </c>
      <c r="E530">
        <v>10</v>
      </c>
      <c r="F530" s="107">
        <f t="shared" si="130"/>
        <v>30</v>
      </c>
      <c r="G530" s="107">
        <f t="shared" si="130"/>
        <v>70</v>
      </c>
      <c r="H530" s="47">
        <f t="shared" si="131"/>
        <v>-57.142857142857139</v>
      </c>
    </row>
    <row r="531" spans="1:8" x14ac:dyDescent="0.25">
      <c r="A531" s="8">
        <f t="shared" si="108"/>
        <v>42537</v>
      </c>
      <c r="B531">
        <v>120</v>
      </c>
      <c r="C531">
        <v>45</v>
      </c>
      <c r="D531">
        <v>0</v>
      </c>
      <c r="E531">
        <v>25</v>
      </c>
      <c r="F531" s="107">
        <f t="shared" ref="F531:G533" si="132">+B531+D531</f>
        <v>120</v>
      </c>
      <c r="G531" s="107">
        <f t="shared" si="132"/>
        <v>70</v>
      </c>
      <c r="H531" s="47">
        <f t="shared" si="131"/>
        <v>71.428571428571416</v>
      </c>
    </row>
    <row r="532" spans="1:8" x14ac:dyDescent="0.25">
      <c r="A532" s="8">
        <f t="shared" si="108"/>
        <v>42544</v>
      </c>
      <c r="B532">
        <v>120</v>
      </c>
      <c r="C532">
        <v>35</v>
      </c>
      <c r="D532">
        <v>61.1</v>
      </c>
      <c r="E532">
        <v>35</v>
      </c>
      <c r="F532" s="107">
        <f t="shared" si="132"/>
        <v>181.1</v>
      </c>
      <c r="G532" s="107">
        <f t="shared" si="132"/>
        <v>70</v>
      </c>
      <c r="H532" s="47">
        <f t="shared" si="131"/>
        <v>158.71428571428572</v>
      </c>
    </row>
    <row r="533" spans="1:8" x14ac:dyDescent="0.25">
      <c r="A533" s="8">
        <f t="shared" si="108"/>
        <v>42551</v>
      </c>
      <c r="B533">
        <v>120</v>
      </c>
      <c r="C533">
        <v>41</v>
      </c>
      <c r="D533">
        <v>61.1</v>
      </c>
      <c r="E533">
        <v>35</v>
      </c>
      <c r="F533" s="107">
        <f t="shared" si="132"/>
        <v>181.1</v>
      </c>
      <c r="G533" s="107">
        <f t="shared" si="132"/>
        <v>76</v>
      </c>
      <c r="H533" s="47">
        <f t="shared" si="131"/>
        <v>138.28947368421055</v>
      </c>
    </row>
    <row r="534" spans="1:8" x14ac:dyDescent="0.25">
      <c r="A534" s="8">
        <f t="shared" si="108"/>
        <v>42558</v>
      </c>
      <c r="B534">
        <v>90</v>
      </c>
      <c r="C534">
        <v>41</v>
      </c>
      <c r="D534">
        <v>91.1</v>
      </c>
      <c r="E534">
        <v>35</v>
      </c>
      <c r="F534" s="107">
        <f t="shared" ref="F534:G536" si="133">+B534+D534</f>
        <v>181.1</v>
      </c>
      <c r="G534" s="107">
        <f t="shared" si="133"/>
        <v>76</v>
      </c>
      <c r="H534" s="47">
        <f t="shared" ref="H534:H539" si="134">+(F534/G534-1)*100</f>
        <v>138.28947368421055</v>
      </c>
    </row>
    <row r="535" spans="1:8" x14ac:dyDescent="0.25">
      <c r="A535" s="8">
        <f t="shared" si="108"/>
        <v>42565</v>
      </c>
      <c r="B535">
        <v>90</v>
      </c>
      <c r="C535">
        <v>41</v>
      </c>
      <c r="D535">
        <v>91.1</v>
      </c>
      <c r="E535">
        <v>35</v>
      </c>
      <c r="F535" s="107">
        <f t="shared" si="133"/>
        <v>181.1</v>
      </c>
      <c r="G535" s="107">
        <f t="shared" si="133"/>
        <v>76</v>
      </c>
      <c r="H535" s="47">
        <f t="shared" si="134"/>
        <v>138.28947368421055</v>
      </c>
    </row>
    <row r="536" spans="1:8" x14ac:dyDescent="0.25">
      <c r="A536" s="8">
        <f t="shared" si="108"/>
        <v>42572</v>
      </c>
      <c r="B536">
        <v>90</v>
      </c>
      <c r="C536">
        <v>35</v>
      </c>
      <c r="D536">
        <v>91.1</v>
      </c>
      <c r="E536">
        <v>41</v>
      </c>
      <c r="F536" s="107">
        <f t="shared" si="133"/>
        <v>181.1</v>
      </c>
      <c r="G536" s="107">
        <f t="shared" si="133"/>
        <v>76</v>
      </c>
      <c r="H536" s="47">
        <f t="shared" si="134"/>
        <v>138.28947368421055</v>
      </c>
    </row>
    <row r="537" spans="1:8" x14ac:dyDescent="0.25">
      <c r="A537" s="8">
        <f t="shared" si="108"/>
        <v>42579</v>
      </c>
      <c r="B537">
        <v>60</v>
      </c>
      <c r="C537">
        <v>20</v>
      </c>
      <c r="D537">
        <v>124.1</v>
      </c>
      <c r="E537">
        <v>56</v>
      </c>
      <c r="F537" s="107">
        <f t="shared" ref="F537:G539" si="135">+B537+D537</f>
        <v>184.1</v>
      </c>
      <c r="G537" s="107">
        <f t="shared" si="135"/>
        <v>76</v>
      </c>
      <c r="H537" s="47">
        <f t="shared" si="134"/>
        <v>142.23684210526315</v>
      </c>
    </row>
    <row r="538" spans="1:8" x14ac:dyDescent="0.25">
      <c r="A538" s="8">
        <f t="shared" ref="A538:A601" si="136">+A537+7</f>
        <v>42586</v>
      </c>
      <c r="B538">
        <v>60</v>
      </c>
      <c r="C538">
        <v>20</v>
      </c>
      <c r="D538">
        <v>124.1</v>
      </c>
      <c r="E538">
        <v>56</v>
      </c>
      <c r="F538" s="107">
        <f t="shared" si="135"/>
        <v>184.1</v>
      </c>
      <c r="G538" s="107">
        <f t="shared" si="135"/>
        <v>76</v>
      </c>
      <c r="H538" s="47">
        <f t="shared" si="134"/>
        <v>142.23684210526315</v>
      </c>
    </row>
    <row r="539" spans="1:8" x14ac:dyDescent="0.25">
      <c r="A539" s="8">
        <f t="shared" si="136"/>
        <v>42593</v>
      </c>
      <c r="B539">
        <v>0</v>
      </c>
      <c r="C539">
        <v>0</v>
      </c>
      <c r="D539">
        <v>0</v>
      </c>
      <c r="E539">
        <v>57</v>
      </c>
      <c r="F539" s="107">
        <f t="shared" si="135"/>
        <v>0</v>
      </c>
      <c r="G539" s="107">
        <f t="shared" si="135"/>
        <v>57</v>
      </c>
      <c r="H539" s="47">
        <f t="shared" si="134"/>
        <v>-100</v>
      </c>
    </row>
    <row r="540" spans="1:8" x14ac:dyDescent="0.25">
      <c r="A540" s="8">
        <f t="shared" si="136"/>
        <v>42600</v>
      </c>
      <c r="B540">
        <v>0</v>
      </c>
      <c r="C540">
        <v>20</v>
      </c>
      <c r="D540">
        <v>198.1</v>
      </c>
      <c r="E540">
        <v>56</v>
      </c>
      <c r="F540" s="107">
        <f t="shared" ref="F540:G542" si="137">+B540+D540</f>
        <v>198.1</v>
      </c>
      <c r="G540" s="107">
        <f t="shared" si="137"/>
        <v>76</v>
      </c>
      <c r="H540" s="47">
        <f t="shared" ref="H540:H545" si="138">+(F540/G540-1)*100</f>
        <v>160.65789473684208</v>
      </c>
    </row>
    <row r="541" spans="1:8" x14ac:dyDescent="0.25">
      <c r="A541" s="8">
        <f t="shared" si="136"/>
        <v>42607</v>
      </c>
      <c r="B541">
        <v>0</v>
      </c>
      <c r="C541">
        <v>5</v>
      </c>
      <c r="D541">
        <v>198.1</v>
      </c>
      <c r="E541">
        <v>79</v>
      </c>
      <c r="F541" s="107">
        <f t="shared" si="137"/>
        <v>198.1</v>
      </c>
      <c r="G541" s="107">
        <f t="shared" si="137"/>
        <v>84</v>
      </c>
      <c r="H541" s="47">
        <f t="shared" si="138"/>
        <v>135.83333333333334</v>
      </c>
    </row>
    <row r="542" spans="1:8" x14ac:dyDescent="0.25">
      <c r="A542" s="8">
        <f t="shared" si="136"/>
        <v>42614</v>
      </c>
      <c r="B542">
        <v>0</v>
      </c>
      <c r="C542">
        <v>20</v>
      </c>
      <c r="D542">
        <v>198.1</v>
      </c>
      <c r="E542">
        <v>79</v>
      </c>
      <c r="F542" s="107">
        <f t="shared" si="137"/>
        <v>198.1</v>
      </c>
      <c r="G542" s="107">
        <f t="shared" si="137"/>
        <v>99</v>
      </c>
      <c r="H542" s="47">
        <f t="shared" si="138"/>
        <v>100.10101010101012</v>
      </c>
    </row>
    <row r="543" spans="1:8" x14ac:dyDescent="0.25">
      <c r="A543" s="8">
        <f t="shared" si="136"/>
        <v>42621</v>
      </c>
      <c r="B543">
        <v>0</v>
      </c>
      <c r="C543">
        <v>20</v>
      </c>
      <c r="D543">
        <v>198.1</v>
      </c>
      <c r="E543">
        <v>79</v>
      </c>
      <c r="F543" s="107">
        <f t="shared" ref="F543:G545" si="139">+B543+D543</f>
        <v>198.1</v>
      </c>
      <c r="G543" s="107">
        <f t="shared" si="139"/>
        <v>99</v>
      </c>
      <c r="H543" s="47">
        <f t="shared" si="138"/>
        <v>100.10101010101012</v>
      </c>
    </row>
    <row r="544" spans="1:8" x14ac:dyDescent="0.25">
      <c r="A544" s="8">
        <f t="shared" si="136"/>
        <v>42628</v>
      </c>
      <c r="B544">
        <v>0</v>
      </c>
      <c r="C544">
        <v>20</v>
      </c>
      <c r="D544">
        <v>198.1</v>
      </c>
      <c r="E544">
        <v>79</v>
      </c>
      <c r="F544" s="107">
        <f t="shared" si="139"/>
        <v>198.1</v>
      </c>
      <c r="G544" s="107">
        <f t="shared" si="139"/>
        <v>99</v>
      </c>
      <c r="H544" s="47">
        <f t="shared" si="138"/>
        <v>100.10101010101012</v>
      </c>
    </row>
    <row r="545" spans="1:8" x14ac:dyDescent="0.25">
      <c r="A545" s="8">
        <f t="shared" si="136"/>
        <v>42635</v>
      </c>
      <c r="B545">
        <v>0</v>
      </c>
      <c r="C545">
        <v>20</v>
      </c>
      <c r="D545">
        <v>198.1</v>
      </c>
      <c r="E545">
        <v>79</v>
      </c>
      <c r="F545" s="107">
        <f t="shared" si="139"/>
        <v>198.1</v>
      </c>
      <c r="G545" s="107">
        <f t="shared" si="139"/>
        <v>99</v>
      </c>
      <c r="H545" s="47">
        <f t="shared" si="138"/>
        <v>100.10101010101012</v>
      </c>
    </row>
    <row r="546" spans="1:8" x14ac:dyDescent="0.25">
      <c r="A546" s="8">
        <f t="shared" si="136"/>
        <v>42642</v>
      </c>
      <c r="B546">
        <v>0</v>
      </c>
      <c r="C546">
        <v>20</v>
      </c>
      <c r="D546">
        <v>198.1</v>
      </c>
      <c r="E546">
        <v>79</v>
      </c>
      <c r="F546" s="107">
        <f t="shared" ref="F546:G548" si="140">+B546+D546</f>
        <v>198.1</v>
      </c>
      <c r="G546" s="107">
        <f t="shared" si="140"/>
        <v>99</v>
      </c>
      <c r="H546" s="47">
        <f t="shared" ref="H546:H551" si="141">+(F546/G546-1)*100</f>
        <v>100.10101010101012</v>
      </c>
    </row>
    <row r="547" spans="1:8" x14ac:dyDescent="0.25">
      <c r="A547" s="8">
        <f t="shared" si="136"/>
        <v>42649</v>
      </c>
      <c r="B547">
        <v>0</v>
      </c>
      <c r="C547" s="112">
        <v>20</v>
      </c>
      <c r="D547">
        <v>198.1</v>
      </c>
      <c r="E547" s="112">
        <v>79</v>
      </c>
      <c r="F547" s="107">
        <f t="shared" si="140"/>
        <v>198.1</v>
      </c>
      <c r="G547" s="107">
        <f t="shared" si="140"/>
        <v>99</v>
      </c>
      <c r="H547" s="47">
        <f t="shared" si="141"/>
        <v>100.10101010101012</v>
      </c>
    </row>
    <row r="548" spans="1:8" x14ac:dyDescent="0.25">
      <c r="A548" s="8">
        <f t="shared" si="136"/>
        <v>42656</v>
      </c>
      <c r="B548">
        <v>0</v>
      </c>
      <c r="C548">
        <v>20</v>
      </c>
      <c r="D548">
        <v>198.1</v>
      </c>
      <c r="E548">
        <v>79</v>
      </c>
      <c r="F548" s="107">
        <f t="shared" si="140"/>
        <v>198.1</v>
      </c>
      <c r="G548" s="107">
        <f t="shared" si="140"/>
        <v>99</v>
      </c>
      <c r="H548" s="47">
        <f t="shared" si="141"/>
        <v>100.10101010101012</v>
      </c>
    </row>
    <row r="549" spans="1:8" x14ac:dyDescent="0.25">
      <c r="A549" s="8">
        <f t="shared" si="136"/>
        <v>42663</v>
      </c>
      <c r="B549">
        <v>0</v>
      </c>
      <c r="C549">
        <v>15</v>
      </c>
      <c r="D549">
        <v>198.1</v>
      </c>
      <c r="E549">
        <v>84</v>
      </c>
      <c r="F549" s="107">
        <f t="shared" ref="F549:G551" si="142">+B549+D549</f>
        <v>198.1</v>
      </c>
      <c r="G549" s="107">
        <f t="shared" si="142"/>
        <v>99</v>
      </c>
      <c r="H549" s="47">
        <f t="shared" si="141"/>
        <v>100.10101010101012</v>
      </c>
    </row>
    <row r="550" spans="1:8" x14ac:dyDescent="0.25">
      <c r="A550" s="8">
        <f t="shared" si="136"/>
        <v>42670</v>
      </c>
      <c r="B550">
        <v>30</v>
      </c>
      <c r="C550">
        <v>20</v>
      </c>
      <c r="D550">
        <v>198.1</v>
      </c>
      <c r="E550">
        <v>84</v>
      </c>
      <c r="F550" s="107">
        <f t="shared" si="142"/>
        <v>228.1</v>
      </c>
      <c r="G550" s="107">
        <f t="shared" si="142"/>
        <v>104</v>
      </c>
      <c r="H550" s="47">
        <f t="shared" si="141"/>
        <v>119.32692307692308</v>
      </c>
    </row>
    <row r="551" spans="1:8" x14ac:dyDescent="0.25">
      <c r="A551" s="8">
        <f t="shared" si="136"/>
        <v>42677</v>
      </c>
      <c r="B551">
        <v>30</v>
      </c>
      <c r="C551">
        <v>20</v>
      </c>
      <c r="D551">
        <v>214.9</v>
      </c>
      <c r="E551">
        <v>84</v>
      </c>
      <c r="F551" s="107">
        <f t="shared" si="142"/>
        <v>244.9</v>
      </c>
      <c r="G551" s="107">
        <f t="shared" si="142"/>
        <v>104</v>
      </c>
      <c r="H551" s="47">
        <f t="shared" si="141"/>
        <v>135.48076923076923</v>
      </c>
    </row>
    <row r="552" spans="1:8" x14ac:dyDescent="0.25">
      <c r="A552" s="8">
        <f t="shared" si="136"/>
        <v>42684</v>
      </c>
      <c r="B552">
        <v>30</v>
      </c>
      <c r="C552">
        <v>32</v>
      </c>
      <c r="D552">
        <v>214.9</v>
      </c>
      <c r="E552">
        <v>84</v>
      </c>
      <c r="F552" s="107">
        <f t="shared" ref="F552:G554" si="143">+B552+D552</f>
        <v>244.9</v>
      </c>
      <c r="G552" s="107">
        <f t="shared" si="143"/>
        <v>116</v>
      </c>
      <c r="H552" s="47">
        <f t="shared" ref="H552:H557" si="144">+(F552/G552-1)*100</f>
        <v>111.12068965517241</v>
      </c>
    </row>
    <row r="553" spans="1:8" x14ac:dyDescent="0.25">
      <c r="A553" s="8">
        <f t="shared" si="136"/>
        <v>42691</v>
      </c>
      <c r="B553">
        <v>30</v>
      </c>
      <c r="C553">
        <v>32</v>
      </c>
      <c r="D553">
        <v>214.9</v>
      </c>
      <c r="E553">
        <v>84</v>
      </c>
      <c r="F553" s="107">
        <f t="shared" si="143"/>
        <v>244.9</v>
      </c>
      <c r="G553" s="107">
        <f t="shared" si="143"/>
        <v>116</v>
      </c>
      <c r="H553" s="47">
        <f t="shared" si="144"/>
        <v>111.12068965517241</v>
      </c>
    </row>
    <row r="554" spans="1:8" x14ac:dyDescent="0.25">
      <c r="A554" s="8">
        <f t="shared" si="136"/>
        <v>42698</v>
      </c>
      <c r="B554">
        <v>30</v>
      </c>
      <c r="C554">
        <v>10</v>
      </c>
      <c r="D554">
        <v>214.9</v>
      </c>
      <c r="E554">
        <v>106</v>
      </c>
      <c r="F554" s="107">
        <f t="shared" si="143"/>
        <v>244.9</v>
      </c>
      <c r="G554" s="107">
        <f t="shared" si="143"/>
        <v>116</v>
      </c>
      <c r="H554" s="47">
        <f t="shared" si="144"/>
        <v>111.12068965517241</v>
      </c>
    </row>
    <row r="555" spans="1:8" x14ac:dyDescent="0.25">
      <c r="A555" s="8">
        <f t="shared" si="136"/>
        <v>42705</v>
      </c>
      <c r="B555">
        <v>30</v>
      </c>
      <c r="C555">
        <v>10</v>
      </c>
      <c r="D555">
        <v>214.9</v>
      </c>
      <c r="E555">
        <v>106</v>
      </c>
      <c r="F555" s="107">
        <f t="shared" ref="F555:G557" si="145">+B555+D555</f>
        <v>244.9</v>
      </c>
      <c r="G555" s="107">
        <f t="shared" si="145"/>
        <v>116</v>
      </c>
      <c r="H555" s="47">
        <f t="shared" si="144"/>
        <v>111.12068965517241</v>
      </c>
    </row>
    <row r="556" spans="1:8" x14ac:dyDescent="0.25">
      <c r="A556" s="8">
        <f t="shared" si="136"/>
        <v>42712</v>
      </c>
      <c r="B556">
        <v>0</v>
      </c>
      <c r="C556">
        <v>10</v>
      </c>
      <c r="D556">
        <v>247.9</v>
      </c>
      <c r="E556">
        <v>106</v>
      </c>
      <c r="F556" s="107">
        <f t="shared" si="145"/>
        <v>247.9</v>
      </c>
      <c r="G556" s="107">
        <f t="shared" si="145"/>
        <v>116</v>
      </c>
      <c r="H556" s="47">
        <f t="shared" si="144"/>
        <v>113.70689655172414</v>
      </c>
    </row>
    <row r="557" spans="1:8" x14ac:dyDescent="0.25">
      <c r="A557" s="8">
        <f t="shared" si="136"/>
        <v>42719</v>
      </c>
      <c r="B557">
        <v>0</v>
      </c>
      <c r="C557">
        <v>10</v>
      </c>
      <c r="D557">
        <v>247.9</v>
      </c>
      <c r="E557">
        <v>106</v>
      </c>
      <c r="F557" s="107">
        <f t="shared" si="145"/>
        <v>247.9</v>
      </c>
      <c r="G557" s="107">
        <f t="shared" si="145"/>
        <v>116</v>
      </c>
      <c r="H557" s="47">
        <f t="shared" si="144"/>
        <v>113.70689655172414</v>
      </c>
    </row>
    <row r="558" spans="1:8" x14ac:dyDescent="0.25">
      <c r="A558" s="8">
        <f t="shared" si="136"/>
        <v>42726</v>
      </c>
      <c r="B558">
        <v>0</v>
      </c>
      <c r="C558">
        <v>10</v>
      </c>
      <c r="D558">
        <v>247.9</v>
      </c>
      <c r="E558">
        <v>106</v>
      </c>
      <c r="F558" s="107">
        <f t="shared" ref="F558:G560" si="146">+B558+D558</f>
        <v>247.9</v>
      </c>
      <c r="G558" s="107">
        <f t="shared" si="146"/>
        <v>116</v>
      </c>
      <c r="H558" s="47">
        <f t="shared" ref="H558:H563" si="147">+(F558/G558-1)*100</f>
        <v>113.70689655172414</v>
      </c>
    </row>
    <row r="559" spans="1:8" x14ac:dyDescent="0.25">
      <c r="A559" s="8">
        <f t="shared" si="136"/>
        <v>42733</v>
      </c>
      <c r="B559">
        <v>0</v>
      </c>
      <c r="C559">
        <v>10</v>
      </c>
      <c r="D559">
        <v>247.9</v>
      </c>
      <c r="E559">
        <v>106</v>
      </c>
      <c r="F559" s="107">
        <f t="shared" si="146"/>
        <v>247.9</v>
      </c>
      <c r="G559" s="107">
        <f t="shared" si="146"/>
        <v>116</v>
      </c>
      <c r="H559" s="47">
        <f t="shared" si="147"/>
        <v>113.70689655172414</v>
      </c>
    </row>
    <row r="560" spans="1:8" x14ac:dyDescent="0.25">
      <c r="A560" s="8">
        <f t="shared" si="136"/>
        <v>42740</v>
      </c>
      <c r="B560">
        <v>0</v>
      </c>
      <c r="C560">
        <v>10</v>
      </c>
      <c r="D560">
        <v>247.9</v>
      </c>
      <c r="E560">
        <v>106</v>
      </c>
      <c r="F560" s="107">
        <f t="shared" si="146"/>
        <v>247.9</v>
      </c>
      <c r="G560" s="107">
        <f t="shared" si="146"/>
        <v>116</v>
      </c>
      <c r="H560" s="47">
        <f t="shared" si="147"/>
        <v>113.70689655172414</v>
      </c>
    </row>
    <row r="561" spans="1:9" x14ac:dyDescent="0.25">
      <c r="A561" s="8">
        <f t="shared" si="136"/>
        <v>42747</v>
      </c>
      <c r="B561">
        <v>0</v>
      </c>
      <c r="C561">
        <v>10</v>
      </c>
      <c r="D561">
        <v>247.9</v>
      </c>
      <c r="E561">
        <v>106</v>
      </c>
      <c r="F561" s="107">
        <f t="shared" ref="F561:G563" si="148">+B561+D561</f>
        <v>247.9</v>
      </c>
      <c r="G561" s="107">
        <f t="shared" si="148"/>
        <v>116</v>
      </c>
      <c r="H561" s="47">
        <f t="shared" si="147"/>
        <v>113.70689655172414</v>
      </c>
    </row>
    <row r="562" spans="1:9" x14ac:dyDescent="0.25">
      <c r="A562" s="8">
        <f t="shared" si="136"/>
        <v>42754</v>
      </c>
      <c r="B562">
        <v>0</v>
      </c>
      <c r="C562">
        <v>10</v>
      </c>
      <c r="D562">
        <v>247.9</v>
      </c>
      <c r="E562">
        <v>106</v>
      </c>
      <c r="F562" s="107">
        <f t="shared" si="148"/>
        <v>247.9</v>
      </c>
      <c r="G562" s="107">
        <f t="shared" si="148"/>
        <v>116</v>
      </c>
      <c r="H562" s="47">
        <f t="shared" si="147"/>
        <v>113.70689655172414</v>
      </c>
    </row>
    <row r="563" spans="1:9" x14ac:dyDescent="0.25">
      <c r="A563" s="8">
        <f t="shared" si="136"/>
        <v>42761</v>
      </c>
      <c r="B563">
        <v>0</v>
      </c>
      <c r="C563">
        <v>10</v>
      </c>
      <c r="D563">
        <v>247.9</v>
      </c>
      <c r="E563">
        <v>106</v>
      </c>
      <c r="F563" s="107">
        <f t="shared" si="148"/>
        <v>247.9</v>
      </c>
      <c r="G563" s="107">
        <f t="shared" si="148"/>
        <v>116</v>
      </c>
      <c r="H563" s="47">
        <f t="shared" si="147"/>
        <v>113.70689655172414</v>
      </c>
    </row>
    <row r="564" spans="1:9" x14ac:dyDescent="0.25">
      <c r="A564" s="8">
        <f t="shared" si="136"/>
        <v>42768</v>
      </c>
      <c r="B564">
        <v>0</v>
      </c>
      <c r="C564">
        <v>10</v>
      </c>
      <c r="D564">
        <v>247.9</v>
      </c>
      <c r="E564">
        <v>106</v>
      </c>
      <c r="F564" s="107">
        <f t="shared" ref="F564:F575" si="149">+B564+D564</f>
        <v>247.9</v>
      </c>
      <c r="G564" s="107">
        <f t="shared" ref="G564:G575" si="150">+C564+E564</f>
        <v>116</v>
      </c>
      <c r="H564" s="47">
        <f t="shared" ref="H564:H575" si="151">+(F564/G564-1)*100</f>
        <v>113.70689655172414</v>
      </c>
    </row>
    <row r="565" spans="1:9" x14ac:dyDescent="0.25">
      <c r="A565" s="8">
        <f t="shared" si="136"/>
        <v>42775</v>
      </c>
      <c r="B565">
        <v>0</v>
      </c>
      <c r="C565">
        <v>10</v>
      </c>
      <c r="D565">
        <v>277.89999999999998</v>
      </c>
      <c r="E565">
        <v>106</v>
      </c>
      <c r="F565" s="107">
        <f t="shared" si="149"/>
        <v>277.89999999999998</v>
      </c>
      <c r="G565" s="107">
        <f t="shared" si="150"/>
        <v>116</v>
      </c>
      <c r="H565" s="47">
        <f t="shared" si="151"/>
        <v>139.56896551724137</v>
      </c>
    </row>
    <row r="566" spans="1:9" x14ac:dyDescent="0.25">
      <c r="A566" s="8">
        <f t="shared" si="136"/>
        <v>42782</v>
      </c>
      <c r="B566">
        <v>0</v>
      </c>
      <c r="C566">
        <v>10</v>
      </c>
      <c r="D566">
        <v>307.89999999999998</v>
      </c>
      <c r="E566">
        <v>106</v>
      </c>
      <c r="F566" s="107">
        <f t="shared" si="149"/>
        <v>307.89999999999998</v>
      </c>
      <c r="G566" s="107">
        <f t="shared" si="150"/>
        <v>116</v>
      </c>
      <c r="H566" s="47">
        <f t="shared" si="151"/>
        <v>165.43103448275863</v>
      </c>
    </row>
    <row r="567" spans="1:9" x14ac:dyDescent="0.25">
      <c r="A567" s="8">
        <f t="shared" si="136"/>
        <v>42789</v>
      </c>
      <c r="B567">
        <v>0</v>
      </c>
      <c r="C567">
        <v>30</v>
      </c>
      <c r="D567">
        <v>307.89999999999998</v>
      </c>
      <c r="E567">
        <v>116</v>
      </c>
      <c r="F567" s="107">
        <f t="shared" si="149"/>
        <v>307.89999999999998</v>
      </c>
      <c r="G567" s="107">
        <f t="shared" si="150"/>
        <v>146</v>
      </c>
      <c r="H567" s="47">
        <f t="shared" si="151"/>
        <v>110.89041095890408</v>
      </c>
    </row>
    <row r="568" spans="1:9" x14ac:dyDescent="0.25">
      <c r="A568" s="8">
        <f t="shared" si="136"/>
        <v>42796</v>
      </c>
      <c r="B568">
        <v>0</v>
      </c>
      <c r="C568">
        <v>30</v>
      </c>
      <c r="D568">
        <v>307.89999999999998</v>
      </c>
      <c r="E568">
        <v>141.69999999999999</v>
      </c>
      <c r="F568" s="107">
        <f t="shared" si="149"/>
        <v>307.89999999999998</v>
      </c>
      <c r="G568" s="107">
        <f t="shared" si="150"/>
        <v>171.7</v>
      </c>
      <c r="H568" s="47">
        <f t="shared" si="151"/>
        <v>79.324403028538143</v>
      </c>
    </row>
    <row r="569" spans="1:9" x14ac:dyDescent="0.25">
      <c r="A569" s="8">
        <f t="shared" si="136"/>
        <v>42803</v>
      </c>
      <c r="B569">
        <v>0</v>
      </c>
      <c r="C569">
        <v>30</v>
      </c>
      <c r="D569">
        <v>307.89999999999998</v>
      </c>
      <c r="E569">
        <v>141.69999999999999</v>
      </c>
      <c r="F569" s="107">
        <f t="shared" si="149"/>
        <v>307.89999999999998</v>
      </c>
      <c r="G569" s="107">
        <f t="shared" si="150"/>
        <v>171.7</v>
      </c>
      <c r="H569" s="47">
        <f t="shared" si="151"/>
        <v>79.324403028538143</v>
      </c>
    </row>
    <row r="570" spans="1:9" x14ac:dyDescent="0.25">
      <c r="A570" s="8">
        <f t="shared" si="136"/>
        <v>42810</v>
      </c>
      <c r="B570">
        <v>0</v>
      </c>
      <c r="C570">
        <v>22</v>
      </c>
      <c r="D570">
        <v>307.89999999999998</v>
      </c>
      <c r="E570">
        <v>171.7</v>
      </c>
      <c r="F570" s="107">
        <f t="shared" si="149"/>
        <v>307.89999999999998</v>
      </c>
      <c r="G570" s="107">
        <f t="shared" si="150"/>
        <v>193.7</v>
      </c>
      <c r="H570" s="47">
        <f t="shared" si="151"/>
        <v>58.957150232318021</v>
      </c>
    </row>
    <row r="571" spans="1:9" x14ac:dyDescent="0.25">
      <c r="A571" s="8">
        <f t="shared" si="136"/>
        <v>42817</v>
      </c>
      <c r="B571">
        <v>0</v>
      </c>
      <c r="C571">
        <v>0</v>
      </c>
      <c r="D571">
        <v>307.89999999999998</v>
      </c>
      <c r="E571">
        <v>193.7</v>
      </c>
      <c r="F571" s="107">
        <f t="shared" si="149"/>
        <v>307.89999999999998</v>
      </c>
      <c r="G571" s="107">
        <f t="shared" si="150"/>
        <v>193.7</v>
      </c>
      <c r="H571" s="47">
        <f t="shared" si="151"/>
        <v>58.957150232318021</v>
      </c>
    </row>
    <row r="572" spans="1:9" x14ac:dyDescent="0.25">
      <c r="A572" s="8">
        <f t="shared" si="136"/>
        <v>42824</v>
      </c>
      <c r="B572">
        <v>0</v>
      </c>
      <c r="C572">
        <v>0</v>
      </c>
      <c r="D572">
        <v>307.89999999999998</v>
      </c>
      <c r="E572">
        <v>193.7</v>
      </c>
      <c r="F572" s="107">
        <f t="shared" si="149"/>
        <v>307.89999999999998</v>
      </c>
      <c r="G572" s="107">
        <f t="shared" si="150"/>
        <v>193.7</v>
      </c>
      <c r="H572" s="47">
        <f t="shared" si="151"/>
        <v>58.957150232318021</v>
      </c>
    </row>
    <row r="573" spans="1:9" x14ac:dyDescent="0.25">
      <c r="A573" s="8">
        <f t="shared" si="136"/>
        <v>42831</v>
      </c>
      <c r="B573">
        <v>0</v>
      </c>
      <c r="C573">
        <v>0</v>
      </c>
      <c r="D573">
        <v>307.89999999999998</v>
      </c>
      <c r="E573">
        <v>193.7</v>
      </c>
      <c r="F573" s="107">
        <f t="shared" si="149"/>
        <v>307.89999999999998</v>
      </c>
      <c r="G573" s="107">
        <f t="shared" si="150"/>
        <v>193.7</v>
      </c>
      <c r="H573" s="47">
        <f t="shared" si="151"/>
        <v>58.957150232318021</v>
      </c>
    </row>
    <row r="574" spans="1:9" x14ac:dyDescent="0.25">
      <c r="A574" s="8">
        <f t="shared" si="136"/>
        <v>42838</v>
      </c>
      <c r="B574">
        <v>0</v>
      </c>
      <c r="C574">
        <v>0</v>
      </c>
      <c r="D574">
        <v>307.89999999999998</v>
      </c>
      <c r="E574">
        <v>193.7</v>
      </c>
      <c r="F574" s="107">
        <f t="shared" si="149"/>
        <v>307.89999999999998</v>
      </c>
      <c r="G574" s="107">
        <f t="shared" si="150"/>
        <v>193.7</v>
      </c>
      <c r="H574" s="47">
        <f t="shared" si="151"/>
        <v>58.957150232318021</v>
      </c>
    </row>
    <row r="575" spans="1:9" x14ac:dyDescent="0.25">
      <c r="A575" s="8">
        <f t="shared" si="136"/>
        <v>42845</v>
      </c>
      <c r="B575">
        <v>0</v>
      </c>
      <c r="C575">
        <v>0</v>
      </c>
      <c r="D575">
        <v>307.89999999999998</v>
      </c>
      <c r="E575">
        <v>193.7</v>
      </c>
      <c r="F575" s="107">
        <f t="shared" si="149"/>
        <v>307.89999999999998</v>
      </c>
      <c r="G575" s="107">
        <f t="shared" si="150"/>
        <v>193.7</v>
      </c>
      <c r="H575" s="47">
        <f t="shared" si="151"/>
        <v>58.957150232318021</v>
      </c>
    </row>
    <row r="576" spans="1:9" x14ac:dyDescent="0.25">
      <c r="A576" s="8">
        <f t="shared" si="136"/>
        <v>42852</v>
      </c>
      <c r="B576">
        <v>0</v>
      </c>
      <c r="C576">
        <v>0</v>
      </c>
      <c r="D576">
        <v>307.89999999999998</v>
      </c>
      <c r="E576">
        <v>193.7</v>
      </c>
      <c r="F576" s="107">
        <f t="shared" ref="F576:F625" si="152">+B576+D576</f>
        <v>307.89999999999998</v>
      </c>
      <c r="G576" s="107">
        <f t="shared" ref="G576:G625" si="153">+C576+E576</f>
        <v>193.7</v>
      </c>
      <c r="H576" s="47">
        <f t="shared" ref="H576:H625" si="154">+(F576/G576-1)*100</f>
        <v>58.957150232318021</v>
      </c>
      <c r="I576">
        <v>0</v>
      </c>
    </row>
    <row r="577" spans="1:9" x14ac:dyDescent="0.25">
      <c r="A577" s="8">
        <f t="shared" si="136"/>
        <v>42859</v>
      </c>
      <c r="B577">
        <v>0</v>
      </c>
      <c r="C577">
        <v>0</v>
      </c>
      <c r="D577">
        <v>337.9</v>
      </c>
      <c r="E577">
        <v>223.7</v>
      </c>
      <c r="F577" s="107">
        <f t="shared" si="152"/>
        <v>337.9</v>
      </c>
      <c r="G577" s="107">
        <f t="shared" si="153"/>
        <v>223.7</v>
      </c>
      <c r="H577" s="47">
        <f t="shared" si="154"/>
        <v>51.050514081358969</v>
      </c>
      <c r="I577">
        <v>0</v>
      </c>
    </row>
    <row r="578" spans="1:9" x14ac:dyDescent="0.25">
      <c r="A578" s="8">
        <f t="shared" si="136"/>
        <v>42866</v>
      </c>
      <c r="B578">
        <v>6</v>
      </c>
      <c r="C578">
        <v>0</v>
      </c>
      <c r="D578">
        <v>337.9</v>
      </c>
      <c r="E578">
        <v>223.7</v>
      </c>
      <c r="F578" s="107">
        <f t="shared" si="152"/>
        <v>343.9</v>
      </c>
      <c r="G578" s="107">
        <f t="shared" si="153"/>
        <v>223.7</v>
      </c>
      <c r="H578" s="47">
        <f t="shared" si="154"/>
        <v>53.732677693339291</v>
      </c>
      <c r="I578">
        <v>0</v>
      </c>
    </row>
    <row r="579" spans="1:9" x14ac:dyDescent="0.25">
      <c r="A579" s="8">
        <f t="shared" si="136"/>
        <v>42873</v>
      </c>
      <c r="B579">
        <v>6</v>
      </c>
      <c r="C579">
        <v>0</v>
      </c>
      <c r="D579">
        <v>397.9</v>
      </c>
      <c r="E579">
        <v>238.7</v>
      </c>
      <c r="F579" s="107">
        <f t="shared" si="152"/>
        <v>403.9</v>
      </c>
      <c r="G579" s="107">
        <f t="shared" si="153"/>
        <v>238.7</v>
      </c>
      <c r="H579" s="47">
        <f t="shared" si="154"/>
        <v>69.208211143695024</v>
      </c>
      <c r="I579">
        <v>0</v>
      </c>
    </row>
    <row r="580" spans="1:9" x14ac:dyDescent="0.25">
      <c r="A580" s="8">
        <f t="shared" si="136"/>
        <v>42880</v>
      </c>
      <c r="B580">
        <v>6</v>
      </c>
      <c r="C580">
        <v>0</v>
      </c>
      <c r="D580">
        <v>397.9</v>
      </c>
      <c r="E580">
        <v>238.7</v>
      </c>
      <c r="F580" s="107">
        <f t="shared" si="152"/>
        <v>403.9</v>
      </c>
      <c r="G580" s="107">
        <f t="shared" si="153"/>
        <v>238.7</v>
      </c>
      <c r="H580" s="47">
        <f t="shared" si="154"/>
        <v>69.208211143695024</v>
      </c>
      <c r="I580">
        <v>0</v>
      </c>
    </row>
    <row r="581" spans="1:9" x14ac:dyDescent="0.25">
      <c r="A581" s="8">
        <f t="shared" si="136"/>
        <v>42887</v>
      </c>
      <c r="B581">
        <v>6</v>
      </c>
      <c r="C581">
        <v>0</v>
      </c>
      <c r="D581">
        <v>0</v>
      </c>
      <c r="E581">
        <v>0</v>
      </c>
      <c r="F581" s="107">
        <f t="shared" si="152"/>
        <v>6</v>
      </c>
      <c r="G581" s="107">
        <f t="shared" si="153"/>
        <v>0</v>
      </c>
      <c r="H581" s="47" t="e">
        <f t="shared" si="154"/>
        <v>#DIV/0!</v>
      </c>
      <c r="I581">
        <v>0</v>
      </c>
    </row>
    <row r="582" spans="1:9" x14ac:dyDescent="0.25">
      <c r="A582" s="8">
        <f t="shared" si="136"/>
        <v>42894</v>
      </c>
      <c r="B582">
        <v>6</v>
      </c>
      <c r="C582">
        <v>30</v>
      </c>
      <c r="D582">
        <v>0</v>
      </c>
      <c r="E582">
        <v>0</v>
      </c>
      <c r="F582" s="107">
        <f t="shared" si="152"/>
        <v>6</v>
      </c>
      <c r="G582" s="107">
        <f t="shared" si="153"/>
        <v>30</v>
      </c>
      <c r="H582" s="47">
        <f t="shared" si="154"/>
        <v>-80</v>
      </c>
    </row>
    <row r="583" spans="1:9" x14ac:dyDescent="0.25">
      <c r="A583" s="8">
        <f t="shared" si="136"/>
        <v>42901</v>
      </c>
      <c r="B583">
        <v>0</v>
      </c>
      <c r="C583">
        <v>120</v>
      </c>
      <c r="D583">
        <v>6</v>
      </c>
      <c r="E583">
        <v>0</v>
      </c>
      <c r="F583" s="107">
        <f t="shared" si="152"/>
        <v>6</v>
      </c>
      <c r="G583" s="107">
        <f t="shared" si="153"/>
        <v>120</v>
      </c>
      <c r="H583" s="47">
        <f t="shared" si="154"/>
        <v>-95</v>
      </c>
    </row>
    <row r="584" spans="1:9" x14ac:dyDescent="0.25">
      <c r="A584" s="8">
        <f t="shared" si="136"/>
        <v>42908</v>
      </c>
      <c r="B584">
        <v>0</v>
      </c>
      <c r="C584">
        <v>120</v>
      </c>
      <c r="D584">
        <v>6</v>
      </c>
      <c r="E584">
        <v>61.1</v>
      </c>
      <c r="F584" s="107">
        <f t="shared" si="152"/>
        <v>6</v>
      </c>
      <c r="G584" s="107">
        <f t="shared" si="153"/>
        <v>181.1</v>
      </c>
      <c r="H584" s="47">
        <f t="shared" si="154"/>
        <v>-96.686913307564879</v>
      </c>
    </row>
    <row r="585" spans="1:9" x14ac:dyDescent="0.25">
      <c r="A585" s="8">
        <f t="shared" si="136"/>
        <v>42915</v>
      </c>
      <c r="B585">
        <v>0</v>
      </c>
      <c r="C585">
        <v>120</v>
      </c>
      <c r="D585">
        <v>6</v>
      </c>
      <c r="E585">
        <v>61.1</v>
      </c>
      <c r="F585" s="107">
        <f t="shared" si="152"/>
        <v>6</v>
      </c>
      <c r="G585" s="107">
        <f t="shared" si="153"/>
        <v>181.1</v>
      </c>
      <c r="H585" s="47">
        <f t="shared" si="154"/>
        <v>-96.686913307564879</v>
      </c>
    </row>
    <row r="586" spans="1:9" x14ac:dyDescent="0.25">
      <c r="A586" s="8">
        <f t="shared" si="136"/>
        <v>42922</v>
      </c>
      <c r="B586">
        <v>30</v>
      </c>
      <c r="C586">
        <v>90</v>
      </c>
      <c r="D586">
        <v>6</v>
      </c>
      <c r="E586">
        <v>91.1</v>
      </c>
      <c r="F586" s="107">
        <f t="shared" si="152"/>
        <v>36</v>
      </c>
      <c r="G586" s="107">
        <f t="shared" si="153"/>
        <v>181.1</v>
      </c>
      <c r="H586" s="47">
        <f t="shared" si="154"/>
        <v>-80.121479845389288</v>
      </c>
    </row>
    <row r="587" spans="1:9" x14ac:dyDescent="0.25">
      <c r="A587" s="8">
        <f t="shared" si="136"/>
        <v>42929</v>
      </c>
      <c r="B587">
        <v>105</v>
      </c>
      <c r="C587">
        <v>90</v>
      </c>
      <c r="D587">
        <v>6</v>
      </c>
      <c r="E587">
        <v>91.1</v>
      </c>
      <c r="F587" s="107">
        <f t="shared" si="152"/>
        <v>111</v>
      </c>
      <c r="G587" s="107">
        <f t="shared" si="153"/>
        <v>181.1</v>
      </c>
      <c r="H587" s="47">
        <f t="shared" si="154"/>
        <v>-38.707896189950297</v>
      </c>
    </row>
    <row r="588" spans="1:9" x14ac:dyDescent="0.25">
      <c r="A588" s="8">
        <f t="shared" si="136"/>
        <v>42936</v>
      </c>
      <c r="B588">
        <v>110.5</v>
      </c>
      <c r="C588">
        <v>90</v>
      </c>
      <c r="D588">
        <v>6</v>
      </c>
      <c r="E588">
        <v>91.1</v>
      </c>
      <c r="F588" s="107">
        <f t="shared" si="152"/>
        <v>116.5</v>
      </c>
      <c r="G588" s="107">
        <f t="shared" si="153"/>
        <v>181.1</v>
      </c>
      <c r="H588" s="47">
        <f t="shared" si="154"/>
        <v>-35.670900055218112</v>
      </c>
    </row>
    <row r="589" spans="1:9" x14ac:dyDescent="0.25">
      <c r="A589" s="8">
        <f t="shared" si="136"/>
        <v>42943</v>
      </c>
      <c r="B589">
        <v>20.5</v>
      </c>
      <c r="C589">
        <v>60</v>
      </c>
      <c r="D589">
        <v>96</v>
      </c>
      <c r="E589">
        <v>124.1</v>
      </c>
      <c r="F589" s="107">
        <f t="shared" si="152"/>
        <v>116.5</v>
      </c>
      <c r="G589" s="107">
        <f t="shared" si="153"/>
        <v>184.1</v>
      </c>
      <c r="H589" s="47">
        <f t="shared" si="154"/>
        <v>-36.719174361759912</v>
      </c>
    </row>
    <row r="590" spans="1:9" x14ac:dyDescent="0.25">
      <c r="A590" s="8">
        <f t="shared" si="136"/>
        <v>42950</v>
      </c>
      <c r="B590">
        <v>15</v>
      </c>
      <c r="C590">
        <v>60</v>
      </c>
      <c r="D590">
        <v>101.5</v>
      </c>
      <c r="E590">
        <v>124.1</v>
      </c>
      <c r="F590" s="107">
        <f t="shared" si="152"/>
        <v>116.5</v>
      </c>
      <c r="G590" s="107">
        <f t="shared" si="153"/>
        <v>184.1</v>
      </c>
      <c r="H590" s="47">
        <f t="shared" si="154"/>
        <v>-36.719174361759912</v>
      </c>
    </row>
    <row r="591" spans="1:9" x14ac:dyDescent="0.25">
      <c r="A591" s="8">
        <f t="shared" si="136"/>
        <v>42957</v>
      </c>
      <c r="B591">
        <v>45</v>
      </c>
      <c r="C591">
        <v>30</v>
      </c>
      <c r="D591">
        <v>101.5</v>
      </c>
      <c r="E591">
        <v>157.1</v>
      </c>
      <c r="F591" s="107">
        <f t="shared" si="152"/>
        <v>146.5</v>
      </c>
      <c r="G591" s="107">
        <f t="shared" si="153"/>
        <v>187.1</v>
      </c>
      <c r="H591" s="47">
        <f t="shared" si="154"/>
        <v>-21.699625868519501</v>
      </c>
    </row>
    <row r="592" spans="1:9" x14ac:dyDescent="0.25">
      <c r="A592" s="8">
        <f t="shared" si="136"/>
        <v>42964</v>
      </c>
      <c r="B592">
        <v>45</v>
      </c>
      <c r="C592">
        <v>0</v>
      </c>
      <c r="D592">
        <v>101.5</v>
      </c>
      <c r="E592">
        <v>198.1</v>
      </c>
      <c r="F592" s="107">
        <f t="shared" si="152"/>
        <v>146.5</v>
      </c>
      <c r="G592" s="107">
        <f t="shared" si="153"/>
        <v>198.1</v>
      </c>
      <c r="H592" s="47">
        <f t="shared" si="154"/>
        <v>-26.047450782433113</v>
      </c>
    </row>
    <row r="593" spans="1:8" x14ac:dyDescent="0.25">
      <c r="A593" s="8">
        <f t="shared" si="136"/>
        <v>42971</v>
      </c>
      <c r="B593">
        <v>30</v>
      </c>
      <c r="C593">
        <v>0</v>
      </c>
      <c r="D593">
        <v>116.5</v>
      </c>
      <c r="E593">
        <v>198.1</v>
      </c>
      <c r="F593" s="107">
        <f t="shared" si="152"/>
        <v>146.5</v>
      </c>
      <c r="G593" s="107">
        <f t="shared" si="153"/>
        <v>198.1</v>
      </c>
      <c r="H593" s="47">
        <f t="shared" si="154"/>
        <v>-26.047450782433113</v>
      </c>
    </row>
    <row r="594" spans="1:8" x14ac:dyDescent="0.25">
      <c r="A594" s="8">
        <f t="shared" si="136"/>
        <v>42978</v>
      </c>
      <c r="B594">
        <v>30</v>
      </c>
      <c r="C594">
        <v>0</v>
      </c>
      <c r="D594">
        <v>116.5</v>
      </c>
      <c r="E594">
        <v>198.1</v>
      </c>
      <c r="F594" s="107">
        <f t="shared" si="152"/>
        <v>146.5</v>
      </c>
      <c r="G594" s="107">
        <f t="shared" si="153"/>
        <v>198.1</v>
      </c>
      <c r="H594" s="47">
        <f t="shared" si="154"/>
        <v>-26.047450782433113</v>
      </c>
    </row>
    <row r="595" spans="1:8" x14ac:dyDescent="0.25">
      <c r="A595" s="8">
        <f t="shared" si="136"/>
        <v>42985</v>
      </c>
      <c r="B595">
        <v>0</v>
      </c>
      <c r="C595">
        <v>0</v>
      </c>
      <c r="D595">
        <v>146.5</v>
      </c>
      <c r="E595">
        <v>198.1</v>
      </c>
      <c r="F595" s="107">
        <f t="shared" si="152"/>
        <v>146.5</v>
      </c>
      <c r="G595" s="107">
        <f t="shared" si="153"/>
        <v>198.1</v>
      </c>
      <c r="H595" s="47">
        <f t="shared" si="154"/>
        <v>-26.047450782433113</v>
      </c>
    </row>
    <row r="596" spans="1:8" x14ac:dyDescent="0.25">
      <c r="A596" s="8">
        <f t="shared" si="136"/>
        <v>42992</v>
      </c>
      <c r="B596">
        <v>0</v>
      </c>
      <c r="C596">
        <v>0</v>
      </c>
      <c r="D596">
        <v>146.5</v>
      </c>
      <c r="E596">
        <v>198.1</v>
      </c>
      <c r="F596" s="107">
        <f t="shared" si="152"/>
        <v>146.5</v>
      </c>
      <c r="G596" s="107">
        <f t="shared" si="153"/>
        <v>198.1</v>
      </c>
      <c r="H596" s="47">
        <f t="shared" si="154"/>
        <v>-26.047450782433113</v>
      </c>
    </row>
    <row r="597" spans="1:8" x14ac:dyDescent="0.25">
      <c r="A597" s="8">
        <f t="shared" si="136"/>
        <v>42999</v>
      </c>
      <c r="B597">
        <v>0</v>
      </c>
      <c r="C597">
        <v>0</v>
      </c>
      <c r="D597">
        <v>146.5</v>
      </c>
      <c r="E597">
        <v>198.1</v>
      </c>
      <c r="F597" s="107">
        <f t="shared" si="152"/>
        <v>146.5</v>
      </c>
      <c r="G597" s="107">
        <f t="shared" si="153"/>
        <v>198.1</v>
      </c>
      <c r="H597" s="47">
        <f t="shared" si="154"/>
        <v>-26.047450782433113</v>
      </c>
    </row>
    <row r="598" spans="1:8" x14ac:dyDescent="0.25">
      <c r="A598" s="8">
        <f t="shared" si="136"/>
        <v>43006</v>
      </c>
      <c r="B598">
        <v>0</v>
      </c>
      <c r="C598">
        <v>0</v>
      </c>
      <c r="D598">
        <v>146.5</v>
      </c>
      <c r="E598">
        <v>198.1</v>
      </c>
      <c r="F598" s="107">
        <f t="shared" si="152"/>
        <v>146.5</v>
      </c>
      <c r="G598" s="107">
        <f t="shared" si="153"/>
        <v>198.1</v>
      </c>
      <c r="H598" s="47">
        <f t="shared" si="154"/>
        <v>-26.047450782433113</v>
      </c>
    </row>
    <row r="599" spans="1:8" x14ac:dyDescent="0.25">
      <c r="A599" s="8">
        <f t="shared" si="136"/>
        <v>43013</v>
      </c>
      <c r="B599">
        <v>0</v>
      </c>
      <c r="C599">
        <v>0</v>
      </c>
      <c r="D599">
        <v>146.5</v>
      </c>
      <c r="E599">
        <v>198.1</v>
      </c>
      <c r="F599" s="107">
        <f t="shared" si="152"/>
        <v>146.5</v>
      </c>
      <c r="G599" s="107">
        <f t="shared" si="153"/>
        <v>198.1</v>
      </c>
      <c r="H599" s="47">
        <f t="shared" si="154"/>
        <v>-26.047450782433113</v>
      </c>
    </row>
    <row r="600" spans="1:8" x14ac:dyDescent="0.25">
      <c r="A600" s="8">
        <f t="shared" si="136"/>
        <v>43020</v>
      </c>
      <c r="B600">
        <v>0</v>
      </c>
      <c r="C600">
        <v>0</v>
      </c>
      <c r="D600">
        <v>146.5</v>
      </c>
      <c r="E600">
        <v>198.1</v>
      </c>
      <c r="F600" s="107">
        <f t="shared" si="152"/>
        <v>146.5</v>
      </c>
      <c r="G600" s="107">
        <f t="shared" si="153"/>
        <v>198.1</v>
      </c>
      <c r="H600" s="47">
        <f t="shared" si="154"/>
        <v>-26.047450782433113</v>
      </c>
    </row>
    <row r="601" spans="1:8" x14ac:dyDescent="0.25">
      <c r="A601" s="8">
        <f t="shared" si="136"/>
        <v>43027</v>
      </c>
      <c r="B601">
        <v>0</v>
      </c>
      <c r="C601">
        <v>0</v>
      </c>
      <c r="D601">
        <v>146.5</v>
      </c>
      <c r="E601">
        <v>198.1</v>
      </c>
      <c r="F601" s="107">
        <f t="shared" si="152"/>
        <v>146.5</v>
      </c>
      <c r="G601" s="107">
        <f t="shared" si="153"/>
        <v>198.1</v>
      </c>
      <c r="H601" s="47">
        <f t="shared" si="154"/>
        <v>-26.047450782433113</v>
      </c>
    </row>
    <row r="602" spans="1:8" x14ac:dyDescent="0.25">
      <c r="A602" s="8">
        <f t="shared" ref="A602:A665" si="155">+A601+7</f>
        <v>43034</v>
      </c>
      <c r="B602">
        <v>0</v>
      </c>
      <c r="C602">
        <v>30</v>
      </c>
      <c r="D602">
        <v>146.5</v>
      </c>
      <c r="E602">
        <v>198.1</v>
      </c>
      <c r="F602" s="107">
        <f t="shared" si="152"/>
        <v>146.5</v>
      </c>
      <c r="G602" s="107">
        <f t="shared" si="153"/>
        <v>228.1</v>
      </c>
      <c r="H602" s="47">
        <f t="shared" si="154"/>
        <v>-35.773783428320918</v>
      </c>
    </row>
    <row r="603" spans="1:8" x14ac:dyDescent="0.25">
      <c r="A603" s="8">
        <f t="shared" si="155"/>
        <v>43041</v>
      </c>
      <c r="B603">
        <v>5</v>
      </c>
      <c r="C603">
        <v>30</v>
      </c>
      <c r="D603">
        <v>146.5</v>
      </c>
      <c r="E603">
        <v>214.9</v>
      </c>
      <c r="F603" s="107">
        <f t="shared" si="152"/>
        <v>151.5</v>
      </c>
      <c r="G603" s="107">
        <f t="shared" si="153"/>
        <v>244.9</v>
      </c>
      <c r="H603" s="47">
        <f t="shared" si="154"/>
        <v>-38.138015516537358</v>
      </c>
    </row>
    <row r="604" spans="1:8" x14ac:dyDescent="0.25">
      <c r="A604" s="8">
        <f t="shared" si="155"/>
        <v>43048</v>
      </c>
      <c r="B604">
        <v>5</v>
      </c>
      <c r="C604">
        <v>30</v>
      </c>
      <c r="D604">
        <v>146.5</v>
      </c>
      <c r="E604">
        <v>214.9</v>
      </c>
      <c r="F604" s="107">
        <f t="shared" si="152"/>
        <v>151.5</v>
      </c>
      <c r="G604" s="107">
        <f t="shared" si="153"/>
        <v>244.9</v>
      </c>
      <c r="H604" s="47">
        <f t="shared" si="154"/>
        <v>-38.138015516537358</v>
      </c>
    </row>
    <row r="605" spans="1:8" x14ac:dyDescent="0.25">
      <c r="A605" s="8">
        <f t="shared" si="155"/>
        <v>43055</v>
      </c>
      <c r="B605">
        <v>0</v>
      </c>
      <c r="C605">
        <v>30</v>
      </c>
      <c r="D605">
        <v>151.5</v>
      </c>
      <c r="E605">
        <v>214.9</v>
      </c>
      <c r="F605" s="107">
        <f t="shared" si="152"/>
        <v>151.5</v>
      </c>
      <c r="G605" s="107">
        <f t="shared" si="153"/>
        <v>244.9</v>
      </c>
      <c r="H605" s="47">
        <f t="shared" si="154"/>
        <v>-38.138015516537358</v>
      </c>
    </row>
    <row r="606" spans="1:8" x14ac:dyDescent="0.25">
      <c r="A606" s="8">
        <f t="shared" si="155"/>
        <v>43062</v>
      </c>
      <c r="B606">
        <v>0</v>
      </c>
      <c r="C606">
        <v>30</v>
      </c>
      <c r="D606">
        <v>151.5</v>
      </c>
      <c r="E606">
        <v>214.9</v>
      </c>
      <c r="F606" s="107">
        <f t="shared" si="152"/>
        <v>151.5</v>
      </c>
      <c r="G606" s="107">
        <f t="shared" si="153"/>
        <v>244.9</v>
      </c>
      <c r="H606" s="47">
        <f t="shared" si="154"/>
        <v>-38.138015516537358</v>
      </c>
    </row>
    <row r="607" spans="1:8" x14ac:dyDescent="0.25">
      <c r="A607" s="8">
        <f t="shared" si="155"/>
        <v>43069</v>
      </c>
      <c r="B607">
        <v>0</v>
      </c>
      <c r="C607">
        <v>30</v>
      </c>
      <c r="D607">
        <v>151.5</v>
      </c>
      <c r="E607">
        <v>214.9</v>
      </c>
      <c r="F607" s="107">
        <f t="shared" si="152"/>
        <v>151.5</v>
      </c>
      <c r="G607" s="107">
        <f t="shared" si="153"/>
        <v>244.9</v>
      </c>
      <c r="H607" s="47">
        <f t="shared" si="154"/>
        <v>-38.138015516537358</v>
      </c>
    </row>
    <row r="608" spans="1:8" x14ac:dyDescent="0.25">
      <c r="A608" s="8">
        <f t="shared" si="155"/>
        <v>43076</v>
      </c>
      <c r="B608">
        <v>0</v>
      </c>
      <c r="C608">
        <v>0</v>
      </c>
      <c r="D608">
        <v>151.5</v>
      </c>
      <c r="E608">
        <v>247.9</v>
      </c>
      <c r="F608" s="107">
        <f t="shared" si="152"/>
        <v>151.5</v>
      </c>
      <c r="G608" s="107">
        <f t="shared" si="153"/>
        <v>247.9</v>
      </c>
      <c r="H608" s="47">
        <f t="shared" si="154"/>
        <v>-38.886647841871721</v>
      </c>
    </row>
    <row r="609" spans="1:8" x14ac:dyDescent="0.25">
      <c r="A609" s="8">
        <f t="shared" si="155"/>
        <v>43083</v>
      </c>
      <c r="B609">
        <v>0</v>
      </c>
      <c r="C609">
        <v>0</v>
      </c>
      <c r="D609">
        <v>151.5</v>
      </c>
      <c r="E609">
        <v>247.9</v>
      </c>
      <c r="F609" s="107">
        <f t="shared" si="152"/>
        <v>151.5</v>
      </c>
      <c r="G609" s="107">
        <f t="shared" si="153"/>
        <v>247.9</v>
      </c>
      <c r="H609" s="47">
        <f t="shared" si="154"/>
        <v>-38.886647841871721</v>
      </c>
    </row>
    <row r="610" spans="1:8" x14ac:dyDescent="0.25">
      <c r="A610" s="8">
        <f t="shared" si="155"/>
        <v>43090</v>
      </c>
      <c r="B610">
        <v>0</v>
      </c>
      <c r="C610">
        <v>0</v>
      </c>
      <c r="D610">
        <v>151.5</v>
      </c>
      <c r="E610">
        <v>247.9</v>
      </c>
      <c r="F610" s="107">
        <f t="shared" si="152"/>
        <v>151.5</v>
      </c>
      <c r="G610" s="107">
        <f t="shared" si="153"/>
        <v>247.9</v>
      </c>
      <c r="H610" s="47">
        <f t="shared" si="154"/>
        <v>-38.886647841871721</v>
      </c>
    </row>
    <row r="611" spans="1:8" x14ac:dyDescent="0.25">
      <c r="A611" s="8">
        <f t="shared" si="155"/>
        <v>43097</v>
      </c>
      <c r="B611">
        <v>0</v>
      </c>
      <c r="C611">
        <v>0</v>
      </c>
      <c r="D611">
        <v>151.5</v>
      </c>
      <c r="E611">
        <v>247.9</v>
      </c>
      <c r="F611" s="107">
        <f t="shared" si="152"/>
        <v>151.5</v>
      </c>
      <c r="G611" s="107">
        <f t="shared" si="153"/>
        <v>247.9</v>
      </c>
      <c r="H611" s="47">
        <f t="shared" si="154"/>
        <v>-38.886647841871721</v>
      </c>
    </row>
    <row r="612" spans="1:8" x14ac:dyDescent="0.25">
      <c r="A612" s="8">
        <f t="shared" si="155"/>
        <v>43104</v>
      </c>
      <c r="B612">
        <v>0</v>
      </c>
      <c r="C612">
        <v>0</v>
      </c>
      <c r="D612">
        <v>151.5</v>
      </c>
      <c r="E612">
        <v>247.9</v>
      </c>
      <c r="F612" s="107">
        <f t="shared" si="152"/>
        <v>151.5</v>
      </c>
      <c r="G612" s="107">
        <f t="shared" si="153"/>
        <v>247.9</v>
      </c>
      <c r="H612" s="47">
        <f t="shared" si="154"/>
        <v>-38.886647841871721</v>
      </c>
    </row>
    <row r="613" spans="1:8" x14ac:dyDescent="0.25">
      <c r="A613" s="8">
        <f t="shared" si="155"/>
        <v>43111</v>
      </c>
      <c r="B613">
        <v>0</v>
      </c>
      <c r="C613">
        <v>0</v>
      </c>
      <c r="D613">
        <v>151.5</v>
      </c>
      <c r="E613">
        <v>247.9</v>
      </c>
      <c r="F613" s="107">
        <f t="shared" si="152"/>
        <v>151.5</v>
      </c>
      <c r="G613" s="107">
        <f t="shared" si="153"/>
        <v>247.9</v>
      </c>
      <c r="H613" s="47">
        <f t="shared" si="154"/>
        <v>-38.886647841871721</v>
      </c>
    </row>
    <row r="614" spans="1:8" x14ac:dyDescent="0.25">
      <c r="A614" s="8">
        <f t="shared" si="155"/>
        <v>43118</v>
      </c>
      <c r="B614">
        <v>0</v>
      </c>
      <c r="C614">
        <v>0</v>
      </c>
      <c r="D614">
        <v>151.5</v>
      </c>
      <c r="E614">
        <v>247.9</v>
      </c>
      <c r="F614" s="107">
        <f t="shared" si="152"/>
        <v>151.5</v>
      </c>
      <c r="G614" s="107">
        <f t="shared" si="153"/>
        <v>247.9</v>
      </c>
      <c r="H614" s="47">
        <f t="shared" si="154"/>
        <v>-38.886647841871721</v>
      </c>
    </row>
    <row r="615" spans="1:8" x14ac:dyDescent="0.25">
      <c r="A615" s="8">
        <f t="shared" si="155"/>
        <v>43125</v>
      </c>
      <c r="B615">
        <v>0</v>
      </c>
      <c r="C615">
        <v>0</v>
      </c>
      <c r="D615">
        <v>151.5</v>
      </c>
      <c r="E615">
        <v>247.9</v>
      </c>
      <c r="F615" s="107">
        <f t="shared" si="152"/>
        <v>151.5</v>
      </c>
      <c r="G615" s="107">
        <f t="shared" si="153"/>
        <v>247.9</v>
      </c>
      <c r="H615" s="47">
        <f t="shared" si="154"/>
        <v>-38.886647841871721</v>
      </c>
    </row>
    <row r="616" spans="1:8" x14ac:dyDescent="0.25">
      <c r="A616" s="8">
        <f t="shared" si="155"/>
        <v>43132</v>
      </c>
      <c r="B616">
        <v>0</v>
      </c>
      <c r="C616">
        <v>0</v>
      </c>
      <c r="D616">
        <v>151.5</v>
      </c>
      <c r="E616">
        <v>247.9</v>
      </c>
      <c r="F616" s="107">
        <f t="shared" si="152"/>
        <v>151.5</v>
      </c>
      <c r="G616" s="107">
        <f t="shared" si="153"/>
        <v>247.9</v>
      </c>
      <c r="H616" s="47">
        <f t="shared" si="154"/>
        <v>-38.886647841871721</v>
      </c>
    </row>
    <row r="617" spans="1:8" x14ac:dyDescent="0.25">
      <c r="A617" s="8">
        <f t="shared" si="155"/>
        <v>43139</v>
      </c>
      <c r="B617">
        <v>0</v>
      </c>
      <c r="C617">
        <v>0</v>
      </c>
      <c r="D617">
        <v>151.5</v>
      </c>
      <c r="E617">
        <v>277.89999999999998</v>
      </c>
      <c r="F617" s="107">
        <f t="shared" si="152"/>
        <v>151.5</v>
      </c>
      <c r="G617" s="107">
        <f t="shared" si="153"/>
        <v>277.89999999999998</v>
      </c>
      <c r="H617" s="47">
        <f t="shared" si="154"/>
        <v>-45.483987045699891</v>
      </c>
    </row>
    <row r="618" spans="1:8" x14ac:dyDescent="0.25">
      <c r="A618" s="8">
        <f t="shared" si="155"/>
        <v>43146</v>
      </c>
      <c r="B618">
        <v>30</v>
      </c>
      <c r="C618">
        <v>0</v>
      </c>
      <c r="D618">
        <v>181.5</v>
      </c>
      <c r="E618">
        <v>307.89999999999998</v>
      </c>
      <c r="F618" s="107">
        <f t="shared" si="152"/>
        <v>211.5</v>
      </c>
      <c r="G618" s="107">
        <f t="shared" si="153"/>
        <v>307.89999999999998</v>
      </c>
      <c r="H618" s="47">
        <f t="shared" si="154"/>
        <v>-31.308866515102295</v>
      </c>
    </row>
    <row r="619" spans="1:8" x14ac:dyDescent="0.25">
      <c r="A619" s="8">
        <f t="shared" si="155"/>
        <v>43153</v>
      </c>
      <c r="B619">
        <v>30</v>
      </c>
      <c r="C619">
        <v>0</v>
      </c>
      <c r="D619">
        <v>181.5</v>
      </c>
      <c r="E619">
        <v>307.89999999999998</v>
      </c>
      <c r="F619" s="107">
        <f t="shared" si="152"/>
        <v>211.5</v>
      </c>
      <c r="G619" s="107">
        <f t="shared" si="153"/>
        <v>307.89999999999998</v>
      </c>
      <c r="H619" s="47">
        <f t="shared" si="154"/>
        <v>-31.308866515102295</v>
      </c>
    </row>
    <row r="620" spans="1:8" x14ac:dyDescent="0.25">
      <c r="A620" s="8">
        <f t="shared" si="155"/>
        <v>43160</v>
      </c>
      <c r="B620">
        <v>30</v>
      </c>
      <c r="C620">
        <v>0</v>
      </c>
      <c r="D620">
        <v>211.5</v>
      </c>
      <c r="E620">
        <v>307.89999999999998</v>
      </c>
      <c r="F620" s="107">
        <f t="shared" si="152"/>
        <v>241.5</v>
      </c>
      <c r="G620" s="107">
        <f t="shared" si="153"/>
        <v>307.89999999999998</v>
      </c>
      <c r="H620" s="47">
        <f t="shared" si="154"/>
        <v>-21.565443325755108</v>
      </c>
    </row>
    <row r="621" spans="1:8" x14ac:dyDescent="0.25">
      <c r="A621" s="8">
        <f t="shared" si="155"/>
        <v>43167</v>
      </c>
      <c r="B621">
        <v>30</v>
      </c>
      <c r="C621">
        <v>0</v>
      </c>
      <c r="D621">
        <v>211.5</v>
      </c>
      <c r="E621">
        <v>307.89999999999998</v>
      </c>
      <c r="F621" s="107">
        <f t="shared" si="152"/>
        <v>241.5</v>
      </c>
      <c r="G621" s="107">
        <f t="shared" si="153"/>
        <v>307.89999999999998</v>
      </c>
      <c r="H621" s="47">
        <f t="shared" si="154"/>
        <v>-21.565443325755108</v>
      </c>
    </row>
    <row r="622" spans="1:8" x14ac:dyDescent="0.25">
      <c r="A622" s="8">
        <f t="shared" si="155"/>
        <v>43174</v>
      </c>
      <c r="B622">
        <v>30</v>
      </c>
      <c r="C622">
        <v>0</v>
      </c>
      <c r="D622">
        <v>211.5</v>
      </c>
      <c r="E622">
        <v>307.89999999999998</v>
      </c>
      <c r="F622" s="107">
        <f t="shared" si="152"/>
        <v>241.5</v>
      </c>
      <c r="G622" s="107">
        <f t="shared" si="153"/>
        <v>307.89999999999998</v>
      </c>
      <c r="H622" s="47">
        <f t="shared" si="154"/>
        <v>-21.565443325755108</v>
      </c>
    </row>
    <row r="623" spans="1:8" x14ac:dyDescent="0.25">
      <c r="A623" s="8">
        <f t="shared" si="155"/>
        <v>43181</v>
      </c>
      <c r="B623">
        <v>0</v>
      </c>
      <c r="C623">
        <v>0</v>
      </c>
      <c r="D623">
        <v>241.5</v>
      </c>
      <c r="E623">
        <v>307.89999999999998</v>
      </c>
      <c r="F623" s="107">
        <f t="shared" si="152"/>
        <v>241.5</v>
      </c>
      <c r="G623" s="107">
        <f t="shared" si="153"/>
        <v>307.89999999999998</v>
      </c>
      <c r="H623" s="47">
        <f t="shared" si="154"/>
        <v>-21.565443325755108</v>
      </c>
    </row>
    <row r="624" spans="1:8" x14ac:dyDescent="0.25">
      <c r="A624" s="8">
        <f t="shared" si="155"/>
        <v>43188</v>
      </c>
      <c r="B624">
        <v>0</v>
      </c>
      <c r="C624">
        <v>0</v>
      </c>
      <c r="D624">
        <v>241.5</v>
      </c>
      <c r="E624">
        <v>307.89999999999998</v>
      </c>
      <c r="F624" s="107">
        <f t="shared" si="152"/>
        <v>241.5</v>
      </c>
      <c r="G624" s="107">
        <f t="shared" si="153"/>
        <v>307.89999999999998</v>
      </c>
      <c r="H624" s="47">
        <f t="shared" si="154"/>
        <v>-21.565443325755108</v>
      </c>
    </row>
    <row r="625" spans="1:8" x14ac:dyDescent="0.25">
      <c r="A625" s="8">
        <f t="shared" si="155"/>
        <v>43195</v>
      </c>
      <c r="B625">
        <v>0</v>
      </c>
      <c r="C625">
        <v>0</v>
      </c>
      <c r="D625">
        <v>241.5</v>
      </c>
      <c r="E625">
        <v>307.89999999999998</v>
      </c>
      <c r="F625" s="107">
        <f t="shared" si="152"/>
        <v>241.5</v>
      </c>
      <c r="G625" s="107">
        <f t="shared" si="153"/>
        <v>307.89999999999998</v>
      </c>
      <c r="H625" s="47">
        <f t="shared" si="154"/>
        <v>-21.565443325755108</v>
      </c>
    </row>
    <row r="626" spans="1:8" x14ac:dyDescent="0.25">
      <c r="A626" s="8">
        <f t="shared" si="155"/>
        <v>43202</v>
      </c>
      <c r="B626">
        <v>30</v>
      </c>
      <c r="C626">
        <v>0</v>
      </c>
      <c r="D626">
        <v>241.5</v>
      </c>
      <c r="E626">
        <v>307.89999999999998</v>
      </c>
      <c r="F626" s="107">
        <f t="shared" ref="F626:F645" si="156">+B626+D626</f>
        <v>271.5</v>
      </c>
      <c r="G626" s="107">
        <f t="shared" ref="G626:G645" si="157">+C626+E626</f>
        <v>307.89999999999998</v>
      </c>
      <c r="H626" s="47">
        <f t="shared" ref="H626:H645" si="158">+(F626/G626-1)*100</f>
        <v>-11.822020136407918</v>
      </c>
    </row>
    <row r="627" spans="1:8" x14ac:dyDescent="0.25">
      <c r="A627" s="8">
        <f t="shared" si="155"/>
        <v>43209</v>
      </c>
      <c r="B627">
        <v>30</v>
      </c>
      <c r="C627">
        <v>0</v>
      </c>
      <c r="D627">
        <v>241.5</v>
      </c>
      <c r="E627">
        <v>307.89999999999998</v>
      </c>
      <c r="F627" s="107">
        <f t="shared" si="156"/>
        <v>271.5</v>
      </c>
      <c r="G627" s="107">
        <f t="shared" si="157"/>
        <v>307.89999999999998</v>
      </c>
      <c r="H627" s="47">
        <f t="shared" si="158"/>
        <v>-11.822020136407918</v>
      </c>
    </row>
    <row r="628" spans="1:8" x14ac:dyDescent="0.25">
      <c r="A628" s="8">
        <f t="shared" si="155"/>
        <v>43216</v>
      </c>
      <c r="B628">
        <v>30</v>
      </c>
      <c r="C628">
        <v>0</v>
      </c>
      <c r="D628">
        <v>241.5</v>
      </c>
      <c r="E628">
        <v>307.89999999999998</v>
      </c>
      <c r="F628" s="107">
        <f t="shared" si="156"/>
        <v>271.5</v>
      </c>
      <c r="G628" s="107">
        <f t="shared" si="157"/>
        <v>307.89999999999998</v>
      </c>
      <c r="H628" s="47">
        <f t="shared" si="158"/>
        <v>-11.822020136407918</v>
      </c>
    </row>
    <row r="629" spans="1:8" x14ac:dyDescent="0.25">
      <c r="A629" s="8">
        <f t="shared" si="155"/>
        <v>43223</v>
      </c>
      <c r="B629">
        <v>30</v>
      </c>
      <c r="C629">
        <v>0</v>
      </c>
      <c r="D629">
        <v>241.5</v>
      </c>
      <c r="E629">
        <v>337.9</v>
      </c>
      <c r="F629" s="107">
        <f t="shared" si="156"/>
        <v>271.5</v>
      </c>
      <c r="G629" s="107">
        <f t="shared" si="157"/>
        <v>337.9</v>
      </c>
      <c r="H629" s="47">
        <f t="shared" si="158"/>
        <v>-19.650784255696951</v>
      </c>
    </row>
    <row r="630" spans="1:8" x14ac:dyDescent="0.25">
      <c r="A630" s="8">
        <f t="shared" si="155"/>
        <v>43230</v>
      </c>
      <c r="B630">
        <v>30</v>
      </c>
      <c r="C630">
        <v>6</v>
      </c>
      <c r="D630">
        <v>241.5</v>
      </c>
      <c r="E630">
        <v>337.9</v>
      </c>
      <c r="F630" s="107">
        <f t="shared" si="156"/>
        <v>271.5</v>
      </c>
      <c r="G630" s="107">
        <f t="shared" si="157"/>
        <v>343.9</v>
      </c>
      <c r="H630" s="47">
        <f t="shared" si="158"/>
        <v>-21.052631578947366</v>
      </c>
    </row>
    <row r="631" spans="1:8" x14ac:dyDescent="0.25">
      <c r="A631" s="8">
        <f t="shared" si="155"/>
        <v>43237</v>
      </c>
      <c r="B631">
        <v>0</v>
      </c>
      <c r="C631">
        <v>6</v>
      </c>
      <c r="D631">
        <v>271.5</v>
      </c>
      <c r="E631">
        <v>397.9</v>
      </c>
      <c r="F631" s="107">
        <f t="shared" si="156"/>
        <v>271.5</v>
      </c>
      <c r="G631" s="107">
        <f t="shared" si="157"/>
        <v>403.9</v>
      </c>
      <c r="H631" s="47">
        <f t="shared" si="158"/>
        <v>-32.780391185937106</v>
      </c>
    </row>
    <row r="632" spans="1:8" x14ac:dyDescent="0.25">
      <c r="A632" s="8">
        <f t="shared" si="155"/>
        <v>43244</v>
      </c>
      <c r="B632">
        <v>0</v>
      </c>
      <c r="C632">
        <v>6</v>
      </c>
      <c r="D632">
        <v>271.5</v>
      </c>
      <c r="E632">
        <v>397.9</v>
      </c>
      <c r="F632" s="107">
        <f t="shared" si="156"/>
        <v>271.5</v>
      </c>
      <c r="G632" s="107">
        <f t="shared" si="157"/>
        <v>403.9</v>
      </c>
      <c r="H632" s="47">
        <f t="shared" si="158"/>
        <v>-32.780391185937106</v>
      </c>
    </row>
    <row r="633" spans="1:8" x14ac:dyDescent="0.25">
      <c r="A633" s="8">
        <f t="shared" si="155"/>
        <v>43251</v>
      </c>
      <c r="B633">
        <v>0</v>
      </c>
      <c r="C633">
        <v>6</v>
      </c>
      <c r="D633">
        <v>277.5</v>
      </c>
      <c r="E633">
        <v>397.9</v>
      </c>
      <c r="F633" s="107">
        <f t="shared" si="156"/>
        <v>277.5</v>
      </c>
      <c r="G633" s="107">
        <f t="shared" si="157"/>
        <v>403.9</v>
      </c>
      <c r="H633" s="47">
        <f t="shared" si="158"/>
        <v>-31.294874969051744</v>
      </c>
    </row>
    <row r="634" spans="1:8" x14ac:dyDescent="0.25">
      <c r="A634" s="8">
        <f t="shared" si="155"/>
        <v>43258</v>
      </c>
      <c r="B634">
        <v>0</v>
      </c>
      <c r="C634">
        <v>6</v>
      </c>
      <c r="D634">
        <v>0</v>
      </c>
      <c r="E634">
        <v>0</v>
      </c>
      <c r="F634" s="107">
        <f t="shared" si="156"/>
        <v>0</v>
      </c>
      <c r="G634" s="107">
        <f t="shared" si="157"/>
        <v>6</v>
      </c>
      <c r="H634" s="47">
        <f t="shared" si="158"/>
        <v>-100</v>
      </c>
    </row>
    <row r="635" spans="1:8" x14ac:dyDescent="0.25">
      <c r="A635" s="8">
        <f t="shared" si="155"/>
        <v>43265</v>
      </c>
      <c r="B635">
        <v>0</v>
      </c>
      <c r="C635">
        <v>0</v>
      </c>
      <c r="D635">
        <v>0</v>
      </c>
      <c r="E635">
        <v>6</v>
      </c>
      <c r="F635" s="107">
        <f t="shared" si="156"/>
        <v>0</v>
      </c>
      <c r="G635" s="107">
        <f t="shared" si="157"/>
        <v>6</v>
      </c>
      <c r="H635" s="47">
        <f t="shared" si="158"/>
        <v>-100</v>
      </c>
    </row>
    <row r="636" spans="1:8" x14ac:dyDescent="0.25">
      <c r="A636" s="8">
        <f t="shared" si="155"/>
        <v>43272</v>
      </c>
      <c r="B636">
        <v>0</v>
      </c>
      <c r="C636">
        <v>0</v>
      </c>
      <c r="D636">
        <v>0</v>
      </c>
      <c r="E636">
        <v>6</v>
      </c>
      <c r="F636" s="107">
        <f t="shared" si="156"/>
        <v>0</v>
      </c>
      <c r="G636" s="107">
        <f t="shared" si="157"/>
        <v>6</v>
      </c>
      <c r="H636" s="47">
        <f t="shared" si="158"/>
        <v>-100</v>
      </c>
    </row>
    <row r="637" spans="1:8" x14ac:dyDescent="0.25">
      <c r="A637" s="8">
        <f t="shared" si="155"/>
        <v>43279</v>
      </c>
      <c r="B637">
        <v>0</v>
      </c>
      <c r="C637">
        <v>0</v>
      </c>
      <c r="D637">
        <v>0</v>
      </c>
      <c r="E637">
        <v>6</v>
      </c>
      <c r="F637" s="107">
        <f t="shared" si="156"/>
        <v>0</v>
      </c>
      <c r="G637" s="107">
        <f t="shared" si="157"/>
        <v>6</v>
      </c>
      <c r="H637" s="47">
        <f t="shared" si="158"/>
        <v>-100</v>
      </c>
    </row>
    <row r="638" spans="1:8" x14ac:dyDescent="0.25">
      <c r="A638" s="8">
        <f t="shared" si="155"/>
        <v>43286</v>
      </c>
      <c r="B638">
        <v>0</v>
      </c>
      <c r="C638">
        <v>30</v>
      </c>
      <c r="D638">
        <v>0</v>
      </c>
      <c r="E638">
        <v>6</v>
      </c>
      <c r="F638" s="107">
        <f t="shared" si="156"/>
        <v>0</v>
      </c>
      <c r="G638" s="107">
        <f t="shared" si="157"/>
        <v>36</v>
      </c>
      <c r="H638" s="47">
        <f t="shared" si="158"/>
        <v>-100</v>
      </c>
    </row>
    <row r="639" spans="1:8" x14ac:dyDescent="0.25">
      <c r="A639" s="8">
        <f t="shared" si="155"/>
        <v>43293</v>
      </c>
      <c r="B639">
        <v>0</v>
      </c>
      <c r="C639">
        <v>105</v>
      </c>
      <c r="D639">
        <v>6</v>
      </c>
      <c r="E639">
        <v>6</v>
      </c>
      <c r="F639" s="107">
        <f t="shared" si="156"/>
        <v>6</v>
      </c>
      <c r="G639" s="107">
        <f t="shared" si="157"/>
        <v>111</v>
      </c>
      <c r="H639" s="47">
        <f t="shared" si="158"/>
        <v>-94.594594594594597</v>
      </c>
    </row>
    <row r="640" spans="1:8" x14ac:dyDescent="0.25">
      <c r="A640" s="8">
        <f t="shared" si="155"/>
        <v>43300</v>
      </c>
      <c r="B640">
        <v>0</v>
      </c>
      <c r="C640">
        <v>110.5</v>
      </c>
      <c r="D640">
        <v>6</v>
      </c>
      <c r="E640">
        <v>6</v>
      </c>
      <c r="F640" s="107">
        <f t="shared" si="156"/>
        <v>6</v>
      </c>
      <c r="G640" s="107">
        <f t="shared" si="157"/>
        <v>116.5</v>
      </c>
      <c r="H640" s="47">
        <f t="shared" si="158"/>
        <v>-94.849785407725321</v>
      </c>
    </row>
    <row r="641" spans="1:8" x14ac:dyDescent="0.25">
      <c r="A641" s="8">
        <f t="shared" si="155"/>
        <v>43307</v>
      </c>
      <c r="B641">
        <v>0</v>
      </c>
      <c r="C641">
        <v>20.5</v>
      </c>
      <c r="D641">
        <v>6</v>
      </c>
      <c r="E641">
        <v>96</v>
      </c>
      <c r="F641" s="107">
        <f t="shared" si="156"/>
        <v>6</v>
      </c>
      <c r="G641" s="107">
        <f t="shared" si="157"/>
        <v>116.5</v>
      </c>
      <c r="H641" s="47">
        <f t="shared" si="158"/>
        <v>-94.849785407725321</v>
      </c>
    </row>
    <row r="642" spans="1:8" x14ac:dyDescent="0.25">
      <c r="A642" s="8">
        <f t="shared" si="155"/>
        <v>43314</v>
      </c>
      <c r="B642">
        <v>0</v>
      </c>
      <c r="C642">
        <v>15</v>
      </c>
      <c r="D642">
        <v>6</v>
      </c>
      <c r="E642">
        <v>101.5</v>
      </c>
      <c r="F642" s="107">
        <f t="shared" si="156"/>
        <v>6</v>
      </c>
      <c r="G642" s="107">
        <f t="shared" si="157"/>
        <v>116.5</v>
      </c>
      <c r="H642" s="47">
        <f t="shared" si="158"/>
        <v>-94.849785407725321</v>
      </c>
    </row>
    <row r="643" spans="1:8" x14ac:dyDescent="0.25">
      <c r="A643" s="8">
        <f t="shared" si="155"/>
        <v>43321</v>
      </c>
      <c r="B643">
        <v>0</v>
      </c>
      <c r="C643">
        <v>45</v>
      </c>
      <c r="D643">
        <v>6</v>
      </c>
      <c r="E643">
        <v>101.5</v>
      </c>
      <c r="F643" s="107">
        <f t="shared" si="156"/>
        <v>6</v>
      </c>
      <c r="G643" s="107">
        <f t="shared" si="157"/>
        <v>146.5</v>
      </c>
      <c r="H643" s="47">
        <f t="shared" si="158"/>
        <v>-95.904436860068259</v>
      </c>
    </row>
    <row r="644" spans="1:8" x14ac:dyDescent="0.25">
      <c r="A644" s="8">
        <f t="shared" si="155"/>
        <v>43328</v>
      </c>
      <c r="B644">
        <v>0</v>
      </c>
      <c r="C644">
        <v>45</v>
      </c>
      <c r="D644">
        <v>6</v>
      </c>
      <c r="E644">
        <v>101.5</v>
      </c>
      <c r="F644" s="107">
        <f t="shared" si="156"/>
        <v>6</v>
      </c>
      <c r="G644" s="107">
        <f t="shared" si="157"/>
        <v>146.5</v>
      </c>
      <c r="H644" s="47">
        <f t="shared" si="158"/>
        <v>-95.904436860068259</v>
      </c>
    </row>
    <row r="645" spans="1:8" x14ac:dyDescent="0.25">
      <c r="A645" s="8">
        <f t="shared" si="155"/>
        <v>43335</v>
      </c>
      <c r="B645">
        <v>0</v>
      </c>
      <c r="C645">
        <v>30</v>
      </c>
      <c r="D645">
        <v>6</v>
      </c>
      <c r="E645">
        <v>116.5</v>
      </c>
      <c r="F645" s="107">
        <f t="shared" si="156"/>
        <v>6</v>
      </c>
      <c r="G645" s="107">
        <f t="shared" si="157"/>
        <v>146.5</v>
      </c>
      <c r="H645" s="47">
        <f t="shared" si="158"/>
        <v>-95.904436860068259</v>
      </c>
    </row>
    <row r="646" spans="1:8" x14ac:dyDescent="0.25">
      <c r="A646" s="8">
        <f t="shared" si="155"/>
        <v>43342</v>
      </c>
      <c r="B646">
        <v>0</v>
      </c>
      <c r="C646">
        <v>30</v>
      </c>
      <c r="D646">
        <v>6</v>
      </c>
      <c r="E646">
        <v>116.5</v>
      </c>
      <c r="F646" s="107">
        <f t="shared" ref="F646:F676" si="159">+B646+D646</f>
        <v>6</v>
      </c>
      <c r="G646" s="107">
        <f t="shared" ref="G646:G676" si="160">+C646+E646</f>
        <v>146.5</v>
      </c>
      <c r="H646" s="47">
        <f t="shared" ref="H646:H676" si="161">+(F646/G646-1)*100</f>
        <v>-95.904436860068259</v>
      </c>
    </row>
    <row r="647" spans="1:8" x14ac:dyDescent="0.25">
      <c r="A647" s="8">
        <f t="shared" si="155"/>
        <v>43349</v>
      </c>
      <c r="B647">
        <v>0</v>
      </c>
      <c r="C647">
        <v>0</v>
      </c>
      <c r="D647">
        <v>36</v>
      </c>
      <c r="E647">
        <v>146.5</v>
      </c>
      <c r="F647" s="107">
        <f t="shared" si="159"/>
        <v>36</v>
      </c>
      <c r="G647" s="107">
        <f t="shared" si="160"/>
        <v>146.5</v>
      </c>
      <c r="H647" s="47">
        <f t="shared" si="161"/>
        <v>-75.426621160409553</v>
      </c>
    </row>
    <row r="648" spans="1:8" x14ac:dyDescent="0.25">
      <c r="A648" s="8">
        <f t="shared" si="155"/>
        <v>43356</v>
      </c>
      <c r="B648">
        <v>0</v>
      </c>
      <c r="C648">
        <v>0</v>
      </c>
      <c r="D648">
        <v>36</v>
      </c>
      <c r="E648">
        <v>146.5</v>
      </c>
      <c r="F648" s="107">
        <f t="shared" si="159"/>
        <v>36</v>
      </c>
      <c r="G648" s="107">
        <f t="shared" si="160"/>
        <v>146.5</v>
      </c>
      <c r="H648" s="47">
        <f t="shared" si="161"/>
        <v>-75.426621160409553</v>
      </c>
    </row>
    <row r="649" spans="1:8" x14ac:dyDescent="0.25">
      <c r="A649" s="8">
        <f t="shared" si="155"/>
        <v>43363</v>
      </c>
      <c r="B649">
        <v>30</v>
      </c>
      <c r="C649">
        <v>0</v>
      </c>
      <c r="D649">
        <v>66</v>
      </c>
      <c r="E649">
        <v>146.5</v>
      </c>
      <c r="F649" s="107">
        <f t="shared" si="159"/>
        <v>96</v>
      </c>
      <c r="G649" s="107">
        <f t="shared" si="160"/>
        <v>146.5</v>
      </c>
      <c r="H649" s="47">
        <f t="shared" si="161"/>
        <v>-34.470989761092156</v>
      </c>
    </row>
    <row r="650" spans="1:8" x14ac:dyDescent="0.25">
      <c r="A650" s="8">
        <f t="shared" si="155"/>
        <v>43370</v>
      </c>
      <c r="B650">
        <v>30</v>
      </c>
      <c r="C650">
        <v>0</v>
      </c>
      <c r="D650">
        <v>66</v>
      </c>
      <c r="E650">
        <v>146.5</v>
      </c>
      <c r="F650" s="107">
        <f t="shared" si="159"/>
        <v>96</v>
      </c>
      <c r="G650" s="107">
        <f t="shared" si="160"/>
        <v>146.5</v>
      </c>
      <c r="H650" s="47">
        <f t="shared" si="161"/>
        <v>-34.470989761092156</v>
      </c>
    </row>
    <row r="651" spans="1:8" x14ac:dyDescent="0.25">
      <c r="A651" s="8">
        <f t="shared" si="155"/>
        <v>43377</v>
      </c>
      <c r="B651">
        <v>30</v>
      </c>
      <c r="C651">
        <v>0</v>
      </c>
      <c r="D651">
        <v>66</v>
      </c>
      <c r="E651">
        <v>146.5</v>
      </c>
      <c r="F651" s="107">
        <f t="shared" si="159"/>
        <v>96</v>
      </c>
      <c r="G651" s="107">
        <f t="shared" si="160"/>
        <v>146.5</v>
      </c>
      <c r="H651" s="47">
        <f t="shared" si="161"/>
        <v>-34.470989761092156</v>
      </c>
    </row>
    <row r="652" spans="1:8" x14ac:dyDescent="0.25">
      <c r="A652" s="8">
        <f t="shared" si="155"/>
        <v>43384</v>
      </c>
      <c r="B652">
        <v>30</v>
      </c>
      <c r="C652">
        <v>0</v>
      </c>
      <c r="D652">
        <v>66</v>
      </c>
      <c r="E652">
        <v>146.5</v>
      </c>
      <c r="F652" s="107">
        <f t="shared" si="159"/>
        <v>96</v>
      </c>
      <c r="G652" s="107">
        <f t="shared" si="160"/>
        <v>146.5</v>
      </c>
      <c r="H652" s="47">
        <f t="shared" si="161"/>
        <v>-34.470989761092156</v>
      </c>
    </row>
    <row r="653" spans="1:8" x14ac:dyDescent="0.25">
      <c r="A653" s="8">
        <f t="shared" si="155"/>
        <v>43391</v>
      </c>
      <c r="B653">
        <v>0</v>
      </c>
      <c r="C653">
        <v>0</v>
      </c>
      <c r="D653">
        <v>94.4</v>
      </c>
      <c r="E653">
        <v>146.5</v>
      </c>
      <c r="F653" s="107">
        <f t="shared" si="159"/>
        <v>94.4</v>
      </c>
      <c r="G653" s="107">
        <f t="shared" si="160"/>
        <v>146.5</v>
      </c>
      <c r="H653" s="47">
        <f t="shared" si="161"/>
        <v>-35.563139931740608</v>
      </c>
    </row>
    <row r="654" spans="1:8" x14ac:dyDescent="0.25">
      <c r="A654" s="8">
        <f t="shared" si="155"/>
        <v>43398</v>
      </c>
      <c r="B654">
        <v>60</v>
      </c>
      <c r="C654">
        <v>0</v>
      </c>
      <c r="D654">
        <v>94.4</v>
      </c>
      <c r="E654">
        <v>146.5</v>
      </c>
      <c r="F654" s="107">
        <f t="shared" si="159"/>
        <v>154.4</v>
      </c>
      <c r="G654" s="107">
        <f t="shared" si="160"/>
        <v>146.5</v>
      </c>
      <c r="H654" s="47">
        <f t="shared" si="161"/>
        <v>5.3924914675767877</v>
      </c>
    </row>
    <row r="655" spans="1:8" x14ac:dyDescent="0.25">
      <c r="A655" s="8">
        <f t="shared" si="155"/>
        <v>43405</v>
      </c>
      <c r="B655">
        <v>60</v>
      </c>
      <c r="C655">
        <v>5</v>
      </c>
      <c r="D655">
        <v>94.4</v>
      </c>
      <c r="E655">
        <v>146.5</v>
      </c>
      <c r="F655" s="107">
        <f t="shared" si="159"/>
        <v>154.4</v>
      </c>
      <c r="G655" s="107">
        <f t="shared" si="160"/>
        <v>151.5</v>
      </c>
      <c r="H655" s="47">
        <f t="shared" si="161"/>
        <v>1.9141914191419085</v>
      </c>
    </row>
    <row r="656" spans="1:8" x14ac:dyDescent="0.25">
      <c r="A656" s="8">
        <f t="shared" si="155"/>
        <v>43412</v>
      </c>
      <c r="B656">
        <v>0</v>
      </c>
      <c r="C656">
        <v>5</v>
      </c>
      <c r="D656">
        <v>94.4</v>
      </c>
      <c r="E656">
        <v>146.5</v>
      </c>
      <c r="F656" s="107">
        <f t="shared" si="159"/>
        <v>94.4</v>
      </c>
      <c r="G656" s="107">
        <f t="shared" si="160"/>
        <v>151.5</v>
      </c>
      <c r="H656" s="47">
        <f t="shared" si="161"/>
        <v>-37.689768976897689</v>
      </c>
    </row>
    <row r="657" spans="1:8" x14ac:dyDescent="0.25">
      <c r="A657" s="8">
        <f t="shared" si="155"/>
        <v>43419</v>
      </c>
      <c r="B657">
        <v>0</v>
      </c>
      <c r="C657">
        <v>0</v>
      </c>
      <c r="D657">
        <v>94.4</v>
      </c>
      <c r="E657">
        <v>151.5</v>
      </c>
      <c r="F657" s="107">
        <f t="shared" si="159"/>
        <v>94.4</v>
      </c>
      <c r="G657" s="107">
        <f t="shared" si="160"/>
        <v>151.5</v>
      </c>
      <c r="H657" s="47">
        <f t="shared" si="161"/>
        <v>-37.689768976897689</v>
      </c>
    </row>
    <row r="658" spans="1:8" x14ac:dyDescent="0.25">
      <c r="A658" s="8">
        <f t="shared" si="155"/>
        <v>43426</v>
      </c>
      <c r="B658">
        <v>0</v>
      </c>
      <c r="C658">
        <v>0</v>
      </c>
      <c r="D658">
        <v>94.4</v>
      </c>
      <c r="E658">
        <v>151.5</v>
      </c>
      <c r="F658" s="107">
        <f t="shared" si="159"/>
        <v>94.4</v>
      </c>
      <c r="G658" s="107">
        <f t="shared" si="160"/>
        <v>151.5</v>
      </c>
      <c r="H658" s="47">
        <f t="shared" si="161"/>
        <v>-37.689768976897689</v>
      </c>
    </row>
    <row r="659" spans="1:8" x14ac:dyDescent="0.25">
      <c r="A659" s="8">
        <f t="shared" si="155"/>
        <v>43433</v>
      </c>
      <c r="B659">
        <v>60</v>
      </c>
      <c r="C659">
        <v>0</v>
      </c>
      <c r="D659">
        <v>94.4</v>
      </c>
      <c r="E659">
        <v>151.5</v>
      </c>
      <c r="F659" s="107">
        <f t="shared" si="159"/>
        <v>154.4</v>
      </c>
      <c r="G659" s="107">
        <f t="shared" si="160"/>
        <v>151.5</v>
      </c>
      <c r="H659" s="47">
        <f t="shared" si="161"/>
        <v>1.9141914191419085</v>
      </c>
    </row>
    <row r="660" spans="1:8" x14ac:dyDescent="0.25">
      <c r="A660" s="8">
        <f t="shared" si="155"/>
        <v>43440</v>
      </c>
      <c r="B660">
        <v>60</v>
      </c>
      <c r="C660">
        <v>0</v>
      </c>
      <c r="D660">
        <v>94.4</v>
      </c>
      <c r="E660">
        <v>151.5</v>
      </c>
      <c r="F660" s="107">
        <f t="shared" si="159"/>
        <v>154.4</v>
      </c>
      <c r="G660" s="107">
        <f t="shared" si="160"/>
        <v>151.5</v>
      </c>
      <c r="H660" s="47">
        <f t="shared" si="161"/>
        <v>1.9141914191419085</v>
      </c>
    </row>
    <row r="661" spans="1:8" x14ac:dyDescent="0.25">
      <c r="A661" s="8">
        <f t="shared" si="155"/>
        <v>43447</v>
      </c>
      <c r="B661">
        <v>30</v>
      </c>
      <c r="C661">
        <v>0</v>
      </c>
      <c r="D661">
        <v>124.4</v>
      </c>
      <c r="E661">
        <v>151.5</v>
      </c>
      <c r="F661" s="107">
        <f t="shared" si="159"/>
        <v>154.4</v>
      </c>
      <c r="G661" s="107">
        <f t="shared" si="160"/>
        <v>151.5</v>
      </c>
      <c r="H661" s="47">
        <f t="shared" si="161"/>
        <v>1.9141914191419085</v>
      </c>
    </row>
    <row r="662" spans="1:8" x14ac:dyDescent="0.25">
      <c r="A662" s="8">
        <f t="shared" si="155"/>
        <v>43454</v>
      </c>
      <c r="B662">
        <v>30</v>
      </c>
      <c r="C662">
        <v>0</v>
      </c>
      <c r="D662">
        <v>124.4</v>
      </c>
      <c r="E662">
        <v>151.5</v>
      </c>
      <c r="F662" s="107">
        <f t="shared" si="159"/>
        <v>154.4</v>
      </c>
      <c r="G662" s="107">
        <f t="shared" si="160"/>
        <v>151.5</v>
      </c>
      <c r="H662" s="47">
        <f t="shared" si="161"/>
        <v>1.9141914191419085</v>
      </c>
    </row>
    <row r="663" spans="1:8" x14ac:dyDescent="0.25">
      <c r="A663" s="8">
        <f t="shared" si="155"/>
        <v>43461</v>
      </c>
      <c r="B663">
        <v>0</v>
      </c>
      <c r="C663">
        <v>0</v>
      </c>
      <c r="D663">
        <v>154.4</v>
      </c>
      <c r="E663">
        <v>151.5</v>
      </c>
      <c r="F663" s="107">
        <f t="shared" si="159"/>
        <v>154.4</v>
      </c>
      <c r="G663" s="107">
        <f t="shared" si="160"/>
        <v>151.5</v>
      </c>
      <c r="H663" s="47">
        <f t="shared" si="161"/>
        <v>1.9141914191419085</v>
      </c>
    </row>
    <row r="664" spans="1:8" x14ac:dyDescent="0.25">
      <c r="A664" s="8">
        <f t="shared" si="155"/>
        <v>43468</v>
      </c>
      <c r="B664">
        <v>0</v>
      </c>
      <c r="C664">
        <v>0</v>
      </c>
      <c r="D664">
        <v>154.4</v>
      </c>
      <c r="E664">
        <v>151.5</v>
      </c>
      <c r="F664" s="107">
        <f t="shared" si="159"/>
        <v>154.4</v>
      </c>
      <c r="G664" s="107">
        <f t="shared" si="160"/>
        <v>151.5</v>
      </c>
      <c r="H664" s="47">
        <f t="shared" si="161"/>
        <v>1.9141914191419085</v>
      </c>
    </row>
    <row r="665" spans="1:8" x14ac:dyDescent="0.25">
      <c r="A665" s="8">
        <f t="shared" si="155"/>
        <v>43475</v>
      </c>
      <c r="B665" s="271">
        <v>0</v>
      </c>
      <c r="C665" s="271">
        <v>0</v>
      </c>
      <c r="D665" s="271">
        <v>0</v>
      </c>
      <c r="E665" s="271">
        <v>0</v>
      </c>
      <c r="F665" s="290">
        <f t="shared" si="159"/>
        <v>0</v>
      </c>
      <c r="G665" s="290">
        <f t="shared" si="160"/>
        <v>0</v>
      </c>
      <c r="H665" s="47" t="e">
        <f t="shared" si="161"/>
        <v>#DIV/0!</v>
      </c>
    </row>
    <row r="666" spans="1:8" x14ac:dyDescent="0.25">
      <c r="A666" s="8">
        <f t="shared" ref="A666:A729" si="162">+A665+7</f>
        <v>43482</v>
      </c>
      <c r="B666" s="271">
        <v>0</v>
      </c>
      <c r="C666" s="271">
        <v>0</v>
      </c>
      <c r="D666" s="271">
        <v>0</v>
      </c>
      <c r="E666" s="271">
        <v>0</v>
      </c>
      <c r="F666" s="290">
        <f t="shared" si="159"/>
        <v>0</v>
      </c>
      <c r="G666" s="290">
        <f t="shared" si="160"/>
        <v>0</v>
      </c>
      <c r="H666" s="47" t="e">
        <f t="shared" si="161"/>
        <v>#DIV/0!</v>
      </c>
    </row>
    <row r="667" spans="1:8" x14ac:dyDescent="0.25">
      <c r="A667" s="8">
        <f t="shared" si="162"/>
        <v>43489</v>
      </c>
      <c r="B667" s="271">
        <v>0</v>
      </c>
      <c r="C667" s="271">
        <v>0</v>
      </c>
      <c r="D667" s="271">
        <v>0</v>
      </c>
      <c r="E667" s="271">
        <v>0</v>
      </c>
      <c r="F667" s="290">
        <f t="shared" si="159"/>
        <v>0</v>
      </c>
      <c r="G667" s="290">
        <f t="shared" si="160"/>
        <v>0</v>
      </c>
      <c r="H667" s="47" t="e">
        <f t="shared" si="161"/>
        <v>#DIV/0!</v>
      </c>
    </row>
    <row r="668" spans="1:8" x14ac:dyDescent="0.25">
      <c r="A668" s="8">
        <f t="shared" si="162"/>
        <v>43496</v>
      </c>
      <c r="B668" s="271">
        <v>0</v>
      </c>
      <c r="C668" s="271">
        <v>0</v>
      </c>
      <c r="D668" s="271">
        <v>0</v>
      </c>
      <c r="E668" s="271">
        <v>0</v>
      </c>
      <c r="F668" s="290">
        <f t="shared" si="159"/>
        <v>0</v>
      </c>
      <c r="G668" s="290">
        <f t="shared" si="160"/>
        <v>0</v>
      </c>
      <c r="H668" s="47" t="e">
        <f t="shared" si="161"/>
        <v>#DIV/0!</v>
      </c>
    </row>
    <row r="669" spans="1:8" x14ac:dyDescent="0.25">
      <c r="A669" s="8">
        <f t="shared" si="162"/>
        <v>43503</v>
      </c>
      <c r="B669" s="271">
        <v>0</v>
      </c>
      <c r="C669" s="271">
        <v>0</v>
      </c>
      <c r="D669" s="271">
        <v>0</v>
      </c>
      <c r="E669" s="271">
        <v>0</v>
      </c>
      <c r="F669" s="290">
        <f t="shared" si="159"/>
        <v>0</v>
      </c>
      <c r="G669" s="290">
        <f t="shared" si="160"/>
        <v>0</v>
      </c>
      <c r="H669" s="47" t="e">
        <f t="shared" si="161"/>
        <v>#DIV/0!</v>
      </c>
    </row>
    <row r="670" spans="1:8" x14ac:dyDescent="0.25">
      <c r="A670" s="8">
        <f t="shared" si="162"/>
        <v>43510</v>
      </c>
      <c r="B670">
        <v>30</v>
      </c>
      <c r="C670">
        <v>30</v>
      </c>
      <c r="D670">
        <v>154.4</v>
      </c>
      <c r="E670">
        <v>181.5</v>
      </c>
      <c r="F670" s="107">
        <f t="shared" si="159"/>
        <v>184.4</v>
      </c>
      <c r="G670" s="107">
        <f t="shared" si="160"/>
        <v>211.5</v>
      </c>
      <c r="H670" s="47">
        <f t="shared" si="161"/>
        <v>-12.813238770685576</v>
      </c>
    </row>
    <row r="671" spans="1:8" x14ac:dyDescent="0.25">
      <c r="A671" s="8">
        <f t="shared" si="162"/>
        <v>43517</v>
      </c>
      <c r="B671">
        <v>0</v>
      </c>
      <c r="C671">
        <v>30</v>
      </c>
      <c r="D671">
        <v>190.4</v>
      </c>
      <c r="E671">
        <v>181.5</v>
      </c>
      <c r="F671" s="107">
        <f t="shared" si="159"/>
        <v>190.4</v>
      </c>
      <c r="G671" s="107">
        <f t="shared" si="160"/>
        <v>211.5</v>
      </c>
      <c r="H671" s="47">
        <f t="shared" si="161"/>
        <v>-9.9763593380614584</v>
      </c>
    </row>
    <row r="672" spans="1:8" x14ac:dyDescent="0.25">
      <c r="A672" s="8">
        <f t="shared" si="162"/>
        <v>43524</v>
      </c>
      <c r="B672">
        <v>0</v>
      </c>
      <c r="C672">
        <v>30</v>
      </c>
      <c r="D672">
        <v>190.4</v>
      </c>
      <c r="E672">
        <v>211.5</v>
      </c>
      <c r="F672" s="107">
        <f t="shared" si="159"/>
        <v>190.4</v>
      </c>
      <c r="G672" s="107">
        <f t="shared" si="160"/>
        <v>241.5</v>
      </c>
      <c r="H672" s="47">
        <f t="shared" si="161"/>
        <v>-21.159420289855071</v>
      </c>
    </row>
    <row r="673" spans="1:9" x14ac:dyDescent="0.25">
      <c r="A673" s="8">
        <f t="shared" si="162"/>
        <v>43531</v>
      </c>
      <c r="B673">
        <v>0</v>
      </c>
      <c r="C673">
        <v>30</v>
      </c>
      <c r="D673">
        <v>190.4</v>
      </c>
      <c r="E673">
        <v>211.5</v>
      </c>
      <c r="F673" s="107">
        <f t="shared" si="159"/>
        <v>190.4</v>
      </c>
      <c r="G673" s="107">
        <f t="shared" si="160"/>
        <v>241.5</v>
      </c>
      <c r="H673" s="47">
        <f t="shared" si="161"/>
        <v>-21.159420289855071</v>
      </c>
    </row>
    <row r="674" spans="1:9" x14ac:dyDescent="0.25">
      <c r="A674" s="8">
        <f t="shared" si="162"/>
        <v>43538</v>
      </c>
      <c r="B674">
        <v>0</v>
      </c>
      <c r="C674">
        <v>30</v>
      </c>
      <c r="D674">
        <v>190.4</v>
      </c>
      <c r="E674">
        <v>211.5</v>
      </c>
      <c r="F674" s="107">
        <f t="shared" si="159"/>
        <v>190.4</v>
      </c>
      <c r="G674" s="107">
        <f t="shared" si="160"/>
        <v>241.5</v>
      </c>
      <c r="H674" s="47">
        <f t="shared" si="161"/>
        <v>-21.159420289855071</v>
      </c>
    </row>
    <row r="675" spans="1:9" x14ac:dyDescent="0.25">
      <c r="A675" s="8">
        <f t="shared" si="162"/>
        <v>43545</v>
      </c>
      <c r="B675">
        <v>0</v>
      </c>
      <c r="C675">
        <v>0</v>
      </c>
      <c r="D675">
        <v>190.4</v>
      </c>
      <c r="E675">
        <v>241.5</v>
      </c>
      <c r="F675" s="107">
        <f t="shared" si="159"/>
        <v>190.4</v>
      </c>
      <c r="G675" s="107">
        <f t="shared" si="160"/>
        <v>241.5</v>
      </c>
      <c r="H675" s="47">
        <f t="shared" si="161"/>
        <v>-21.159420289855071</v>
      </c>
    </row>
    <row r="676" spans="1:9" x14ac:dyDescent="0.25">
      <c r="A676" s="8">
        <f t="shared" si="162"/>
        <v>43552</v>
      </c>
      <c r="B676">
        <v>0</v>
      </c>
      <c r="C676">
        <v>0</v>
      </c>
      <c r="D676">
        <v>190.4</v>
      </c>
      <c r="E676">
        <v>241.5</v>
      </c>
      <c r="F676" s="107">
        <f t="shared" si="159"/>
        <v>190.4</v>
      </c>
      <c r="G676" s="107">
        <f t="shared" si="160"/>
        <v>241.5</v>
      </c>
      <c r="H676" s="47">
        <f t="shared" si="161"/>
        <v>-21.159420289855071</v>
      </c>
    </row>
    <row r="677" spans="1:9" x14ac:dyDescent="0.25">
      <c r="A677" s="8">
        <f t="shared" si="162"/>
        <v>43559</v>
      </c>
      <c r="B677">
        <v>0</v>
      </c>
      <c r="C677">
        <v>0</v>
      </c>
      <c r="D677">
        <v>190.4</v>
      </c>
      <c r="E677">
        <v>241.5</v>
      </c>
      <c r="F677" s="107">
        <f t="shared" ref="F677:F688" si="163">+B677+D677</f>
        <v>190.4</v>
      </c>
      <c r="G677" s="107">
        <f t="shared" ref="G677:G688" si="164">+C677+E677</f>
        <v>241.5</v>
      </c>
      <c r="H677" s="47">
        <f t="shared" ref="H677:H688" si="165">+(F677/G677-1)*100</f>
        <v>-21.159420289855071</v>
      </c>
    </row>
    <row r="678" spans="1:9" x14ac:dyDescent="0.25">
      <c r="A678" s="8">
        <f t="shared" si="162"/>
        <v>43566</v>
      </c>
      <c r="B678">
        <v>0</v>
      </c>
      <c r="C678">
        <v>30</v>
      </c>
      <c r="D678">
        <v>190.4</v>
      </c>
      <c r="E678">
        <v>241.5</v>
      </c>
      <c r="F678" s="107">
        <f t="shared" si="163"/>
        <v>190.4</v>
      </c>
      <c r="G678" s="107">
        <f t="shared" si="164"/>
        <v>271.5</v>
      </c>
      <c r="H678" s="47">
        <f t="shared" si="165"/>
        <v>-29.871086556169423</v>
      </c>
    </row>
    <row r="679" spans="1:9" x14ac:dyDescent="0.25">
      <c r="A679" s="8">
        <f t="shared" si="162"/>
        <v>43573</v>
      </c>
      <c r="B679">
        <v>0</v>
      </c>
      <c r="C679">
        <v>30</v>
      </c>
      <c r="D679">
        <v>190.4</v>
      </c>
      <c r="E679">
        <v>241.5</v>
      </c>
      <c r="F679" s="107">
        <f t="shared" si="163"/>
        <v>190.4</v>
      </c>
      <c r="G679" s="107">
        <f t="shared" si="164"/>
        <v>271.5</v>
      </c>
      <c r="H679" s="47">
        <f t="shared" si="165"/>
        <v>-29.871086556169423</v>
      </c>
    </row>
    <row r="680" spans="1:9" x14ac:dyDescent="0.25">
      <c r="A680" s="8">
        <f t="shared" si="162"/>
        <v>43580</v>
      </c>
      <c r="B680">
        <v>0</v>
      </c>
      <c r="C680">
        <v>30</v>
      </c>
      <c r="D680">
        <v>190.4</v>
      </c>
      <c r="E680">
        <v>241.5</v>
      </c>
      <c r="F680" s="107">
        <f t="shared" si="163"/>
        <v>190.4</v>
      </c>
      <c r="G680" s="107">
        <f t="shared" si="164"/>
        <v>271.5</v>
      </c>
      <c r="H680" s="47">
        <f t="shared" si="165"/>
        <v>-29.871086556169423</v>
      </c>
      <c r="I680">
        <v>0</v>
      </c>
    </row>
    <row r="681" spans="1:9" x14ac:dyDescent="0.25">
      <c r="A681" s="8">
        <f t="shared" si="162"/>
        <v>43587</v>
      </c>
      <c r="B681">
        <v>0</v>
      </c>
      <c r="C681">
        <v>30</v>
      </c>
      <c r="D681">
        <v>190.4</v>
      </c>
      <c r="E681">
        <v>241.5</v>
      </c>
      <c r="F681" s="107">
        <f t="shared" si="163"/>
        <v>190.4</v>
      </c>
      <c r="G681" s="107">
        <f t="shared" si="164"/>
        <v>271.5</v>
      </c>
      <c r="H681" s="47">
        <f t="shared" si="165"/>
        <v>-29.871086556169423</v>
      </c>
      <c r="I681">
        <v>0</v>
      </c>
    </row>
    <row r="682" spans="1:9" x14ac:dyDescent="0.25">
      <c r="A682" s="8">
        <f t="shared" si="162"/>
        <v>43594</v>
      </c>
      <c r="B682">
        <v>0</v>
      </c>
      <c r="C682">
        <v>30</v>
      </c>
      <c r="D682">
        <v>190.4</v>
      </c>
      <c r="E682">
        <v>241.5</v>
      </c>
      <c r="F682" s="107">
        <f t="shared" si="163"/>
        <v>190.4</v>
      </c>
      <c r="G682" s="107">
        <f t="shared" si="164"/>
        <v>271.5</v>
      </c>
      <c r="H682" s="47">
        <f t="shared" si="165"/>
        <v>-29.871086556169423</v>
      </c>
      <c r="I682">
        <v>0</v>
      </c>
    </row>
    <row r="683" spans="1:9" x14ac:dyDescent="0.25">
      <c r="A683" s="8">
        <f t="shared" si="162"/>
        <v>43601</v>
      </c>
      <c r="B683">
        <v>0</v>
      </c>
      <c r="C683">
        <v>0</v>
      </c>
      <c r="D683">
        <v>190.4</v>
      </c>
      <c r="E683">
        <v>271.5</v>
      </c>
      <c r="F683" s="107">
        <f t="shared" si="163"/>
        <v>190.4</v>
      </c>
      <c r="G683" s="107">
        <f t="shared" si="164"/>
        <v>271.5</v>
      </c>
      <c r="H683" s="47">
        <f t="shared" si="165"/>
        <v>-29.871086556169423</v>
      </c>
      <c r="I683">
        <v>0</v>
      </c>
    </row>
    <row r="684" spans="1:9" x14ac:dyDescent="0.25">
      <c r="A684" s="8">
        <f t="shared" si="162"/>
        <v>43608</v>
      </c>
      <c r="B684">
        <v>0</v>
      </c>
      <c r="C684">
        <v>0</v>
      </c>
      <c r="D684">
        <v>190.4</v>
      </c>
      <c r="E684">
        <v>271.5</v>
      </c>
      <c r="F684" s="107">
        <f t="shared" si="163"/>
        <v>190.4</v>
      </c>
      <c r="G684" s="107">
        <f t="shared" si="164"/>
        <v>271.5</v>
      </c>
      <c r="H684" s="47">
        <f t="shared" si="165"/>
        <v>-29.871086556169423</v>
      </c>
      <c r="I684">
        <v>0</v>
      </c>
    </row>
    <row r="685" spans="1:9" x14ac:dyDescent="0.25">
      <c r="A685" s="8">
        <f t="shared" si="162"/>
        <v>43615</v>
      </c>
      <c r="B685">
        <v>0</v>
      </c>
      <c r="C685">
        <v>0</v>
      </c>
      <c r="D685">
        <v>190.4</v>
      </c>
      <c r="E685">
        <v>277.5</v>
      </c>
      <c r="F685" s="107">
        <f t="shared" si="163"/>
        <v>190.4</v>
      </c>
      <c r="G685" s="107">
        <f t="shared" si="164"/>
        <v>277.5</v>
      </c>
      <c r="H685" s="47">
        <f t="shared" si="165"/>
        <v>-31.387387387387388</v>
      </c>
    </row>
    <row r="686" spans="1:9" x14ac:dyDescent="0.25">
      <c r="A686" s="8">
        <f t="shared" si="162"/>
        <v>43622</v>
      </c>
      <c r="B686">
        <v>0</v>
      </c>
      <c r="C686">
        <v>0</v>
      </c>
      <c r="D686">
        <v>0</v>
      </c>
      <c r="E686">
        <v>0</v>
      </c>
      <c r="F686" s="107">
        <f t="shared" si="163"/>
        <v>0</v>
      </c>
      <c r="G686" s="107">
        <f t="shared" si="164"/>
        <v>0</v>
      </c>
      <c r="H686" s="47" t="e">
        <f t="shared" si="165"/>
        <v>#DIV/0!</v>
      </c>
    </row>
    <row r="687" spans="1:9" x14ac:dyDescent="0.25">
      <c r="A687" s="8">
        <f t="shared" si="162"/>
        <v>43629</v>
      </c>
      <c r="B687">
        <v>0</v>
      </c>
      <c r="C687">
        <v>0</v>
      </c>
      <c r="D687">
        <v>6.3</v>
      </c>
      <c r="E687">
        <v>0</v>
      </c>
      <c r="F687" s="107">
        <f t="shared" si="163"/>
        <v>6.3</v>
      </c>
      <c r="G687" s="107">
        <f t="shared" si="164"/>
        <v>0</v>
      </c>
      <c r="H687" s="47" t="e">
        <f t="shared" si="165"/>
        <v>#DIV/0!</v>
      </c>
    </row>
    <row r="688" spans="1:9" x14ac:dyDescent="0.25">
      <c r="A688" s="8">
        <f t="shared" si="162"/>
        <v>43636</v>
      </c>
      <c r="B688">
        <v>0</v>
      </c>
      <c r="C688">
        <v>0</v>
      </c>
      <c r="D688">
        <v>6.3</v>
      </c>
      <c r="E688">
        <v>0</v>
      </c>
      <c r="F688" s="107">
        <f t="shared" si="163"/>
        <v>6.3</v>
      </c>
      <c r="G688" s="107">
        <f t="shared" si="164"/>
        <v>0</v>
      </c>
      <c r="H688" s="47" t="e">
        <f t="shared" si="165"/>
        <v>#DIV/0!</v>
      </c>
    </row>
    <row r="689" spans="1:8" x14ac:dyDescent="0.25">
      <c r="A689" s="8">
        <f t="shared" si="162"/>
        <v>43643</v>
      </c>
      <c r="B689">
        <v>0</v>
      </c>
      <c r="C689">
        <v>0</v>
      </c>
      <c r="D689">
        <v>6.3</v>
      </c>
      <c r="E689">
        <v>0</v>
      </c>
      <c r="F689" s="107">
        <f t="shared" ref="F689:F713" si="166">+B689+D689</f>
        <v>6.3</v>
      </c>
      <c r="G689" s="107">
        <f t="shared" ref="G689:G713" si="167">+C689+E689</f>
        <v>0</v>
      </c>
      <c r="H689" s="47" t="e">
        <f t="shared" ref="H689:H713" si="168">+(F689/G689-1)*100</f>
        <v>#DIV/0!</v>
      </c>
    </row>
    <row r="690" spans="1:8" x14ac:dyDescent="0.25">
      <c r="A690" s="8">
        <f t="shared" si="162"/>
        <v>43650</v>
      </c>
      <c r="B690">
        <v>7.5</v>
      </c>
      <c r="C690">
        <v>0</v>
      </c>
      <c r="D690">
        <v>6.3</v>
      </c>
      <c r="E690">
        <v>0</v>
      </c>
      <c r="F690" s="107">
        <f t="shared" si="166"/>
        <v>13.8</v>
      </c>
      <c r="G690" s="107">
        <f t="shared" si="167"/>
        <v>0</v>
      </c>
      <c r="H690" s="47" t="e">
        <f t="shared" si="168"/>
        <v>#DIV/0!</v>
      </c>
    </row>
    <row r="691" spans="1:8" x14ac:dyDescent="0.25">
      <c r="A691" s="8">
        <f t="shared" si="162"/>
        <v>43657</v>
      </c>
      <c r="B691">
        <v>7.5</v>
      </c>
      <c r="C691">
        <v>0</v>
      </c>
      <c r="D691">
        <v>6.3</v>
      </c>
      <c r="E691">
        <v>6</v>
      </c>
      <c r="F691" s="107">
        <f t="shared" si="166"/>
        <v>13.8</v>
      </c>
      <c r="G691" s="107">
        <f t="shared" si="167"/>
        <v>6</v>
      </c>
      <c r="H691" s="47">
        <f t="shared" si="168"/>
        <v>130.00000000000003</v>
      </c>
    </row>
    <row r="692" spans="1:8" x14ac:dyDescent="0.25">
      <c r="A692" s="8">
        <f t="shared" si="162"/>
        <v>43664</v>
      </c>
      <c r="B692">
        <v>7.5</v>
      </c>
      <c r="C692">
        <v>0</v>
      </c>
      <c r="D692">
        <v>6.3</v>
      </c>
      <c r="E692">
        <v>6</v>
      </c>
      <c r="F692" s="107">
        <f t="shared" si="166"/>
        <v>13.8</v>
      </c>
      <c r="G692" s="107">
        <f t="shared" si="167"/>
        <v>6</v>
      </c>
      <c r="H692" s="47">
        <f t="shared" si="168"/>
        <v>130.00000000000003</v>
      </c>
    </row>
    <row r="693" spans="1:8" x14ac:dyDescent="0.25">
      <c r="A693" s="8">
        <f t="shared" si="162"/>
        <v>43671</v>
      </c>
      <c r="B693">
        <v>7.5</v>
      </c>
      <c r="C693">
        <v>0</v>
      </c>
      <c r="D693">
        <v>6.3</v>
      </c>
      <c r="E693">
        <v>6</v>
      </c>
      <c r="F693" s="107">
        <f t="shared" si="166"/>
        <v>13.8</v>
      </c>
      <c r="G693" s="107">
        <f t="shared" si="167"/>
        <v>6</v>
      </c>
      <c r="H693" s="47">
        <f t="shared" si="168"/>
        <v>130.00000000000003</v>
      </c>
    </row>
    <row r="694" spans="1:8" x14ac:dyDescent="0.25">
      <c r="A694" s="8">
        <f t="shared" si="162"/>
        <v>43678</v>
      </c>
      <c r="B694">
        <v>7.5</v>
      </c>
      <c r="C694">
        <v>0</v>
      </c>
      <c r="D694">
        <v>22.8</v>
      </c>
      <c r="E694">
        <v>6</v>
      </c>
      <c r="F694" s="107">
        <f t="shared" si="166"/>
        <v>30.3</v>
      </c>
      <c r="G694" s="107">
        <f t="shared" si="167"/>
        <v>6</v>
      </c>
      <c r="H694" s="47">
        <f t="shared" si="168"/>
        <v>405</v>
      </c>
    </row>
    <row r="695" spans="1:8" x14ac:dyDescent="0.25">
      <c r="A695" s="8">
        <f t="shared" si="162"/>
        <v>43685</v>
      </c>
      <c r="B695">
        <v>0</v>
      </c>
      <c r="C695">
        <v>0</v>
      </c>
      <c r="D695">
        <v>30.8</v>
      </c>
      <c r="E695">
        <v>6</v>
      </c>
      <c r="F695" s="107">
        <f t="shared" si="166"/>
        <v>30.8</v>
      </c>
      <c r="G695" s="107">
        <f t="shared" si="167"/>
        <v>6</v>
      </c>
      <c r="H695" s="47">
        <f t="shared" si="168"/>
        <v>413.33333333333337</v>
      </c>
    </row>
    <row r="696" spans="1:8" x14ac:dyDescent="0.25">
      <c r="A696" s="8">
        <f t="shared" si="162"/>
        <v>43692</v>
      </c>
      <c r="B696">
        <v>0</v>
      </c>
      <c r="C696">
        <v>0</v>
      </c>
      <c r="D696">
        <v>30.8</v>
      </c>
      <c r="E696">
        <v>6</v>
      </c>
      <c r="F696" s="107">
        <f t="shared" si="166"/>
        <v>30.8</v>
      </c>
      <c r="G696" s="107">
        <f t="shared" si="167"/>
        <v>6</v>
      </c>
      <c r="H696" s="47">
        <f t="shared" si="168"/>
        <v>413.33333333333337</v>
      </c>
    </row>
    <row r="697" spans="1:8" x14ac:dyDescent="0.25">
      <c r="A697" s="8">
        <f t="shared" si="162"/>
        <v>43699</v>
      </c>
      <c r="B697">
        <v>0</v>
      </c>
      <c r="C697">
        <v>0</v>
      </c>
      <c r="D697">
        <v>30.8</v>
      </c>
      <c r="E697">
        <v>6</v>
      </c>
      <c r="F697" s="107">
        <f t="shared" si="166"/>
        <v>30.8</v>
      </c>
      <c r="G697" s="107">
        <f t="shared" si="167"/>
        <v>6</v>
      </c>
      <c r="H697" s="47">
        <f t="shared" si="168"/>
        <v>413.33333333333337</v>
      </c>
    </row>
    <row r="698" spans="1:8" x14ac:dyDescent="0.25">
      <c r="A698" s="8">
        <f t="shared" si="162"/>
        <v>43706</v>
      </c>
      <c r="B698">
        <v>0</v>
      </c>
      <c r="C698">
        <v>0</v>
      </c>
      <c r="D698">
        <v>30.8</v>
      </c>
      <c r="E698">
        <v>6</v>
      </c>
      <c r="F698" s="107">
        <f t="shared" si="166"/>
        <v>30.8</v>
      </c>
      <c r="G698" s="107">
        <f t="shared" si="167"/>
        <v>6</v>
      </c>
      <c r="H698" s="47">
        <f t="shared" si="168"/>
        <v>413.33333333333337</v>
      </c>
    </row>
    <row r="699" spans="1:8" x14ac:dyDescent="0.25">
      <c r="A699" s="8">
        <f t="shared" si="162"/>
        <v>43713</v>
      </c>
      <c r="B699">
        <v>0</v>
      </c>
      <c r="C699">
        <v>0</v>
      </c>
      <c r="D699">
        <v>30.8</v>
      </c>
      <c r="E699">
        <v>36</v>
      </c>
      <c r="F699" s="107">
        <f t="shared" si="166"/>
        <v>30.8</v>
      </c>
      <c r="G699" s="107">
        <f t="shared" si="167"/>
        <v>36</v>
      </c>
      <c r="H699" s="47">
        <f t="shared" si="168"/>
        <v>-14.444444444444438</v>
      </c>
    </row>
    <row r="700" spans="1:8" x14ac:dyDescent="0.25">
      <c r="A700" s="8">
        <f t="shared" si="162"/>
        <v>43720</v>
      </c>
      <c r="B700">
        <v>0</v>
      </c>
      <c r="C700">
        <v>0</v>
      </c>
      <c r="D700">
        <v>30.8</v>
      </c>
      <c r="E700">
        <v>36</v>
      </c>
      <c r="F700" s="107">
        <f t="shared" si="166"/>
        <v>30.8</v>
      </c>
      <c r="G700" s="107">
        <f t="shared" si="167"/>
        <v>36</v>
      </c>
      <c r="H700" s="47">
        <f t="shared" si="168"/>
        <v>-14.444444444444438</v>
      </c>
    </row>
    <row r="701" spans="1:8" x14ac:dyDescent="0.25">
      <c r="A701" s="8">
        <f t="shared" si="162"/>
        <v>43727</v>
      </c>
      <c r="B701">
        <v>0</v>
      </c>
      <c r="C701">
        <v>30</v>
      </c>
      <c r="D701">
        <v>30.8</v>
      </c>
      <c r="E701">
        <v>66</v>
      </c>
      <c r="F701" s="107">
        <f t="shared" si="166"/>
        <v>30.8</v>
      </c>
      <c r="G701" s="107">
        <f t="shared" si="167"/>
        <v>96</v>
      </c>
      <c r="H701" s="47">
        <f t="shared" si="168"/>
        <v>-67.916666666666671</v>
      </c>
    </row>
    <row r="702" spans="1:8" x14ac:dyDescent="0.25">
      <c r="A702" s="8">
        <f t="shared" si="162"/>
        <v>43734</v>
      </c>
      <c r="B702">
        <v>0</v>
      </c>
      <c r="C702">
        <v>30</v>
      </c>
      <c r="D702">
        <v>30.8</v>
      </c>
      <c r="E702">
        <v>66</v>
      </c>
      <c r="F702" s="107">
        <f t="shared" si="166"/>
        <v>30.8</v>
      </c>
      <c r="G702" s="107">
        <f t="shared" si="167"/>
        <v>96</v>
      </c>
      <c r="H702" s="47">
        <f t="shared" si="168"/>
        <v>-67.916666666666671</v>
      </c>
    </row>
    <row r="703" spans="1:8" x14ac:dyDescent="0.25">
      <c r="A703" s="8">
        <f t="shared" si="162"/>
        <v>43741</v>
      </c>
      <c r="B703">
        <v>6.5</v>
      </c>
      <c r="C703">
        <v>30</v>
      </c>
      <c r="D703">
        <v>30.8</v>
      </c>
      <c r="E703">
        <v>66</v>
      </c>
      <c r="F703" s="107">
        <f t="shared" si="166"/>
        <v>37.299999999999997</v>
      </c>
      <c r="G703" s="107">
        <f t="shared" si="167"/>
        <v>96</v>
      </c>
      <c r="H703" s="47">
        <f t="shared" si="168"/>
        <v>-61.145833333333343</v>
      </c>
    </row>
    <row r="704" spans="1:8" x14ac:dyDescent="0.25">
      <c r="A704" s="8">
        <f t="shared" si="162"/>
        <v>43748</v>
      </c>
      <c r="B704">
        <v>6.5</v>
      </c>
      <c r="C704">
        <v>30</v>
      </c>
      <c r="D704">
        <v>30.8</v>
      </c>
      <c r="E704">
        <v>66</v>
      </c>
      <c r="F704" s="107">
        <f t="shared" si="166"/>
        <v>37.299999999999997</v>
      </c>
      <c r="G704" s="107">
        <f t="shared" si="167"/>
        <v>96</v>
      </c>
      <c r="H704" s="47">
        <f t="shared" si="168"/>
        <v>-61.145833333333343</v>
      </c>
    </row>
    <row r="705" spans="1:8" x14ac:dyDescent="0.25">
      <c r="A705" s="8">
        <f t="shared" si="162"/>
        <v>43755</v>
      </c>
      <c r="B705">
        <v>6.5</v>
      </c>
      <c r="C705">
        <v>0</v>
      </c>
      <c r="D705">
        <v>30.8</v>
      </c>
      <c r="E705">
        <v>94.4</v>
      </c>
      <c r="F705" s="107">
        <f t="shared" si="166"/>
        <v>37.299999999999997</v>
      </c>
      <c r="G705" s="107">
        <f t="shared" si="167"/>
        <v>94.4</v>
      </c>
      <c r="H705" s="47">
        <f t="shared" si="168"/>
        <v>-60.487288135593232</v>
      </c>
    </row>
    <row r="706" spans="1:8" x14ac:dyDescent="0.25">
      <c r="A706" s="8">
        <f t="shared" si="162"/>
        <v>43762</v>
      </c>
      <c r="B706">
        <v>6.5</v>
      </c>
      <c r="C706">
        <v>60</v>
      </c>
      <c r="D706">
        <v>30.8</v>
      </c>
      <c r="E706">
        <v>94.4</v>
      </c>
      <c r="F706" s="107">
        <f t="shared" si="166"/>
        <v>37.299999999999997</v>
      </c>
      <c r="G706" s="107">
        <f t="shared" si="167"/>
        <v>154.4</v>
      </c>
      <c r="H706" s="47">
        <f t="shared" si="168"/>
        <v>-75.841968911917107</v>
      </c>
    </row>
    <row r="707" spans="1:8" x14ac:dyDescent="0.25">
      <c r="A707" s="8">
        <f t="shared" si="162"/>
        <v>43769</v>
      </c>
      <c r="B707">
        <v>6.5</v>
      </c>
      <c r="C707">
        <v>60</v>
      </c>
      <c r="D707">
        <v>30.8</v>
      </c>
      <c r="E707">
        <v>94.4</v>
      </c>
      <c r="F707" s="107">
        <f t="shared" si="166"/>
        <v>37.299999999999997</v>
      </c>
      <c r="G707" s="107">
        <f t="shared" si="167"/>
        <v>154.4</v>
      </c>
      <c r="H707" s="47">
        <f t="shared" si="168"/>
        <v>-75.841968911917107</v>
      </c>
    </row>
    <row r="708" spans="1:8" x14ac:dyDescent="0.25">
      <c r="A708" s="8">
        <f t="shared" si="162"/>
        <v>43776</v>
      </c>
      <c r="B708">
        <v>6.5</v>
      </c>
      <c r="C708">
        <v>0</v>
      </c>
      <c r="D708">
        <v>30.8</v>
      </c>
      <c r="E708">
        <v>94.4</v>
      </c>
      <c r="F708" s="107">
        <f t="shared" si="166"/>
        <v>37.299999999999997</v>
      </c>
      <c r="G708" s="107">
        <f t="shared" si="167"/>
        <v>94.4</v>
      </c>
      <c r="H708" s="47">
        <f t="shared" si="168"/>
        <v>-60.487288135593232</v>
      </c>
    </row>
    <row r="709" spans="1:8" x14ac:dyDescent="0.25">
      <c r="A709" s="8">
        <f t="shared" si="162"/>
        <v>43783</v>
      </c>
      <c r="B709">
        <v>11.3</v>
      </c>
      <c r="C709">
        <v>0</v>
      </c>
      <c r="D709">
        <v>30.8</v>
      </c>
      <c r="E709">
        <v>94.4</v>
      </c>
      <c r="F709" s="107">
        <f t="shared" si="166"/>
        <v>42.1</v>
      </c>
      <c r="G709" s="107">
        <f t="shared" si="167"/>
        <v>94.4</v>
      </c>
      <c r="H709" s="47">
        <f t="shared" si="168"/>
        <v>-55.402542372881356</v>
      </c>
    </row>
    <row r="710" spans="1:8" x14ac:dyDescent="0.25">
      <c r="A710" s="8">
        <f t="shared" si="162"/>
        <v>43790</v>
      </c>
      <c r="B710">
        <f>'1121'!B81</f>
        <v>4.8</v>
      </c>
      <c r="C710">
        <f>'1121'!C81</f>
        <v>0</v>
      </c>
      <c r="D710">
        <f>'1121'!D81</f>
        <v>37.299999999999997</v>
      </c>
      <c r="E710">
        <f>'1121'!E81</f>
        <v>94.4</v>
      </c>
      <c r="F710" s="107">
        <f t="shared" si="166"/>
        <v>42.099999999999994</v>
      </c>
      <c r="G710" s="107">
        <f t="shared" si="167"/>
        <v>94.4</v>
      </c>
      <c r="H710" s="47">
        <f t="shared" si="168"/>
        <v>-55.402542372881356</v>
      </c>
    </row>
    <row r="711" spans="1:8" x14ac:dyDescent="0.25">
      <c r="A711" s="8">
        <f t="shared" si="162"/>
        <v>43797</v>
      </c>
      <c r="B711">
        <f>'1128'!B81</f>
        <v>4.8</v>
      </c>
      <c r="C711">
        <f>'1128'!C81</f>
        <v>60</v>
      </c>
      <c r="D711">
        <f>'1128'!D81</f>
        <v>37.299999999999997</v>
      </c>
      <c r="E711">
        <f>'1128'!E81</f>
        <v>94.4</v>
      </c>
      <c r="F711" s="107">
        <f t="shared" si="166"/>
        <v>42.099999999999994</v>
      </c>
      <c r="G711" s="107">
        <f t="shared" si="167"/>
        <v>154.4</v>
      </c>
      <c r="H711" s="47">
        <f t="shared" si="168"/>
        <v>-72.733160621761655</v>
      </c>
    </row>
    <row r="712" spans="1:8" x14ac:dyDescent="0.25">
      <c r="A712" s="8">
        <f t="shared" si="162"/>
        <v>43804</v>
      </c>
      <c r="B712">
        <f>'1205'!B81</f>
        <v>4.8</v>
      </c>
      <c r="C712">
        <f>'1205'!C81</f>
        <v>60</v>
      </c>
      <c r="D712">
        <f>'1205'!D81</f>
        <v>37.299999999999997</v>
      </c>
      <c r="E712">
        <f>'1205'!E81</f>
        <v>94.4</v>
      </c>
      <c r="F712" s="107">
        <f t="shared" si="166"/>
        <v>42.099999999999994</v>
      </c>
      <c r="G712" s="107">
        <f t="shared" si="167"/>
        <v>154.4</v>
      </c>
      <c r="H712" s="47">
        <f t="shared" si="168"/>
        <v>-72.733160621761655</v>
      </c>
    </row>
    <row r="713" spans="1:8" x14ac:dyDescent="0.25">
      <c r="A713" s="8">
        <f t="shared" si="162"/>
        <v>43811</v>
      </c>
      <c r="B713">
        <f>'1212'!B81</f>
        <v>0</v>
      </c>
      <c r="C713">
        <f>'1212'!C81</f>
        <v>30</v>
      </c>
      <c r="D713">
        <f>'1212'!D81</f>
        <v>42.1</v>
      </c>
      <c r="E713">
        <f>'1212'!E81</f>
        <v>124.4</v>
      </c>
      <c r="F713" s="107">
        <f t="shared" si="166"/>
        <v>42.1</v>
      </c>
      <c r="G713" s="107">
        <f t="shared" si="167"/>
        <v>154.4</v>
      </c>
      <c r="H713" s="47">
        <f t="shared" si="168"/>
        <v>-72.733160621761655</v>
      </c>
    </row>
    <row r="714" spans="1:8" x14ac:dyDescent="0.25">
      <c r="A714" s="8">
        <f t="shared" si="162"/>
        <v>43818</v>
      </c>
      <c r="B714">
        <f>'1219'!B81</f>
        <v>0</v>
      </c>
      <c r="C714">
        <f>'1219'!C81</f>
        <v>30</v>
      </c>
      <c r="D714">
        <f>'1219'!D81</f>
        <v>42.1</v>
      </c>
      <c r="E714">
        <f>'1219'!E81</f>
        <v>124.4</v>
      </c>
      <c r="F714" s="107">
        <f t="shared" ref="F714:F769" si="169">+B714+D714</f>
        <v>42.1</v>
      </c>
      <c r="G714" s="107">
        <f t="shared" ref="G714:G769" si="170">+C714+E714</f>
        <v>154.4</v>
      </c>
      <c r="H714" s="47">
        <f t="shared" ref="H714:H769" si="171">+(F714/G714-1)*100</f>
        <v>-72.733160621761655</v>
      </c>
    </row>
    <row r="715" spans="1:8" x14ac:dyDescent="0.25">
      <c r="A715" s="8">
        <f t="shared" si="162"/>
        <v>43825</v>
      </c>
      <c r="B715">
        <f>'1226'!B81</f>
        <v>5</v>
      </c>
      <c r="C715">
        <f>'1226'!C81</f>
        <v>0</v>
      </c>
      <c r="D715">
        <f>'1226'!D81</f>
        <v>42.1</v>
      </c>
      <c r="E715">
        <f>'1226'!E81</f>
        <v>154.4</v>
      </c>
      <c r="F715" s="107">
        <f t="shared" si="169"/>
        <v>47.1</v>
      </c>
      <c r="G715" s="107">
        <f t="shared" si="170"/>
        <v>154.4</v>
      </c>
      <c r="H715" s="47">
        <f t="shared" si="171"/>
        <v>-69.494818652849744</v>
      </c>
    </row>
    <row r="716" spans="1:8" x14ac:dyDescent="0.25">
      <c r="A716" s="8">
        <f t="shared" si="162"/>
        <v>43832</v>
      </c>
      <c r="B716">
        <f>'0102'!B81</f>
        <v>5</v>
      </c>
      <c r="C716">
        <f>'0102'!C81</f>
        <v>0</v>
      </c>
      <c r="D716">
        <f>'0102'!D81</f>
        <v>42.1</v>
      </c>
      <c r="E716">
        <f>'0102'!E81</f>
        <v>154.4</v>
      </c>
      <c r="F716" s="107">
        <f t="shared" si="169"/>
        <v>47.1</v>
      </c>
      <c r="G716" s="107">
        <f t="shared" si="170"/>
        <v>154.4</v>
      </c>
      <c r="H716" s="47">
        <f t="shared" si="171"/>
        <v>-69.494818652849744</v>
      </c>
    </row>
    <row r="717" spans="1:8" x14ac:dyDescent="0.25">
      <c r="A717" s="8">
        <f t="shared" si="162"/>
        <v>43839</v>
      </c>
      <c r="B717">
        <f>'0109'!B81</f>
        <v>10</v>
      </c>
      <c r="C717">
        <f>'0109'!C81</f>
        <v>0</v>
      </c>
      <c r="D717">
        <f>'0109'!D81</f>
        <v>42.1</v>
      </c>
      <c r="E717">
        <f>'0109'!E81</f>
        <v>154.4</v>
      </c>
      <c r="F717" s="107">
        <f t="shared" si="169"/>
        <v>52.1</v>
      </c>
      <c r="G717" s="107">
        <f t="shared" si="170"/>
        <v>154.4</v>
      </c>
      <c r="H717" s="47">
        <f t="shared" si="171"/>
        <v>-66.256476683937819</v>
      </c>
    </row>
    <row r="718" spans="1:8" x14ac:dyDescent="0.25">
      <c r="A718" s="8">
        <f t="shared" si="162"/>
        <v>43846</v>
      </c>
      <c r="B718">
        <f>'0116'!B81</f>
        <v>40</v>
      </c>
      <c r="C718">
        <f>'0116'!C81</f>
        <v>0</v>
      </c>
      <c r="D718">
        <f>'0116'!D81</f>
        <v>42.1</v>
      </c>
      <c r="E718">
        <f>'0116'!E81</f>
        <v>154.4</v>
      </c>
      <c r="F718" s="107">
        <f t="shared" si="169"/>
        <v>82.1</v>
      </c>
      <c r="G718" s="107">
        <f t="shared" si="170"/>
        <v>154.4</v>
      </c>
      <c r="H718" s="47">
        <f t="shared" si="171"/>
        <v>-46.826424870466333</v>
      </c>
    </row>
    <row r="719" spans="1:8" x14ac:dyDescent="0.25">
      <c r="A719" s="8">
        <f t="shared" si="162"/>
        <v>43853</v>
      </c>
      <c r="B719">
        <f>'0123'!B81</f>
        <v>40</v>
      </c>
      <c r="C719">
        <f>'0123'!C81</f>
        <v>0</v>
      </c>
      <c r="D719">
        <f>'0123'!D81</f>
        <v>42.1</v>
      </c>
      <c r="E719">
        <f>'0123'!E81</f>
        <v>154.4</v>
      </c>
      <c r="F719" s="107">
        <f t="shared" si="169"/>
        <v>82.1</v>
      </c>
      <c r="G719" s="107">
        <f t="shared" si="170"/>
        <v>154.4</v>
      </c>
      <c r="H719" s="47">
        <f t="shared" si="171"/>
        <v>-46.826424870466333</v>
      </c>
    </row>
    <row r="720" spans="1:8" x14ac:dyDescent="0.25">
      <c r="A720" s="8">
        <f t="shared" si="162"/>
        <v>43860</v>
      </c>
      <c r="B720">
        <f>'0130'!B81</f>
        <v>40</v>
      </c>
      <c r="C720">
        <f>'0130'!C81</f>
        <v>0</v>
      </c>
      <c r="D720">
        <f>'0130'!D81</f>
        <v>64.400000000000006</v>
      </c>
      <c r="E720">
        <f>'0130'!E81</f>
        <v>154.4</v>
      </c>
      <c r="F720" s="107">
        <f t="shared" si="169"/>
        <v>104.4</v>
      </c>
      <c r="G720" s="107">
        <f t="shared" si="170"/>
        <v>154.4</v>
      </c>
      <c r="H720" s="47">
        <f t="shared" si="171"/>
        <v>-32.383419689119172</v>
      </c>
    </row>
    <row r="721" spans="1:11" x14ac:dyDescent="0.25">
      <c r="A721" s="8">
        <f t="shared" si="162"/>
        <v>43867</v>
      </c>
      <c r="B721">
        <f>'0213'!B84</f>
        <v>37.5</v>
      </c>
      <c r="C721">
        <f>'0213'!C84</f>
        <v>30</v>
      </c>
      <c r="D721">
        <f>'0213'!D84</f>
        <v>64.400000000000006</v>
      </c>
      <c r="E721">
        <f>'0213'!E84</f>
        <v>154.4</v>
      </c>
      <c r="F721" s="107">
        <f t="shared" si="169"/>
        <v>101.9</v>
      </c>
      <c r="G721" s="107">
        <f t="shared" si="170"/>
        <v>184.4</v>
      </c>
      <c r="H721" s="47">
        <f t="shared" si="171"/>
        <v>-44.739696312364416</v>
      </c>
    </row>
    <row r="722" spans="1:11" x14ac:dyDescent="0.25">
      <c r="A722" s="8">
        <f t="shared" si="162"/>
        <v>43874</v>
      </c>
      <c r="B722">
        <f>'0220'!B84</f>
        <v>37.5</v>
      </c>
      <c r="C722">
        <f>'0220'!C84</f>
        <v>0</v>
      </c>
      <c r="D722">
        <f>'0220'!D84</f>
        <v>64.400000000000006</v>
      </c>
      <c r="E722">
        <f>'0220'!E84</f>
        <v>190.4</v>
      </c>
      <c r="F722" s="107">
        <f t="shared" si="169"/>
        <v>101.9</v>
      </c>
      <c r="G722" s="107">
        <f t="shared" si="170"/>
        <v>190.4</v>
      </c>
      <c r="H722" s="47">
        <f t="shared" si="171"/>
        <v>-46.481092436974791</v>
      </c>
    </row>
    <row r="723" spans="1:11" x14ac:dyDescent="0.25">
      <c r="A723" s="8">
        <f t="shared" si="162"/>
        <v>43881</v>
      </c>
      <c r="B723">
        <f>'0220'!B84</f>
        <v>37.5</v>
      </c>
      <c r="C723">
        <f>'0220'!C84</f>
        <v>0</v>
      </c>
      <c r="D723">
        <f>'0220'!D84</f>
        <v>64.400000000000006</v>
      </c>
      <c r="E723">
        <f>'0220'!E84</f>
        <v>190.4</v>
      </c>
      <c r="F723" s="107">
        <f t="shared" si="169"/>
        <v>101.9</v>
      </c>
      <c r="G723" s="107">
        <f t="shared" si="170"/>
        <v>190.4</v>
      </c>
      <c r="H723" s="47">
        <f t="shared" si="171"/>
        <v>-46.481092436974791</v>
      </c>
    </row>
    <row r="724" spans="1:11" x14ac:dyDescent="0.25">
      <c r="A724" s="8">
        <f t="shared" si="162"/>
        <v>43888</v>
      </c>
      <c r="B724">
        <f>'0227'!B85</f>
        <v>37.5</v>
      </c>
      <c r="C724">
        <f>'0227'!C85</f>
        <v>0</v>
      </c>
      <c r="D724">
        <f>'0227'!D85</f>
        <v>64.400000000000006</v>
      </c>
      <c r="E724">
        <f>'0227'!E85</f>
        <v>190.4</v>
      </c>
      <c r="F724" s="107">
        <f t="shared" si="169"/>
        <v>101.9</v>
      </c>
      <c r="G724" s="107">
        <f t="shared" si="170"/>
        <v>190.4</v>
      </c>
      <c r="H724" s="47">
        <f t="shared" si="171"/>
        <v>-46.481092436974791</v>
      </c>
    </row>
    <row r="725" spans="1:11" x14ac:dyDescent="0.25">
      <c r="A725" s="8">
        <f t="shared" si="162"/>
        <v>43895</v>
      </c>
      <c r="B725">
        <f>'0305'!B88</f>
        <v>32.5</v>
      </c>
      <c r="C725">
        <f>'0305'!C88</f>
        <v>0</v>
      </c>
      <c r="D725">
        <f>'0305'!D88</f>
        <v>69.400000000000006</v>
      </c>
      <c r="E725">
        <f>'0305'!E88</f>
        <v>190.4</v>
      </c>
      <c r="F725" s="107">
        <f t="shared" si="169"/>
        <v>101.9</v>
      </c>
      <c r="G725" s="107">
        <f t="shared" si="170"/>
        <v>190.4</v>
      </c>
      <c r="H725" s="47">
        <f t="shared" si="171"/>
        <v>-46.481092436974791</v>
      </c>
    </row>
    <row r="726" spans="1:11" ht="15" x14ac:dyDescent="0.35">
      <c r="A726" s="8">
        <f t="shared" si="162"/>
        <v>43902</v>
      </c>
      <c r="B726">
        <f>'0312'!B89</f>
        <v>27.5</v>
      </c>
      <c r="C726">
        <f>'0312'!C89</f>
        <v>0</v>
      </c>
      <c r="D726">
        <f>'0312'!D89</f>
        <v>74.400000000000006</v>
      </c>
      <c r="E726">
        <f>'0312'!E89</f>
        <v>190.4</v>
      </c>
      <c r="F726" s="107">
        <f t="shared" si="169"/>
        <v>101.9</v>
      </c>
      <c r="G726" s="107">
        <f t="shared" si="170"/>
        <v>190.4</v>
      </c>
      <c r="H726" s="47">
        <f t="shared" si="171"/>
        <v>-46.481092436974791</v>
      </c>
      <c r="K726" s="316"/>
    </row>
    <row r="727" spans="1:11" x14ac:dyDescent="0.25">
      <c r="A727" s="8">
        <f t="shared" si="162"/>
        <v>43909</v>
      </c>
      <c r="B727">
        <f>'0319'!B90</f>
        <v>0</v>
      </c>
      <c r="C727">
        <f>'0319'!C90</f>
        <v>0</v>
      </c>
      <c r="D727">
        <f>'0319'!D90</f>
        <v>100.3</v>
      </c>
      <c r="E727">
        <f>'0319'!E90</f>
        <v>190.4</v>
      </c>
      <c r="F727" s="107">
        <f t="shared" si="169"/>
        <v>100.3</v>
      </c>
      <c r="G727" s="107">
        <f t="shared" si="170"/>
        <v>190.4</v>
      </c>
      <c r="H727" s="47">
        <f t="shared" si="171"/>
        <v>-47.321428571428569</v>
      </c>
    </row>
    <row r="728" spans="1:11" x14ac:dyDescent="0.25">
      <c r="A728" s="8">
        <f t="shared" si="162"/>
        <v>43916</v>
      </c>
      <c r="B728">
        <f>'0326'!B93</f>
        <v>0</v>
      </c>
      <c r="C728">
        <f>'0326'!C93</f>
        <v>0</v>
      </c>
      <c r="D728">
        <f>'0326'!D93</f>
        <v>100.3</v>
      </c>
      <c r="E728">
        <f>'0326'!E93</f>
        <v>190.4</v>
      </c>
      <c r="F728" s="107">
        <f t="shared" si="169"/>
        <v>100.3</v>
      </c>
      <c r="G728" s="107">
        <f t="shared" si="170"/>
        <v>190.4</v>
      </c>
      <c r="H728" s="47">
        <f t="shared" si="171"/>
        <v>-47.321428571428569</v>
      </c>
    </row>
    <row r="729" spans="1:11" x14ac:dyDescent="0.25">
      <c r="A729" s="8">
        <f t="shared" si="162"/>
        <v>43923</v>
      </c>
      <c r="B729">
        <f>'0402'!B93</f>
        <v>0</v>
      </c>
      <c r="C729">
        <f>'0402'!C93</f>
        <v>0</v>
      </c>
      <c r="D729">
        <f>'0402'!D93</f>
        <v>100.3</v>
      </c>
      <c r="E729">
        <f>'0402'!E93</f>
        <v>190.4</v>
      </c>
      <c r="F729" s="107">
        <f t="shared" si="169"/>
        <v>100.3</v>
      </c>
      <c r="G729" s="107">
        <f t="shared" si="170"/>
        <v>190.4</v>
      </c>
      <c r="H729" s="47">
        <f t="shared" si="171"/>
        <v>-47.321428571428569</v>
      </c>
    </row>
    <row r="730" spans="1:11" x14ac:dyDescent="0.25">
      <c r="A730" s="8">
        <f t="shared" ref="A730:A774" si="172">+A729+7</f>
        <v>43930</v>
      </c>
      <c r="B730">
        <f>'0409'!B93</f>
        <v>5</v>
      </c>
      <c r="C730">
        <f>'0409'!C93</f>
        <v>0</v>
      </c>
      <c r="D730">
        <f>'0409'!D93</f>
        <v>100.3</v>
      </c>
      <c r="E730">
        <f>'0409'!E93</f>
        <v>190.4</v>
      </c>
      <c r="F730" s="107">
        <f t="shared" si="169"/>
        <v>105.3</v>
      </c>
      <c r="G730" s="107">
        <f t="shared" si="170"/>
        <v>190.4</v>
      </c>
      <c r="H730" s="47">
        <f t="shared" si="171"/>
        <v>-44.695378151260513</v>
      </c>
    </row>
    <row r="731" spans="1:11" x14ac:dyDescent="0.25">
      <c r="A731" s="8">
        <f t="shared" si="172"/>
        <v>43937</v>
      </c>
      <c r="B731">
        <f>'0416'!B93</f>
        <v>5</v>
      </c>
      <c r="C731">
        <f>'0416'!C93</f>
        <v>0</v>
      </c>
      <c r="D731">
        <f>'0416'!D93</f>
        <v>100.3</v>
      </c>
      <c r="E731">
        <f>'0416'!E93</f>
        <v>190.4</v>
      </c>
      <c r="F731" s="107">
        <f t="shared" si="169"/>
        <v>105.3</v>
      </c>
      <c r="G731" s="107">
        <f t="shared" si="170"/>
        <v>190.4</v>
      </c>
      <c r="H731" s="47">
        <f t="shared" si="171"/>
        <v>-44.695378151260513</v>
      </c>
    </row>
    <row r="732" spans="1:11" x14ac:dyDescent="0.25">
      <c r="A732" s="8">
        <f t="shared" si="172"/>
        <v>43944</v>
      </c>
      <c r="B732">
        <f>'0423'!B93</f>
        <v>4.2</v>
      </c>
      <c r="C732">
        <f>'0423'!C93</f>
        <v>0</v>
      </c>
      <c r="D732">
        <f>'0423'!D93</f>
        <v>100.3</v>
      </c>
      <c r="E732">
        <f>'0423'!E93</f>
        <v>190.4</v>
      </c>
      <c r="F732" s="107">
        <f t="shared" si="169"/>
        <v>104.5</v>
      </c>
      <c r="G732" s="107">
        <f t="shared" si="170"/>
        <v>190.4</v>
      </c>
      <c r="H732" s="47">
        <f t="shared" si="171"/>
        <v>-45.115546218487403</v>
      </c>
    </row>
    <row r="733" spans="1:11" x14ac:dyDescent="0.25">
      <c r="A733" s="8">
        <f t="shared" si="172"/>
        <v>43951</v>
      </c>
      <c r="F733" s="107">
        <f t="shared" si="169"/>
        <v>0</v>
      </c>
      <c r="G733" s="107">
        <f t="shared" si="170"/>
        <v>0</v>
      </c>
      <c r="H733" s="47" t="e">
        <f t="shared" si="171"/>
        <v>#DIV/0!</v>
      </c>
    </row>
    <row r="734" spans="1:11" x14ac:dyDescent="0.25">
      <c r="A734" s="8">
        <f t="shared" si="172"/>
        <v>43958</v>
      </c>
      <c r="F734" s="107">
        <f t="shared" si="169"/>
        <v>0</v>
      </c>
      <c r="G734" s="107">
        <f t="shared" si="170"/>
        <v>0</v>
      </c>
      <c r="H734" s="47" t="e">
        <f t="shared" si="171"/>
        <v>#DIV/0!</v>
      </c>
    </row>
    <row r="735" spans="1:11" x14ac:dyDescent="0.25">
      <c r="A735" s="8">
        <f t="shared" si="172"/>
        <v>43965</v>
      </c>
      <c r="F735" s="107">
        <f t="shared" si="169"/>
        <v>0</v>
      </c>
      <c r="G735" s="107">
        <f t="shared" si="170"/>
        <v>0</v>
      </c>
      <c r="H735" s="47" t="e">
        <f t="shared" si="171"/>
        <v>#DIV/0!</v>
      </c>
    </row>
    <row r="736" spans="1:11" x14ac:dyDescent="0.25">
      <c r="A736" s="8">
        <f t="shared" si="172"/>
        <v>43972</v>
      </c>
      <c r="F736" s="107">
        <f t="shared" si="169"/>
        <v>0</v>
      </c>
      <c r="G736" s="107">
        <f t="shared" si="170"/>
        <v>0</v>
      </c>
      <c r="H736" s="47" t="e">
        <f t="shared" si="171"/>
        <v>#DIV/0!</v>
      </c>
    </row>
    <row r="737" spans="1:8" x14ac:dyDescent="0.25">
      <c r="A737" s="8">
        <f t="shared" si="172"/>
        <v>43979</v>
      </c>
      <c r="F737" s="107">
        <f t="shared" si="169"/>
        <v>0</v>
      </c>
      <c r="G737" s="107">
        <f t="shared" si="170"/>
        <v>0</v>
      </c>
      <c r="H737" s="47" t="e">
        <f t="shared" si="171"/>
        <v>#DIV/0!</v>
      </c>
    </row>
    <row r="738" spans="1:8" x14ac:dyDescent="0.25">
      <c r="A738" s="8">
        <f t="shared" si="172"/>
        <v>43986</v>
      </c>
      <c r="F738" s="107">
        <f t="shared" si="169"/>
        <v>0</v>
      </c>
      <c r="G738" s="107">
        <f t="shared" si="170"/>
        <v>0</v>
      </c>
      <c r="H738" s="47" t="e">
        <f t="shared" si="171"/>
        <v>#DIV/0!</v>
      </c>
    </row>
    <row r="739" spans="1:8" x14ac:dyDescent="0.25">
      <c r="A739" s="8">
        <f t="shared" si="172"/>
        <v>43993</v>
      </c>
      <c r="F739" s="107">
        <f t="shared" si="169"/>
        <v>0</v>
      </c>
      <c r="G739" s="107">
        <f t="shared" si="170"/>
        <v>0</v>
      </c>
      <c r="H739" s="47" t="e">
        <f t="shared" si="171"/>
        <v>#DIV/0!</v>
      </c>
    </row>
    <row r="740" spans="1:8" x14ac:dyDescent="0.25">
      <c r="A740" s="8">
        <f t="shared" si="172"/>
        <v>44000</v>
      </c>
      <c r="F740" s="107">
        <f t="shared" si="169"/>
        <v>0</v>
      </c>
      <c r="G740" s="107">
        <f t="shared" si="170"/>
        <v>0</v>
      </c>
      <c r="H740" s="47" t="e">
        <f t="shared" si="171"/>
        <v>#DIV/0!</v>
      </c>
    </row>
    <row r="741" spans="1:8" x14ac:dyDescent="0.25">
      <c r="A741" s="8">
        <f t="shared" si="172"/>
        <v>44007</v>
      </c>
      <c r="F741" s="107">
        <f t="shared" si="169"/>
        <v>0</v>
      </c>
      <c r="G741" s="107">
        <f t="shared" si="170"/>
        <v>0</v>
      </c>
      <c r="H741" s="47" t="e">
        <f t="shared" si="171"/>
        <v>#DIV/0!</v>
      </c>
    </row>
    <row r="742" spans="1:8" x14ac:dyDescent="0.25">
      <c r="A742" s="8">
        <f t="shared" si="172"/>
        <v>44014</v>
      </c>
      <c r="F742" s="107">
        <f t="shared" si="169"/>
        <v>0</v>
      </c>
      <c r="G742" s="107">
        <f t="shared" si="170"/>
        <v>0</v>
      </c>
      <c r="H742" s="47" t="e">
        <f t="shared" si="171"/>
        <v>#DIV/0!</v>
      </c>
    </row>
    <row r="743" spans="1:8" x14ac:dyDescent="0.25">
      <c r="A743" s="8">
        <f t="shared" si="172"/>
        <v>44021</v>
      </c>
      <c r="F743" s="107">
        <f t="shared" si="169"/>
        <v>0</v>
      </c>
      <c r="G743" s="107">
        <f t="shared" si="170"/>
        <v>0</v>
      </c>
      <c r="H743" s="47" t="e">
        <f t="shared" si="171"/>
        <v>#DIV/0!</v>
      </c>
    </row>
    <row r="744" spans="1:8" x14ac:dyDescent="0.25">
      <c r="A744" s="8">
        <f t="shared" si="172"/>
        <v>44028</v>
      </c>
      <c r="F744" s="107">
        <f t="shared" si="169"/>
        <v>0</v>
      </c>
      <c r="G744" s="107">
        <f t="shared" si="170"/>
        <v>0</v>
      </c>
      <c r="H744" s="47" t="e">
        <f t="shared" si="171"/>
        <v>#DIV/0!</v>
      </c>
    </row>
    <row r="745" spans="1:8" x14ac:dyDescent="0.25">
      <c r="A745" s="8">
        <f t="shared" si="172"/>
        <v>44035</v>
      </c>
      <c r="F745" s="107">
        <f t="shared" si="169"/>
        <v>0</v>
      </c>
      <c r="G745" s="107">
        <f t="shared" si="170"/>
        <v>0</v>
      </c>
      <c r="H745" s="47" t="e">
        <f t="shared" si="171"/>
        <v>#DIV/0!</v>
      </c>
    </row>
    <row r="746" spans="1:8" x14ac:dyDescent="0.25">
      <c r="A746" s="8">
        <f t="shared" si="172"/>
        <v>44042</v>
      </c>
      <c r="F746" s="107">
        <f t="shared" si="169"/>
        <v>0</v>
      </c>
      <c r="G746" s="107">
        <f t="shared" si="170"/>
        <v>0</v>
      </c>
      <c r="H746" s="47" t="e">
        <f t="shared" si="171"/>
        <v>#DIV/0!</v>
      </c>
    </row>
    <row r="747" spans="1:8" x14ac:dyDescent="0.25">
      <c r="A747" s="8">
        <f t="shared" si="172"/>
        <v>44049</v>
      </c>
      <c r="F747" s="107">
        <f t="shared" si="169"/>
        <v>0</v>
      </c>
      <c r="G747" s="107">
        <f t="shared" si="170"/>
        <v>0</v>
      </c>
      <c r="H747" s="47" t="e">
        <f t="shared" si="171"/>
        <v>#DIV/0!</v>
      </c>
    </row>
    <row r="748" spans="1:8" x14ac:dyDescent="0.25">
      <c r="A748" s="8">
        <f t="shared" si="172"/>
        <v>44056</v>
      </c>
      <c r="F748" s="107">
        <f t="shared" si="169"/>
        <v>0</v>
      </c>
      <c r="G748" s="107">
        <f t="shared" si="170"/>
        <v>0</v>
      </c>
      <c r="H748" s="47" t="e">
        <f t="shared" si="171"/>
        <v>#DIV/0!</v>
      </c>
    </row>
    <row r="749" spans="1:8" x14ac:dyDescent="0.25">
      <c r="A749" s="8">
        <f t="shared" si="172"/>
        <v>44063</v>
      </c>
      <c r="F749" s="107">
        <f t="shared" si="169"/>
        <v>0</v>
      </c>
      <c r="G749" s="107">
        <f t="shared" si="170"/>
        <v>0</v>
      </c>
      <c r="H749" s="47" t="e">
        <f t="shared" si="171"/>
        <v>#DIV/0!</v>
      </c>
    </row>
    <row r="750" spans="1:8" x14ac:dyDescent="0.25">
      <c r="A750" s="8">
        <f t="shared" si="172"/>
        <v>44070</v>
      </c>
      <c r="F750" s="107">
        <f t="shared" si="169"/>
        <v>0</v>
      </c>
      <c r="G750" s="107">
        <f t="shared" si="170"/>
        <v>0</v>
      </c>
      <c r="H750" s="47" t="e">
        <f t="shared" si="171"/>
        <v>#DIV/0!</v>
      </c>
    </row>
    <row r="751" spans="1:8" x14ac:dyDescent="0.25">
      <c r="A751" s="8">
        <f t="shared" si="172"/>
        <v>44077</v>
      </c>
      <c r="F751" s="107">
        <f t="shared" si="169"/>
        <v>0</v>
      </c>
      <c r="G751" s="107">
        <f t="shared" si="170"/>
        <v>0</v>
      </c>
      <c r="H751" s="47" t="e">
        <f t="shared" si="171"/>
        <v>#DIV/0!</v>
      </c>
    </row>
    <row r="752" spans="1:8" x14ac:dyDescent="0.25">
      <c r="A752" s="8">
        <f t="shared" si="172"/>
        <v>44084</v>
      </c>
      <c r="F752" s="107">
        <f t="shared" si="169"/>
        <v>0</v>
      </c>
      <c r="G752" s="107">
        <f t="shared" si="170"/>
        <v>0</v>
      </c>
      <c r="H752" s="47" t="e">
        <f t="shared" si="171"/>
        <v>#DIV/0!</v>
      </c>
    </row>
    <row r="753" spans="1:8" x14ac:dyDescent="0.25">
      <c r="A753" s="8">
        <f t="shared" si="172"/>
        <v>44091</v>
      </c>
      <c r="F753" s="107">
        <f t="shared" si="169"/>
        <v>0</v>
      </c>
      <c r="G753" s="107">
        <f t="shared" si="170"/>
        <v>0</v>
      </c>
      <c r="H753" s="47" t="e">
        <f t="shared" si="171"/>
        <v>#DIV/0!</v>
      </c>
    </row>
    <row r="754" spans="1:8" x14ac:dyDescent="0.25">
      <c r="A754" s="8">
        <f t="shared" si="172"/>
        <v>44098</v>
      </c>
      <c r="F754" s="107">
        <f t="shared" si="169"/>
        <v>0</v>
      </c>
      <c r="G754" s="107">
        <f t="shared" si="170"/>
        <v>0</v>
      </c>
      <c r="H754" s="47" t="e">
        <f t="shared" si="171"/>
        <v>#DIV/0!</v>
      </c>
    </row>
    <row r="755" spans="1:8" x14ac:dyDescent="0.25">
      <c r="A755" s="8">
        <f t="shared" si="172"/>
        <v>44105</v>
      </c>
      <c r="F755" s="107">
        <f t="shared" si="169"/>
        <v>0</v>
      </c>
      <c r="G755" s="107">
        <f t="shared" si="170"/>
        <v>0</v>
      </c>
      <c r="H755" s="47" t="e">
        <f t="shared" si="171"/>
        <v>#DIV/0!</v>
      </c>
    </row>
    <row r="756" spans="1:8" x14ac:dyDescent="0.25">
      <c r="A756" s="8">
        <f t="shared" si="172"/>
        <v>44112</v>
      </c>
      <c r="F756" s="107">
        <f t="shared" si="169"/>
        <v>0</v>
      </c>
      <c r="G756" s="107">
        <f t="shared" si="170"/>
        <v>0</v>
      </c>
      <c r="H756" s="47" t="e">
        <f t="shared" si="171"/>
        <v>#DIV/0!</v>
      </c>
    </row>
    <row r="757" spans="1:8" x14ac:dyDescent="0.25">
      <c r="A757" s="8">
        <f t="shared" si="172"/>
        <v>44119</v>
      </c>
      <c r="F757" s="107">
        <f t="shared" si="169"/>
        <v>0</v>
      </c>
      <c r="G757" s="107">
        <f t="shared" si="170"/>
        <v>0</v>
      </c>
      <c r="H757" s="47" t="e">
        <f t="shared" si="171"/>
        <v>#DIV/0!</v>
      </c>
    </row>
    <row r="758" spans="1:8" x14ac:dyDescent="0.25">
      <c r="A758" s="8">
        <f t="shared" si="172"/>
        <v>44126</v>
      </c>
      <c r="F758" s="107">
        <f t="shared" si="169"/>
        <v>0</v>
      </c>
      <c r="G758" s="107">
        <f t="shared" si="170"/>
        <v>0</v>
      </c>
      <c r="H758" s="47" t="e">
        <f t="shared" si="171"/>
        <v>#DIV/0!</v>
      </c>
    </row>
    <row r="759" spans="1:8" x14ac:dyDescent="0.25">
      <c r="A759" s="8">
        <f t="shared" si="172"/>
        <v>44133</v>
      </c>
      <c r="F759" s="107">
        <f t="shared" si="169"/>
        <v>0</v>
      </c>
      <c r="G759" s="107">
        <f t="shared" si="170"/>
        <v>0</v>
      </c>
      <c r="H759" s="47" t="e">
        <f t="shared" si="171"/>
        <v>#DIV/0!</v>
      </c>
    </row>
    <row r="760" spans="1:8" x14ac:dyDescent="0.25">
      <c r="A760" s="8">
        <f t="shared" si="172"/>
        <v>44140</v>
      </c>
      <c r="F760" s="107">
        <f t="shared" si="169"/>
        <v>0</v>
      </c>
      <c r="G760" s="107">
        <f t="shared" si="170"/>
        <v>0</v>
      </c>
      <c r="H760" s="47" t="e">
        <f t="shared" si="171"/>
        <v>#DIV/0!</v>
      </c>
    </row>
    <row r="761" spans="1:8" x14ac:dyDescent="0.25">
      <c r="A761" s="8">
        <f t="shared" si="172"/>
        <v>44147</v>
      </c>
      <c r="F761" s="107">
        <f t="shared" si="169"/>
        <v>0</v>
      </c>
      <c r="G761" s="107">
        <f t="shared" si="170"/>
        <v>0</v>
      </c>
      <c r="H761" s="47" t="e">
        <f t="shared" si="171"/>
        <v>#DIV/0!</v>
      </c>
    </row>
    <row r="762" spans="1:8" x14ac:dyDescent="0.25">
      <c r="A762" s="8">
        <f t="shared" si="172"/>
        <v>44154</v>
      </c>
      <c r="F762" s="107">
        <f t="shared" si="169"/>
        <v>0</v>
      </c>
      <c r="G762" s="107">
        <f t="shared" si="170"/>
        <v>0</v>
      </c>
      <c r="H762" s="47" t="e">
        <f t="shared" si="171"/>
        <v>#DIV/0!</v>
      </c>
    </row>
    <row r="763" spans="1:8" x14ac:dyDescent="0.25">
      <c r="A763" s="8">
        <f t="shared" si="172"/>
        <v>44161</v>
      </c>
      <c r="F763" s="107">
        <f t="shared" si="169"/>
        <v>0</v>
      </c>
      <c r="G763" s="107">
        <f t="shared" si="170"/>
        <v>0</v>
      </c>
      <c r="H763" s="47" t="e">
        <f t="shared" si="171"/>
        <v>#DIV/0!</v>
      </c>
    </row>
    <row r="764" spans="1:8" x14ac:dyDescent="0.25">
      <c r="A764" s="8">
        <f t="shared" si="172"/>
        <v>44168</v>
      </c>
      <c r="F764" s="107">
        <f t="shared" si="169"/>
        <v>0</v>
      </c>
      <c r="G764" s="107">
        <f t="shared" si="170"/>
        <v>0</v>
      </c>
      <c r="H764" s="47" t="e">
        <f t="shared" si="171"/>
        <v>#DIV/0!</v>
      </c>
    </row>
    <row r="765" spans="1:8" x14ac:dyDescent="0.25">
      <c r="A765" s="8">
        <f t="shared" si="172"/>
        <v>44175</v>
      </c>
      <c r="F765" s="107">
        <f t="shared" si="169"/>
        <v>0</v>
      </c>
      <c r="G765" s="107">
        <f t="shared" si="170"/>
        <v>0</v>
      </c>
      <c r="H765" s="47" t="e">
        <f t="shared" si="171"/>
        <v>#DIV/0!</v>
      </c>
    </row>
    <row r="766" spans="1:8" x14ac:dyDescent="0.25">
      <c r="A766" s="8">
        <f t="shared" si="172"/>
        <v>44182</v>
      </c>
      <c r="F766" s="107">
        <f t="shared" si="169"/>
        <v>0</v>
      </c>
      <c r="G766" s="107">
        <f t="shared" si="170"/>
        <v>0</v>
      </c>
      <c r="H766" s="47" t="e">
        <f t="shared" si="171"/>
        <v>#DIV/0!</v>
      </c>
    </row>
    <row r="767" spans="1:8" x14ac:dyDescent="0.25">
      <c r="A767" s="8">
        <f t="shared" si="172"/>
        <v>44189</v>
      </c>
      <c r="F767" s="107">
        <f t="shared" si="169"/>
        <v>0</v>
      </c>
      <c r="G767" s="107">
        <f t="shared" si="170"/>
        <v>0</v>
      </c>
      <c r="H767" s="47" t="e">
        <f t="shared" si="171"/>
        <v>#DIV/0!</v>
      </c>
    </row>
    <row r="768" spans="1:8" x14ac:dyDescent="0.25">
      <c r="A768" s="8">
        <f t="shared" si="172"/>
        <v>44196</v>
      </c>
      <c r="F768" s="107">
        <f t="shared" si="169"/>
        <v>0</v>
      </c>
      <c r="G768" s="107">
        <f t="shared" si="170"/>
        <v>0</v>
      </c>
      <c r="H768" s="47" t="e">
        <f t="shared" si="171"/>
        <v>#DIV/0!</v>
      </c>
    </row>
    <row r="769" spans="1:8" x14ac:dyDescent="0.25">
      <c r="A769" s="8">
        <f t="shared" si="172"/>
        <v>44203</v>
      </c>
      <c r="F769" s="107">
        <f t="shared" si="169"/>
        <v>0</v>
      </c>
      <c r="G769" s="107">
        <f t="shared" si="170"/>
        <v>0</v>
      </c>
      <c r="H769" s="47" t="e">
        <f t="shared" si="171"/>
        <v>#DIV/0!</v>
      </c>
    </row>
    <row r="770" spans="1:8" x14ac:dyDescent="0.25">
      <c r="A770" s="8">
        <f t="shared" si="172"/>
        <v>44210</v>
      </c>
    </row>
    <row r="771" spans="1:8" x14ac:dyDescent="0.25">
      <c r="A771" s="8">
        <f t="shared" si="172"/>
        <v>44217</v>
      </c>
    </row>
    <row r="772" spans="1:8" x14ac:dyDescent="0.25">
      <c r="A772" s="8">
        <f t="shared" si="172"/>
        <v>44224</v>
      </c>
    </row>
    <row r="773" spans="1:8" x14ac:dyDescent="0.25">
      <c r="A773" s="8">
        <f t="shared" si="172"/>
        <v>44231</v>
      </c>
    </row>
    <row r="774" spans="1:8" x14ac:dyDescent="0.25">
      <c r="A774" s="8">
        <f t="shared" si="172"/>
        <v>44238</v>
      </c>
    </row>
    <row r="65526" spans="1:1" x14ac:dyDescent="0.25">
      <c r="A65526" s="8"/>
    </row>
  </sheetData>
  <mergeCells count="4">
    <mergeCell ref="D1:E1"/>
    <mergeCell ref="F1:G1"/>
    <mergeCell ref="D2:E2"/>
    <mergeCell ref="F2:G2"/>
  </mergeCells>
  <phoneticPr fontId="7" type="noConversion"/>
  <pageMargins left="0.75" right="0.75" top="1" bottom="1" header="0.5" footer="0.5"/>
  <pageSetup orientation="portrait" r:id="rId1"/>
  <headerFooter alignWithMargins="0"/>
  <ignoredErrors>
    <ignoredError sqref="H566:H576 H580:H587 H594:H606 H613:H625 H627:H645 H646:H661 H665:H675 H676:H688 H689:H705 H706:H769" evalError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1"/>
  <dimension ref="A1:O555"/>
  <sheetViews>
    <sheetView zoomScale="145" zoomScaleNormal="145" workbookViewId="0">
      <pane xSplit="1" ySplit="2" topLeftCell="B454" activePane="bottomRight" state="frozen"/>
      <selection pane="topRight" activeCell="B1" sqref="B1"/>
      <selection pane="bottomLeft" activeCell="A3" sqref="A3"/>
      <selection pane="bottomRight" activeCell="B468" sqref="B468:E468"/>
    </sheetView>
  </sheetViews>
  <sheetFormatPr defaultRowHeight="13.2" x14ac:dyDescent="0.25"/>
  <cols>
    <col min="1" max="1" width="10.6640625" customWidth="1"/>
    <col min="6" max="6" width="10.109375" customWidth="1"/>
  </cols>
  <sheetData>
    <row r="1" spans="1:8" ht="15.6" x14ac:dyDescent="0.3">
      <c r="A1" s="75" t="s">
        <v>76</v>
      </c>
      <c r="B1" s="205" t="s">
        <v>2</v>
      </c>
      <c r="C1" s="205"/>
      <c r="D1" s="342" t="s">
        <v>3</v>
      </c>
      <c r="E1" s="342"/>
      <c r="F1" s="342" t="s">
        <v>4</v>
      </c>
      <c r="G1" s="342"/>
      <c r="H1" s="205"/>
    </row>
    <row r="2" spans="1:8" ht="15.6" x14ac:dyDescent="0.3">
      <c r="A2" t="s">
        <v>10</v>
      </c>
      <c r="B2" s="205" t="s">
        <v>26</v>
      </c>
      <c r="C2" s="205" t="s">
        <v>27</v>
      </c>
      <c r="D2" s="205" t="s">
        <v>26</v>
      </c>
      <c r="E2" s="205" t="s">
        <v>27</v>
      </c>
      <c r="F2" s="205" t="s">
        <v>187</v>
      </c>
      <c r="G2" s="205" t="s">
        <v>27</v>
      </c>
      <c r="H2" s="205" t="s">
        <v>5</v>
      </c>
    </row>
    <row r="4" spans="1:8" x14ac:dyDescent="0.25">
      <c r="A4" s="8">
        <v>40696</v>
      </c>
      <c r="B4">
        <v>200</v>
      </c>
      <c r="C4">
        <v>0</v>
      </c>
      <c r="D4">
        <v>0</v>
      </c>
      <c r="E4">
        <v>0</v>
      </c>
      <c r="F4">
        <f t="shared" ref="F4:G6" si="0">+B4+D4</f>
        <v>200</v>
      </c>
      <c r="G4">
        <f t="shared" si="0"/>
        <v>0</v>
      </c>
    </row>
    <row r="5" spans="1:8" x14ac:dyDescent="0.25">
      <c r="A5" s="8">
        <v>40703</v>
      </c>
      <c r="B5">
        <v>147.5</v>
      </c>
      <c r="C5">
        <v>0</v>
      </c>
      <c r="D5">
        <v>52.5</v>
      </c>
      <c r="E5">
        <v>0</v>
      </c>
      <c r="F5">
        <f t="shared" si="0"/>
        <v>200</v>
      </c>
      <c r="G5">
        <f t="shared" si="0"/>
        <v>0</v>
      </c>
    </row>
    <row r="6" spans="1:8" x14ac:dyDescent="0.25">
      <c r="A6" s="8">
        <v>40710</v>
      </c>
      <c r="B6">
        <v>147.5</v>
      </c>
      <c r="C6">
        <v>0</v>
      </c>
      <c r="D6">
        <v>52.5</v>
      </c>
      <c r="E6">
        <v>0</v>
      </c>
      <c r="F6">
        <f t="shared" si="0"/>
        <v>200</v>
      </c>
      <c r="G6">
        <f t="shared" si="0"/>
        <v>0</v>
      </c>
    </row>
    <row r="7" spans="1:8" x14ac:dyDescent="0.25">
      <c r="A7" s="8">
        <v>40717</v>
      </c>
      <c r="B7">
        <v>145</v>
      </c>
      <c r="C7">
        <v>0</v>
      </c>
      <c r="D7">
        <v>105</v>
      </c>
      <c r="E7">
        <v>0</v>
      </c>
      <c r="F7">
        <f t="shared" ref="F7:F12" si="1">+B7+D7</f>
        <v>250</v>
      </c>
      <c r="G7">
        <f t="shared" ref="G7:G12" si="2">+C7+E7</f>
        <v>0</v>
      </c>
    </row>
    <row r="8" spans="1:8" x14ac:dyDescent="0.25">
      <c r="A8" s="8">
        <v>40724</v>
      </c>
      <c r="B8">
        <v>245</v>
      </c>
      <c r="C8">
        <v>0</v>
      </c>
      <c r="D8">
        <v>105</v>
      </c>
      <c r="E8">
        <v>0</v>
      </c>
      <c r="F8">
        <f t="shared" si="1"/>
        <v>350</v>
      </c>
      <c r="G8">
        <f t="shared" si="2"/>
        <v>0</v>
      </c>
    </row>
    <row r="9" spans="1:8" x14ac:dyDescent="0.25">
      <c r="A9" s="8">
        <v>40731</v>
      </c>
      <c r="B9">
        <v>245</v>
      </c>
      <c r="C9">
        <v>0</v>
      </c>
      <c r="D9">
        <v>154.30000000000001</v>
      </c>
      <c r="E9">
        <v>0</v>
      </c>
      <c r="F9">
        <f t="shared" si="1"/>
        <v>399.3</v>
      </c>
      <c r="G9">
        <f t="shared" si="2"/>
        <v>0</v>
      </c>
    </row>
    <row r="10" spans="1:8" x14ac:dyDescent="0.25">
      <c r="A10" s="8">
        <v>40738</v>
      </c>
      <c r="B10">
        <v>110.8</v>
      </c>
      <c r="C10">
        <v>0</v>
      </c>
      <c r="D10">
        <v>237</v>
      </c>
      <c r="E10">
        <v>0</v>
      </c>
      <c r="F10">
        <f t="shared" si="1"/>
        <v>347.8</v>
      </c>
      <c r="G10">
        <f t="shared" si="2"/>
        <v>0</v>
      </c>
    </row>
    <row r="11" spans="1:8" x14ac:dyDescent="0.25">
      <c r="A11" s="8">
        <v>40745</v>
      </c>
      <c r="B11">
        <v>50</v>
      </c>
      <c r="C11">
        <v>0</v>
      </c>
      <c r="D11">
        <v>362</v>
      </c>
      <c r="E11">
        <v>0</v>
      </c>
      <c r="F11">
        <f t="shared" si="1"/>
        <v>412</v>
      </c>
      <c r="G11">
        <f t="shared" si="2"/>
        <v>0</v>
      </c>
    </row>
    <row r="12" spans="1:8" x14ac:dyDescent="0.25">
      <c r="A12" s="8">
        <v>40752</v>
      </c>
      <c r="B12">
        <v>50</v>
      </c>
      <c r="C12">
        <v>0</v>
      </c>
      <c r="D12">
        <v>362</v>
      </c>
      <c r="E12">
        <v>0</v>
      </c>
      <c r="F12">
        <f t="shared" si="1"/>
        <v>412</v>
      </c>
      <c r="G12">
        <f t="shared" si="2"/>
        <v>0</v>
      </c>
    </row>
    <row r="13" spans="1:8" x14ac:dyDescent="0.25">
      <c r="A13" s="8">
        <v>40759</v>
      </c>
      <c r="B13">
        <v>100</v>
      </c>
      <c r="C13">
        <v>0</v>
      </c>
      <c r="D13">
        <v>362</v>
      </c>
      <c r="E13">
        <v>0</v>
      </c>
      <c r="F13">
        <f t="shared" ref="F13:G18" si="3">+B13+D13</f>
        <v>462</v>
      </c>
      <c r="G13">
        <f t="shared" si="3"/>
        <v>0</v>
      </c>
    </row>
    <row r="14" spans="1:8" x14ac:dyDescent="0.25">
      <c r="A14" s="8">
        <v>40766</v>
      </c>
      <c r="B14">
        <v>50</v>
      </c>
      <c r="C14">
        <v>0</v>
      </c>
      <c r="D14">
        <v>414.3</v>
      </c>
      <c r="E14">
        <v>0</v>
      </c>
      <c r="F14">
        <f t="shared" si="3"/>
        <v>464.3</v>
      </c>
      <c r="G14">
        <f t="shared" si="3"/>
        <v>0</v>
      </c>
    </row>
    <row r="15" spans="1:8" x14ac:dyDescent="0.25">
      <c r="A15" s="8">
        <v>40773</v>
      </c>
      <c r="B15">
        <v>100</v>
      </c>
      <c r="C15">
        <v>0</v>
      </c>
      <c r="D15">
        <v>414.3</v>
      </c>
      <c r="E15">
        <v>0</v>
      </c>
      <c r="F15">
        <f t="shared" si="3"/>
        <v>514.29999999999995</v>
      </c>
      <c r="G15">
        <f t="shared" si="3"/>
        <v>0</v>
      </c>
    </row>
    <row r="16" spans="1:8" x14ac:dyDescent="0.25">
      <c r="A16" s="8">
        <v>40780</v>
      </c>
      <c r="B16">
        <v>150</v>
      </c>
      <c r="C16">
        <v>0</v>
      </c>
      <c r="D16">
        <v>414.3</v>
      </c>
      <c r="E16">
        <v>0</v>
      </c>
      <c r="F16">
        <f t="shared" si="3"/>
        <v>564.29999999999995</v>
      </c>
      <c r="G16">
        <f t="shared" si="3"/>
        <v>0</v>
      </c>
    </row>
    <row r="17" spans="1:8" x14ac:dyDescent="0.25">
      <c r="A17" s="8">
        <v>40787</v>
      </c>
      <c r="B17">
        <v>47.5</v>
      </c>
      <c r="C17">
        <v>0</v>
      </c>
      <c r="D17">
        <v>519.29999999999995</v>
      </c>
      <c r="E17">
        <v>0</v>
      </c>
      <c r="F17">
        <f t="shared" si="3"/>
        <v>566.79999999999995</v>
      </c>
      <c r="G17">
        <f t="shared" si="3"/>
        <v>0</v>
      </c>
    </row>
    <row r="18" spans="1:8" x14ac:dyDescent="0.25">
      <c r="A18" s="8">
        <v>40794</v>
      </c>
      <c r="B18" s="80">
        <v>47.5</v>
      </c>
      <c r="C18" s="80">
        <v>0</v>
      </c>
      <c r="D18" s="80">
        <v>519.29999999999995</v>
      </c>
      <c r="E18" s="80">
        <v>0</v>
      </c>
      <c r="F18" s="80">
        <f t="shared" si="3"/>
        <v>566.79999999999995</v>
      </c>
      <c r="G18" s="80">
        <f t="shared" si="3"/>
        <v>0</v>
      </c>
      <c r="H18" s="80"/>
    </row>
    <row r="19" spans="1:8" x14ac:dyDescent="0.25">
      <c r="A19" s="8">
        <v>40801</v>
      </c>
      <c r="B19" s="80">
        <v>47.5</v>
      </c>
      <c r="C19" s="80">
        <v>0</v>
      </c>
      <c r="D19" s="80">
        <v>519.29999999999995</v>
      </c>
      <c r="E19" s="80">
        <v>0</v>
      </c>
      <c r="F19" s="80">
        <f t="shared" ref="F19:G23" si="4">+B19+D19</f>
        <v>566.79999999999995</v>
      </c>
      <c r="G19" s="80">
        <f t="shared" si="4"/>
        <v>0</v>
      </c>
      <c r="H19" s="80"/>
    </row>
    <row r="20" spans="1:8" x14ac:dyDescent="0.25">
      <c r="A20" s="8">
        <v>40808</v>
      </c>
      <c r="B20" s="80">
        <v>0</v>
      </c>
      <c r="C20" s="80">
        <v>0</v>
      </c>
      <c r="D20" s="80">
        <v>571.79999999999995</v>
      </c>
      <c r="E20" s="80">
        <v>0</v>
      </c>
      <c r="F20" s="80">
        <f t="shared" si="4"/>
        <v>571.79999999999995</v>
      </c>
      <c r="G20" s="80">
        <f t="shared" si="4"/>
        <v>0</v>
      </c>
      <c r="H20" s="80"/>
    </row>
    <row r="21" spans="1:8" x14ac:dyDescent="0.25">
      <c r="A21" s="8">
        <v>40815</v>
      </c>
      <c r="B21" s="80">
        <v>0</v>
      </c>
      <c r="C21" s="80">
        <v>46.8</v>
      </c>
      <c r="D21" s="80">
        <v>118.1</v>
      </c>
      <c r="E21" s="80">
        <v>66.599999999999994</v>
      </c>
      <c r="F21" s="80">
        <f t="shared" si="4"/>
        <v>118.1</v>
      </c>
      <c r="G21" s="80">
        <f t="shared" si="4"/>
        <v>113.39999999999999</v>
      </c>
      <c r="H21" s="80"/>
    </row>
    <row r="22" spans="1:8" x14ac:dyDescent="0.25">
      <c r="A22" s="8">
        <v>40822</v>
      </c>
      <c r="B22" s="80">
        <v>0</v>
      </c>
      <c r="C22" s="80">
        <v>55</v>
      </c>
      <c r="D22" s="80">
        <v>571.79999999999995</v>
      </c>
      <c r="E22" s="80">
        <v>0</v>
      </c>
      <c r="F22" s="80">
        <f t="shared" si="4"/>
        <v>571.79999999999995</v>
      </c>
      <c r="G22" s="80">
        <f t="shared" si="4"/>
        <v>55</v>
      </c>
      <c r="H22" s="80"/>
    </row>
    <row r="23" spans="1:8" x14ac:dyDescent="0.25">
      <c r="A23" s="8">
        <v>40829</v>
      </c>
      <c r="B23" s="80">
        <v>0</v>
      </c>
      <c r="C23" s="80">
        <v>155</v>
      </c>
      <c r="D23" s="80">
        <v>571.79999999999995</v>
      </c>
      <c r="E23" s="80">
        <v>102.4</v>
      </c>
      <c r="F23" s="80">
        <f t="shared" si="4"/>
        <v>571.79999999999995</v>
      </c>
      <c r="G23" s="80">
        <f t="shared" si="4"/>
        <v>257.39999999999998</v>
      </c>
      <c r="H23" s="80"/>
    </row>
    <row r="24" spans="1:8" x14ac:dyDescent="0.25">
      <c r="A24" s="8">
        <v>40836</v>
      </c>
      <c r="B24" s="80">
        <v>0</v>
      </c>
      <c r="C24" s="80">
        <v>155</v>
      </c>
      <c r="D24" s="80">
        <v>571.79999999999995</v>
      </c>
      <c r="E24" s="80">
        <v>0</v>
      </c>
      <c r="F24" s="80">
        <f t="shared" ref="F24:G33" si="5">+B24+D24</f>
        <v>571.79999999999995</v>
      </c>
      <c r="G24" s="80">
        <f t="shared" si="5"/>
        <v>155</v>
      </c>
      <c r="H24" s="80"/>
    </row>
    <row r="25" spans="1:8" x14ac:dyDescent="0.25">
      <c r="A25" s="8">
        <v>40843</v>
      </c>
      <c r="B25" s="80">
        <v>0</v>
      </c>
      <c r="C25" s="80">
        <v>100</v>
      </c>
      <c r="D25" s="80">
        <v>571.79999999999995</v>
      </c>
      <c r="E25" s="80">
        <v>49.5</v>
      </c>
      <c r="F25" s="80">
        <f t="shared" si="5"/>
        <v>571.79999999999995</v>
      </c>
      <c r="G25" s="80">
        <f t="shared" si="5"/>
        <v>149.5</v>
      </c>
      <c r="H25" s="80"/>
    </row>
    <row r="26" spans="1:8" x14ac:dyDescent="0.25">
      <c r="A26" s="8">
        <v>40850</v>
      </c>
      <c r="B26" s="80">
        <v>0</v>
      </c>
      <c r="C26" s="80">
        <v>100</v>
      </c>
      <c r="D26" s="80">
        <v>571.79999999999995</v>
      </c>
      <c r="E26" s="80">
        <v>49.5</v>
      </c>
      <c r="F26" s="80">
        <f t="shared" si="5"/>
        <v>571.79999999999995</v>
      </c>
      <c r="G26" s="80">
        <f t="shared" si="5"/>
        <v>149.5</v>
      </c>
      <c r="H26" s="80"/>
    </row>
    <row r="27" spans="1:8" x14ac:dyDescent="0.25">
      <c r="A27" s="8">
        <v>40857</v>
      </c>
      <c r="B27" s="80">
        <v>0</v>
      </c>
      <c r="C27" s="80">
        <v>200</v>
      </c>
      <c r="D27" s="80">
        <v>571.79999999999995</v>
      </c>
      <c r="E27" s="80">
        <v>49.5</v>
      </c>
      <c r="F27" s="80">
        <f t="shared" si="5"/>
        <v>571.79999999999995</v>
      </c>
      <c r="G27" s="80">
        <f t="shared" si="5"/>
        <v>249.5</v>
      </c>
      <c r="H27" s="80"/>
    </row>
    <row r="28" spans="1:8" x14ac:dyDescent="0.25">
      <c r="A28" s="8">
        <v>40864</v>
      </c>
      <c r="B28" s="80">
        <v>0</v>
      </c>
      <c r="C28" s="80">
        <v>200</v>
      </c>
      <c r="D28" s="80">
        <v>571.79999999999995</v>
      </c>
      <c r="E28" s="80"/>
      <c r="F28" s="80">
        <f t="shared" si="5"/>
        <v>571.79999999999995</v>
      </c>
      <c r="G28" s="80">
        <f t="shared" si="5"/>
        <v>200</v>
      </c>
      <c r="H28" s="80"/>
    </row>
    <row r="29" spans="1:8" x14ac:dyDescent="0.25">
      <c r="A29" s="8">
        <v>40871</v>
      </c>
      <c r="B29" s="80">
        <v>0</v>
      </c>
      <c r="C29" s="80">
        <v>200</v>
      </c>
      <c r="D29" s="80">
        <v>571.79999999999995</v>
      </c>
      <c r="E29" s="80">
        <v>49.5</v>
      </c>
      <c r="F29" s="80">
        <f t="shared" ref="F29:F34" si="6">+B29+D29</f>
        <v>571.79999999999995</v>
      </c>
      <c r="G29" s="80">
        <f t="shared" si="5"/>
        <v>249.5</v>
      </c>
      <c r="H29" s="80"/>
    </row>
    <row r="30" spans="1:8" x14ac:dyDescent="0.25">
      <c r="A30" s="8">
        <v>40878</v>
      </c>
      <c r="B30" s="80">
        <v>0</v>
      </c>
      <c r="C30" s="80">
        <v>200</v>
      </c>
      <c r="D30" s="80">
        <v>571.79999999999995</v>
      </c>
      <c r="E30" s="80">
        <v>49.5</v>
      </c>
      <c r="F30" s="80">
        <f t="shared" si="6"/>
        <v>571.79999999999995</v>
      </c>
      <c r="G30" s="80">
        <f t="shared" si="5"/>
        <v>249.5</v>
      </c>
      <c r="H30" s="80"/>
    </row>
    <row r="31" spans="1:8" x14ac:dyDescent="0.25">
      <c r="A31" s="8">
        <v>40885</v>
      </c>
      <c r="B31" s="80">
        <v>0</v>
      </c>
      <c r="C31" s="80">
        <v>200</v>
      </c>
      <c r="D31" s="80">
        <v>571.79999999999995</v>
      </c>
      <c r="E31" s="80">
        <v>49.5</v>
      </c>
      <c r="F31" s="80">
        <f t="shared" si="6"/>
        <v>571.79999999999995</v>
      </c>
      <c r="G31" s="80">
        <f t="shared" si="5"/>
        <v>249.5</v>
      </c>
      <c r="H31" s="80"/>
    </row>
    <row r="32" spans="1:8" x14ac:dyDescent="0.25">
      <c r="A32" s="8">
        <v>40892</v>
      </c>
      <c r="B32">
        <v>0</v>
      </c>
      <c r="C32">
        <v>200</v>
      </c>
      <c r="D32">
        <v>571.79999999999995</v>
      </c>
      <c r="E32">
        <v>49.5</v>
      </c>
      <c r="F32" s="80">
        <f t="shared" si="6"/>
        <v>571.79999999999995</v>
      </c>
      <c r="G32" s="80">
        <f t="shared" si="5"/>
        <v>249.5</v>
      </c>
      <c r="H32" s="80"/>
    </row>
    <row r="33" spans="1:8" x14ac:dyDescent="0.25">
      <c r="A33" s="8">
        <v>40899</v>
      </c>
      <c r="B33" s="80">
        <v>0</v>
      </c>
      <c r="C33" s="80">
        <v>300</v>
      </c>
      <c r="D33" s="80">
        <v>571.79999999999995</v>
      </c>
      <c r="E33" s="80">
        <v>49.5</v>
      </c>
      <c r="F33" s="80">
        <f t="shared" si="6"/>
        <v>571.79999999999995</v>
      </c>
      <c r="G33" s="80">
        <f t="shared" si="5"/>
        <v>349.5</v>
      </c>
      <c r="H33" s="80"/>
    </row>
    <row r="34" spans="1:8" x14ac:dyDescent="0.25">
      <c r="A34" s="8">
        <v>40906</v>
      </c>
      <c r="B34" s="80">
        <v>0</v>
      </c>
      <c r="C34" s="80">
        <v>253</v>
      </c>
      <c r="D34" s="80">
        <v>571.79999999999995</v>
      </c>
      <c r="E34" s="80">
        <v>153.4</v>
      </c>
      <c r="F34" s="80">
        <f t="shared" si="6"/>
        <v>571.79999999999995</v>
      </c>
      <c r="G34" s="80">
        <f t="shared" ref="G34:G39" si="7">+C34+E34</f>
        <v>406.4</v>
      </c>
      <c r="H34" s="80"/>
    </row>
    <row r="35" spans="1:8" x14ac:dyDescent="0.25">
      <c r="A35" s="8">
        <v>40913</v>
      </c>
      <c r="B35">
        <v>0</v>
      </c>
      <c r="C35">
        <v>205</v>
      </c>
      <c r="D35">
        <v>571.79999999999995</v>
      </c>
      <c r="E35">
        <v>205.9</v>
      </c>
      <c r="F35" s="80">
        <f t="shared" ref="F35:F66" si="8">+B35+D35</f>
        <v>571.79999999999995</v>
      </c>
      <c r="G35" s="80">
        <f t="shared" si="7"/>
        <v>410.9</v>
      </c>
      <c r="H35" s="80"/>
    </row>
    <row r="36" spans="1:8" x14ac:dyDescent="0.25">
      <c r="A36" s="8">
        <v>40920</v>
      </c>
      <c r="B36">
        <v>0</v>
      </c>
      <c r="C36">
        <v>205</v>
      </c>
      <c r="D36">
        <v>571.79999999999995</v>
      </c>
      <c r="E36">
        <v>205.9</v>
      </c>
      <c r="F36" s="80">
        <f t="shared" si="8"/>
        <v>571.79999999999995</v>
      </c>
      <c r="G36" s="80">
        <f t="shared" si="7"/>
        <v>410.9</v>
      </c>
      <c r="H36" s="80"/>
    </row>
    <row r="37" spans="1:8" x14ac:dyDescent="0.25">
      <c r="A37" s="8">
        <v>40927</v>
      </c>
      <c r="B37">
        <v>0</v>
      </c>
      <c r="C37">
        <v>205</v>
      </c>
      <c r="D37">
        <v>571.79999999999995</v>
      </c>
      <c r="E37">
        <v>205.9</v>
      </c>
      <c r="F37" s="80">
        <f t="shared" si="8"/>
        <v>571.79999999999995</v>
      </c>
      <c r="G37" s="80">
        <f t="shared" si="7"/>
        <v>410.9</v>
      </c>
      <c r="H37" s="80"/>
    </row>
    <row r="38" spans="1:8" x14ac:dyDescent="0.25">
      <c r="A38" s="8">
        <v>40934</v>
      </c>
      <c r="B38">
        <v>0</v>
      </c>
      <c r="C38">
        <v>150</v>
      </c>
      <c r="D38">
        <v>571.79999999999995</v>
      </c>
      <c r="E38">
        <v>255.9</v>
      </c>
      <c r="F38" s="80">
        <f t="shared" si="8"/>
        <v>571.79999999999995</v>
      </c>
      <c r="G38" s="80">
        <f t="shared" si="7"/>
        <v>405.9</v>
      </c>
      <c r="H38" s="80"/>
    </row>
    <row r="39" spans="1:8" x14ac:dyDescent="0.25">
      <c r="A39" s="8">
        <v>40941</v>
      </c>
      <c r="B39">
        <v>0</v>
      </c>
      <c r="C39">
        <v>210</v>
      </c>
      <c r="D39">
        <v>571.79999999999995</v>
      </c>
      <c r="E39">
        <v>307.89999999999998</v>
      </c>
      <c r="F39" s="80">
        <f t="shared" si="8"/>
        <v>571.79999999999995</v>
      </c>
      <c r="G39" s="80">
        <f t="shared" si="7"/>
        <v>517.9</v>
      </c>
      <c r="H39" s="80"/>
    </row>
    <row r="40" spans="1:8" x14ac:dyDescent="0.25">
      <c r="A40" s="8">
        <v>40948</v>
      </c>
      <c r="B40">
        <v>0</v>
      </c>
      <c r="C40">
        <v>210</v>
      </c>
      <c r="D40">
        <v>571.79999999999995</v>
      </c>
      <c r="E40">
        <v>307.89999999999998</v>
      </c>
      <c r="F40" s="80">
        <f t="shared" si="8"/>
        <v>571.79999999999995</v>
      </c>
      <c r="G40" s="80">
        <f t="shared" ref="G40:G71" si="9">+C40+E40</f>
        <v>517.9</v>
      </c>
      <c r="H40" s="80"/>
    </row>
    <row r="41" spans="1:8" x14ac:dyDescent="0.25">
      <c r="A41" s="8">
        <v>40955</v>
      </c>
      <c r="B41">
        <v>0</v>
      </c>
      <c r="C41">
        <v>260</v>
      </c>
      <c r="D41">
        <v>571.79999999999995</v>
      </c>
      <c r="E41">
        <v>360.4</v>
      </c>
      <c r="F41" s="80">
        <f t="shared" si="8"/>
        <v>571.79999999999995</v>
      </c>
      <c r="G41" s="80">
        <f t="shared" si="9"/>
        <v>620.4</v>
      </c>
      <c r="H41" s="80"/>
    </row>
    <row r="42" spans="1:8" x14ac:dyDescent="0.25">
      <c r="A42" s="8">
        <v>40962</v>
      </c>
      <c r="B42">
        <v>0</v>
      </c>
      <c r="C42">
        <v>260</v>
      </c>
      <c r="D42">
        <v>571.79999999999995</v>
      </c>
      <c r="E42">
        <v>360.4</v>
      </c>
      <c r="F42" s="80">
        <f t="shared" si="8"/>
        <v>571.79999999999995</v>
      </c>
      <c r="G42" s="80">
        <f t="shared" si="9"/>
        <v>620.4</v>
      </c>
      <c r="H42" s="80"/>
    </row>
    <row r="43" spans="1:8" x14ac:dyDescent="0.25">
      <c r="A43" s="8">
        <v>40969</v>
      </c>
      <c r="B43">
        <v>0</v>
      </c>
      <c r="C43">
        <v>260</v>
      </c>
      <c r="D43">
        <v>571.79999999999995</v>
      </c>
      <c r="E43">
        <v>360.4</v>
      </c>
      <c r="F43" s="80">
        <f t="shared" si="8"/>
        <v>571.79999999999995</v>
      </c>
      <c r="G43" s="80">
        <f t="shared" si="9"/>
        <v>620.4</v>
      </c>
      <c r="H43" s="80"/>
    </row>
    <row r="44" spans="1:8" x14ac:dyDescent="0.25">
      <c r="A44" s="8">
        <v>40976</v>
      </c>
      <c r="B44">
        <v>0</v>
      </c>
      <c r="C44">
        <v>560</v>
      </c>
      <c r="D44">
        <v>571.79999999999995</v>
      </c>
      <c r="E44">
        <v>411.1</v>
      </c>
      <c r="F44" s="80">
        <f t="shared" si="8"/>
        <v>571.79999999999995</v>
      </c>
      <c r="G44" s="80">
        <f t="shared" si="9"/>
        <v>971.1</v>
      </c>
      <c r="H44" s="80"/>
    </row>
    <row r="45" spans="1:8" x14ac:dyDescent="0.25">
      <c r="A45" s="8">
        <v>40983</v>
      </c>
      <c r="B45">
        <v>0</v>
      </c>
      <c r="C45">
        <v>505</v>
      </c>
      <c r="D45">
        <v>571.79999999999995</v>
      </c>
      <c r="E45">
        <v>462.1</v>
      </c>
      <c r="F45" s="80">
        <f t="shared" si="8"/>
        <v>571.79999999999995</v>
      </c>
      <c r="G45" s="80">
        <f t="shared" si="9"/>
        <v>967.1</v>
      </c>
      <c r="H45" s="80"/>
    </row>
    <row r="46" spans="1:8" x14ac:dyDescent="0.25">
      <c r="A46" s="8">
        <v>40990</v>
      </c>
      <c r="B46">
        <v>0</v>
      </c>
      <c r="C46">
        <v>400</v>
      </c>
      <c r="D46">
        <v>571.79999999999995</v>
      </c>
      <c r="E46">
        <v>562.1</v>
      </c>
      <c r="F46" s="80">
        <f t="shared" si="8"/>
        <v>571.79999999999995</v>
      </c>
      <c r="G46" s="80">
        <f t="shared" si="9"/>
        <v>962.1</v>
      </c>
      <c r="H46" s="80"/>
    </row>
    <row r="47" spans="1:8" x14ac:dyDescent="0.25">
      <c r="A47" s="8">
        <v>40997</v>
      </c>
      <c r="B47">
        <v>0</v>
      </c>
      <c r="C47">
        <v>500</v>
      </c>
      <c r="D47">
        <v>571.79999999999995</v>
      </c>
      <c r="E47">
        <v>562.1</v>
      </c>
      <c r="F47" s="80">
        <f t="shared" si="8"/>
        <v>571.79999999999995</v>
      </c>
      <c r="G47" s="80">
        <f t="shared" si="9"/>
        <v>1062.0999999999999</v>
      </c>
      <c r="H47" s="80"/>
    </row>
    <row r="48" spans="1:8" x14ac:dyDescent="0.25">
      <c r="A48" s="8">
        <v>41004</v>
      </c>
      <c r="B48">
        <v>0</v>
      </c>
      <c r="C48">
        <v>450</v>
      </c>
      <c r="D48">
        <v>571.79999999999995</v>
      </c>
      <c r="E48">
        <v>612.4</v>
      </c>
      <c r="F48" s="80">
        <f t="shared" si="8"/>
        <v>571.79999999999995</v>
      </c>
      <c r="G48" s="80">
        <f t="shared" si="9"/>
        <v>1062.4000000000001</v>
      </c>
      <c r="H48" s="80"/>
    </row>
    <row r="49" spans="1:8" x14ac:dyDescent="0.25">
      <c r="A49" s="8">
        <v>41011</v>
      </c>
      <c r="B49">
        <v>0</v>
      </c>
      <c r="C49">
        <v>450</v>
      </c>
      <c r="D49">
        <v>571.79999999999995</v>
      </c>
      <c r="E49">
        <v>612.4</v>
      </c>
      <c r="F49" s="80">
        <f t="shared" si="8"/>
        <v>571.79999999999995</v>
      </c>
      <c r="G49" s="80">
        <f t="shared" si="9"/>
        <v>1062.4000000000001</v>
      </c>
      <c r="H49" s="80"/>
    </row>
    <row r="50" spans="1:8" x14ac:dyDescent="0.25">
      <c r="A50" s="8">
        <v>41018</v>
      </c>
      <c r="B50">
        <v>0</v>
      </c>
      <c r="C50">
        <v>397.5</v>
      </c>
      <c r="D50">
        <v>571.79999999999995</v>
      </c>
      <c r="E50">
        <v>664.9</v>
      </c>
      <c r="F50" s="80">
        <f t="shared" si="8"/>
        <v>571.79999999999995</v>
      </c>
      <c r="G50" s="80">
        <f t="shared" si="9"/>
        <v>1062.4000000000001</v>
      </c>
      <c r="H50" s="80"/>
    </row>
    <row r="51" spans="1:8" x14ac:dyDescent="0.25">
      <c r="A51" s="8">
        <v>41025</v>
      </c>
      <c r="B51">
        <v>0</v>
      </c>
      <c r="C51">
        <v>397.5</v>
      </c>
      <c r="D51">
        <v>571.79999999999995</v>
      </c>
      <c r="E51">
        <v>716.6</v>
      </c>
      <c r="F51" s="80">
        <f t="shared" si="8"/>
        <v>571.79999999999995</v>
      </c>
      <c r="G51" s="80">
        <f t="shared" si="9"/>
        <v>1114.0999999999999</v>
      </c>
      <c r="H51" s="80"/>
    </row>
    <row r="52" spans="1:8" x14ac:dyDescent="0.25">
      <c r="A52" s="8">
        <v>41032</v>
      </c>
      <c r="B52">
        <v>0</v>
      </c>
      <c r="C52">
        <v>297.5</v>
      </c>
      <c r="D52">
        <v>571.79999999999995</v>
      </c>
      <c r="E52">
        <v>820.7</v>
      </c>
      <c r="F52" s="80">
        <f t="shared" si="8"/>
        <v>571.79999999999995</v>
      </c>
      <c r="G52" s="80">
        <f t="shared" si="9"/>
        <v>1118.2</v>
      </c>
      <c r="H52" s="80"/>
    </row>
    <row r="53" spans="1:8" x14ac:dyDescent="0.25">
      <c r="A53" s="8">
        <v>41039</v>
      </c>
      <c r="B53">
        <v>0</v>
      </c>
      <c r="C53">
        <v>344.8</v>
      </c>
      <c r="D53">
        <v>571.79999999999995</v>
      </c>
      <c r="E53">
        <v>923.4</v>
      </c>
      <c r="F53" s="80">
        <f t="shared" si="8"/>
        <v>571.79999999999995</v>
      </c>
      <c r="G53" s="80">
        <f t="shared" si="9"/>
        <v>1268.2</v>
      </c>
      <c r="H53" s="80"/>
    </row>
    <row r="54" spans="1:8" x14ac:dyDescent="0.25">
      <c r="A54" s="8">
        <v>41046</v>
      </c>
      <c r="B54">
        <v>0</v>
      </c>
      <c r="C54">
        <v>344.8</v>
      </c>
      <c r="D54">
        <v>571.79999999999995</v>
      </c>
      <c r="E54">
        <v>923.4</v>
      </c>
      <c r="F54" s="80">
        <f t="shared" si="8"/>
        <v>571.79999999999995</v>
      </c>
      <c r="G54" s="80">
        <f t="shared" si="9"/>
        <v>1268.2</v>
      </c>
      <c r="H54" s="80">
        <v>200</v>
      </c>
    </row>
    <row r="55" spans="1:8" x14ac:dyDescent="0.25">
      <c r="A55" s="8">
        <v>41053</v>
      </c>
      <c r="B55">
        <v>0</v>
      </c>
      <c r="C55">
        <v>249.4</v>
      </c>
      <c r="D55">
        <v>571.79999999999995</v>
      </c>
      <c r="E55">
        <v>1027.4000000000001</v>
      </c>
      <c r="F55" s="80">
        <f t="shared" si="8"/>
        <v>571.79999999999995</v>
      </c>
      <c r="G55" s="80">
        <f t="shared" si="9"/>
        <v>1276.8000000000002</v>
      </c>
      <c r="H55" s="80">
        <v>200</v>
      </c>
    </row>
    <row r="56" spans="1:8" x14ac:dyDescent="0.25">
      <c r="A56" s="8">
        <v>41060</v>
      </c>
      <c r="B56">
        <v>0</v>
      </c>
      <c r="C56">
        <v>200</v>
      </c>
      <c r="D56">
        <v>571.79999999999995</v>
      </c>
      <c r="E56">
        <v>1078.4000000000001</v>
      </c>
      <c r="F56" s="80">
        <f t="shared" si="8"/>
        <v>571.79999999999995</v>
      </c>
      <c r="G56" s="80">
        <f t="shared" si="9"/>
        <v>1278.4000000000001</v>
      </c>
      <c r="H56" s="80"/>
    </row>
    <row r="57" spans="1:8" x14ac:dyDescent="0.25">
      <c r="A57" s="8">
        <v>41067</v>
      </c>
      <c r="B57">
        <v>200</v>
      </c>
      <c r="C57">
        <v>147.5</v>
      </c>
      <c r="D57">
        <v>0</v>
      </c>
      <c r="E57">
        <v>52.5</v>
      </c>
      <c r="F57" s="80">
        <f t="shared" si="8"/>
        <v>200</v>
      </c>
      <c r="G57" s="80">
        <f t="shared" si="9"/>
        <v>200</v>
      </c>
      <c r="H57" s="80"/>
    </row>
    <row r="58" spans="1:8" x14ac:dyDescent="0.25">
      <c r="A58" s="8">
        <v>41074</v>
      </c>
      <c r="B58">
        <v>150</v>
      </c>
      <c r="C58">
        <v>147.5</v>
      </c>
      <c r="D58">
        <v>52.5</v>
      </c>
      <c r="E58">
        <v>52.5</v>
      </c>
      <c r="F58" s="80">
        <f t="shared" si="8"/>
        <v>202.5</v>
      </c>
      <c r="G58" s="80">
        <f t="shared" si="9"/>
        <v>200</v>
      </c>
      <c r="H58" s="80"/>
    </row>
    <row r="59" spans="1:8" x14ac:dyDescent="0.25">
      <c r="A59" s="8">
        <v>41081</v>
      </c>
      <c r="B59">
        <v>48.6</v>
      </c>
      <c r="C59">
        <v>145</v>
      </c>
      <c r="D59">
        <v>156.4</v>
      </c>
      <c r="E59">
        <v>105</v>
      </c>
      <c r="F59" s="80">
        <f t="shared" si="8"/>
        <v>205</v>
      </c>
      <c r="G59" s="80">
        <f t="shared" si="9"/>
        <v>250</v>
      </c>
      <c r="H59" s="80"/>
    </row>
    <row r="60" spans="1:8" x14ac:dyDescent="0.25">
      <c r="A60" s="8">
        <v>41088</v>
      </c>
      <c r="B60">
        <v>48.6</v>
      </c>
      <c r="C60">
        <v>245</v>
      </c>
      <c r="D60">
        <v>156.4</v>
      </c>
      <c r="E60">
        <v>105</v>
      </c>
      <c r="F60" s="80">
        <f t="shared" si="8"/>
        <v>205</v>
      </c>
      <c r="G60" s="80">
        <f t="shared" si="9"/>
        <v>350</v>
      </c>
      <c r="H60" s="80"/>
    </row>
    <row r="61" spans="1:8" x14ac:dyDescent="0.25">
      <c r="A61" s="8">
        <v>41095</v>
      </c>
      <c r="B61" s="80">
        <v>0</v>
      </c>
      <c r="C61" s="80">
        <v>245</v>
      </c>
      <c r="D61" s="80">
        <v>208.9</v>
      </c>
      <c r="E61" s="80">
        <v>154.30000000000001</v>
      </c>
      <c r="F61" s="80">
        <f t="shared" si="8"/>
        <v>208.9</v>
      </c>
      <c r="G61" s="80">
        <f t="shared" si="9"/>
        <v>399.3</v>
      </c>
      <c r="H61" s="80"/>
    </row>
    <row r="62" spans="1:8" x14ac:dyDescent="0.25">
      <c r="A62" s="8">
        <v>41102</v>
      </c>
      <c r="B62">
        <v>0</v>
      </c>
      <c r="C62">
        <v>110.8</v>
      </c>
      <c r="D62">
        <v>208.9</v>
      </c>
      <c r="E62">
        <v>237</v>
      </c>
      <c r="F62" s="80">
        <f t="shared" si="8"/>
        <v>208.9</v>
      </c>
      <c r="G62" s="80">
        <f t="shared" si="9"/>
        <v>347.8</v>
      </c>
      <c r="H62" s="80"/>
    </row>
    <row r="63" spans="1:8" x14ac:dyDescent="0.25">
      <c r="A63" s="8">
        <v>41109</v>
      </c>
      <c r="B63" s="80">
        <v>0</v>
      </c>
      <c r="C63" s="80">
        <v>50</v>
      </c>
      <c r="D63" s="80">
        <v>208.9</v>
      </c>
      <c r="E63" s="80">
        <v>362</v>
      </c>
      <c r="F63" s="80">
        <f t="shared" si="8"/>
        <v>208.9</v>
      </c>
      <c r="G63" s="80">
        <f t="shared" si="9"/>
        <v>412</v>
      </c>
      <c r="H63" s="80"/>
    </row>
    <row r="64" spans="1:8" x14ac:dyDescent="0.25">
      <c r="A64" s="8">
        <v>41116</v>
      </c>
      <c r="B64" s="80">
        <v>0</v>
      </c>
      <c r="C64" s="80">
        <v>50</v>
      </c>
      <c r="D64" s="80">
        <v>208.9</v>
      </c>
      <c r="E64" s="80">
        <v>362</v>
      </c>
      <c r="F64" s="80">
        <f t="shared" si="8"/>
        <v>208.9</v>
      </c>
      <c r="G64" s="80">
        <f t="shared" si="9"/>
        <v>412</v>
      </c>
      <c r="H64" s="80"/>
    </row>
    <row r="65" spans="1:8" x14ac:dyDescent="0.25">
      <c r="A65" s="8">
        <v>41123</v>
      </c>
      <c r="B65" s="80">
        <v>0</v>
      </c>
      <c r="C65" s="80">
        <v>100</v>
      </c>
      <c r="D65" s="80">
        <v>208.9</v>
      </c>
      <c r="E65" s="80">
        <v>362</v>
      </c>
      <c r="F65" s="80">
        <f t="shared" si="8"/>
        <v>208.9</v>
      </c>
      <c r="G65" s="80">
        <f t="shared" si="9"/>
        <v>462</v>
      </c>
      <c r="H65" s="80"/>
    </row>
    <row r="66" spans="1:8" x14ac:dyDescent="0.25">
      <c r="A66" s="8">
        <v>41130</v>
      </c>
      <c r="B66">
        <v>0</v>
      </c>
      <c r="C66">
        <v>50</v>
      </c>
      <c r="D66">
        <v>208.9</v>
      </c>
      <c r="E66">
        <v>414.3</v>
      </c>
      <c r="F66" s="80">
        <f t="shared" si="8"/>
        <v>208.9</v>
      </c>
      <c r="G66" s="80">
        <f t="shared" si="9"/>
        <v>464.3</v>
      </c>
      <c r="H66" s="80"/>
    </row>
    <row r="67" spans="1:8" x14ac:dyDescent="0.25">
      <c r="A67" s="8">
        <v>41137</v>
      </c>
      <c r="B67" s="80">
        <v>0</v>
      </c>
      <c r="C67" s="80">
        <v>100</v>
      </c>
      <c r="D67" s="80">
        <v>208.9</v>
      </c>
      <c r="E67" s="80">
        <v>414.3</v>
      </c>
      <c r="F67" s="80">
        <f t="shared" ref="F67:F98" si="10">+B67+D67</f>
        <v>208.9</v>
      </c>
      <c r="G67" s="80">
        <f t="shared" si="9"/>
        <v>514.29999999999995</v>
      </c>
      <c r="H67" s="80"/>
    </row>
    <row r="68" spans="1:8" x14ac:dyDescent="0.25">
      <c r="A68" s="8">
        <v>41144</v>
      </c>
      <c r="B68" s="80">
        <v>0</v>
      </c>
      <c r="C68" s="80">
        <v>150</v>
      </c>
      <c r="D68" s="80">
        <v>208.9</v>
      </c>
      <c r="E68" s="80">
        <v>414.3</v>
      </c>
      <c r="F68" s="80">
        <f t="shared" si="10"/>
        <v>208.9</v>
      </c>
      <c r="G68" s="80">
        <f t="shared" si="9"/>
        <v>564.29999999999995</v>
      </c>
      <c r="H68" s="80"/>
    </row>
    <row r="69" spans="1:8" x14ac:dyDescent="0.25">
      <c r="A69" s="8">
        <v>41151</v>
      </c>
      <c r="B69" s="80">
        <v>0</v>
      </c>
      <c r="C69" s="80">
        <v>47.5</v>
      </c>
      <c r="D69" s="80">
        <v>208.9</v>
      </c>
      <c r="E69" s="80">
        <v>519.29999999999995</v>
      </c>
      <c r="F69" s="80">
        <f t="shared" si="10"/>
        <v>208.9</v>
      </c>
      <c r="G69" s="80">
        <f t="shared" si="9"/>
        <v>566.79999999999995</v>
      </c>
      <c r="H69" s="80"/>
    </row>
    <row r="70" spans="1:8" x14ac:dyDescent="0.25">
      <c r="A70" s="8">
        <v>41158</v>
      </c>
      <c r="B70">
        <v>0</v>
      </c>
      <c r="C70">
        <v>47.5</v>
      </c>
      <c r="D70">
        <v>208.9</v>
      </c>
      <c r="E70">
        <v>519.29999999999995</v>
      </c>
      <c r="F70" s="80">
        <f t="shared" si="10"/>
        <v>208.9</v>
      </c>
      <c r="G70" s="80">
        <f t="shared" si="9"/>
        <v>566.79999999999995</v>
      </c>
      <c r="H70" s="80"/>
    </row>
    <row r="71" spans="1:8" x14ac:dyDescent="0.25">
      <c r="A71" s="8">
        <v>41165</v>
      </c>
      <c r="B71" s="80">
        <v>0</v>
      </c>
      <c r="C71" s="80">
        <v>47.5</v>
      </c>
      <c r="D71" s="80">
        <v>208.9</v>
      </c>
      <c r="E71" s="80">
        <v>519.29999999999995</v>
      </c>
      <c r="F71" s="80">
        <f t="shared" si="10"/>
        <v>208.9</v>
      </c>
      <c r="G71" s="80">
        <f t="shared" si="9"/>
        <v>566.79999999999995</v>
      </c>
      <c r="H71" s="80"/>
    </row>
    <row r="72" spans="1:8" x14ac:dyDescent="0.25">
      <c r="A72" s="8">
        <v>41172</v>
      </c>
      <c r="B72">
        <v>0</v>
      </c>
      <c r="C72">
        <v>0</v>
      </c>
      <c r="D72">
        <v>208.9</v>
      </c>
      <c r="E72">
        <v>571.79999999999995</v>
      </c>
      <c r="F72" s="80">
        <f t="shared" si="10"/>
        <v>208.9</v>
      </c>
      <c r="G72" s="80">
        <f t="shared" ref="G72:G103" si="11">+C72+E72</f>
        <v>571.79999999999995</v>
      </c>
      <c r="H72" s="80"/>
    </row>
    <row r="73" spans="1:8" x14ac:dyDescent="0.25">
      <c r="A73" s="8">
        <v>41179</v>
      </c>
      <c r="B73" s="80">
        <v>0</v>
      </c>
      <c r="C73" s="80">
        <v>0</v>
      </c>
      <c r="D73" s="80">
        <v>208.9</v>
      </c>
      <c r="E73" s="80">
        <v>571.79999999999995</v>
      </c>
      <c r="F73" s="80">
        <f t="shared" si="10"/>
        <v>208.9</v>
      </c>
      <c r="G73" s="80">
        <f t="shared" si="11"/>
        <v>571.79999999999995</v>
      </c>
      <c r="H73" s="80"/>
    </row>
    <row r="74" spans="1:8" x14ac:dyDescent="0.25">
      <c r="A74" s="8">
        <v>41186</v>
      </c>
      <c r="B74" s="80">
        <v>0</v>
      </c>
      <c r="C74" s="80">
        <v>0</v>
      </c>
      <c r="D74" s="80">
        <v>208.9</v>
      </c>
      <c r="E74" s="80">
        <v>571.79999999999995</v>
      </c>
      <c r="F74" s="80">
        <f t="shared" si="10"/>
        <v>208.9</v>
      </c>
      <c r="G74" s="80">
        <f t="shared" si="11"/>
        <v>571.79999999999995</v>
      </c>
      <c r="H74" s="80"/>
    </row>
    <row r="75" spans="1:8" x14ac:dyDescent="0.25">
      <c r="A75" s="8">
        <v>41193</v>
      </c>
      <c r="B75" s="80">
        <v>0</v>
      </c>
      <c r="C75" s="80">
        <v>0</v>
      </c>
      <c r="D75" s="80">
        <v>208.9</v>
      </c>
      <c r="E75" s="80">
        <v>571.79999999999995</v>
      </c>
      <c r="F75" s="80">
        <f t="shared" si="10"/>
        <v>208.9</v>
      </c>
      <c r="G75" s="80">
        <f t="shared" si="11"/>
        <v>571.79999999999995</v>
      </c>
      <c r="H75" s="80"/>
    </row>
    <row r="76" spans="1:8" x14ac:dyDescent="0.25">
      <c r="A76" s="8">
        <v>41200</v>
      </c>
      <c r="B76" s="80">
        <v>0</v>
      </c>
      <c r="C76" s="80">
        <v>0</v>
      </c>
      <c r="D76" s="80">
        <v>208.9</v>
      </c>
      <c r="E76" s="80">
        <v>571.79999999999995</v>
      </c>
      <c r="F76" s="80">
        <f t="shared" si="10"/>
        <v>208.9</v>
      </c>
      <c r="G76" s="80">
        <f t="shared" si="11"/>
        <v>571.79999999999995</v>
      </c>
      <c r="H76" s="80"/>
    </row>
    <row r="77" spans="1:8" x14ac:dyDescent="0.25">
      <c r="A77" s="8">
        <v>41207</v>
      </c>
      <c r="B77">
        <v>0</v>
      </c>
      <c r="C77">
        <v>0</v>
      </c>
      <c r="D77">
        <v>208.9</v>
      </c>
      <c r="E77">
        <v>571.79999999999995</v>
      </c>
      <c r="F77" s="80">
        <f t="shared" si="10"/>
        <v>208.9</v>
      </c>
      <c r="G77" s="80">
        <f t="shared" si="11"/>
        <v>571.79999999999995</v>
      </c>
      <c r="H77" s="80"/>
    </row>
    <row r="78" spans="1:8" x14ac:dyDescent="0.25">
      <c r="A78" s="8">
        <v>41214</v>
      </c>
      <c r="B78" s="80">
        <v>0</v>
      </c>
      <c r="C78" s="80">
        <v>0</v>
      </c>
      <c r="D78" s="80">
        <v>208.9</v>
      </c>
      <c r="E78" s="80">
        <v>571.79999999999995</v>
      </c>
      <c r="F78" s="80">
        <f t="shared" si="10"/>
        <v>208.9</v>
      </c>
      <c r="G78" s="80">
        <f t="shared" si="11"/>
        <v>571.79999999999995</v>
      </c>
      <c r="H78" s="80"/>
    </row>
    <row r="79" spans="1:8" x14ac:dyDescent="0.25">
      <c r="A79" s="8">
        <v>41221</v>
      </c>
      <c r="B79" s="80">
        <v>0</v>
      </c>
      <c r="C79" s="80">
        <v>0</v>
      </c>
      <c r="D79" s="80">
        <v>208.9</v>
      </c>
      <c r="E79" s="80">
        <v>571.79999999999995</v>
      </c>
      <c r="F79" s="80">
        <f t="shared" si="10"/>
        <v>208.9</v>
      </c>
      <c r="G79" s="80">
        <f t="shared" si="11"/>
        <v>571.79999999999995</v>
      </c>
      <c r="H79" s="80"/>
    </row>
    <row r="80" spans="1:8" x14ac:dyDescent="0.25">
      <c r="A80" s="8">
        <v>41228</v>
      </c>
      <c r="B80">
        <v>0</v>
      </c>
      <c r="C80">
        <v>0</v>
      </c>
      <c r="D80">
        <v>208.9</v>
      </c>
      <c r="E80">
        <v>571.79999999999995</v>
      </c>
      <c r="F80" s="80">
        <f t="shared" si="10"/>
        <v>208.9</v>
      </c>
      <c r="G80" s="80">
        <f t="shared" si="11"/>
        <v>571.79999999999995</v>
      </c>
      <c r="H80" s="80"/>
    </row>
    <row r="81" spans="1:8" x14ac:dyDescent="0.25">
      <c r="A81" s="8">
        <v>41235</v>
      </c>
      <c r="B81" s="80">
        <v>0</v>
      </c>
      <c r="C81" s="80">
        <v>0</v>
      </c>
      <c r="D81" s="80">
        <v>208.9</v>
      </c>
      <c r="E81" s="80">
        <v>571.79999999999995</v>
      </c>
      <c r="F81" s="80">
        <f t="shared" si="10"/>
        <v>208.9</v>
      </c>
      <c r="G81" s="80">
        <f t="shared" si="11"/>
        <v>571.79999999999995</v>
      </c>
      <c r="H81" s="80"/>
    </row>
    <row r="82" spans="1:8" x14ac:dyDescent="0.25">
      <c r="A82" s="8">
        <v>41242</v>
      </c>
      <c r="B82">
        <v>0</v>
      </c>
      <c r="C82">
        <v>0</v>
      </c>
      <c r="D82">
        <v>208.9</v>
      </c>
      <c r="E82">
        <v>571.79999999999995</v>
      </c>
      <c r="F82" s="80">
        <f t="shared" si="10"/>
        <v>208.9</v>
      </c>
      <c r="G82" s="80">
        <f t="shared" si="11"/>
        <v>571.79999999999995</v>
      </c>
      <c r="H82" s="80"/>
    </row>
    <row r="83" spans="1:8" x14ac:dyDescent="0.25">
      <c r="A83" s="8">
        <v>41249</v>
      </c>
      <c r="B83">
        <v>0</v>
      </c>
      <c r="C83">
        <v>0</v>
      </c>
      <c r="D83">
        <v>208.9</v>
      </c>
      <c r="E83">
        <v>571.79999999999995</v>
      </c>
      <c r="F83" s="80">
        <f t="shared" si="10"/>
        <v>208.9</v>
      </c>
      <c r="G83" s="80">
        <f t="shared" si="11"/>
        <v>571.79999999999995</v>
      </c>
      <c r="H83" s="80"/>
    </row>
    <row r="84" spans="1:8" x14ac:dyDescent="0.25">
      <c r="A84" s="8">
        <v>41256</v>
      </c>
      <c r="B84">
        <v>0</v>
      </c>
      <c r="C84">
        <v>0</v>
      </c>
      <c r="D84">
        <v>208.9</v>
      </c>
      <c r="E84">
        <v>571.79999999999995</v>
      </c>
      <c r="F84" s="80">
        <f t="shared" si="10"/>
        <v>208.9</v>
      </c>
      <c r="G84" s="80">
        <f t="shared" si="11"/>
        <v>571.79999999999995</v>
      </c>
      <c r="H84" s="80"/>
    </row>
    <row r="85" spans="1:8" x14ac:dyDescent="0.25">
      <c r="A85" s="8">
        <v>41263</v>
      </c>
      <c r="B85">
        <v>0</v>
      </c>
      <c r="C85">
        <v>0</v>
      </c>
      <c r="D85">
        <v>208.9</v>
      </c>
      <c r="E85">
        <v>571.79999999999995</v>
      </c>
      <c r="F85" s="80">
        <f t="shared" si="10"/>
        <v>208.9</v>
      </c>
      <c r="G85" s="80">
        <f t="shared" si="11"/>
        <v>571.79999999999995</v>
      </c>
      <c r="H85" s="80"/>
    </row>
    <row r="86" spans="1:8" x14ac:dyDescent="0.25">
      <c r="A86" s="8">
        <v>41270</v>
      </c>
      <c r="B86">
        <v>0</v>
      </c>
      <c r="C86">
        <v>0</v>
      </c>
      <c r="D86">
        <v>208.9</v>
      </c>
      <c r="E86">
        <v>571.79999999999995</v>
      </c>
      <c r="F86" s="80">
        <f t="shared" si="10"/>
        <v>208.9</v>
      </c>
      <c r="G86" s="80">
        <f t="shared" si="11"/>
        <v>571.79999999999995</v>
      </c>
      <c r="H86" s="80"/>
    </row>
    <row r="87" spans="1:8" x14ac:dyDescent="0.25">
      <c r="A87" s="8">
        <v>41277</v>
      </c>
      <c r="B87">
        <v>0</v>
      </c>
      <c r="C87">
        <v>0</v>
      </c>
      <c r="D87">
        <v>208.9</v>
      </c>
      <c r="E87">
        <v>571.79999999999995</v>
      </c>
      <c r="F87" s="80">
        <f t="shared" si="10"/>
        <v>208.9</v>
      </c>
      <c r="G87" s="80">
        <f t="shared" si="11"/>
        <v>571.79999999999995</v>
      </c>
      <c r="H87" s="80"/>
    </row>
    <row r="88" spans="1:8" x14ac:dyDescent="0.25">
      <c r="A88" s="8">
        <v>41284</v>
      </c>
      <c r="B88">
        <v>0</v>
      </c>
      <c r="C88">
        <v>0</v>
      </c>
      <c r="D88">
        <v>208.9</v>
      </c>
      <c r="E88">
        <v>571.79999999999995</v>
      </c>
      <c r="F88" s="80">
        <f t="shared" si="10"/>
        <v>208.9</v>
      </c>
      <c r="G88" s="80">
        <f t="shared" si="11"/>
        <v>571.79999999999995</v>
      </c>
      <c r="H88" s="80"/>
    </row>
    <row r="89" spans="1:8" x14ac:dyDescent="0.25">
      <c r="A89" s="8">
        <v>41291</v>
      </c>
      <c r="B89">
        <v>0</v>
      </c>
      <c r="C89">
        <v>0</v>
      </c>
      <c r="D89">
        <v>208.9</v>
      </c>
      <c r="E89">
        <v>571.79999999999995</v>
      </c>
      <c r="F89" s="80">
        <f t="shared" si="10"/>
        <v>208.9</v>
      </c>
      <c r="G89" s="80">
        <f t="shared" si="11"/>
        <v>571.79999999999995</v>
      </c>
      <c r="H89" s="80"/>
    </row>
    <row r="90" spans="1:8" x14ac:dyDescent="0.25">
      <c r="A90" s="8">
        <v>41298</v>
      </c>
      <c r="B90">
        <v>0</v>
      </c>
      <c r="C90">
        <v>0</v>
      </c>
      <c r="D90">
        <v>208.9</v>
      </c>
      <c r="E90">
        <v>571.79999999999995</v>
      </c>
      <c r="F90" s="80">
        <f t="shared" si="10"/>
        <v>208.9</v>
      </c>
      <c r="G90" s="80">
        <f t="shared" si="11"/>
        <v>571.79999999999995</v>
      </c>
      <c r="H90" s="80"/>
    </row>
    <row r="91" spans="1:8" x14ac:dyDescent="0.25">
      <c r="A91" s="8">
        <v>41305</v>
      </c>
      <c r="B91">
        <v>0</v>
      </c>
      <c r="C91">
        <v>0</v>
      </c>
      <c r="D91">
        <v>208.9</v>
      </c>
      <c r="E91">
        <v>571.79999999999995</v>
      </c>
      <c r="F91" s="80">
        <f t="shared" si="10"/>
        <v>208.9</v>
      </c>
      <c r="G91" s="80">
        <f t="shared" si="11"/>
        <v>571.79999999999995</v>
      </c>
      <c r="H91" s="80"/>
    </row>
    <row r="92" spans="1:8" x14ac:dyDescent="0.25">
      <c r="A92" s="8">
        <v>41312</v>
      </c>
      <c r="B92">
        <v>0</v>
      </c>
      <c r="C92">
        <v>0</v>
      </c>
      <c r="D92">
        <v>208.9</v>
      </c>
      <c r="E92">
        <v>571.79999999999995</v>
      </c>
      <c r="F92" s="80">
        <f t="shared" si="10"/>
        <v>208.9</v>
      </c>
      <c r="G92" s="80">
        <f t="shared" si="11"/>
        <v>571.79999999999995</v>
      </c>
      <c r="H92" s="80"/>
    </row>
    <row r="93" spans="1:8" x14ac:dyDescent="0.25">
      <c r="A93" s="8">
        <v>41319</v>
      </c>
      <c r="B93">
        <v>0</v>
      </c>
      <c r="C93">
        <v>0</v>
      </c>
      <c r="D93">
        <v>208.9</v>
      </c>
      <c r="E93">
        <v>571.79999999999995</v>
      </c>
      <c r="F93" s="80">
        <f t="shared" si="10"/>
        <v>208.9</v>
      </c>
      <c r="G93" s="80">
        <f t="shared" si="11"/>
        <v>571.79999999999995</v>
      </c>
      <c r="H93" s="80"/>
    </row>
    <row r="94" spans="1:8" x14ac:dyDescent="0.25">
      <c r="A94" s="8">
        <v>41326</v>
      </c>
      <c r="B94">
        <v>0</v>
      </c>
      <c r="C94">
        <v>0</v>
      </c>
      <c r="D94">
        <v>208.9</v>
      </c>
      <c r="E94">
        <v>571.79999999999995</v>
      </c>
      <c r="F94" s="80">
        <f t="shared" si="10"/>
        <v>208.9</v>
      </c>
      <c r="G94" s="80">
        <f t="shared" si="11"/>
        <v>571.79999999999995</v>
      </c>
      <c r="H94" s="80"/>
    </row>
    <row r="95" spans="1:8" x14ac:dyDescent="0.25">
      <c r="A95" s="8">
        <v>41333</v>
      </c>
      <c r="B95">
        <v>0</v>
      </c>
      <c r="C95">
        <v>0</v>
      </c>
      <c r="D95">
        <v>208.9</v>
      </c>
      <c r="E95">
        <v>571.79999999999995</v>
      </c>
      <c r="F95" s="80">
        <f t="shared" si="10"/>
        <v>208.9</v>
      </c>
      <c r="G95" s="80">
        <f t="shared" si="11"/>
        <v>571.79999999999995</v>
      </c>
      <c r="H95" s="80"/>
    </row>
    <row r="96" spans="1:8" x14ac:dyDescent="0.25">
      <c r="A96" s="8">
        <v>41340</v>
      </c>
      <c r="B96">
        <v>0</v>
      </c>
      <c r="C96">
        <v>0</v>
      </c>
      <c r="D96">
        <v>208.9</v>
      </c>
      <c r="E96">
        <v>571.79999999999995</v>
      </c>
      <c r="F96" s="80">
        <f t="shared" si="10"/>
        <v>208.9</v>
      </c>
      <c r="G96" s="80">
        <f t="shared" si="11"/>
        <v>571.79999999999995</v>
      </c>
      <c r="H96" s="80"/>
    </row>
    <row r="97" spans="1:8" x14ac:dyDescent="0.25">
      <c r="A97" s="8">
        <v>41347</v>
      </c>
      <c r="B97">
        <v>0</v>
      </c>
      <c r="C97">
        <v>0</v>
      </c>
      <c r="D97">
        <v>208.9</v>
      </c>
      <c r="E97">
        <v>571.79999999999995</v>
      </c>
      <c r="F97" s="80">
        <f t="shared" si="10"/>
        <v>208.9</v>
      </c>
      <c r="G97" s="80">
        <f t="shared" si="11"/>
        <v>571.79999999999995</v>
      </c>
      <c r="H97" s="80"/>
    </row>
    <row r="98" spans="1:8" x14ac:dyDescent="0.25">
      <c r="A98" s="8">
        <v>41354</v>
      </c>
      <c r="B98">
        <v>0</v>
      </c>
      <c r="C98">
        <v>0</v>
      </c>
      <c r="D98">
        <v>208.9</v>
      </c>
      <c r="E98">
        <v>571.79999999999995</v>
      </c>
      <c r="F98" s="80">
        <f t="shared" si="10"/>
        <v>208.9</v>
      </c>
      <c r="G98" s="80">
        <f t="shared" si="11"/>
        <v>571.79999999999995</v>
      </c>
    </row>
    <row r="99" spans="1:8" x14ac:dyDescent="0.25">
      <c r="A99" s="8">
        <v>41361</v>
      </c>
      <c r="B99">
        <v>0</v>
      </c>
      <c r="C99">
        <v>0</v>
      </c>
      <c r="D99">
        <v>208.9</v>
      </c>
      <c r="E99">
        <v>571.79999999999995</v>
      </c>
      <c r="F99" s="80">
        <f t="shared" ref="F99:F109" si="12">+B99+D99</f>
        <v>208.9</v>
      </c>
      <c r="G99" s="80">
        <f t="shared" si="11"/>
        <v>571.79999999999995</v>
      </c>
    </row>
    <row r="100" spans="1:8" x14ac:dyDescent="0.25">
      <c r="A100" s="8">
        <v>41368</v>
      </c>
      <c r="B100">
        <v>0</v>
      </c>
      <c r="C100">
        <v>0</v>
      </c>
      <c r="D100">
        <v>208.9</v>
      </c>
      <c r="E100">
        <v>571.79999999999995</v>
      </c>
      <c r="F100" s="80">
        <f t="shared" si="12"/>
        <v>208.9</v>
      </c>
      <c r="G100" s="80">
        <f t="shared" si="11"/>
        <v>571.79999999999995</v>
      </c>
    </row>
    <row r="101" spans="1:8" x14ac:dyDescent="0.25">
      <c r="A101" s="8">
        <v>41375</v>
      </c>
      <c r="B101">
        <v>0</v>
      </c>
      <c r="C101">
        <v>0</v>
      </c>
      <c r="D101">
        <v>208.9</v>
      </c>
      <c r="E101">
        <v>571.79999999999995</v>
      </c>
      <c r="F101" s="80">
        <f t="shared" si="12"/>
        <v>208.9</v>
      </c>
      <c r="G101" s="80">
        <f t="shared" si="11"/>
        <v>571.79999999999995</v>
      </c>
    </row>
    <row r="102" spans="1:8" x14ac:dyDescent="0.25">
      <c r="A102" s="8">
        <v>41382</v>
      </c>
      <c r="B102">
        <v>0</v>
      </c>
      <c r="C102">
        <v>0</v>
      </c>
      <c r="D102">
        <v>208.9</v>
      </c>
      <c r="E102">
        <v>571.79999999999995</v>
      </c>
      <c r="F102" s="80">
        <f t="shared" si="12"/>
        <v>208.9</v>
      </c>
      <c r="G102" s="80">
        <f t="shared" si="11"/>
        <v>571.79999999999995</v>
      </c>
    </row>
    <row r="103" spans="1:8" x14ac:dyDescent="0.25">
      <c r="A103" s="8">
        <v>41389</v>
      </c>
      <c r="B103">
        <v>0</v>
      </c>
      <c r="C103">
        <v>0</v>
      </c>
      <c r="D103">
        <v>208.9</v>
      </c>
      <c r="E103">
        <v>571.79999999999995</v>
      </c>
      <c r="F103" s="80">
        <f t="shared" si="12"/>
        <v>208.9</v>
      </c>
      <c r="G103" s="80">
        <f t="shared" si="11"/>
        <v>571.79999999999995</v>
      </c>
    </row>
    <row r="104" spans="1:8" x14ac:dyDescent="0.25">
      <c r="A104" s="8">
        <v>41396</v>
      </c>
      <c r="B104">
        <v>0</v>
      </c>
      <c r="C104">
        <v>0</v>
      </c>
      <c r="D104">
        <v>208.9</v>
      </c>
      <c r="E104">
        <v>571.79999999999995</v>
      </c>
      <c r="F104" s="80">
        <f t="shared" si="12"/>
        <v>208.9</v>
      </c>
      <c r="G104" s="80">
        <f t="shared" ref="G104:G109" si="13">+C104+E104</f>
        <v>571.79999999999995</v>
      </c>
    </row>
    <row r="105" spans="1:8" x14ac:dyDescent="0.25">
      <c r="A105" s="8">
        <v>41403</v>
      </c>
      <c r="B105">
        <v>0</v>
      </c>
      <c r="C105">
        <v>0</v>
      </c>
      <c r="D105">
        <v>208.9</v>
      </c>
      <c r="E105">
        <v>571.79999999999995</v>
      </c>
      <c r="F105" s="80">
        <f t="shared" si="12"/>
        <v>208.9</v>
      </c>
      <c r="G105" s="80">
        <f t="shared" si="13"/>
        <v>571.79999999999995</v>
      </c>
    </row>
    <row r="106" spans="1:8" x14ac:dyDescent="0.25">
      <c r="A106" s="8">
        <v>41410</v>
      </c>
      <c r="B106">
        <v>0</v>
      </c>
      <c r="C106">
        <v>0</v>
      </c>
      <c r="D106">
        <v>208.9</v>
      </c>
      <c r="E106">
        <v>571.79999999999995</v>
      </c>
      <c r="F106" s="80">
        <f t="shared" si="12"/>
        <v>208.9</v>
      </c>
      <c r="G106" s="80">
        <f t="shared" si="13"/>
        <v>571.79999999999995</v>
      </c>
    </row>
    <row r="107" spans="1:8" x14ac:dyDescent="0.25">
      <c r="A107" s="8">
        <v>41417</v>
      </c>
      <c r="B107">
        <v>0</v>
      </c>
      <c r="C107">
        <v>0</v>
      </c>
      <c r="D107">
        <v>208.9</v>
      </c>
      <c r="E107">
        <v>571.79999999999995</v>
      </c>
      <c r="F107" s="80">
        <f t="shared" si="12"/>
        <v>208.9</v>
      </c>
      <c r="G107" s="80">
        <f t="shared" si="13"/>
        <v>571.79999999999995</v>
      </c>
    </row>
    <row r="108" spans="1:8" x14ac:dyDescent="0.25">
      <c r="A108" s="8">
        <v>41424</v>
      </c>
      <c r="B108">
        <v>0</v>
      </c>
      <c r="C108">
        <v>0</v>
      </c>
      <c r="D108">
        <v>208.9</v>
      </c>
      <c r="E108">
        <v>571.79999999999995</v>
      </c>
      <c r="F108" s="80">
        <f t="shared" si="12"/>
        <v>208.9</v>
      </c>
      <c r="G108" s="80">
        <f t="shared" si="13"/>
        <v>571.79999999999995</v>
      </c>
    </row>
    <row r="109" spans="1:8" x14ac:dyDescent="0.25">
      <c r="A109" s="8">
        <v>41431</v>
      </c>
      <c r="B109">
        <v>0</v>
      </c>
      <c r="C109">
        <v>200</v>
      </c>
      <c r="D109">
        <v>0</v>
      </c>
      <c r="E109">
        <v>0</v>
      </c>
      <c r="F109" s="80">
        <f t="shared" si="12"/>
        <v>0</v>
      </c>
      <c r="G109" s="80">
        <f t="shared" si="13"/>
        <v>200</v>
      </c>
    </row>
    <row r="110" spans="1:8" x14ac:dyDescent="0.25">
      <c r="A110" s="8">
        <v>41438</v>
      </c>
    </row>
    <row r="111" spans="1:8" x14ac:dyDescent="0.25">
      <c r="A111" s="8">
        <v>41445</v>
      </c>
      <c r="B111">
        <v>0</v>
      </c>
      <c r="C111">
        <v>48.6</v>
      </c>
      <c r="D111">
        <v>0</v>
      </c>
      <c r="E111">
        <v>156.4</v>
      </c>
      <c r="F111" s="80">
        <f t="shared" ref="F111:G113" si="14">+B111+D111</f>
        <v>0</v>
      </c>
      <c r="G111" s="80">
        <f t="shared" si="14"/>
        <v>205</v>
      </c>
    </row>
    <row r="112" spans="1:8" x14ac:dyDescent="0.25">
      <c r="A112" s="8">
        <v>41452</v>
      </c>
      <c r="B112">
        <v>0</v>
      </c>
      <c r="C112">
        <v>48.6</v>
      </c>
      <c r="D112">
        <v>0</v>
      </c>
      <c r="E112">
        <v>156.4</v>
      </c>
      <c r="F112" s="80">
        <f t="shared" si="14"/>
        <v>0</v>
      </c>
      <c r="G112" s="80">
        <f t="shared" si="14"/>
        <v>205</v>
      </c>
    </row>
    <row r="113" spans="1:10" x14ac:dyDescent="0.25">
      <c r="A113" s="8">
        <v>41459</v>
      </c>
      <c r="B113">
        <v>0</v>
      </c>
      <c r="C113">
        <v>0</v>
      </c>
      <c r="D113">
        <v>0</v>
      </c>
      <c r="E113">
        <v>208.9</v>
      </c>
      <c r="F113" s="80">
        <f t="shared" si="14"/>
        <v>0</v>
      </c>
      <c r="G113" s="80">
        <f t="shared" si="14"/>
        <v>208.9</v>
      </c>
    </row>
    <row r="114" spans="1:10" x14ac:dyDescent="0.25">
      <c r="A114" s="8">
        <v>41466</v>
      </c>
      <c r="B114">
        <v>0</v>
      </c>
      <c r="C114">
        <v>0</v>
      </c>
      <c r="D114">
        <v>0</v>
      </c>
      <c r="E114">
        <v>208.9</v>
      </c>
      <c r="F114" s="80">
        <f>+B114+D114</f>
        <v>0</v>
      </c>
      <c r="G114" s="80">
        <f>+C114+E114</f>
        <v>208.9</v>
      </c>
    </row>
    <row r="115" spans="1:10" x14ac:dyDescent="0.25">
      <c r="A115" s="8">
        <v>41473</v>
      </c>
      <c r="B115">
        <v>0</v>
      </c>
      <c r="C115">
        <v>0</v>
      </c>
      <c r="D115">
        <v>0</v>
      </c>
      <c r="E115">
        <v>208.9</v>
      </c>
      <c r="F115" s="80">
        <f>+B115+D115</f>
        <v>0</v>
      </c>
      <c r="G115" s="80">
        <f>+C115+E115</f>
        <v>208.9</v>
      </c>
    </row>
    <row r="116" spans="1:10" x14ac:dyDescent="0.25">
      <c r="A116" s="8">
        <v>41480</v>
      </c>
    </row>
    <row r="117" spans="1:10" x14ac:dyDescent="0.25">
      <c r="A117" s="8">
        <v>41487</v>
      </c>
      <c r="B117">
        <v>0</v>
      </c>
      <c r="C117">
        <v>0</v>
      </c>
      <c r="D117">
        <v>0</v>
      </c>
      <c r="E117">
        <v>208.9</v>
      </c>
      <c r="F117" s="80">
        <f t="shared" ref="F117:G119" si="15">+B117+D117</f>
        <v>0</v>
      </c>
      <c r="G117" s="80">
        <f t="shared" si="15"/>
        <v>208.9</v>
      </c>
    </row>
    <row r="118" spans="1:10" x14ac:dyDescent="0.25">
      <c r="A118" s="8">
        <v>41494</v>
      </c>
      <c r="B118">
        <v>0</v>
      </c>
      <c r="C118">
        <v>0</v>
      </c>
      <c r="D118">
        <v>0</v>
      </c>
      <c r="E118">
        <v>208.9</v>
      </c>
      <c r="F118" s="80">
        <f t="shared" si="15"/>
        <v>0</v>
      </c>
      <c r="G118" s="80">
        <f t="shared" si="15"/>
        <v>208.9</v>
      </c>
    </row>
    <row r="119" spans="1:10" x14ac:dyDescent="0.25">
      <c r="A119" s="8">
        <v>41501</v>
      </c>
      <c r="B119">
        <v>0</v>
      </c>
      <c r="C119">
        <v>0</v>
      </c>
      <c r="D119">
        <v>0</v>
      </c>
      <c r="E119">
        <v>208.9</v>
      </c>
      <c r="F119" s="80">
        <f t="shared" si="15"/>
        <v>0</v>
      </c>
      <c r="G119" s="80">
        <f t="shared" si="15"/>
        <v>208.9</v>
      </c>
    </row>
    <row r="120" spans="1:10" x14ac:dyDescent="0.25">
      <c r="A120" s="8">
        <v>41508</v>
      </c>
      <c r="B120">
        <v>0</v>
      </c>
      <c r="C120">
        <v>0</v>
      </c>
      <c r="D120">
        <v>0</v>
      </c>
      <c r="E120">
        <v>208.9</v>
      </c>
      <c r="F120" s="80">
        <f t="shared" ref="F120:G124" si="16">+B120+D120</f>
        <v>0</v>
      </c>
      <c r="G120" s="80">
        <f t="shared" si="16"/>
        <v>208.9</v>
      </c>
    </row>
    <row r="121" spans="1:10" x14ac:dyDescent="0.25">
      <c r="A121" s="8">
        <v>41515</v>
      </c>
      <c r="B121">
        <v>0</v>
      </c>
      <c r="C121">
        <v>0</v>
      </c>
      <c r="D121">
        <v>0</v>
      </c>
      <c r="E121">
        <v>208.9</v>
      </c>
      <c r="F121" s="80">
        <f t="shared" si="16"/>
        <v>0</v>
      </c>
      <c r="G121" s="80">
        <f t="shared" si="16"/>
        <v>208.9</v>
      </c>
    </row>
    <row r="122" spans="1:10" x14ac:dyDescent="0.25">
      <c r="A122" s="8">
        <v>41522</v>
      </c>
      <c r="B122">
        <v>0</v>
      </c>
      <c r="C122">
        <v>0</v>
      </c>
      <c r="D122">
        <v>0</v>
      </c>
      <c r="E122">
        <v>208.9</v>
      </c>
      <c r="F122" s="80">
        <f t="shared" si="16"/>
        <v>0</v>
      </c>
      <c r="G122" s="80">
        <f t="shared" si="16"/>
        <v>208.9</v>
      </c>
    </row>
    <row r="123" spans="1:10" x14ac:dyDescent="0.25">
      <c r="A123" s="8">
        <v>41529</v>
      </c>
      <c r="B123">
        <v>0</v>
      </c>
      <c r="C123">
        <v>0</v>
      </c>
      <c r="D123">
        <v>0</v>
      </c>
      <c r="E123">
        <v>208.9</v>
      </c>
      <c r="F123" s="80">
        <f t="shared" si="16"/>
        <v>0</v>
      </c>
      <c r="G123" s="80">
        <f t="shared" si="16"/>
        <v>208.9</v>
      </c>
    </row>
    <row r="124" spans="1:10" x14ac:dyDescent="0.25">
      <c r="A124" s="8">
        <v>41536</v>
      </c>
      <c r="B124">
        <v>0</v>
      </c>
      <c r="C124">
        <v>0</v>
      </c>
      <c r="D124">
        <v>0</v>
      </c>
      <c r="E124">
        <v>208.9</v>
      </c>
      <c r="F124" s="80">
        <f t="shared" si="16"/>
        <v>0</v>
      </c>
      <c r="G124" s="80">
        <f t="shared" si="16"/>
        <v>208.9</v>
      </c>
    </row>
    <row r="125" spans="1:10" ht="15" x14ac:dyDescent="0.25">
      <c r="A125" s="8">
        <v>41543</v>
      </c>
      <c r="B125">
        <v>0</v>
      </c>
      <c r="C125">
        <v>0</v>
      </c>
      <c r="D125">
        <v>0</v>
      </c>
      <c r="E125">
        <v>208.9</v>
      </c>
      <c r="F125" s="80">
        <f t="shared" ref="F125:G129" si="17">+B125+D125</f>
        <v>0</v>
      </c>
      <c r="G125" s="80">
        <f t="shared" si="17"/>
        <v>208.9</v>
      </c>
      <c r="J125" s="101"/>
    </row>
    <row r="126" spans="1:10" x14ac:dyDescent="0.25">
      <c r="A126" s="8">
        <v>41550</v>
      </c>
      <c r="B126">
        <v>0</v>
      </c>
      <c r="C126">
        <v>0</v>
      </c>
      <c r="D126">
        <v>0</v>
      </c>
      <c r="E126">
        <v>208.9</v>
      </c>
      <c r="F126" s="80">
        <f t="shared" si="17"/>
        <v>0</v>
      </c>
      <c r="G126" s="80">
        <f t="shared" si="17"/>
        <v>208.9</v>
      </c>
    </row>
    <row r="127" spans="1:10" x14ac:dyDescent="0.25">
      <c r="A127" s="8">
        <v>41557</v>
      </c>
      <c r="F127" s="80"/>
      <c r="G127" s="80"/>
    </row>
    <row r="128" spans="1:10" x14ac:dyDescent="0.25">
      <c r="A128" s="8">
        <v>41564</v>
      </c>
      <c r="F128" s="80"/>
      <c r="G128" s="80"/>
    </row>
    <row r="129" spans="1:15" x14ac:dyDescent="0.25">
      <c r="A129" s="8">
        <v>41571</v>
      </c>
      <c r="B129">
        <v>0</v>
      </c>
      <c r="C129">
        <v>0</v>
      </c>
      <c r="D129">
        <v>0</v>
      </c>
      <c r="E129">
        <v>208.9</v>
      </c>
      <c r="F129" s="80">
        <f t="shared" si="17"/>
        <v>0</v>
      </c>
      <c r="G129" s="80">
        <f t="shared" si="17"/>
        <v>208.9</v>
      </c>
    </row>
    <row r="130" spans="1:15" x14ac:dyDescent="0.25">
      <c r="A130" s="8">
        <v>41578</v>
      </c>
      <c r="B130">
        <v>0</v>
      </c>
      <c r="C130">
        <v>0</v>
      </c>
      <c r="D130">
        <v>0</v>
      </c>
      <c r="E130">
        <v>208.9</v>
      </c>
      <c r="F130" s="80">
        <f t="shared" ref="F130:G132" si="18">+B130+D130</f>
        <v>0</v>
      </c>
      <c r="G130" s="80">
        <f t="shared" si="18"/>
        <v>208.9</v>
      </c>
    </row>
    <row r="131" spans="1:15" ht="15" x14ac:dyDescent="0.25">
      <c r="A131" s="8">
        <v>41585</v>
      </c>
      <c r="B131">
        <v>0</v>
      </c>
      <c r="C131">
        <v>0</v>
      </c>
      <c r="D131">
        <v>0</v>
      </c>
      <c r="E131">
        <v>208.9</v>
      </c>
      <c r="F131" s="80">
        <f t="shared" si="18"/>
        <v>0</v>
      </c>
      <c r="G131" s="80">
        <f t="shared" si="18"/>
        <v>208.9</v>
      </c>
      <c r="J131" s="101"/>
    </row>
    <row r="132" spans="1:15" x14ac:dyDescent="0.25">
      <c r="A132" s="8">
        <v>41592</v>
      </c>
      <c r="B132">
        <v>0</v>
      </c>
      <c r="C132">
        <v>0</v>
      </c>
      <c r="D132">
        <v>0</v>
      </c>
      <c r="E132">
        <v>208.9</v>
      </c>
      <c r="F132" s="80">
        <f t="shared" si="18"/>
        <v>0</v>
      </c>
      <c r="G132" s="80">
        <f t="shared" si="18"/>
        <v>208.9</v>
      </c>
    </row>
    <row r="133" spans="1:15" x14ac:dyDescent="0.25">
      <c r="A133" s="8">
        <v>41599</v>
      </c>
      <c r="B133">
        <v>0</v>
      </c>
      <c r="C133">
        <v>0</v>
      </c>
      <c r="D133">
        <v>0</v>
      </c>
      <c r="E133">
        <v>208.9</v>
      </c>
      <c r="F133" s="80">
        <f t="shared" ref="F133:G135" si="19">+B133+D133</f>
        <v>0</v>
      </c>
      <c r="G133" s="80">
        <f t="shared" si="19"/>
        <v>208.9</v>
      </c>
    </row>
    <row r="134" spans="1:15" x14ac:dyDescent="0.25">
      <c r="A134" s="8">
        <v>41606</v>
      </c>
      <c r="B134">
        <v>0</v>
      </c>
      <c r="C134">
        <v>0</v>
      </c>
      <c r="D134">
        <v>0</v>
      </c>
      <c r="E134">
        <v>209.9</v>
      </c>
      <c r="F134" s="80">
        <f t="shared" si="19"/>
        <v>0</v>
      </c>
      <c r="G134" s="80">
        <f t="shared" si="19"/>
        <v>209.9</v>
      </c>
    </row>
    <row r="135" spans="1:15" x14ac:dyDescent="0.25">
      <c r="A135" s="8">
        <v>41613</v>
      </c>
      <c r="B135">
        <v>0</v>
      </c>
      <c r="C135">
        <v>0</v>
      </c>
      <c r="D135">
        <v>0</v>
      </c>
      <c r="E135">
        <v>208.9</v>
      </c>
      <c r="F135" s="80">
        <f t="shared" si="19"/>
        <v>0</v>
      </c>
      <c r="G135" s="80">
        <f t="shared" si="19"/>
        <v>208.9</v>
      </c>
    </row>
    <row r="136" spans="1:15" x14ac:dyDescent="0.25">
      <c r="A136" s="8">
        <v>41620</v>
      </c>
      <c r="B136">
        <v>0</v>
      </c>
      <c r="C136">
        <v>0</v>
      </c>
      <c r="D136">
        <v>0</v>
      </c>
      <c r="E136">
        <v>208.9</v>
      </c>
      <c r="F136" s="80">
        <f t="shared" ref="F136:G138" si="20">+B136+D136</f>
        <v>0</v>
      </c>
      <c r="G136" s="80">
        <f t="shared" si="20"/>
        <v>208.9</v>
      </c>
    </row>
    <row r="137" spans="1:15" x14ac:dyDescent="0.25">
      <c r="A137" s="8">
        <v>41627</v>
      </c>
      <c r="B137">
        <v>0</v>
      </c>
      <c r="C137">
        <v>0</v>
      </c>
      <c r="D137">
        <v>0</v>
      </c>
      <c r="E137">
        <v>208.9</v>
      </c>
      <c r="F137" s="80">
        <f t="shared" si="20"/>
        <v>0</v>
      </c>
      <c r="G137" s="80">
        <f t="shared" si="20"/>
        <v>208.9</v>
      </c>
    </row>
    <row r="138" spans="1:15" x14ac:dyDescent="0.25">
      <c r="A138" s="8">
        <v>41634</v>
      </c>
      <c r="B138">
        <v>0</v>
      </c>
      <c r="C138">
        <v>0</v>
      </c>
      <c r="D138">
        <v>0</v>
      </c>
      <c r="E138">
        <v>208.9</v>
      </c>
      <c r="F138" s="80">
        <f t="shared" si="20"/>
        <v>0</v>
      </c>
      <c r="G138" s="80">
        <f t="shared" si="20"/>
        <v>208.9</v>
      </c>
    </row>
    <row r="139" spans="1:15" x14ac:dyDescent="0.25">
      <c r="A139" s="8">
        <v>41641</v>
      </c>
      <c r="B139">
        <v>0</v>
      </c>
      <c r="C139">
        <v>0</v>
      </c>
      <c r="D139">
        <v>0</v>
      </c>
      <c r="E139">
        <v>208.9</v>
      </c>
      <c r="F139" s="80">
        <f t="shared" ref="F139:G141" si="21">+B139+D139</f>
        <v>0</v>
      </c>
      <c r="G139" s="80">
        <f t="shared" si="21"/>
        <v>208.9</v>
      </c>
    </row>
    <row r="140" spans="1:15" x14ac:dyDescent="0.25">
      <c r="A140" s="8">
        <v>41648</v>
      </c>
      <c r="B140">
        <v>0</v>
      </c>
      <c r="C140">
        <v>0</v>
      </c>
      <c r="D140">
        <v>0</v>
      </c>
      <c r="E140">
        <v>208.9</v>
      </c>
      <c r="F140" s="80">
        <f t="shared" si="21"/>
        <v>0</v>
      </c>
      <c r="G140" s="80">
        <f t="shared" si="21"/>
        <v>208.9</v>
      </c>
    </row>
    <row r="141" spans="1:15" x14ac:dyDescent="0.25">
      <c r="A141" s="8">
        <v>41655</v>
      </c>
      <c r="B141">
        <v>0</v>
      </c>
      <c r="C141">
        <v>0</v>
      </c>
      <c r="D141">
        <v>0</v>
      </c>
      <c r="E141">
        <v>208.9</v>
      </c>
      <c r="F141" s="80">
        <f t="shared" si="21"/>
        <v>0</v>
      </c>
      <c r="G141" s="80">
        <f t="shared" si="21"/>
        <v>208.9</v>
      </c>
    </row>
    <row r="142" spans="1:15" x14ac:dyDescent="0.25">
      <c r="A142" s="8">
        <v>41662</v>
      </c>
      <c r="B142">
        <v>0</v>
      </c>
      <c r="C142">
        <v>0</v>
      </c>
      <c r="D142">
        <v>0</v>
      </c>
      <c r="E142">
        <v>208.9</v>
      </c>
      <c r="F142" s="80">
        <f t="shared" ref="F142:G146" si="22">+B142+D142</f>
        <v>0</v>
      </c>
      <c r="G142" s="80">
        <f t="shared" si="22"/>
        <v>208.9</v>
      </c>
    </row>
    <row r="143" spans="1:15" ht="15" x14ac:dyDescent="0.25">
      <c r="A143" s="8">
        <v>41669</v>
      </c>
      <c r="B143">
        <v>0</v>
      </c>
      <c r="C143">
        <v>0</v>
      </c>
      <c r="D143">
        <v>0</v>
      </c>
      <c r="E143">
        <v>208.9</v>
      </c>
      <c r="F143" s="80">
        <f t="shared" si="22"/>
        <v>0</v>
      </c>
      <c r="G143" s="80">
        <f t="shared" si="22"/>
        <v>208.9</v>
      </c>
      <c r="I143" s="101"/>
      <c r="K143" s="145"/>
      <c r="L143" s="144"/>
      <c r="M143" s="145"/>
      <c r="N143" s="145"/>
      <c r="O143" s="145"/>
    </row>
    <row r="144" spans="1:15" x14ac:dyDescent="0.25">
      <c r="A144" s="8">
        <v>41676</v>
      </c>
      <c r="B144">
        <v>0</v>
      </c>
      <c r="C144">
        <v>0</v>
      </c>
      <c r="D144">
        <v>0</v>
      </c>
      <c r="E144">
        <v>208.9</v>
      </c>
      <c r="F144" s="80">
        <f t="shared" si="22"/>
        <v>0</v>
      </c>
      <c r="G144" s="80">
        <f t="shared" si="22"/>
        <v>208.9</v>
      </c>
    </row>
    <row r="145" spans="1:7" x14ac:dyDescent="0.25">
      <c r="A145" s="8">
        <v>41683</v>
      </c>
      <c r="B145">
        <v>0</v>
      </c>
      <c r="C145">
        <v>0</v>
      </c>
      <c r="D145">
        <v>0</v>
      </c>
      <c r="E145">
        <v>208.9</v>
      </c>
      <c r="F145" s="80">
        <f t="shared" si="22"/>
        <v>0</v>
      </c>
      <c r="G145" s="80">
        <f t="shared" si="22"/>
        <v>208.9</v>
      </c>
    </row>
    <row r="146" spans="1:7" x14ac:dyDescent="0.25">
      <c r="A146" s="8">
        <v>41690</v>
      </c>
      <c r="B146">
        <v>0</v>
      </c>
      <c r="C146">
        <v>0</v>
      </c>
      <c r="D146">
        <v>0</v>
      </c>
      <c r="E146">
        <v>208.9</v>
      </c>
      <c r="F146" s="80">
        <f t="shared" si="22"/>
        <v>0</v>
      </c>
      <c r="G146" s="80">
        <f t="shared" si="22"/>
        <v>208.9</v>
      </c>
    </row>
    <row r="147" spans="1:7" x14ac:dyDescent="0.25">
      <c r="A147" s="8">
        <v>41697</v>
      </c>
      <c r="B147">
        <v>0</v>
      </c>
      <c r="C147">
        <v>0</v>
      </c>
      <c r="D147">
        <v>0</v>
      </c>
      <c r="E147">
        <v>208.9</v>
      </c>
      <c r="F147" s="80">
        <f t="shared" ref="F147:G149" si="23">+B147+D147</f>
        <v>0</v>
      </c>
      <c r="G147" s="80">
        <f t="shared" si="23"/>
        <v>208.9</v>
      </c>
    </row>
    <row r="148" spans="1:7" x14ac:dyDescent="0.25">
      <c r="A148" s="8">
        <v>41704</v>
      </c>
      <c r="B148">
        <v>0</v>
      </c>
      <c r="C148">
        <v>0</v>
      </c>
      <c r="D148">
        <v>0</v>
      </c>
      <c r="E148">
        <v>208.9</v>
      </c>
      <c r="F148" s="80">
        <f t="shared" si="23"/>
        <v>0</v>
      </c>
      <c r="G148" s="80">
        <f t="shared" si="23"/>
        <v>208.9</v>
      </c>
    </row>
    <row r="149" spans="1:7" x14ac:dyDescent="0.25">
      <c r="A149" s="8">
        <v>41711</v>
      </c>
      <c r="B149">
        <v>0</v>
      </c>
      <c r="C149">
        <v>0</v>
      </c>
      <c r="D149">
        <v>0</v>
      </c>
      <c r="E149">
        <v>208.9</v>
      </c>
      <c r="F149" s="80">
        <f t="shared" si="23"/>
        <v>0</v>
      </c>
      <c r="G149" s="80">
        <f t="shared" si="23"/>
        <v>208.9</v>
      </c>
    </row>
    <row r="150" spans="1:7" x14ac:dyDescent="0.25">
      <c r="A150" s="8">
        <v>41718</v>
      </c>
      <c r="B150">
        <v>0</v>
      </c>
      <c r="C150">
        <v>0</v>
      </c>
      <c r="D150">
        <v>0</v>
      </c>
      <c r="E150">
        <v>208.9</v>
      </c>
      <c r="F150" s="80">
        <f t="shared" ref="F150:G152" si="24">+B150+D150</f>
        <v>0</v>
      </c>
      <c r="G150" s="80">
        <f t="shared" si="24"/>
        <v>208.9</v>
      </c>
    </row>
    <row r="151" spans="1:7" x14ac:dyDescent="0.25">
      <c r="A151" s="8">
        <v>41725</v>
      </c>
      <c r="B151">
        <v>0</v>
      </c>
      <c r="C151">
        <v>0</v>
      </c>
      <c r="D151">
        <v>0</v>
      </c>
      <c r="E151">
        <v>208.9</v>
      </c>
      <c r="F151" s="80">
        <f t="shared" si="24"/>
        <v>0</v>
      </c>
      <c r="G151" s="80">
        <f t="shared" si="24"/>
        <v>208.9</v>
      </c>
    </row>
    <row r="152" spans="1:7" x14ac:dyDescent="0.25">
      <c r="A152" s="8">
        <v>41732</v>
      </c>
      <c r="B152">
        <v>0</v>
      </c>
      <c r="C152">
        <v>0</v>
      </c>
      <c r="D152">
        <v>0</v>
      </c>
      <c r="E152">
        <v>208.9</v>
      </c>
      <c r="F152" s="80">
        <f t="shared" si="24"/>
        <v>0</v>
      </c>
      <c r="G152" s="80">
        <f t="shared" si="24"/>
        <v>208.9</v>
      </c>
    </row>
    <row r="153" spans="1:7" x14ac:dyDescent="0.25">
      <c r="A153" s="8">
        <v>41739</v>
      </c>
      <c r="B153">
        <v>0</v>
      </c>
      <c r="C153">
        <v>0</v>
      </c>
      <c r="D153">
        <v>0</v>
      </c>
      <c r="E153">
        <v>208.9</v>
      </c>
      <c r="F153" s="80">
        <f t="shared" ref="F153:G155" si="25">+B153+D153</f>
        <v>0</v>
      </c>
      <c r="G153" s="80">
        <f t="shared" si="25"/>
        <v>208.9</v>
      </c>
    </row>
    <row r="154" spans="1:7" x14ac:dyDescent="0.25">
      <c r="A154" s="8">
        <v>41746</v>
      </c>
      <c r="B154">
        <v>0</v>
      </c>
      <c r="C154">
        <v>0</v>
      </c>
      <c r="D154">
        <v>0</v>
      </c>
      <c r="E154">
        <v>208.9</v>
      </c>
      <c r="F154" s="80">
        <f t="shared" si="25"/>
        <v>0</v>
      </c>
      <c r="G154" s="80">
        <f t="shared" si="25"/>
        <v>208.9</v>
      </c>
    </row>
    <row r="155" spans="1:7" x14ac:dyDescent="0.25">
      <c r="A155" s="8">
        <v>41753</v>
      </c>
      <c r="B155">
        <v>0</v>
      </c>
      <c r="C155">
        <v>0</v>
      </c>
      <c r="D155">
        <v>0</v>
      </c>
      <c r="E155">
        <v>208.9</v>
      </c>
      <c r="F155" s="80">
        <f t="shared" si="25"/>
        <v>0</v>
      </c>
      <c r="G155" s="80">
        <f t="shared" si="25"/>
        <v>208.9</v>
      </c>
    </row>
    <row r="156" spans="1:7" x14ac:dyDescent="0.25">
      <c r="A156" s="8">
        <v>41760</v>
      </c>
      <c r="B156">
        <v>0</v>
      </c>
      <c r="C156">
        <v>0</v>
      </c>
      <c r="D156">
        <v>52.5</v>
      </c>
      <c r="E156">
        <v>208.9</v>
      </c>
      <c r="F156" s="80">
        <f t="shared" ref="F156:G162" si="26">+B156+D156</f>
        <v>52.5</v>
      </c>
      <c r="G156" s="80">
        <f t="shared" si="26"/>
        <v>208.9</v>
      </c>
    </row>
    <row r="157" spans="1:7" x14ac:dyDescent="0.25">
      <c r="A157" s="8">
        <v>41767</v>
      </c>
      <c r="F157" s="80">
        <f t="shared" si="26"/>
        <v>0</v>
      </c>
      <c r="G157" s="80">
        <f t="shared" si="26"/>
        <v>0</v>
      </c>
    </row>
    <row r="158" spans="1:7" x14ac:dyDescent="0.25">
      <c r="A158" s="8">
        <v>41774</v>
      </c>
      <c r="B158">
        <v>0</v>
      </c>
      <c r="C158">
        <v>0</v>
      </c>
      <c r="D158">
        <v>52.5</v>
      </c>
      <c r="E158">
        <v>208.9</v>
      </c>
      <c r="F158" s="80">
        <f t="shared" si="26"/>
        <v>52.5</v>
      </c>
      <c r="G158" s="80">
        <f t="shared" si="26"/>
        <v>208.9</v>
      </c>
    </row>
    <row r="159" spans="1:7" x14ac:dyDescent="0.25">
      <c r="A159" s="8">
        <v>41781</v>
      </c>
      <c r="B159">
        <v>0</v>
      </c>
      <c r="C159">
        <v>0</v>
      </c>
      <c r="D159">
        <v>52.5</v>
      </c>
      <c r="E159">
        <v>208.9</v>
      </c>
      <c r="F159" s="80">
        <f t="shared" si="26"/>
        <v>52.5</v>
      </c>
      <c r="G159" s="80">
        <f t="shared" si="26"/>
        <v>208.9</v>
      </c>
    </row>
    <row r="160" spans="1:7" x14ac:dyDescent="0.25">
      <c r="A160" s="8">
        <v>41788</v>
      </c>
      <c r="B160">
        <v>0</v>
      </c>
      <c r="C160">
        <v>0</v>
      </c>
      <c r="D160">
        <v>52.5</v>
      </c>
      <c r="E160">
        <v>208.9</v>
      </c>
      <c r="F160" s="80">
        <f t="shared" si="26"/>
        <v>52.5</v>
      </c>
      <c r="G160" s="80">
        <f t="shared" si="26"/>
        <v>208.9</v>
      </c>
    </row>
    <row r="161" spans="1:7" x14ac:dyDescent="0.25">
      <c r="A161" s="8">
        <v>41795</v>
      </c>
      <c r="B161">
        <v>50</v>
      </c>
      <c r="C161">
        <v>0</v>
      </c>
      <c r="D161">
        <v>0</v>
      </c>
      <c r="E161">
        <v>0</v>
      </c>
      <c r="F161" s="80">
        <f t="shared" si="26"/>
        <v>50</v>
      </c>
      <c r="G161" s="80">
        <f t="shared" si="26"/>
        <v>0</v>
      </c>
    </row>
    <row r="162" spans="1:7" x14ac:dyDescent="0.25">
      <c r="A162" s="8">
        <v>41802</v>
      </c>
      <c r="B162" s="145">
        <v>0</v>
      </c>
      <c r="C162" s="145">
        <v>0</v>
      </c>
      <c r="D162" s="145">
        <v>52.5</v>
      </c>
      <c r="E162" s="145">
        <v>0</v>
      </c>
      <c r="F162" s="80">
        <f t="shared" si="26"/>
        <v>52.5</v>
      </c>
      <c r="G162" s="80">
        <f t="shared" si="26"/>
        <v>0</v>
      </c>
    </row>
    <row r="163" spans="1:7" x14ac:dyDescent="0.25">
      <c r="A163" s="8">
        <v>41809</v>
      </c>
    </row>
    <row r="164" spans="1:7" x14ac:dyDescent="0.25">
      <c r="A164" s="8">
        <v>41816</v>
      </c>
    </row>
    <row r="165" spans="1:7" x14ac:dyDescent="0.25">
      <c r="A165" s="8">
        <v>41823</v>
      </c>
    </row>
    <row r="166" spans="1:7" x14ac:dyDescent="0.25">
      <c r="A166" s="8">
        <v>41830</v>
      </c>
    </row>
    <row r="167" spans="1:7" x14ac:dyDescent="0.25">
      <c r="A167" s="8">
        <v>41837</v>
      </c>
    </row>
    <row r="168" spans="1:7" x14ac:dyDescent="0.25">
      <c r="A168" s="8">
        <v>41844</v>
      </c>
    </row>
    <row r="169" spans="1:7" x14ac:dyDescent="0.25">
      <c r="A169" s="8">
        <v>41851</v>
      </c>
    </row>
    <row r="170" spans="1:7" x14ac:dyDescent="0.25">
      <c r="A170" s="8">
        <v>41858</v>
      </c>
    </row>
    <row r="171" spans="1:7" x14ac:dyDescent="0.25">
      <c r="A171" s="8">
        <v>41865</v>
      </c>
    </row>
    <row r="172" spans="1:7" x14ac:dyDescent="0.25">
      <c r="A172" s="8">
        <v>41872</v>
      </c>
    </row>
    <row r="173" spans="1:7" x14ac:dyDescent="0.25">
      <c r="A173" s="8">
        <v>41879</v>
      </c>
    </row>
    <row r="174" spans="1:7" x14ac:dyDescent="0.25">
      <c r="A174" s="8">
        <v>41886</v>
      </c>
    </row>
    <row r="175" spans="1:7" x14ac:dyDescent="0.25">
      <c r="A175" s="8">
        <v>41893</v>
      </c>
    </row>
    <row r="176" spans="1:7" x14ac:dyDescent="0.25">
      <c r="A176" s="8">
        <v>41900</v>
      </c>
    </row>
    <row r="177" spans="1:5" x14ac:dyDescent="0.25">
      <c r="A177" s="8">
        <v>41907</v>
      </c>
    </row>
    <row r="178" spans="1:5" x14ac:dyDescent="0.25">
      <c r="A178" s="8">
        <v>41914</v>
      </c>
    </row>
    <row r="179" spans="1:5" x14ac:dyDescent="0.25">
      <c r="A179" s="8">
        <v>41921</v>
      </c>
    </row>
    <row r="180" spans="1:5" x14ac:dyDescent="0.25">
      <c r="A180" s="8">
        <v>41928</v>
      </c>
    </row>
    <row r="181" spans="1:5" x14ac:dyDescent="0.25">
      <c r="A181" s="8">
        <v>41935</v>
      </c>
    </row>
    <row r="182" spans="1:5" x14ac:dyDescent="0.25">
      <c r="A182" s="8">
        <v>41942</v>
      </c>
    </row>
    <row r="183" spans="1:5" x14ac:dyDescent="0.25">
      <c r="A183" s="8">
        <v>41949</v>
      </c>
    </row>
    <row r="184" spans="1:5" x14ac:dyDescent="0.25">
      <c r="A184" s="8">
        <v>41956</v>
      </c>
    </row>
    <row r="185" spans="1:5" x14ac:dyDescent="0.25">
      <c r="A185" s="8">
        <v>41963</v>
      </c>
    </row>
    <row r="186" spans="1:5" x14ac:dyDescent="0.25">
      <c r="A186" s="8">
        <v>41970</v>
      </c>
    </row>
    <row r="187" spans="1:5" x14ac:dyDescent="0.25">
      <c r="A187" s="8">
        <v>41977</v>
      </c>
    </row>
    <row r="188" spans="1:5" x14ac:dyDescent="0.25">
      <c r="A188" s="8">
        <v>41984</v>
      </c>
    </row>
    <row r="189" spans="1:5" x14ac:dyDescent="0.25">
      <c r="A189" s="8">
        <v>41991</v>
      </c>
    </row>
    <row r="190" spans="1:5" x14ac:dyDescent="0.25">
      <c r="A190" s="8">
        <v>41998</v>
      </c>
    </row>
    <row r="191" spans="1:5" x14ac:dyDescent="0.25">
      <c r="A191" s="8">
        <v>42005</v>
      </c>
      <c r="B191" s="145">
        <v>50</v>
      </c>
      <c r="C191" s="145">
        <v>0</v>
      </c>
      <c r="D191" s="145">
        <v>0</v>
      </c>
      <c r="E191" s="145">
        <v>0</v>
      </c>
    </row>
    <row r="192" spans="1:5" x14ac:dyDescent="0.25">
      <c r="A192" s="8">
        <v>42012</v>
      </c>
    </row>
    <row r="193" spans="1:1" x14ac:dyDescent="0.25">
      <c r="A193" s="8">
        <v>42019</v>
      </c>
    </row>
    <row r="194" spans="1:1" x14ac:dyDescent="0.25">
      <c r="A194" s="8">
        <v>42026</v>
      </c>
    </row>
    <row r="195" spans="1:1" x14ac:dyDescent="0.25">
      <c r="A195" s="8">
        <v>42033</v>
      </c>
    </row>
    <row r="196" spans="1:1" x14ac:dyDescent="0.25">
      <c r="A196" s="8">
        <v>42040</v>
      </c>
    </row>
    <row r="197" spans="1:1" x14ac:dyDescent="0.25">
      <c r="A197" s="8">
        <v>42047</v>
      </c>
    </row>
    <row r="198" spans="1:1" x14ac:dyDescent="0.25">
      <c r="A198" s="8">
        <v>42054</v>
      </c>
    </row>
    <row r="199" spans="1:1" x14ac:dyDescent="0.25">
      <c r="A199" s="8">
        <v>42061</v>
      </c>
    </row>
    <row r="200" spans="1:1" x14ac:dyDescent="0.25">
      <c r="A200" s="8">
        <v>42068</v>
      </c>
    </row>
    <row r="201" spans="1:1" x14ac:dyDescent="0.25">
      <c r="A201" s="8">
        <v>42075</v>
      </c>
    </row>
    <row r="202" spans="1:1" x14ac:dyDescent="0.25">
      <c r="A202" s="8">
        <v>42082</v>
      </c>
    </row>
    <row r="203" spans="1:1" x14ac:dyDescent="0.25">
      <c r="A203" s="8">
        <v>42089</v>
      </c>
    </row>
    <row r="204" spans="1:1" x14ac:dyDescent="0.25">
      <c r="A204" s="8">
        <v>42096</v>
      </c>
    </row>
    <row r="205" spans="1:1" x14ac:dyDescent="0.25">
      <c r="A205" s="8">
        <v>42103</v>
      </c>
    </row>
    <row r="206" spans="1:1" x14ac:dyDescent="0.25">
      <c r="A206" s="8">
        <v>42110</v>
      </c>
    </row>
    <row r="207" spans="1:1" x14ac:dyDescent="0.25">
      <c r="A207" s="8">
        <v>42117</v>
      </c>
    </row>
    <row r="208" spans="1:1" x14ac:dyDescent="0.25">
      <c r="A208" s="8">
        <v>42124</v>
      </c>
    </row>
    <row r="209" spans="1:1" x14ac:dyDescent="0.25">
      <c r="A209" s="8">
        <v>42131</v>
      </c>
    </row>
    <row r="210" spans="1:1" x14ac:dyDescent="0.25">
      <c r="A210" s="8">
        <v>42138</v>
      </c>
    </row>
    <row r="211" spans="1:1" x14ac:dyDescent="0.25">
      <c r="A211" s="8">
        <v>42145</v>
      </c>
    </row>
    <row r="212" spans="1:1" x14ac:dyDescent="0.25">
      <c r="A212" s="8">
        <v>42152</v>
      </c>
    </row>
    <row r="213" spans="1:1" x14ac:dyDescent="0.25">
      <c r="A213" s="8">
        <v>42159</v>
      </c>
    </row>
    <row r="214" spans="1:1" x14ac:dyDescent="0.25">
      <c r="A214" s="8">
        <v>42166</v>
      </c>
    </row>
    <row r="215" spans="1:1" x14ac:dyDescent="0.25">
      <c r="A215" s="8">
        <v>42173</v>
      </c>
    </row>
    <row r="216" spans="1:1" x14ac:dyDescent="0.25">
      <c r="A216" s="8">
        <v>42180</v>
      </c>
    </row>
    <row r="217" spans="1:1" x14ac:dyDescent="0.25">
      <c r="A217" s="8">
        <v>42187</v>
      </c>
    </row>
    <row r="218" spans="1:1" x14ac:dyDescent="0.25">
      <c r="A218" s="8">
        <v>42194</v>
      </c>
    </row>
    <row r="219" spans="1:1" x14ac:dyDescent="0.25">
      <c r="A219" s="8">
        <v>42201</v>
      </c>
    </row>
    <row r="220" spans="1:1" x14ac:dyDescent="0.25">
      <c r="A220" s="8">
        <v>42208</v>
      </c>
    </row>
    <row r="221" spans="1:1" x14ac:dyDescent="0.25">
      <c r="A221" s="8">
        <v>42215</v>
      </c>
    </row>
    <row r="222" spans="1:1" x14ac:dyDescent="0.25">
      <c r="A222" s="8">
        <v>42222</v>
      </c>
    </row>
    <row r="223" spans="1:1" x14ac:dyDescent="0.25">
      <c r="A223" s="8">
        <v>42229</v>
      </c>
    </row>
    <row r="224" spans="1:1" x14ac:dyDescent="0.25">
      <c r="A224" s="8">
        <v>42236</v>
      </c>
    </row>
    <row r="225" spans="1:7" x14ac:dyDescent="0.25">
      <c r="A225" s="8">
        <v>42243</v>
      </c>
    </row>
    <row r="226" spans="1:7" x14ac:dyDescent="0.25">
      <c r="A226" s="8">
        <v>42250</v>
      </c>
    </row>
    <row r="227" spans="1:7" x14ac:dyDescent="0.25">
      <c r="A227" s="8">
        <v>42257</v>
      </c>
    </row>
    <row r="228" spans="1:7" x14ac:dyDescent="0.25">
      <c r="A228" s="8">
        <v>42264</v>
      </c>
    </row>
    <row r="229" spans="1:7" x14ac:dyDescent="0.25">
      <c r="A229" s="8">
        <v>42271</v>
      </c>
    </row>
    <row r="230" spans="1:7" x14ac:dyDescent="0.25">
      <c r="A230" s="8">
        <v>42278</v>
      </c>
    </row>
    <row r="231" spans="1:7" x14ac:dyDescent="0.25">
      <c r="A231" s="8">
        <v>42285</v>
      </c>
    </row>
    <row r="232" spans="1:7" x14ac:dyDescent="0.25">
      <c r="A232" s="8">
        <v>42292</v>
      </c>
    </row>
    <row r="233" spans="1:7" x14ac:dyDescent="0.25">
      <c r="A233" s="8">
        <v>42299</v>
      </c>
    </row>
    <row r="234" spans="1:7" x14ac:dyDescent="0.25">
      <c r="A234" s="8">
        <v>42306</v>
      </c>
    </row>
    <row r="235" spans="1:7" x14ac:dyDescent="0.25">
      <c r="A235" s="8">
        <v>42313</v>
      </c>
    </row>
    <row r="236" spans="1:7" x14ac:dyDescent="0.25">
      <c r="A236" s="8">
        <v>42320</v>
      </c>
    </row>
    <row r="237" spans="1:7" x14ac:dyDescent="0.25">
      <c r="A237" s="8">
        <v>42327</v>
      </c>
    </row>
    <row r="238" spans="1:7" x14ac:dyDescent="0.25">
      <c r="A238" s="8">
        <v>42334</v>
      </c>
    </row>
    <row r="239" spans="1:7" x14ac:dyDescent="0.25">
      <c r="A239" s="8">
        <v>42341</v>
      </c>
    </row>
    <row r="240" spans="1:7" x14ac:dyDescent="0.25">
      <c r="A240" s="8">
        <v>42348</v>
      </c>
      <c r="B240">
        <v>0</v>
      </c>
      <c r="C240">
        <v>0</v>
      </c>
      <c r="D240">
        <v>50</v>
      </c>
      <c r="E240">
        <v>0</v>
      </c>
      <c r="F240">
        <f t="shared" ref="F240:G243" si="27">B240+D240</f>
        <v>50</v>
      </c>
      <c r="G240">
        <f t="shared" si="27"/>
        <v>0</v>
      </c>
    </row>
    <row r="241" spans="1:7" x14ac:dyDescent="0.25">
      <c r="A241" s="8">
        <v>42355</v>
      </c>
      <c r="B241">
        <v>0</v>
      </c>
      <c r="C241">
        <v>0</v>
      </c>
      <c r="D241">
        <v>50</v>
      </c>
      <c r="E241">
        <v>0</v>
      </c>
      <c r="F241">
        <f t="shared" si="27"/>
        <v>50</v>
      </c>
      <c r="G241">
        <f t="shared" si="27"/>
        <v>0</v>
      </c>
    </row>
    <row r="242" spans="1:7" x14ac:dyDescent="0.25">
      <c r="A242" s="8">
        <v>42362</v>
      </c>
      <c r="B242">
        <v>0</v>
      </c>
      <c r="C242">
        <v>0</v>
      </c>
      <c r="D242">
        <v>50</v>
      </c>
      <c r="E242">
        <v>0</v>
      </c>
      <c r="F242">
        <f t="shared" si="27"/>
        <v>50</v>
      </c>
      <c r="G242">
        <f t="shared" si="27"/>
        <v>0</v>
      </c>
    </row>
    <row r="243" spans="1:7" x14ac:dyDescent="0.25">
      <c r="A243" s="8">
        <v>42369</v>
      </c>
      <c r="B243">
        <v>0</v>
      </c>
      <c r="C243">
        <v>50</v>
      </c>
      <c r="D243">
        <v>50</v>
      </c>
      <c r="E243">
        <v>0</v>
      </c>
      <c r="F243">
        <f t="shared" si="27"/>
        <v>50</v>
      </c>
      <c r="G243">
        <f t="shared" si="27"/>
        <v>50</v>
      </c>
    </row>
    <row r="244" spans="1:7" x14ac:dyDescent="0.25">
      <c r="A244" s="8">
        <v>42376</v>
      </c>
    </row>
    <row r="245" spans="1:7" x14ac:dyDescent="0.25">
      <c r="A245" s="8">
        <v>42383</v>
      </c>
    </row>
    <row r="246" spans="1:7" x14ac:dyDescent="0.25">
      <c r="A246" s="8">
        <v>42390</v>
      </c>
    </row>
    <row r="247" spans="1:7" x14ac:dyDescent="0.25">
      <c r="A247" s="8">
        <v>42397</v>
      </c>
    </row>
    <row r="248" spans="1:7" x14ac:dyDescent="0.25">
      <c r="A248" s="8">
        <v>42404</v>
      </c>
    </row>
    <row r="249" spans="1:7" x14ac:dyDescent="0.25">
      <c r="A249" s="8">
        <v>42411</v>
      </c>
    </row>
    <row r="250" spans="1:7" x14ac:dyDescent="0.25">
      <c r="A250" s="8">
        <v>42418</v>
      </c>
    </row>
    <row r="251" spans="1:7" x14ac:dyDescent="0.25">
      <c r="A251" s="8">
        <v>42425</v>
      </c>
      <c r="B251">
        <v>0</v>
      </c>
      <c r="C251">
        <v>0</v>
      </c>
      <c r="D251">
        <v>50</v>
      </c>
      <c r="E251">
        <v>52.5</v>
      </c>
      <c r="F251">
        <f>B251+D251</f>
        <v>50</v>
      </c>
      <c r="G251">
        <f>C251+E251</f>
        <v>52.5</v>
      </c>
    </row>
    <row r="252" spans="1:7" x14ac:dyDescent="0.25">
      <c r="A252" s="8">
        <v>42432</v>
      </c>
    </row>
    <row r="253" spans="1:7" x14ac:dyDescent="0.25">
      <c r="A253" s="8">
        <v>42439</v>
      </c>
    </row>
    <row r="254" spans="1:7" x14ac:dyDescent="0.25">
      <c r="A254" s="8">
        <v>42446</v>
      </c>
    </row>
    <row r="255" spans="1:7" x14ac:dyDescent="0.25">
      <c r="A255" s="8">
        <v>42453</v>
      </c>
    </row>
    <row r="256" spans="1:7" x14ac:dyDescent="0.25">
      <c r="A256" s="8">
        <v>42460</v>
      </c>
    </row>
    <row r="257" spans="1:1" x14ac:dyDescent="0.25">
      <c r="A257" s="8">
        <v>42467</v>
      </c>
    </row>
    <row r="258" spans="1:1" x14ac:dyDescent="0.25">
      <c r="A258" s="8">
        <v>42474</v>
      </c>
    </row>
    <row r="259" spans="1:1" x14ac:dyDescent="0.25">
      <c r="A259" s="8">
        <v>42481</v>
      </c>
    </row>
    <row r="260" spans="1:1" x14ac:dyDescent="0.25">
      <c r="A260" s="8">
        <v>42488</v>
      </c>
    </row>
    <row r="261" spans="1:1" x14ac:dyDescent="0.25">
      <c r="A261" s="8">
        <v>42495</v>
      </c>
    </row>
    <row r="262" spans="1:1" x14ac:dyDescent="0.25">
      <c r="A262" s="8">
        <v>42502</v>
      </c>
    </row>
    <row r="263" spans="1:1" x14ac:dyDescent="0.25">
      <c r="A263" s="8">
        <v>42509</v>
      </c>
    </row>
    <row r="264" spans="1:1" x14ac:dyDescent="0.25">
      <c r="A264" s="8">
        <v>42516</v>
      </c>
    </row>
    <row r="265" spans="1:1" x14ac:dyDescent="0.25">
      <c r="A265" s="8">
        <v>42523</v>
      </c>
    </row>
    <row r="266" spans="1:1" x14ac:dyDescent="0.25">
      <c r="A266" s="8">
        <v>42530</v>
      </c>
    </row>
    <row r="267" spans="1:1" x14ac:dyDescent="0.25">
      <c r="A267" s="8">
        <v>42537</v>
      </c>
    </row>
    <row r="268" spans="1:1" x14ac:dyDescent="0.25">
      <c r="A268" s="8">
        <v>42544</v>
      </c>
    </row>
    <row r="269" spans="1:1" x14ac:dyDescent="0.25">
      <c r="A269" s="8">
        <v>42551</v>
      </c>
    </row>
    <row r="270" spans="1:1" x14ac:dyDescent="0.25">
      <c r="A270" s="8">
        <v>42558</v>
      </c>
    </row>
    <row r="271" spans="1:1" x14ac:dyDescent="0.25">
      <c r="A271" s="8">
        <v>42565</v>
      </c>
    </row>
    <row r="272" spans="1:1" x14ac:dyDescent="0.25">
      <c r="A272" s="8">
        <v>42572</v>
      </c>
    </row>
    <row r="273" spans="1:1" x14ac:dyDescent="0.25">
      <c r="A273" s="8">
        <v>42579</v>
      </c>
    </row>
    <row r="274" spans="1:1" x14ac:dyDescent="0.25">
      <c r="A274" s="8">
        <v>42586</v>
      </c>
    </row>
    <row r="275" spans="1:1" x14ac:dyDescent="0.25">
      <c r="A275" s="8">
        <v>42593</v>
      </c>
    </row>
    <row r="276" spans="1:1" x14ac:dyDescent="0.25">
      <c r="A276" s="8">
        <v>42600</v>
      </c>
    </row>
    <row r="277" spans="1:1" x14ac:dyDescent="0.25">
      <c r="A277" s="8">
        <v>42607</v>
      </c>
    </row>
    <row r="278" spans="1:1" x14ac:dyDescent="0.25">
      <c r="A278" s="8">
        <v>42614</v>
      </c>
    </row>
    <row r="279" spans="1:1" x14ac:dyDescent="0.25">
      <c r="A279" s="8">
        <v>42621</v>
      </c>
    </row>
    <row r="280" spans="1:1" x14ac:dyDescent="0.25">
      <c r="A280" s="8">
        <v>42628</v>
      </c>
    </row>
    <row r="281" spans="1:1" x14ac:dyDescent="0.25">
      <c r="A281" s="8">
        <v>42635</v>
      </c>
    </row>
    <row r="282" spans="1:1" x14ac:dyDescent="0.25">
      <c r="A282" s="8">
        <v>42642</v>
      </c>
    </row>
    <row r="283" spans="1:1" x14ac:dyDescent="0.25">
      <c r="A283" s="8">
        <v>42649</v>
      </c>
    </row>
    <row r="284" spans="1:1" x14ac:dyDescent="0.25">
      <c r="A284" s="8">
        <v>42656</v>
      </c>
    </row>
    <row r="285" spans="1:1" x14ac:dyDescent="0.25">
      <c r="A285" s="8">
        <v>42663</v>
      </c>
    </row>
    <row r="286" spans="1:1" x14ac:dyDescent="0.25">
      <c r="A286" s="8">
        <v>42670</v>
      </c>
    </row>
    <row r="287" spans="1:1" x14ac:dyDescent="0.25">
      <c r="A287" s="8">
        <v>42677</v>
      </c>
    </row>
    <row r="288" spans="1:1" x14ac:dyDescent="0.25">
      <c r="A288" s="8">
        <v>42684</v>
      </c>
    </row>
    <row r="289" spans="1:7" x14ac:dyDescent="0.25">
      <c r="A289" s="8">
        <v>42691</v>
      </c>
    </row>
    <row r="290" spans="1:7" x14ac:dyDescent="0.25">
      <c r="A290" s="8">
        <v>42698</v>
      </c>
    </row>
    <row r="291" spans="1:7" x14ac:dyDescent="0.25">
      <c r="A291" s="8">
        <v>42705</v>
      </c>
      <c r="B291">
        <v>0</v>
      </c>
      <c r="C291">
        <v>0</v>
      </c>
      <c r="D291">
        <v>0</v>
      </c>
      <c r="E291">
        <v>50</v>
      </c>
      <c r="F291">
        <f>B291+D291</f>
        <v>0</v>
      </c>
      <c r="G291">
        <f>C291+E291</f>
        <v>50</v>
      </c>
    </row>
    <row r="292" spans="1:7" x14ac:dyDescent="0.25">
      <c r="A292" s="8">
        <v>42712</v>
      </c>
    </row>
    <row r="293" spans="1:7" x14ac:dyDescent="0.25">
      <c r="A293" s="8">
        <v>42719</v>
      </c>
      <c r="B293">
        <v>0</v>
      </c>
      <c r="C293">
        <v>0</v>
      </c>
      <c r="D293">
        <v>0</v>
      </c>
      <c r="E293">
        <v>50</v>
      </c>
      <c r="F293">
        <f>B293+D293</f>
        <v>0</v>
      </c>
      <c r="G293">
        <f>C293+E293</f>
        <v>50</v>
      </c>
    </row>
    <row r="294" spans="1:7" x14ac:dyDescent="0.25">
      <c r="A294" s="8">
        <f>A293+7</f>
        <v>42726</v>
      </c>
      <c r="B294">
        <v>0</v>
      </c>
      <c r="C294">
        <v>0</v>
      </c>
      <c r="D294">
        <v>0</v>
      </c>
      <c r="E294">
        <v>50</v>
      </c>
      <c r="F294">
        <f>B294+D294</f>
        <v>0</v>
      </c>
      <c r="G294">
        <f>C294+E294</f>
        <v>50</v>
      </c>
    </row>
    <row r="295" spans="1:7" x14ac:dyDescent="0.25">
      <c r="A295" s="8">
        <f t="shared" ref="A295:A358" si="28">A294+7</f>
        <v>42733</v>
      </c>
    </row>
    <row r="296" spans="1:7" x14ac:dyDescent="0.25">
      <c r="A296" s="8">
        <f t="shared" si="28"/>
        <v>42740</v>
      </c>
    </row>
    <row r="297" spans="1:7" x14ac:dyDescent="0.25">
      <c r="A297" s="8">
        <f t="shared" si="28"/>
        <v>42747</v>
      </c>
    </row>
    <row r="298" spans="1:7" x14ac:dyDescent="0.25">
      <c r="A298" s="8">
        <f t="shared" si="28"/>
        <v>42754</v>
      </c>
    </row>
    <row r="299" spans="1:7" x14ac:dyDescent="0.25">
      <c r="A299" s="8">
        <f t="shared" si="28"/>
        <v>42761</v>
      </c>
    </row>
    <row r="300" spans="1:7" x14ac:dyDescent="0.25">
      <c r="A300" s="8">
        <f t="shared" si="28"/>
        <v>42768</v>
      </c>
    </row>
    <row r="301" spans="1:7" x14ac:dyDescent="0.25">
      <c r="A301" s="8">
        <f t="shared" si="28"/>
        <v>42775</v>
      </c>
    </row>
    <row r="302" spans="1:7" x14ac:dyDescent="0.25">
      <c r="A302" s="8">
        <f t="shared" si="28"/>
        <v>42782</v>
      </c>
    </row>
    <row r="303" spans="1:7" x14ac:dyDescent="0.25">
      <c r="A303" s="8">
        <f t="shared" si="28"/>
        <v>42789</v>
      </c>
    </row>
    <row r="304" spans="1:7" x14ac:dyDescent="0.25">
      <c r="A304" s="8">
        <f t="shared" si="28"/>
        <v>42796</v>
      </c>
    </row>
    <row r="305" spans="1:1" x14ac:dyDescent="0.25">
      <c r="A305" s="8">
        <f t="shared" si="28"/>
        <v>42803</v>
      </c>
    </row>
    <row r="306" spans="1:1" x14ac:dyDescent="0.25">
      <c r="A306" s="8">
        <f t="shared" si="28"/>
        <v>42810</v>
      </c>
    </row>
    <row r="307" spans="1:1" x14ac:dyDescent="0.25">
      <c r="A307" s="8">
        <f t="shared" si="28"/>
        <v>42817</v>
      </c>
    </row>
    <row r="308" spans="1:1" x14ac:dyDescent="0.25">
      <c r="A308" s="8">
        <f t="shared" si="28"/>
        <v>42824</v>
      </c>
    </row>
    <row r="309" spans="1:1" x14ac:dyDescent="0.25">
      <c r="A309" s="8">
        <f t="shared" si="28"/>
        <v>42831</v>
      </c>
    </row>
    <row r="310" spans="1:1" x14ac:dyDescent="0.25">
      <c r="A310" s="8">
        <f t="shared" si="28"/>
        <v>42838</v>
      </c>
    </row>
    <row r="311" spans="1:1" x14ac:dyDescent="0.25">
      <c r="A311" s="8">
        <f t="shared" si="28"/>
        <v>42845</v>
      </c>
    </row>
    <row r="312" spans="1:1" x14ac:dyDescent="0.25">
      <c r="A312" s="8">
        <f t="shared" si="28"/>
        <v>42852</v>
      </c>
    </row>
    <row r="313" spans="1:1" x14ac:dyDescent="0.25">
      <c r="A313" s="8">
        <f t="shared" si="28"/>
        <v>42859</v>
      </c>
    </row>
    <row r="314" spans="1:1" x14ac:dyDescent="0.25">
      <c r="A314" s="8">
        <f t="shared" si="28"/>
        <v>42866</v>
      </c>
    </row>
    <row r="315" spans="1:1" x14ac:dyDescent="0.25">
      <c r="A315" s="8">
        <f t="shared" si="28"/>
        <v>42873</v>
      </c>
    </row>
    <row r="316" spans="1:1" x14ac:dyDescent="0.25">
      <c r="A316" s="8">
        <f t="shared" si="28"/>
        <v>42880</v>
      </c>
    </row>
    <row r="317" spans="1:1" x14ac:dyDescent="0.25">
      <c r="A317" s="8">
        <f t="shared" si="28"/>
        <v>42887</v>
      </c>
    </row>
    <row r="318" spans="1:1" x14ac:dyDescent="0.25">
      <c r="A318" s="8">
        <f t="shared" si="28"/>
        <v>42894</v>
      </c>
    </row>
    <row r="319" spans="1:1" x14ac:dyDescent="0.25">
      <c r="A319" s="8">
        <f t="shared" si="28"/>
        <v>42901</v>
      </c>
    </row>
    <row r="320" spans="1:1" x14ac:dyDescent="0.25">
      <c r="A320" s="8">
        <f t="shared" si="28"/>
        <v>42908</v>
      </c>
    </row>
    <row r="321" spans="1:1" x14ac:dyDescent="0.25">
      <c r="A321" s="8">
        <f t="shared" si="28"/>
        <v>42915</v>
      </c>
    </row>
    <row r="322" spans="1:1" x14ac:dyDescent="0.25">
      <c r="A322" s="8">
        <f t="shared" si="28"/>
        <v>42922</v>
      </c>
    </row>
    <row r="323" spans="1:1" x14ac:dyDescent="0.25">
      <c r="A323" s="8">
        <f t="shared" si="28"/>
        <v>42929</v>
      </c>
    </row>
    <row r="324" spans="1:1" x14ac:dyDescent="0.25">
      <c r="A324" s="8">
        <f t="shared" si="28"/>
        <v>42936</v>
      </c>
    </row>
    <row r="325" spans="1:1" x14ac:dyDescent="0.25">
      <c r="A325" s="8">
        <f t="shared" si="28"/>
        <v>42943</v>
      </c>
    </row>
    <row r="326" spans="1:1" x14ac:dyDescent="0.25">
      <c r="A326" s="8">
        <f t="shared" si="28"/>
        <v>42950</v>
      </c>
    </row>
    <row r="327" spans="1:1" x14ac:dyDescent="0.25">
      <c r="A327" s="8">
        <f t="shared" si="28"/>
        <v>42957</v>
      </c>
    </row>
    <row r="328" spans="1:1" x14ac:dyDescent="0.25">
      <c r="A328" s="8">
        <f t="shared" si="28"/>
        <v>42964</v>
      </c>
    </row>
    <row r="329" spans="1:1" x14ac:dyDescent="0.25">
      <c r="A329" s="8">
        <f t="shared" si="28"/>
        <v>42971</v>
      </c>
    </row>
    <row r="330" spans="1:1" x14ac:dyDescent="0.25">
      <c r="A330" s="8">
        <f t="shared" si="28"/>
        <v>42978</v>
      </c>
    </row>
    <row r="331" spans="1:1" x14ac:dyDescent="0.25">
      <c r="A331" s="8">
        <f t="shared" si="28"/>
        <v>42985</v>
      </c>
    </row>
    <row r="332" spans="1:1" x14ac:dyDescent="0.25">
      <c r="A332" s="8">
        <f t="shared" si="28"/>
        <v>42992</v>
      </c>
    </row>
    <row r="333" spans="1:1" x14ac:dyDescent="0.25">
      <c r="A333" s="8">
        <f t="shared" si="28"/>
        <v>42999</v>
      </c>
    </row>
    <row r="334" spans="1:1" x14ac:dyDescent="0.25">
      <c r="A334" s="8">
        <f t="shared" si="28"/>
        <v>43006</v>
      </c>
    </row>
    <row r="335" spans="1:1" x14ac:dyDescent="0.25">
      <c r="A335" s="8">
        <f t="shared" si="28"/>
        <v>43013</v>
      </c>
    </row>
    <row r="336" spans="1:1" x14ac:dyDescent="0.25">
      <c r="A336" s="8">
        <f t="shared" si="28"/>
        <v>43020</v>
      </c>
    </row>
    <row r="337" spans="1:1" x14ac:dyDescent="0.25">
      <c r="A337" s="8">
        <f t="shared" si="28"/>
        <v>43027</v>
      </c>
    </row>
    <row r="338" spans="1:1" x14ac:dyDescent="0.25">
      <c r="A338" s="8">
        <f t="shared" si="28"/>
        <v>43034</v>
      </c>
    </row>
    <row r="339" spans="1:1" x14ac:dyDescent="0.25">
      <c r="A339" s="8">
        <f t="shared" si="28"/>
        <v>43041</v>
      </c>
    </row>
    <row r="340" spans="1:1" x14ac:dyDescent="0.25">
      <c r="A340" s="8">
        <f t="shared" si="28"/>
        <v>43048</v>
      </c>
    </row>
    <row r="341" spans="1:1" x14ac:dyDescent="0.25">
      <c r="A341" s="8">
        <f t="shared" si="28"/>
        <v>43055</v>
      </c>
    </row>
    <row r="342" spans="1:1" x14ac:dyDescent="0.25">
      <c r="A342" s="8">
        <f t="shared" si="28"/>
        <v>43062</v>
      </c>
    </row>
    <row r="343" spans="1:1" x14ac:dyDescent="0.25">
      <c r="A343" s="8">
        <f t="shared" si="28"/>
        <v>43069</v>
      </c>
    </row>
    <row r="344" spans="1:1" x14ac:dyDescent="0.25">
      <c r="A344" s="8">
        <f t="shared" si="28"/>
        <v>43076</v>
      </c>
    </row>
    <row r="345" spans="1:1" x14ac:dyDescent="0.25">
      <c r="A345" s="8">
        <f t="shared" si="28"/>
        <v>43083</v>
      </c>
    </row>
    <row r="346" spans="1:1" x14ac:dyDescent="0.25">
      <c r="A346" s="8">
        <f t="shared" si="28"/>
        <v>43090</v>
      </c>
    </row>
    <row r="347" spans="1:1" x14ac:dyDescent="0.25">
      <c r="A347" s="8">
        <f t="shared" si="28"/>
        <v>43097</v>
      </c>
    </row>
    <row r="348" spans="1:1" x14ac:dyDescent="0.25">
      <c r="A348" s="8">
        <f t="shared" si="28"/>
        <v>43104</v>
      </c>
    </row>
    <row r="349" spans="1:1" x14ac:dyDescent="0.25">
      <c r="A349" s="8">
        <f t="shared" si="28"/>
        <v>43111</v>
      </c>
    </row>
    <row r="350" spans="1:1" x14ac:dyDescent="0.25">
      <c r="A350" s="8">
        <f t="shared" si="28"/>
        <v>43118</v>
      </c>
    </row>
    <row r="351" spans="1:1" x14ac:dyDescent="0.25">
      <c r="A351" s="8">
        <f t="shared" si="28"/>
        <v>43125</v>
      </c>
    </row>
    <row r="352" spans="1:1" x14ac:dyDescent="0.25">
      <c r="A352" s="8">
        <f t="shared" si="28"/>
        <v>43132</v>
      </c>
    </row>
    <row r="353" spans="1:1" x14ac:dyDescent="0.25">
      <c r="A353" s="8">
        <f t="shared" si="28"/>
        <v>43139</v>
      </c>
    </row>
    <row r="354" spans="1:1" x14ac:dyDescent="0.25">
      <c r="A354" s="8">
        <f t="shared" si="28"/>
        <v>43146</v>
      </c>
    </row>
    <row r="355" spans="1:1" x14ac:dyDescent="0.25">
      <c r="A355" s="8">
        <f t="shared" si="28"/>
        <v>43153</v>
      </c>
    </row>
    <row r="356" spans="1:1" x14ac:dyDescent="0.25">
      <c r="A356" s="8">
        <f t="shared" si="28"/>
        <v>43160</v>
      </c>
    </row>
    <row r="357" spans="1:1" x14ac:dyDescent="0.25">
      <c r="A357" s="8">
        <f t="shared" si="28"/>
        <v>43167</v>
      </c>
    </row>
    <row r="358" spans="1:1" x14ac:dyDescent="0.25">
      <c r="A358" s="8">
        <f t="shared" si="28"/>
        <v>43174</v>
      </c>
    </row>
    <row r="359" spans="1:1" x14ac:dyDescent="0.25">
      <c r="A359" s="8">
        <f t="shared" ref="A359:A422" si="29">A358+7</f>
        <v>43181</v>
      </c>
    </row>
    <row r="360" spans="1:1" x14ac:dyDescent="0.25">
      <c r="A360" s="8">
        <f t="shared" si="29"/>
        <v>43188</v>
      </c>
    </row>
    <row r="361" spans="1:1" x14ac:dyDescent="0.25">
      <c r="A361" s="8">
        <f t="shared" si="29"/>
        <v>43195</v>
      </c>
    </row>
    <row r="362" spans="1:1" x14ac:dyDescent="0.25">
      <c r="A362" s="8">
        <f t="shared" si="29"/>
        <v>43202</v>
      </c>
    </row>
    <row r="363" spans="1:1" x14ac:dyDescent="0.25">
      <c r="A363" s="8">
        <f t="shared" si="29"/>
        <v>43209</v>
      </c>
    </row>
    <row r="364" spans="1:1" x14ac:dyDescent="0.25">
      <c r="A364" s="8">
        <f t="shared" si="29"/>
        <v>43216</v>
      </c>
    </row>
    <row r="365" spans="1:1" x14ac:dyDescent="0.25">
      <c r="A365" s="8">
        <f t="shared" si="29"/>
        <v>43223</v>
      </c>
    </row>
    <row r="366" spans="1:1" x14ac:dyDescent="0.25">
      <c r="A366" s="8">
        <f t="shared" si="29"/>
        <v>43230</v>
      </c>
    </row>
    <row r="367" spans="1:1" x14ac:dyDescent="0.25">
      <c r="A367" s="8">
        <f t="shared" si="29"/>
        <v>43237</v>
      </c>
    </row>
    <row r="368" spans="1:1" x14ac:dyDescent="0.25">
      <c r="A368" s="8">
        <f t="shared" si="29"/>
        <v>43244</v>
      </c>
    </row>
    <row r="369" spans="1:1" x14ac:dyDescent="0.25">
      <c r="A369" s="8">
        <f t="shared" si="29"/>
        <v>43251</v>
      </c>
    </row>
    <row r="370" spans="1:1" x14ac:dyDescent="0.25">
      <c r="A370" s="8">
        <f t="shared" si="29"/>
        <v>43258</v>
      </c>
    </row>
    <row r="371" spans="1:1" x14ac:dyDescent="0.25">
      <c r="A371" s="8">
        <f t="shared" si="29"/>
        <v>43265</v>
      </c>
    </row>
    <row r="372" spans="1:1" x14ac:dyDescent="0.25">
      <c r="A372" s="8">
        <f t="shared" si="29"/>
        <v>43272</v>
      </c>
    </row>
    <row r="373" spans="1:1" x14ac:dyDescent="0.25">
      <c r="A373" s="8">
        <f t="shared" si="29"/>
        <v>43279</v>
      </c>
    </row>
    <row r="374" spans="1:1" x14ac:dyDescent="0.25">
      <c r="A374" s="8">
        <f t="shared" si="29"/>
        <v>43286</v>
      </c>
    </row>
    <row r="375" spans="1:1" x14ac:dyDescent="0.25">
      <c r="A375" s="8">
        <f t="shared" si="29"/>
        <v>43293</v>
      </c>
    </row>
    <row r="376" spans="1:1" x14ac:dyDescent="0.25">
      <c r="A376" s="8">
        <f t="shared" si="29"/>
        <v>43300</v>
      </c>
    </row>
    <row r="377" spans="1:1" x14ac:dyDescent="0.25">
      <c r="A377" s="8">
        <f t="shared" si="29"/>
        <v>43307</v>
      </c>
    </row>
    <row r="378" spans="1:1" x14ac:dyDescent="0.25">
      <c r="A378" s="8">
        <f t="shared" si="29"/>
        <v>43314</v>
      </c>
    </row>
    <row r="379" spans="1:1" x14ac:dyDescent="0.25">
      <c r="A379" s="8">
        <f t="shared" si="29"/>
        <v>43321</v>
      </c>
    </row>
    <row r="380" spans="1:1" x14ac:dyDescent="0.25">
      <c r="A380" s="8">
        <f t="shared" si="29"/>
        <v>43328</v>
      </c>
    </row>
    <row r="381" spans="1:1" x14ac:dyDescent="0.25">
      <c r="A381" s="8">
        <f t="shared" si="29"/>
        <v>43335</v>
      </c>
    </row>
    <row r="382" spans="1:1" x14ac:dyDescent="0.25">
      <c r="A382" s="8">
        <f t="shared" si="29"/>
        <v>43342</v>
      </c>
    </row>
    <row r="383" spans="1:1" x14ac:dyDescent="0.25">
      <c r="A383" s="8">
        <f t="shared" si="29"/>
        <v>43349</v>
      </c>
    </row>
    <row r="384" spans="1:1" x14ac:dyDescent="0.25">
      <c r="A384" s="8">
        <f t="shared" si="29"/>
        <v>43356</v>
      </c>
    </row>
    <row r="385" spans="1:7" x14ac:dyDescent="0.25">
      <c r="A385" s="8">
        <f t="shared" si="29"/>
        <v>43363</v>
      </c>
    </row>
    <row r="386" spans="1:7" x14ac:dyDescent="0.25">
      <c r="A386" s="8">
        <f t="shared" si="29"/>
        <v>43370</v>
      </c>
    </row>
    <row r="387" spans="1:7" x14ac:dyDescent="0.25">
      <c r="A387" s="8">
        <f t="shared" si="29"/>
        <v>43377</v>
      </c>
    </row>
    <row r="388" spans="1:7" x14ac:dyDescent="0.25">
      <c r="A388" s="8">
        <f t="shared" si="29"/>
        <v>43384</v>
      </c>
    </row>
    <row r="389" spans="1:7" x14ac:dyDescent="0.25">
      <c r="A389" s="8">
        <f t="shared" si="29"/>
        <v>43391</v>
      </c>
    </row>
    <row r="390" spans="1:7" x14ac:dyDescent="0.25">
      <c r="A390" s="8">
        <f t="shared" si="29"/>
        <v>43398</v>
      </c>
    </row>
    <row r="391" spans="1:7" x14ac:dyDescent="0.25">
      <c r="A391" s="8">
        <f t="shared" si="29"/>
        <v>43405</v>
      </c>
    </row>
    <row r="392" spans="1:7" x14ac:dyDescent="0.25">
      <c r="A392" s="8">
        <f t="shared" si="29"/>
        <v>43412</v>
      </c>
    </row>
    <row r="393" spans="1:7" x14ac:dyDescent="0.25">
      <c r="A393" s="8">
        <f t="shared" si="29"/>
        <v>43419</v>
      </c>
    </row>
    <row r="394" spans="1:7" x14ac:dyDescent="0.25">
      <c r="A394" s="8">
        <f t="shared" si="29"/>
        <v>43426</v>
      </c>
    </row>
    <row r="395" spans="1:7" x14ac:dyDescent="0.25">
      <c r="A395" s="8">
        <f t="shared" si="29"/>
        <v>43433</v>
      </c>
    </row>
    <row r="396" spans="1:7" x14ac:dyDescent="0.25">
      <c r="A396" s="8">
        <f t="shared" si="29"/>
        <v>43440</v>
      </c>
      <c r="B396">
        <v>0</v>
      </c>
      <c r="C396">
        <v>450</v>
      </c>
      <c r="D396">
        <v>363.8</v>
      </c>
      <c r="E396">
        <v>49.5</v>
      </c>
      <c r="F396">
        <f t="shared" ref="F396:F406" si="30">B396+D396</f>
        <v>363.8</v>
      </c>
      <c r="G396">
        <f t="shared" ref="G396:G406" si="31">C396+E396</f>
        <v>499.5</v>
      </c>
    </row>
    <row r="397" spans="1:7" x14ac:dyDescent="0.25">
      <c r="A397" s="8">
        <f t="shared" si="29"/>
        <v>43447</v>
      </c>
      <c r="B397">
        <v>0</v>
      </c>
      <c r="C397">
        <v>400</v>
      </c>
      <c r="D397">
        <v>363.8</v>
      </c>
      <c r="E397">
        <v>102</v>
      </c>
      <c r="F397">
        <f t="shared" si="30"/>
        <v>363.8</v>
      </c>
      <c r="G397">
        <f t="shared" si="31"/>
        <v>502</v>
      </c>
    </row>
    <row r="398" spans="1:7" x14ac:dyDescent="0.25">
      <c r="A398" s="8">
        <f t="shared" si="29"/>
        <v>43454</v>
      </c>
      <c r="B398">
        <v>0</v>
      </c>
      <c r="C398">
        <v>300</v>
      </c>
      <c r="D398">
        <v>363.8</v>
      </c>
      <c r="E398">
        <v>204.8</v>
      </c>
      <c r="F398">
        <f t="shared" si="30"/>
        <v>363.8</v>
      </c>
      <c r="G398">
        <f t="shared" si="31"/>
        <v>504.8</v>
      </c>
    </row>
    <row r="399" spans="1:7" x14ac:dyDescent="0.25">
      <c r="A399" s="8">
        <f t="shared" si="29"/>
        <v>43461</v>
      </c>
      <c r="B399">
        <v>50</v>
      </c>
      <c r="C399">
        <v>300</v>
      </c>
      <c r="D399">
        <v>363.8</v>
      </c>
      <c r="E399">
        <v>204.8</v>
      </c>
      <c r="F399">
        <f t="shared" si="30"/>
        <v>413.8</v>
      </c>
      <c r="G399">
        <f t="shared" si="31"/>
        <v>504.8</v>
      </c>
    </row>
    <row r="400" spans="1:7" x14ac:dyDescent="0.25">
      <c r="A400" s="8">
        <f t="shared" si="29"/>
        <v>43468</v>
      </c>
      <c r="B400">
        <v>50</v>
      </c>
      <c r="C400">
        <v>300</v>
      </c>
      <c r="D400">
        <v>363.8</v>
      </c>
      <c r="E400">
        <v>256.39999999999998</v>
      </c>
      <c r="F400">
        <f t="shared" si="30"/>
        <v>413.8</v>
      </c>
      <c r="G400">
        <f t="shared" si="31"/>
        <v>556.4</v>
      </c>
    </row>
    <row r="401" spans="1:9" x14ac:dyDescent="0.25">
      <c r="A401" s="8">
        <f t="shared" si="29"/>
        <v>43475</v>
      </c>
      <c r="B401" s="271"/>
      <c r="C401" s="271"/>
      <c r="D401" s="271"/>
      <c r="E401" s="271"/>
      <c r="F401" s="292">
        <f t="shared" si="30"/>
        <v>0</v>
      </c>
      <c r="G401" s="292">
        <f t="shared" si="31"/>
        <v>0</v>
      </c>
    </row>
    <row r="402" spans="1:9" x14ac:dyDescent="0.25">
      <c r="A402" s="8">
        <f t="shared" si="29"/>
        <v>43482</v>
      </c>
      <c r="B402" s="271">
        <v>0</v>
      </c>
      <c r="C402" s="271">
        <v>0</v>
      </c>
      <c r="D402" s="271">
        <v>0</v>
      </c>
      <c r="E402" s="271">
        <v>0</v>
      </c>
      <c r="F402" s="271">
        <f t="shared" si="30"/>
        <v>0</v>
      </c>
      <c r="G402" s="271">
        <f t="shared" si="31"/>
        <v>0</v>
      </c>
      <c r="H402" s="145"/>
      <c r="I402" s="145"/>
    </row>
    <row r="403" spans="1:9" x14ac:dyDescent="0.25">
      <c r="A403" s="8">
        <f t="shared" si="29"/>
        <v>43489</v>
      </c>
      <c r="B403" s="271">
        <v>0</v>
      </c>
      <c r="C403" s="271">
        <v>0</v>
      </c>
      <c r="D403" s="271">
        <v>0</v>
      </c>
      <c r="E403" s="271">
        <v>0</v>
      </c>
      <c r="F403" s="271">
        <f t="shared" si="30"/>
        <v>0</v>
      </c>
      <c r="G403" s="271">
        <f t="shared" si="31"/>
        <v>0</v>
      </c>
      <c r="H403" s="145"/>
      <c r="I403" s="145"/>
    </row>
    <row r="404" spans="1:9" x14ac:dyDescent="0.25">
      <c r="A404" s="8">
        <f t="shared" si="29"/>
        <v>43496</v>
      </c>
      <c r="B404" s="271">
        <v>0</v>
      </c>
      <c r="C404" s="271">
        <v>0</v>
      </c>
      <c r="D404" s="271">
        <v>0</v>
      </c>
      <c r="E404" s="271">
        <v>0</v>
      </c>
      <c r="F404" s="271">
        <f t="shared" si="30"/>
        <v>0</v>
      </c>
      <c r="G404" s="271">
        <f t="shared" si="31"/>
        <v>0</v>
      </c>
      <c r="H404" s="145"/>
      <c r="I404" s="145"/>
    </row>
    <row r="405" spans="1:9" x14ac:dyDescent="0.25">
      <c r="A405" s="8">
        <f t="shared" si="29"/>
        <v>43503</v>
      </c>
      <c r="B405" s="271">
        <v>0</v>
      </c>
      <c r="C405" s="271">
        <v>0</v>
      </c>
      <c r="D405" s="271">
        <v>0</v>
      </c>
      <c r="E405" s="271">
        <v>0</v>
      </c>
      <c r="F405" s="271">
        <f t="shared" si="30"/>
        <v>0</v>
      </c>
      <c r="G405" s="271">
        <f t="shared" si="31"/>
        <v>0</v>
      </c>
      <c r="H405" s="145"/>
      <c r="I405" s="145"/>
    </row>
    <row r="406" spans="1:9" x14ac:dyDescent="0.25">
      <c r="A406" s="8">
        <f t="shared" si="29"/>
        <v>43510</v>
      </c>
      <c r="B406">
        <v>50</v>
      </c>
      <c r="C406">
        <v>250</v>
      </c>
      <c r="D406">
        <v>363.8</v>
      </c>
      <c r="E406">
        <v>360.4</v>
      </c>
      <c r="F406">
        <f t="shared" si="30"/>
        <v>413.8</v>
      </c>
      <c r="G406">
        <f t="shared" si="31"/>
        <v>610.4</v>
      </c>
      <c r="H406" s="145"/>
      <c r="I406" s="145"/>
    </row>
    <row r="407" spans="1:9" x14ac:dyDescent="0.25">
      <c r="A407" s="8">
        <f t="shared" si="29"/>
        <v>43517</v>
      </c>
      <c r="B407">
        <v>0</v>
      </c>
      <c r="C407">
        <v>200</v>
      </c>
      <c r="D407">
        <v>416.3</v>
      </c>
      <c r="E407" s="145">
        <v>410.4</v>
      </c>
      <c r="F407">
        <f>B407+D407</f>
        <v>416.3</v>
      </c>
      <c r="G407">
        <f>C407+E407</f>
        <v>610.4</v>
      </c>
      <c r="H407" s="145"/>
      <c r="I407" s="145"/>
    </row>
    <row r="408" spans="1:9" x14ac:dyDescent="0.25">
      <c r="A408" s="8">
        <f t="shared" si="29"/>
        <v>43524</v>
      </c>
      <c r="B408">
        <v>0</v>
      </c>
      <c r="C408">
        <v>150</v>
      </c>
      <c r="D408">
        <v>416.3</v>
      </c>
      <c r="E408">
        <v>462.9</v>
      </c>
      <c r="F408">
        <f t="shared" ref="F408:F432" si="32">B408+D408</f>
        <v>416.3</v>
      </c>
      <c r="G408">
        <f t="shared" ref="G408:G432" si="33">C408+E408</f>
        <v>612.9</v>
      </c>
      <c r="H408" s="145"/>
      <c r="I408" s="145"/>
    </row>
    <row r="409" spans="1:9" x14ac:dyDescent="0.25">
      <c r="A409" s="8">
        <f t="shared" si="29"/>
        <v>43531</v>
      </c>
      <c r="B409">
        <v>0</v>
      </c>
      <c r="C409">
        <v>150</v>
      </c>
      <c r="D409">
        <v>416.3</v>
      </c>
      <c r="E409">
        <v>462.9</v>
      </c>
      <c r="F409">
        <f t="shared" si="32"/>
        <v>416.3</v>
      </c>
      <c r="G409">
        <f t="shared" si="33"/>
        <v>612.9</v>
      </c>
    </row>
    <row r="410" spans="1:9" x14ac:dyDescent="0.25">
      <c r="A410" s="8">
        <f t="shared" si="29"/>
        <v>43538</v>
      </c>
      <c r="B410">
        <v>0</v>
      </c>
      <c r="C410">
        <v>150</v>
      </c>
      <c r="D410">
        <v>416.3</v>
      </c>
      <c r="E410">
        <v>462.9</v>
      </c>
      <c r="F410">
        <f t="shared" si="32"/>
        <v>416.3</v>
      </c>
      <c r="G410">
        <f t="shared" si="33"/>
        <v>612.9</v>
      </c>
    </row>
    <row r="411" spans="1:9" x14ac:dyDescent="0.25">
      <c r="A411" s="8">
        <f t="shared" si="29"/>
        <v>43545</v>
      </c>
      <c r="B411">
        <v>0</v>
      </c>
      <c r="C411">
        <v>150</v>
      </c>
      <c r="D411">
        <v>416.3</v>
      </c>
      <c r="E411">
        <v>462.9</v>
      </c>
      <c r="F411">
        <f t="shared" si="32"/>
        <v>416.3</v>
      </c>
      <c r="G411">
        <f t="shared" si="33"/>
        <v>612.9</v>
      </c>
    </row>
    <row r="412" spans="1:9" x14ac:dyDescent="0.25">
      <c r="A412" s="8">
        <f t="shared" si="29"/>
        <v>43552</v>
      </c>
      <c r="B412">
        <v>200</v>
      </c>
      <c r="C412">
        <v>50</v>
      </c>
      <c r="D412">
        <v>416.3</v>
      </c>
      <c r="E412">
        <v>567.9</v>
      </c>
      <c r="F412">
        <f t="shared" si="32"/>
        <v>616.29999999999995</v>
      </c>
      <c r="G412">
        <f t="shared" si="33"/>
        <v>617.9</v>
      </c>
    </row>
    <row r="413" spans="1:9" x14ac:dyDescent="0.25">
      <c r="A413" s="8">
        <f t="shared" si="29"/>
        <v>43559</v>
      </c>
      <c r="B413">
        <v>200</v>
      </c>
      <c r="C413">
        <v>50</v>
      </c>
      <c r="D413">
        <v>416.3</v>
      </c>
      <c r="E413">
        <v>567.9</v>
      </c>
      <c r="F413">
        <f t="shared" si="32"/>
        <v>616.29999999999995</v>
      </c>
      <c r="G413">
        <f t="shared" si="33"/>
        <v>617.9</v>
      </c>
    </row>
    <row r="414" spans="1:9" x14ac:dyDescent="0.25">
      <c r="A414" s="8">
        <f t="shared" si="29"/>
        <v>43566</v>
      </c>
      <c r="B414">
        <v>200</v>
      </c>
      <c r="C414">
        <v>0</v>
      </c>
      <c r="D414">
        <v>416.3</v>
      </c>
      <c r="E414">
        <v>620.4</v>
      </c>
      <c r="F414">
        <f t="shared" si="32"/>
        <v>616.29999999999995</v>
      </c>
      <c r="G414">
        <f t="shared" si="33"/>
        <v>620.4</v>
      </c>
    </row>
    <row r="415" spans="1:9" x14ac:dyDescent="0.25">
      <c r="A415" s="8">
        <f t="shared" si="29"/>
        <v>43573</v>
      </c>
      <c r="B415">
        <v>200</v>
      </c>
      <c r="C415">
        <v>0</v>
      </c>
      <c r="D415">
        <v>416.3</v>
      </c>
      <c r="E415">
        <v>620.4</v>
      </c>
      <c r="F415">
        <f t="shared" si="32"/>
        <v>616.29999999999995</v>
      </c>
      <c r="G415">
        <f t="shared" si="33"/>
        <v>620.4</v>
      </c>
    </row>
    <row r="416" spans="1:9" x14ac:dyDescent="0.25">
      <c r="A416" s="8">
        <f t="shared" si="29"/>
        <v>43580</v>
      </c>
      <c r="B416">
        <v>200</v>
      </c>
      <c r="C416">
        <v>0</v>
      </c>
      <c r="D416">
        <v>416.3</v>
      </c>
      <c r="E416">
        <v>620.4</v>
      </c>
      <c r="F416">
        <f t="shared" si="32"/>
        <v>616.29999999999995</v>
      </c>
      <c r="G416">
        <f t="shared" si="33"/>
        <v>620.4</v>
      </c>
    </row>
    <row r="417" spans="1:7" x14ac:dyDescent="0.25">
      <c r="A417" s="8">
        <f t="shared" si="29"/>
        <v>43587</v>
      </c>
      <c r="B417">
        <v>200</v>
      </c>
      <c r="C417">
        <v>0</v>
      </c>
      <c r="D417">
        <v>416.3</v>
      </c>
      <c r="E417">
        <v>620.4</v>
      </c>
      <c r="F417">
        <f t="shared" si="32"/>
        <v>616.29999999999995</v>
      </c>
      <c r="G417">
        <f t="shared" si="33"/>
        <v>620.4</v>
      </c>
    </row>
    <row r="418" spans="1:7" x14ac:dyDescent="0.25">
      <c r="A418" s="8">
        <f t="shared" si="29"/>
        <v>43594</v>
      </c>
      <c r="B418">
        <v>150</v>
      </c>
      <c r="C418">
        <v>0</v>
      </c>
      <c r="D418">
        <v>521.29999999999995</v>
      </c>
      <c r="E418">
        <v>671</v>
      </c>
      <c r="F418">
        <f t="shared" si="32"/>
        <v>671.3</v>
      </c>
      <c r="G418">
        <f t="shared" si="33"/>
        <v>671</v>
      </c>
    </row>
    <row r="419" spans="1:7" x14ac:dyDescent="0.25">
      <c r="A419" s="8">
        <f t="shared" si="29"/>
        <v>43601</v>
      </c>
      <c r="B419">
        <v>150</v>
      </c>
      <c r="C419">
        <v>0</v>
      </c>
      <c r="D419">
        <v>521.29999999999995</v>
      </c>
      <c r="E419">
        <v>671</v>
      </c>
      <c r="F419">
        <f t="shared" si="32"/>
        <v>671.3</v>
      </c>
      <c r="G419">
        <f t="shared" si="33"/>
        <v>671</v>
      </c>
    </row>
    <row r="420" spans="1:7" x14ac:dyDescent="0.25">
      <c r="A420" s="8">
        <f t="shared" si="29"/>
        <v>43608</v>
      </c>
      <c r="B420">
        <v>150</v>
      </c>
      <c r="C420">
        <v>0</v>
      </c>
      <c r="D420">
        <v>521.29999999999995</v>
      </c>
      <c r="E420">
        <v>671</v>
      </c>
      <c r="F420">
        <f t="shared" si="32"/>
        <v>671.3</v>
      </c>
      <c r="G420">
        <f t="shared" si="33"/>
        <v>671</v>
      </c>
    </row>
    <row r="421" spans="1:7" x14ac:dyDescent="0.25">
      <c r="A421" s="8">
        <f t="shared" si="29"/>
        <v>43615</v>
      </c>
      <c r="B421">
        <v>100</v>
      </c>
      <c r="C421">
        <v>0</v>
      </c>
      <c r="D421">
        <v>573.79999999999995</v>
      </c>
      <c r="E421">
        <v>671</v>
      </c>
      <c r="F421">
        <f t="shared" si="32"/>
        <v>673.8</v>
      </c>
      <c r="G421">
        <f t="shared" si="33"/>
        <v>671</v>
      </c>
    </row>
    <row r="422" spans="1:7" x14ac:dyDescent="0.25">
      <c r="A422" s="8">
        <f t="shared" si="29"/>
        <v>43622</v>
      </c>
      <c r="B422">
        <v>150</v>
      </c>
      <c r="C422">
        <v>100</v>
      </c>
      <c r="D422">
        <v>105</v>
      </c>
      <c r="E422">
        <v>0</v>
      </c>
      <c r="F422">
        <f t="shared" si="32"/>
        <v>255</v>
      </c>
      <c r="G422">
        <f t="shared" si="33"/>
        <v>100</v>
      </c>
    </row>
    <row r="423" spans="1:7" x14ac:dyDescent="0.25">
      <c r="A423" s="8">
        <f t="shared" ref="A423:A486" si="34">A422+7</f>
        <v>43629</v>
      </c>
      <c r="B423">
        <v>100</v>
      </c>
      <c r="C423">
        <v>100</v>
      </c>
      <c r="D423">
        <v>157.5</v>
      </c>
      <c r="E423">
        <v>0</v>
      </c>
      <c r="F423">
        <f t="shared" si="32"/>
        <v>257.5</v>
      </c>
      <c r="G423">
        <f t="shared" si="33"/>
        <v>100</v>
      </c>
    </row>
    <row r="424" spans="1:7" x14ac:dyDescent="0.25">
      <c r="A424" s="8">
        <f t="shared" si="34"/>
        <v>43636</v>
      </c>
      <c r="B424">
        <v>100</v>
      </c>
      <c r="C424">
        <v>100</v>
      </c>
      <c r="D424">
        <v>157.5</v>
      </c>
      <c r="E424">
        <v>0</v>
      </c>
      <c r="F424">
        <f t="shared" si="32"/>
        <v>257.5</v>
      </c>
      <c r="G424">
        <f t="shared" si="33"/>
        <v>100</v>
      </c>
    </row>
    <row r="425" spans="1:7" x14ac:dyDescent="0.25">
      <c r="A425" s="8">
        <f t="shared" si="34"/>
        <v>43643</v>
      </c>
      <c r="B425">
        <v>100</v>
      </c>
      <c r="C425">
        <v>100</v>
      </c>
      <c r="D425">
        <v>157.5</v>
      </c>
      <c r="E425">
        <v>0</v>
      </c>
      <c r="F425">
        <f t="shared" si="32"/>
        <v>257.5</v>
      </c>
      <c r="G425">
        <f t="shared" si="33"/>
        <v>100</v>
      </c>
    </row>
    <row r="426" spans="1:7" x14ac:dyDescent="0.25">
      <c r="A426" s="8">
        <f t="shared" si="34"/>
        <v>43650</v>
      </c>
      <c r="B426">
        <v>50</v>
      </c>
      <c r="C426">
        <v>100</v>
      </c>
      <c r="D426">
        <v>210</v>
      </c>
      <c r="E426">
        <v>0</v>
      </c>
      <c r="F426">
        <f t="shared" si="32"/>
        <v>260</v>
      </c>
      <c r="G426">
        <f t="shared" si="33"/>
        <v>100</v>
      </c>
    </row>
    <row r="427" spans="1:7" x14ac:dyDescent="0.25">
      <c r="A427" s="8">
        <f t="shared" si="34"/>
        <v>43657</v>
      </c>
      <c r="B427">
        <v>50</v>
      </c>
      <c r="C427">
        <v>100</v>
      </c>
      <c r="D427">
        <v>210</v>
      </c>
      <c r="E427">
        <v>0</v>
      </c>
      <c r="F427">
        <f t="shared" si="32"/>
        <v>260</v>
      </c>
      <c r="G427">
        <f t="shared" si="33"/>
        <v>100</v>
      </c>
    </row>
    <row r="428" spans="1:7" x14ac:dyDescent="0.25">
      <c r="A428" s="8">
        <f t="shared" si="34"/>
        <v>43664</v>
      </c>
      <c r="B428">
        <v>50</v>
      </c>
      <c r="C428">
        <v>50</v>
      </c>
      <c r="D428">
        <v>210</v>
      </c>
      <c r="E428">
        <v>52.3</v>
      </c>
      <c r="F428">
        <f t="shared" si="32"/>
        <v>260</v>
      </c>
      <c r="G428">
        <f t="shared" si="33"/>
        <v>102.3</v>
      </c>
    </row>
    <row r="429" spans="1:7" x14ac:dyDescent="0.25">
      <c r="A429" s="8">
        <f t="shared" si="34"/>
        <v>43671</v>
      </c>
      <c r="B429">
        <v>50</v>
      </c>
      <c r="C429">
        <v>50</v>
      </c>
      <c r="D429">
        <v>210</v>
      </c>
      <c r="E429">
        <v>52.3</v>
      </c>
      <c r="F429">
        <f t="shared" si="32"/>
        <v>260</v>
      </c>
      <c r="G429">
        <f t="shared" si="33"/>
        <v>102.3</v>
      </c>
    </row>
    <row r="430" spans="1:7" x14ac:dyDescent="0.25">
      <c r="A430" s="8">
        <f t="shared" si="34"/>
        <v>43678</v>
      </c>
      <c r="B430">
        <v>50</v>
      </c>
      <c r="C430">
        <v>50</v>
      </c>
      <c r="D430">
        <v>210</v>
      </c>
      <c r="E430">
        <v>52.3</v>
      </c>
      <c r="F430">
        <f t="shared" si="32"/>
        <v>260</v>
      </c>
      <c r="G430">
        <f t="shared" si="33"/>
        <v>102.3</v>
      </c>
    </row>
    <row r="431" spans="1:7" x14ac:dyDescent="0.25">
      <c r="A431" s="8">
        <f t="shared" si="34"/>
        <v>43685</v>
      </c>
      <c r="B431">
        <v>50</v>
      </c>
      <c r="C431">
        <v>0</v>
      </c>
      <c r="D431">
        <v>210</v>
      </c>
      <c r="E431">
        <v>104.8</v>
      </c>
      <c r="F431">
        <f t="shared" si="32"/>
        <v>260</v>
      </c>
      <c r="G431">
        <f t="shared" si="33"/>
        <v>104.8</v>
      </c>
    </row>
    <row r="432" spans="1:7" x14ac:dyDescent="0.25">
      <c r="A432" s="8">
        <f t="shared" si="34"/>
        <v>43692</v>
      </c>
      <c r="B432">
        <v>0</v>
      </c>
      <c r="C432">
        <v>200</v>
      </c>
      <c r="D432">
        <v>262.2</v>
      </c>
      <c r="E432">
        <v>104.8</v>
      </c>
      <c r="F432">
        <f t="shared" si="32"/>
        <v>262.2</v>
      </c>
      <c r="G432">
        <f t="shared" si="33"/>
        <v>304.8</v>
      </c>
    </row>
    <row r="433" spans="1:7" x14ac:dyDescent="0.25">
      <c r="A433" s="8">
        <f t="shared" si="34"/>
        <v>43699</v>
      </c>
      <c r="B433">
        <v>0</v>
      </c>
      <c r="C433">
        <v>200</v>
      </c>
      <c r="D433">
        <v>262.2</v>
      </c>
      <c r="E433">
        <v>104.8</v>
      </c>
      <c r="F433">
        <f t="shared" ref="F433:F451" si="35">B433+D433</f>
        <v>262.2</v>
      </c>
      <c r="G433">
        <f t="shared" ref="G433:G451" si="36">C433+E433</f>
        <v>304.8</v>
      </c>
    </row>
    <row r="434" spans="1:7" x14ac:dyDescent="0.25">
      <c r="A434" s="8">
        <f t="shared" si="34"/>
        <v>43706</v>
      </c>
      <c r="B434">
        <v>0</v>
      </c>
      <c r="C434">
        <v>200</v>
      </c>
      <c r="D434">
        <v>262.2</v>
      </c>
      <c r="E434">
        <v>104.8</v>
      </c>
      <c r="F434">
        <f t="shared" si="35"/>
        <v>262.2</v>
      </c>
      <c r="G434">
        <f t="shared" si="36"/>
        <v>304.8</v>
      </c>
    </row>
    <row r="435" spans="1:7" x14ac:dyDescent="0.25">
      <c r="A435" s="8">
        <f t="shared" si="34"/>
        <v>43713</v>
      </c>
      <c r="B435">
        <v>0</v>
      </c>
      <c r="C435">
        <v>200</v>
      </c>
      <c r="D435">
        <v>262.2</v>
      </c>
      <c r="E435">
        <v>104.8</v>
      </c>
      <c r="F435">
        <f t="shared" si="35"/>
        <v>262.2</v>
      </c>
      <c r="G435">
        <f t="shared" si="36"/>
        <v>304.8</v>
      </c>
    </row>
    <row r="436" spans="1:7" x14ac:dyDescent="0.25">
      <c r="A436" s="8">
        <f t="shared" si="34"/>
        <v>43720</v>
      </c>
      <c r="B436">
        <v>0</v>
      </c>
      <c r="C436">
        <v>200</v>
      </c>
      <c r="D436">
        <v>262.2</v>
      </c>
      <c r="E436">
        <v>104.8</v>
      </c>
      <c r="F436">
        <f t="shared" si="35"/>
        <v>262.2</v>
      </c>
      <c r="G436">
        <f t="shared" si="36"/>
        <v>304.8</v>
      </c>
    </row>
    <row r="437" spans="1:7" x14ac:dyDescent="0.25">
      <c r="A437" s="8">
        <f t="shared" si="34"/>
        <v>43727</v>
      </c>
      <c r="B437">
        <v>0</v>
      </c>
      <c r="C437">
        <v>200</v>
      </c>
      <c r="D437">
        <v>262.2</v>
      </c>
      <c r="E437">
        <v>104.8</v>
      </c>
      <c r="F437">
        <f t="shared" si="35"/>
        <v>262.2</v>
      </c>
      <c r="G437">
        <f t="shared" si="36"/>
        <v>304.8</v>
      </c>
    </row>
    <row r="438" spans="1:7" x14ac:dyDescent="0.25">
      <c r="A438" s="8">
        <f t="shared" si="34"/>
        <v>43734</v>
      </c>
      <c r="B438">
        <v>0</v>
      </c>
      <c r="C438">
        <v>200</v>
      </c>
      <c r="D438">
        <v>262.2</v>
      </c>
      <c r="E438" s="26">
        <v>157</v>
      </c>
      <c r="F438">
        <f t="shared" si="35"/>
        <v>262.2</v>
      </c>
      <c r="G438">
        <f t="shared" si="36"/>
        <v>357</v>
      </c>
    </row>
    <row r="439" spans="1:7" x14ac:dyDescent="0.25">
      <c r="A439" s="8">
        <f t="shared" si="34"/>
        <v>43741</v>
      </c>
      <c r="B439">
        <v>0</v>
      </c>
      <c r="C439">
        <v>200</v>
      </c>
      <c r="D439">
        <v>262.2</v>
      </c>
      <c r="E439" s="26">
        <v>157</v>
      </c>
      <c r="F439">
        <f t="shared" si="35"/>
        <v>262.2</v>
      </c>
      <c r="G439">
        <f t="shared" si="36"/>
        <v>357</v>
      </c>
    </row>
    <row r="440" spans="1:7" x14ac:dyDescent="0.25">
      <c r="A440" s="8">
        <f t="shared" si="34"/>
        <v>43748</v>
      </c>
      <c r="B440">
        <v>0</v>
      </c>
      <c r="C440">
        <v>100</v>
      </c>
      <c r="D440">
        <v>262.2</v>
      </c>
      <c r="E440">
        <v>261.60000000000002</v>
      </c>
      <c r="F440">
        <f t="shared" si="35"/>
        <v>262.2</v>
      </c>
      <c r="G440">
        <f t="shared" si="36"/>
        <v>361.6</v>
      </c>
    </row>
    <row r="441" spans="1:7" x14ac:dyDescent="0.25">
      <c r="A441" s="8">
        <f t="shared" si="34"/>
        <v>43755</v>
      </c>
      <c r="B441">
        <v>0</v>
      </c>
      <c r="C441">
        <v>100</v>
      </c>
      <c r="D441">
        <v>262.2</v>
      </c>
      <c r="E441">
        <v>261.60000000000002</v>
      </c>
      <c r="F441">
        <f t="shared" si="35"/>
        <v>262.2</v>
      </c>
      <c r="G441">
        <f t="shared" si="36"/>
        <v>361.6</v>
      </c>
    </row>
    <row r="442" spans="1:7" x14ac:dyDescent="0.25">
      <c r="A442" s="8">
        <f t="shared" si="34"/>
        <v>43762</v>
      </c>
      <c r="B442">
        <v>0</v>
      </c>
      <c r="C442">
        <v>100</v>
      </c>
      <c r="D442">
        <v>262.2</v>
      </c>
      <c r="E442">
        <v>261.60000000000002</v>
      </c>
      <c r="F442">
        <f t="shared" si="35"/>
        <v>262.2</v>
      </c>
      <c r="G442">
        <f t="shared" si="36"/>
        <v>361.6</v>
      </c>
    </row>
    <row r="443" spans="1:7" x14ac:dyDescent="0.25">
      <c r="A443" s="8">
        <f t="shared" si="34"/>
        <v>43769</v>
      </c>
      <c r="B443">
        <v>0</v>
      </c>
      <c r="C443">
        <v>100</v>
      </c>
      <c r="D443">
        <v>262.2</v>
      </c>
      <c r="E443">
        <v>261.60000000000002</v>
      </c>
      <c r="F443">
        <f t="shared" si="35"/>
        <v>262.2</v>
      </c>
      <c r="G443">
        <f t="shared" si="36"/>
        <v>361.6</v>
      </c>
    </row>
    <row r="444" spans="1:7" x14ac:dyDescent="0.25">
      <c r="A444" s="8">
        <f t="shared" si="34"/>
        <v>43776</v>
      </c>
      <c r="B444">
        <v>0</v>
      </c>
      <c r="C444">
        <v>50</v>
      </c>
      <c r="D444">
        <v>262.2</v>
      </c>
      <c r="E444">
        <v>313.7</v>
      </c>
      <c r="F444">
        <f t="shared" si="35"/>
        <v>262.2</v>
      </c>
      <c r="G444">
        <f t="shared" si="36"/>
        <v>363.7</v>
      </c>
    </row>
    <row r="445" spans="1:7" x14ac:dyDescent="0.25">
      <c r="A445" s="8">
        <f t="shared" si="34"/>
        <v>43783</v>
      </c>
      <c r="B445">
        <v>0</v>
      </c>
      <c r="C445">
        <v>50</v>
      </c>
      <c r="D445">
        <v>262.2</v>
      </c>
      <c r="E445">
        <v>313.7</v>
      </c>
      <c r="F445">
        <f t="shared" si="35"/>
        <v>262.2</v>
      </c>
      <c r="G445">
        <f t="shared" si="36"/>
        <v>363.7</v>
      </c>
    </row>
    <row r="446" spans="1:7" x14ac:dyDescent="0.25">
      <c r="A446" s="8">
        <f t="shared" si="34"/>
        <v>43790</v>
      </c>
      <c r="B446">
        <f>'1121'!B32</f>
        <v>0</v>
      </c>
      <c r="C446">
        <f>'1121'!C32</f>
        <v>50</v>
      </c>
      <c r="D446">
        <f>'1121'!D32</f>
        <v>262.2</v>
      </c>
      <c r="E446">
        <f>'1121'!E32</f>
        <v>313.7</v>
      </c>
      <c r="F446">
        <f t="shared" si="35"/>
        <v>262.2</v>
      </c>
      <c r="G446">
        <f t="shared" si="36"/>
        <v>363.7</v>
      </c>
    </row>
    <row r="447" spans="1:7" x14ac:dyDescent="0.25">
      <c r="A447" s="8">
        <f t="shared" si="34"/>
        <v>43797</v>
      </c>
      <c r="B447">
        <f>'1128'!B32</f>
        <v>0</v>
      </c>
      <c r="C447">
        <f>'1128'!C32</f>
        <v>0</v>
      </c>
      <c r="D447">
        <f>'1128'!D32</f>
        <v>262.2</v>
      </c>
      <c r="E447">
        <f>'1128'!E32</f>
        <v>363.8</v>
      </c>
      <c r="F447">
        <f t="shared" si="35"/>
        <v>262.2</v>
      </c>
      <c r="G447">
        <f t="shared" si="36"/>
        <v>363.8</v>
      </c>
    </row>
    <row r="448" spans="1:7" x14ac:dyDescent="0.25">
      <c r="A448" s="8">
        <f t="shared" si="34"/>
        <v>43804</v>
      </c>
      <c r="B448">
        <f>'1205'!B32</f>
        <v>0</v>
      </c>
      <c r="C448">
        <f>'1205'!C32</f>
        <v>0</v>
      </c>
      <c r="D448">
        <f>'1205'!D32</f>
        <v>262.2</v>
      </c>
      <c r="E448">
        <f>'1205'!E32</f>
        <v>363.8</v>
      </c>
      <c r="F448">
        <f t="shared" si="35"/>
        <v>262.2</v>
      </c>
      <c r="G448">
        <f t="shared" si="36"/>
        <v>363.8</v>
      </c>
    </row>
    <row r="449" spans="1:10" x14ac:dyDescent="0.25">
      <c r="A449" s="8">
        <f t="shared" si="34"/>
        <v>43811</v>
      </c>
      <c r="B449">
        <f>'1212'!B32</f>
        <v>0</v>
      </c>
      <c r="C449">
        <f>'1212'!C32</f>
        <v>0</v>
      </c>
      <c r="D449">
        <f>'1212'!D32</f>
        <v>262.2</v>
      </c>
      <c r="E449">
        <f>'1212'!E32</f>
        <v>363.8</v>
      </c>
      <c r="F449">
        <f t="shared" si="35"/>
        <v>262.2</v>
      </c>
      <c r="G449">
        <f t="shared" si="36"/>
        <v>363.8</v>
      </c>
    </row>
    <row r="450" spans="1:10" x14ac:dyDescent="0.25">
      <c r="A450" s="8">
        <f t="shared" si="34"/>
        <v>43818</v>
      </c>
      <c r="B450">
        <f>'1219'!B32</f>
        <v>0</v>
      </c>
      <c r="C450">
        <f>'1219'!C32</f>
        <v>0</v>
      </c>
      <c r="D450">
        <f>'1219'!D32</f>
        <v>262.2</v>
      </c>
      <c r="E450">
        <f>'1219'!E32</f>
        <v>363.8</v>
      </c>
      <c r="F450">
        <f t="shared" si="35"/>
        <v>262.2</v>
      </c>
      <c r="G450">
        <f t="shared" si="36"/>
        <v>363.8</v>
      </c>
    </row>
    <row r="451" spans="1:10" x14ac:dyDescent="0.25">
      <c r="A451" s="8">
        <f t="shared" si="34"/>
        <v>43825</v>
      </c>
      <c r="B451">
        <f>'1226'!B32</f>
        <v>0</v>
      </c>
      <c r="C451">
        <f>'1226'!C32</f>
        <v>50</v>
      </c>
      <c r="D451">
        <f>'1226'!D32</f>
        <v>262.2</v>
      </c>
      <c r="E451">
        <f>'1226'!E32</f>
        <v>363.8</v>
      </c>
      <c r="F451">
        <f t="shared" si="35"/>
        <v>262.2</v>
      </c>
      <c r="G451">
        <f t="shared" si="36"/>
        <v>413.8</v>
      </c>
    </row>
    <row r="452" spans="1:10" x14ac:dyDescent="0.25">
      <c r="A452" s="8">
        <f t="shared" si="34"/>
        <v>43832</v>
      </c>
      <c r="B452">
        <f>'0102'!B32</f>
        <v>0</v>
      </c>
      <c r="C452">
        <f>'0102'!C32</f>
        <v>50</v>
      </c>
      <c r="D452">
        <f>'0102'!D32</f>
        <v>262.2</v>
      </c>
      <c r="E452">
        <f>'0102'!E32</f>
        <v>363.8</v>
      </c>
      <c r="F452">
        <f t="shared" ref="F452:F515" si="37">B452+D452</f>
        <v>262.2</v>
      </c>
      <c r="G452">
        <f t="shared" ref="G452:G515" si="38">C452+E452</f>
        <v>413.8</v>
      </c>
    </row>
    <row r="453" spans="1:10" x14ac:dyDescent="0.25">
      <c r="A453" s="8">
        <f t="shared" si="34"/>
        <v>43839</v>
      </c>
      <c r="B453">
        <f>'0109'!B32</f>
        <v>0</v>
      </c>
      <c r="C453">
        <f>'0109'!C32</f>
        <v>50</v>
      </c>
      <c r="D453">
        <f>'0109'!D32</f>
        <v>262.2</v>
      </c>
      <c r="E453">
        <f>'0109'!E32</f>
        <v>363.8</v>
      </c>
      <c r="F453">
        <f t="shared" si="37"/>
        <v>262.2</v>
      </c>
      <c r="G453">
        <f t="shared" si="38"/>
        <v>413.8</v>
      </c>
    </row>
    <row r="454" spans="1:10" ht="15" x14ac:dyDescent="0.35">
      <c r="A454" s="8">
        <f t="shared" si="34"/>
        <v>43846</v>
      </c>
      <c r="B454">
        <f>'0116'!B32</f>
        <v>0</v>
      </c>
      <c r="C454">
        <f>'0116'!C32</f>
        <v>50</v>
      </c>
      <c r="D454">
        <f>'0116'!D32</f>
        <v>262.2</v>
      </c>
      <c r="E454">
        <f>'0116'!E32</f>
        <v>363.8</v>
      </c>
      <c r="F454">
        <f t="shared" si="37"/>
        <v>262.2</v>
      </c>
      <c r="G454">
        <f t="shared" si="38"/>
        <v>413.8</v>
      </c>
      <c r="J454" s="316"/>
    </row>
    <row r="455" spans="1:10" x14ac:dyDescent="0.25">
      <c r="A455" s="8">
        <f t="shared" si="34"/>
        <v>43853</v>
      </c>
      <c r="B455">
        <f>'0123'!B32</f>
        <v>0</v>
      </c>
      <c r="C455">
        <f>'0123'!C32</f>
        <v>50</v>
      </c>
      <c r="D455">
        <f>'0123'!D32</f>
        <v>262.2</v>
      </c>
      <c r="E455">
        <f>'0123'!E32</f>
        <v>363.8</v>
      </c>
      <c r="F455">
        <f t="shared" si="37"/>
        <v>262.2</v>
      </c>
      <c r="G455">
        <f t="shared" si="38"/>
        <v>413.8</v>
      </c>
    </row>
    <row r="456" spans="1:10" x14ac:dyDescent="0.25">
      <c r="A456" s="8">
        <f t="shared" si="34"/>
        <v>43860</v>
      </c>
      <c r="B456">
        <f>'0130'!B32</f>
        <v>0</v>
      </c>
      <c r="C456">
        <f>'0130'!C32</f>
        <v>50</v>
      </c>
      <c r="D456">
        <f>'0130'!D32</f>
        <v>262.2</v>
      </c>
      <c r="E456">
        <f>'0130'!E32</f>
        <v>363.8</v>
      </c>
      <c r="F456">
        <f t="shared" si="37"/>
        <v>262.2</v>
      </c>
      <c r="G456">
        <f t="shared" si="38"/>
        <v>413.8</v>
      </c>
    </row>
    <row r="457" spans="1:10" x14ac:dyDescent="0.25">
      <c r="A457" s="8">
        <f t="shared" si="34"/>
        <v>43867</v>
      </c>
      <c r="B457">
        <f>'0206'!B32</f>
        <v>0</v>
      </c>
      <c r="C457">
        <f>'0206'!C32</f>
        <v>50</v>
      </c>
      <c r="D457">
        <f>'0206'!D32</f>
        <v>262.2</v>
      </c>
      <c r="E457">
        <f>'0206'!E32</f>
        <v>363.8</v>
      </c>
      <c r="F457">
        <f t="shared" si="37"/>
        <v>262.2</v>
      </c>
      <c r="G457">
        <f t="shared" si="38"/>
        <v>413.8</v>
      </c>
    </row>
    <row r="458" spans="1:10" x14ac:dyDescent="0.25">
      <c r="A458" s="8">
        <f t="shared" si="34"/>
        <v>43874</v>
      </c>
      <c r="B458">
        <f>'0213'!B32</f>
        <v>0</v>
      </c>
      <c r="C458">
        <f>'0213'!C32</f>
        <v>50</v>
      </c>
      <c r="D458">
        <f>'0213'!D32</f>
        <v>262.2</v>
      </c>
      <c r="E458">
        <f>'0213'!E32</f>
        <v>363.8</v>
      </c>
      <c r="F458">
        <f t="shared" si="37"/>
        <v>262.2</v>
      </c>
      <c r="G458">
        <f t="shared" si="38"/>
        <v>413.8</v>
      </c>
    </row>
    <row r="459" spans="1:10" x14ac:dyDescent="0.25">
      <c r="A459" s="8">
        <f t="shared" si="34"/>
        <v>43881</v>
      </c>
      <c r="B459">
        <f>'0220'!B32</f>
        <v>0</v>
      </c>
      <c r="C459">
        <f>'0220'!C32</f>
        <v>0</v>
      </c>
      <c r="D459">
        <f>'0220'!D32</f>
        <v>262.2</v>
      </c>
      <c r="E459">
        <f>'0220'!E32</f>
        <v>416.3</v>
      </c>
      <c r="F459">
        <f t="shared" si="37"/>
        <v>262.2</v>
      </c>
      <c r="G459">
        <f t="shared" si="38"/>
        <v>416.3</v>
      </c>
    </row>
    <row r="460" spans="1:10" x14ac:dyDescent="0.25">
      <c r="A460" s="8">
        <f t="shared" si="34"/>
        <v>43888</v>
      </c>
      <c r="B460">
        <f>'0227'!B32</f>
        <v>0</v>
      </c>
      <c r="C460">
        <f>'0227'!C32</f>
        <v>0</v>
      </c>
      <c r="D460">
        <f>'0227'!D32</f>
        <v>262.2</v>
      </c>
      <c r="E460">
        <f>'0227'!E32</f>
        <v>416.3</v>
      </c>
      <c r="F460">
        <f t="shared" si="37"/>
        <v>262.2</v>
      </c>
      <c r="G460">
        <f t="shared" si="38"/>
        <v>416.3</v>
      </c>
    </row>
    <row r="461" spans="1:10" x14ac:dyDescent="0.25">
      <c r="A461" s="8">
        <f t="shared" si="34"/>
        <v>43895</v>
      </c>
      <c r="B461">
        <f>'0305'!B32</f>
        <v>0</v>
      </c>
      <c r="C461">
        <f>'0305'!C32</f>
        <v>0</v>
      </c>
      <c r="D461">
        <f>'0305'!D32</f>
        <v>262.2</v>
      </c>
      <c r="E461">
        <f>'0305'!E32</f>
        <v>416.3</v>
      </c>
      <c r="F461">
        <f t="shared" si="37"/>
        <v>262.2</v>
      </c>
      <c r="G461">
        <f t="shared" si="38"/>
        <v>416.3</v>
      </c>
    </row>
    <row r="462" spans="1:10" x14ac:dyDescent="0.25">
      <c r="A462" s="8">
        <f t="shared" si="34"/>
        <v>43902</v>
      </c>
      <c r="B462">
        <f>'0312'!B32</f>
        <v>0</v>
      </c>
      <c r="C462">
        <f>'0312'!C32</f>
        <v>0</v>
      </c>
      <c r="D462">
        <f>'0312'!D32</f>
        <v>262.2</v>
      </c>
      <c r="E462">
        <f>'0312'!E32</f>
        <v>416.3</v>
      </c>
      <c r="F462">
        <f t="shared" si="37"/>
        <v>262.2</v>
      </c>
      <c r="G462">
        <f t="shared" si="38"/>
        <v>416.3</v>
      </c>
    </row>
    <row r="463" spans="1:10" x14ac:dyDescent="0.25">
      <c r="A463" s="8">
        <f t="shared" si="34"/>
        <v>43909</v>
      </c>
      <c r="B463">
        <f>'0319'!B32</f>
        <v>0</v>
      </c>
      <c r="C463">
        <f>'0319'!C32</f>
        <v>0</v>
      </c>
      <c r="D463">
        <f>'0319'!D32</f>
        <v>262.2</v>
      </c>
      <c r="E463">
        <f>'0319'!E32</f>
        <v>416.3</v>
      </c>
      <c r="F463">
        <f t="shared" si="37"/>
        <v>262.2</v>
      </c>
      <c r="G463">
        <f t="shared" si="38"/>
        <v>416.3</v>
      </c>
    </row>
    <row r="464" spans="1:10" x14ac:dyDescent="0.25">
      <c r="A464" s="8">
        <f t="shared" si="34"/>
        <v>43916</v>
      </c>
      <c r="B464">
        <f>'0326'!B32</f>
        <v>0</v>
      </c>
      <c r="C464">
        <f>'0326'!C32</f>
        <v>200</v>
      </c>
      <c r="D464">
        <f>'0326'!D32</f>
        <v>262.2</v>
      </c>
      <c r="E464">
        <f>'0326'!E32</f>
        <v>416.3</v>
      </c>
      <c r="F464">
        <f t="shared" si="37"/>
        <v>262.2</v>
      </c>
      <c r="G464">
        <f t="shared" si="38"/>
        <v>616.29999999999995</v>
      </c>
    </row>
    <row r="465" spans="1:7" x14ac:dyDescent="0.25">
      <c r="A465" s="8">
        <f t="shared" si="34"/>
        <v>43923</v>
      </c>
      <c r="B465">
        <f>'0402'!B32</f>
        <v>0</v>
      </c>
      <c r="C465">
        <f>'0402'!C32</f>
        <v>200</v>
      </c>
      <c r="D465">
        <f>'0402'!D32</f>
        <v>262.2</v>
      </c>
      <c r="E465">
        <f>'0402'!E32</f>
        <v>416.3</v>
      </c>
      <c r="F465">
        <f>B465+D465</f>
        <v>262.2</v>
      </c>
      <c r="G465">
        <f t="shared" si="38"/>
        <v>616.29999999999995</v>
      </c>
    </row>
    <row r="466" spans="1:7" x14ac:dyDescent="0.25">
      <c r="A466" s="8">
        <f t="shared" si="34"/>
        <v>43930</v>
      </c>
      <c r="B466">
        <f>'0409'!B32</f>
        <v>0</v>
      </c>
      <c r="C466">
        <f>'0409'!C32</f>
        <v>200</v>
      </c>
      <c r="D466">
        <f>'0409'!D32</f>
        <v>262.2</v>
      </c>
      <c r="E466">
        <f>'0409'!E32</f>
        <v>416.3</v>
      </c>
      <c r="F466">
        <f t="shared" si="37"/>
        <v>262.2</v>
      </c>
      <c r="G466">
        <f t="shared" si="38"/>
        <v>616.29999999999995</v>
      </c>
    </row>
    <row r="467" spans="1:7" x14ac:dyDescent="0.25">
      <c r="A467" s="8">
        <f t="shared" si="34"/>
        <v>43937</v>
      </c>
      <c r="B467">
        <f>'0416'!B32</f>
        <v>0</v>
      </c>
      <c r="C467">
        <f>'0416'!C32</f>
        <v>200</v>
      </c>
      <c r="D467">
        <f>'0416'!D32</f>
        <v>262.2</v>
      </c>
      <c r="E467">
        <f>'0416'!E32</f>
        <v>416.3</v>
      </c>
      <c r="F467">
        <f t="shared" si="37"/>
        <v>262.2</v>
      </c>
      <c r="G467">
        <f t="shared" si="38"/>
        <v>616.29999999999995</v>
      </c>
    </row>
    <row r="468" spans="1:7" x14ac:dyDescent="0.25">
      <c r="A468" s="8">
        <f t="shared" si="34"/>
        <v>43944</v>
      </c>
      <c r="B468">
        <f>'0423'!B32</f>
        <v>0</v>
      </c>
      <c r="C468">
        <f>'0423'!C32</f>
        <v>200</v>
      </c>
      <c r="D468">
        <f>'0423'!D32</f>
        <v>262.2</v>
      </c>
      <c r="E468">
        <f>'0423'!E32</f>
        <v>416.3</v>
      </c>
      <c r="F468">
        <f t="shared" si="37"/>
        <v>262.2</v>
      </c>
      <c r="G468">
        <f t="shared" si="38"/>
        <v>616.29999999999995</v>
      </c>
    </row>
    <row r="469" spans="1:7" x14ac:dyDescent="0.25">
      <c r="A469" s="8">
        <f t="shared" si="34"/>
        <v>43951</v>
      </c>
      <c r="F469">
        <f t="shared" si="37"/>
        <v>0</v>
      </c>
      <c r="G469">
        <f t="shared" si="38"/>
        <v>0</v>
      </c>
    </row>
    <row r="470" spans="1:7" x14ac:dyDescent="0.25">
      <c r="A470" s="8">
        <f t="shared" si="34"/>
        <v>43958</v>
      </c>
      <c r="F470">
        <f t="shared" si="37"/>
        <v>0</v>
      </c>
      <c r="G470">
        <f t="shared" si="38"/>
        <v>0</v>
      </c>
    </row>
    <row r="471" spans="1:7" x14ac:dyDescent="0.25">
      <c r="A471" s="8">
        <f t="shared" si="34"/>
        <v>43965</v>
      </c>
      <c r="F471">
        <f t="shared" si="37"/>
        <v>0</v>
      </c>
      <c r="G471">
        <f t="shared" si="38"/>
        <v>0</v>
      </c>
    </row>
    <row r="472" spans="1:7" x14ac:dyDescent="0.25">
      <c r="A472" s="8">
        <f t="shared" si="34"/>
        <v>43972</v>
      </c>
      <c r="F472">
        <f t="shared" si="37"/>
        <v>0</v>
      </c>
      <c r="G472">
        <f t="shared" si="38"/>
        <v>0</v>
      </c>
    </row>
    <row r="473" spans="1:7" x14ac:dyDescent="0.25">
      <c r="A473" s="8">
        <f t="shared" si="34"/>
        <v>43979</v>
      </c>
      <c r="F473">
        <f t="shared" si="37"/>
        <v>0</v>
      </c>
      <c r="G473">
        <f t="shared" si="38"/>
        <v>0</v>
      </c>
    </row>
    <row r="474" spans="1:7" x14ac:dyDescent="0.25">
      <c r="A474" s="8">
        <f t="shared" si="34"/>
        <v>43986</v>
      </c>
      <c r="F474">
        <f t="shared" si="37"/>
        <v>0</v>
      </c>
      <c r="G474">
        <f t="shared" si="38"/>
        <v>0</v>
      </c>
    </row>
    <row r="475" spans="1:7" x14ac:dyDescent="0.25">
      <c r="A475" s="8">
        <f t="shared" si="34"/>
        <v>43993</v>
      </c>
      <c r="F475">
        <f t="shared" si="37"/>
        <v>0</v>
      </c>
      <c r="G475">
        <f t="shared" si="38"/>
        <v>0</v>
      </c>
    </row>
    <row r="476" spans="1:7" x14ac:dyDescent="0.25">
      <c r="A476" s="8">
        <f t="shared" si="34"/>
        <v>44000</v>
      </c>
      <c r="F476">
        <f t="shared" si="37"/>
        <v>0</v>
      </c>
      <c r="G476">
        <f t="shared" si="38"/>
        <v>0</v>
      </c>
    </row>
    <row r="477" spans="1:7" x14ac:dyDescent="0.25">
      <c r="A477" s="8">
        <f t="shared" si="34"/>
        <v>44007</v>
      </c>
      <c r="F477">
        <f t="shared" si="37"/>
        <v>0</v>
      </c>
      <c r="G477">
        <f t="shared" si="38"/>
        <v>0</v>
      </c>
    </row>
    <row r="478" spans="1:7" x14ac:dyDescent="0.25">
      <c r="A478" s="8">
        <f t="shared" si="34"/>
        <v>44014</v>
      </c>
      <c r="F478">
        <f t="shared" si="37"/>
        <v>0</v>
      </c>
      <c r="G478">
        <f t="shared" si="38"/>
        <v>0</v>
      </c>
    </row>
    <row r="479" spans="1:7" x14ac:dyDescent="0.25">
      <c r="A479" s="8">
        <f t="shared" si="34"/>
        <v>44021</v>
      </c>
      <c r="F479">
        <f t="shared" si="37"/>
        <v>0</v>
      </c>
      <c r="G479">
        <f t="shared" si="38"/>
        <v>0</v>
      </c>
    </row>
    <row r="480" spans="1:7" x14ac:dyDescent="0.25">
      <c r="A480" s="8">
        <f t="shared" si="34"/>
        <v>44028</v>
      </c>
      <c r="F480">
        <f t="shared" si="37"/>
        <v>0</v>
      </c>
      <c r="G480">
        <f t="shared" si="38"/>
        <v>0</v>
      </c>
    </row>
    <row r="481" spans="1:7" x14ac:dyDescent="0.25">
      <c r="A481" s="8">
        <f t="shared" si="34"/>
        <v>44035</v>
      </c>
      <c r="F481">
        <f t="shared" si="37"/>
        <v>0</v>
      </c>
      <c r="G481">
        <f t="shared" si="38"/>
        <v>0</v>
      </c>
    </row>
    <row r="482" spans="1:7" x14ac:dyDescent="0.25">
      <c r="A482" s="8">
        <f t="shared" si="34"/>
        <v>44042</v>
      </c>
      <c r="F482">
        <f t="shared" si="37"/>
        <v>0</v>
      </c>
      <c r="G482">
        <f t="shared" si="38"/>
        <v>0</v>
      </c>
    </row>
    <row r="483" spans="1:7" x14ac:dyDescent="0.25">
      <c r="A483" s="8">
        <f t="shared" si="34"/>
        <v>44049</v>
      </c>
      <c r="F483">
        <f t="shared" si="37"/>
        <v>0</v>
      </c>
      <c r="G483">
        <f t="shared" si="38"/>
        <v>0</v>
      </c>
    </row>
    <row r="484" spans="1:7" x14ac:dyDescent="0.25">
      <c r="A484" s="8">
        <f t="shared" si="34"/>
        <v>44056</v>
      </c>
      <c r="F484">
        <f t="shared" si="37"/>
        <v>0</v>
      </c>
      <c r="G484">
        <f t="shared" si="38"/>
        <v>0</v>
      </c>
    </row>
    <row r="485" spans="1:7" x14ac:dyDescent="0.25">
      <c r="A485" s="8">
        <f t="shared" si="34"/>
        <v>44063</v>
      </c>
      <c r="F485">
        <f t="shared" si="37"/>
        <v>0</v>
      </c>
      <c r="G485">
        <f t="shared" si="38"/>
        <v>0</v>
      </c>
    </row>
    <row r="486" spans="1:7" x14ac:dyDescent="0.25">
      <c r="A486" s="8">
        <f t="shared" si="34"/>
        <v>44070</v>
      </c>
      <c r="F486">
        <f t="shared" si="37"/>
        <v>0</v>
      </c>
      <c r="G486">
        <f t="shared" si="38"/>
        <v>0</v>
      </c>
    </row>
    <row r="487" spans="1:7" x14ac:dyDescent="0.25">
      <c r="A487" s="8">
        <f t="shared" ref="A487:A550" si="39">A486+7</f>
        <v>44077</v>
      </c>
      <c r="F487">
        <f t="shared" si="37"/>
        <v>0</v>
      </c>
      <c r="G487">
        <f t="shared" si="38"/>
        <v>0</v>
      </c>
    </row>
    <row r="488" spans="1:7" x14ac:dyDescent="0.25">
      <c r="A488" s="8">
        <f t="shared" si="39"/>
        <v>44084</v>
      </c>
      <c r="F488">
        <f t="shared" si="37"/>
        <v>0</v>
      </c>
      <c r="G488">
        <f t="shared" si="38"/>
        <v>0</v>
      </c>
    </row>
    <row r="489" spans="1:7" x14ac:dyDescent="0.25">
      <c r="A489" s="8">
        <f t="shared" si="39"/>
        <v>44091</v>
      </c>
      <c r="F489">
        <f t="shared" si="37"/>
        <v>0</v>
      </c>
      <c r="G489">
        <f t="shared" si="38"/>
        <v>0</v>
      </c>
    </row>
    <row r="490" spans="1:7" x14ac:dyDescent="0.25">
      <c r="A490" s="8">
        <f t="shared" si="39"/>
        <v>44098</v>
      </c>
      <c r="F490">
        <f t="shared" si="37"/>
        <v>0</v>
      </c>
      <c r="G490">
        <f t="shared" si="38"/>
        <v>0</v>
      </c>
    </row>
    <row r="491" spans="1:7" x14ac:dyDescent="0.25">
      <c r="A491" s="8">
        <f t="shared" si="39"/>
        <v>44105</v>
      </c>
      <c r="F491">
        <f t="shared" si="37"/>
        <v>0</v>
      </c>
      <c r="G491">
        <f t="shared" si="38"/>
        <v>0</v>
      </c>
    </row>
    <row r="492" spans="1:7" x14ac:dyDescent="0.25">
      <c r="A492" s="8">
        <f t="shared" si="39"/>
        <v>44112</v>
      </c>
      <c r="F492">
        <f t="shared" si="37"/>
        <v>0</v>
      </c>
      <c r="G492">
        <f t="shared" si="38"/>
        <v>0</v>
      </c>
    </row>
    <row r="493" spans="1:7" x14ac:dyDescent="0.25">
      <c r="A493" s="8">
        <f t="shared" si="39"/>
        <v>44119</v>
      </c>
      <c r="F493">
        <f t="shared" si="37"/>
        <v>0</v>
      </c>
      <c r="G493">
        <f t="shared" si="38"/>
        <v>0</v>
      </c>
    </row>
    <row r="494" spans="1:7" x14ac:dyDescent="0.25">
      <c r="A494" s="8">
        <f t="shared" si="39"/>
        <v>44126</v>
      </c>
      <c r="F494">
        <f t="shared" si="37"/>
        <v>0</v>
      </c>
      <c r="G494">
        <f t="shared" si="38"/>
        <v>0</v>
      </c>
    </row>
    <row r="495" spans="1:7" x14ac:dyDescent="0.25">
      <c r="A495" s="8">
        <f t="shared" si="39"/>
        <v>44133</v>
      </c>
      <c r="F495">
        <f t="shared" si="37"/>
        <v>0</v>
      </c>
      <c r="G495">
        <f t="shared" si="38"/>
        <v>0</v>
      </c>
    </row>
    <row r="496" spans="1:7" x14ac:dyDescent="0.25">
      <c r="A496" s="8">
        <f t="shared" si="39"/>
        <v>44140</v>
      </c>
      <c r="F496">
        <f t="shared" si="37"/>
        <v>0</v>
      </c>
      <c r="G496">
        <f t="shared" si="38"/>
        <v>0</v>
      </c>
    </row>
    <row r="497" spans="1:7" x14ac:dyDescent="0.25">
      <c r="A497" s="8">
        <f t="shared" si="39"/>
        <v>44147</v>
      </c>
      <c r="F497">
        <f t="shared" si="37"/>
        <v>0</v>
      </c>
      <c r="G497">
        <f t="shared" si="38"/>
        <v>0</v>
      </c>
    </row>
    <row r="498" spans="1:7" x14ac:dyDescent="0.25">
      <c r="A498" s="8">
        <f t="shared" si="39"/>
        <v>44154</v>
      </c>
      <c r="F498">
        <f t="shared" si="37"/>
        <v>0</v>
      </c>
      <c r="G498">
        <f t="shared" si="38"/>
        <v>0</v>
      </c>
    </row>
    <row r="499" spans="1:7" x14ac:dyDescent="0.25">
      <c r="A499" s="8">
        <f t="shared" si="39"/>
        <v>44161</v>
      </c>
      <c r="F499">
        <f t="shared" si="37"/>
        <v>0</v>
      </c>
      <c r="G499">
        <f t="shared" si="38"/>
        <v>0</v>
      </c>
    </row>
    <row r="500" spans="1:7" x14ac:dyDescent="0.25">
      <c r="A500" s="8">
        <f t="shared" si="39"/>
        <v>44168</v>
      </c>
      <c r="F500">
        <f t="shared" si="37"/>
        <v>0</v>
      </c>
      <c r="G500">
        <f t="shared" si="38"/>
        <v>0</v>
      </c>
    </row>
    <row r="501" spans="1:7" x14ac:dyDescent="0.25">
      <c r="A501" s="8">
        <f t="shared" si="39"/>
        <v>44175</v>
      </c>
      <c r="F501">
        <f t="shared" si="37"/>
        <v>0</v>
      </c>
      <c r="G501">
        <f t="shared" si="38"/>
        <v>0</v>
      </c>
    </row>
    <row r="502" spans="1:7" x14ac:dyDescent="0.25">
      <c r="A502" s="8">
        <f t="shared" si="39"/>
        <v>44182</v>
      </c>
      <c r="F502">
        <f t="shared" si="37"/>
        <v>0</v>
      </c>
      <c r="G502">
        <f t="shared" si="38"/>
        <v>0</v>
      </c>
    </row>
    <row r="503" spans="1:7" x14ac:dyDescent="0.25">
      <c r="A503" s="8">
        <f t="shared" si="39"/>
        <v>44189</v>
      </c>
      <c r="F503">
        <f t="shared" si="37"/>
        <v>0</v>
      </c>
      <c r="G503">
        <f t="shared" si="38"/>
        <v>0</v>
      </c>
    </row>
    <row r="504" spans="1:7" x14ac:dyDescent="0.25">
      <c r="A504" s="8">
        <f t="shared" si="39"/>
        <v>44196</v>
      </c>
      <c r="F504">
        <f t="shared" si="37"/>
        <v>0</v>
      </c>
      <c r="G504">
        <f t="shared" si="38"/>
        <v>0</v>
      </c>
    </row>
    <row r="505" spans="1:7" x14ac:dyDescent="0.25">
      <c r="A505" s="8">
        <f t="shared" si="39"/>
        <v>44203</v>
      </c>
      <c r="F505">
        <f t="shared" si="37"/>
        <v>0</v>
      </c>
      <c r="G505">
        <f t="shared" si="38"/>
        <v>0</v>
      </c>
    </row>
    <row r="506" spans="1:7" x14ac:dyDescent="0.25">
      <c r="A506" s="8">
        <f t="shared" si="39"/>
        <v>44210</v>
      </c>
      <c r="F506">
        <f t="shared" si="37"/>
        <v>0</v>
      </c>
      <c r="G506">
        <f t="shared" si="38"/>
        <v>0</v>
      </c>
    </row>
    <row r="507" spans="1:7" x14ac:dyDescent="0.25">
      <c r="A507" s="8">
        <f t="shared" si="39"/>
        <v>44217</v>
      </c>
      <c r="F507">
        <f t="shared" si="37"/>
        <v>0</v>
      </c>
      <c r="G507">
        <f t="shared" si="38"/>
        <v>0</v>
      </c>
    </row>
    <row r="508" spans="1:7" x14ac:dyDescent="0.25">
      <c r="A508" s="8">
        <f t="shared" si="39"/>
        <v>44224</v>
      </c>
      <c r="F508">
        <f t="shared" si="37"/>
        <v>0</v>
      </c>
      <c r="G508">
        <f t="shared" si="38"/>
        <v>0</v>
      </c>
    </row>
    <row r="509" spans="1:7" x14ac:dyDescent="0.25">
      <c r="A509" s="8">
        <f t="shared" si="39"/>
        <v>44231</v>
      </c>
      <c r="F509">
        <f t="shared" si="37"/>
        <v>0</v>
      </c>
      <c r="G509">
        <f t="shared" si="38"/>
        <v>0</v>
      </c>
    </row>
    <row r="510" spans="1:7" x14ac:dyDescent="0.25">
      <c r="A510" s="8">
        <f t="shared" si="39"/>
        <v>44238</v>
      </c>
      <c r="F510">
        <f t="shared" si="37"/>
        <v>0</v>
      </c>
      <c r="G510">
        <f t="shared" si="38"/>
        <v>0</v>
      </c>
    </row>
    <row r="511" spans="1:7" x14ac:dyDescent="0.25">
      <c r="A511" s="8">
        <f t="shared" si="39"/>
        <v>44245</v>
      </c>
      <c r="F511">
        <f t="shared" si="37"/>
        <v>0</v>
      </c>
      <c r="G511">
        <f t="shared" si="38"/>
        <v>0</v>
      </c>
    </row>
    <row r="512" spans="1:7" x14ac:dyDescent="0.25">
      <c r="A512" s="8">
        <f t="shared" si="39"/>
        <v>44252</v>
      </c>
      <c r="F512">
        <f t="shared" si="37"/>
        <v>0</v>
      </c>
      <c r="G512">
        <f t="shared" si="38"/>
        <v>0</v>
      </c>
    </row>
    <row r="513" spans="1:7" x14ac:dyDescent="0.25">
      <c r="A513" s="8">
        <f t="shared" si="39"/>
        <v>44259</v>
      </c>
      <c r="F513">
        <f t="shared" si="37"/>
        <v>0</v>
      </c>
      <c r="G513">
        <f t="shared" si="38"/>
        <v>0</v>
      </c>
    </row>
    <row r="514" spans="1:7" x14ac:dyDescent="0.25">
      <c r="A514" s="8">
        <f t="shared" si="39"/>
        <v>44266</v>
      </c>
      <c r="F514">
        <f t="shared" si="37"/>
        <v>0</v>
      </c>
      <c r="G514">
        <f t="shared" si="38"/>
        <v>0</v>
      </c>
    </row>
    <row r="515" spans="1:7" x14ac:dyDescent="0.25">
      <c r="A515" s="8">
        <f t="shared" si="39"/>
        <v>44273</v>
      </c>
      <c r="F515">
        <f t="shared" si="37"/>
        <v>0</v>
      </c>
      <c r="G515">
        <f t="shared" si="38"/>
        <v>0</v>
      </c>
    </row>
    <row r="516" spans="1:7" x14ac:dyDescent="0.25">
      <c r="A516" s="8">
        <f t="shared" si="39"/>
        <v>44280</v>
      </c>
      <c r="F516">
        <f t="shared" ref="F516:G518" si="40">B516+D516</f>
        <v>0</v>
      </c>
      <c r="G516">
        <f t="shared" si="40"/>
        <v>0</v>
      </c>
    </row>
    <row r="517" spans="1:7" x14ac:dyDescent="0.25">
      <c r="A517" s="8">
        <f t="shared" si="39"/>
        <v>44287</v>
      </c>
      <c r="F517">
        <f t="shared" si="40"/>
        <v>0</v>
      </c>
      <c r="G517">
        <f t="shared" si="40"/>
        <v>0</v>
      </c>
    </row>
    <row r="518" spans="1:7" x14ac:dyDescent="0.25">
      <c r="A518" s="8">
        <f t="shared" si="39"/>
        <v>44294</v>
      </c>
      <c r="F518">
        <f t="shared" si="40"/>
        <v>0</v>
      </c>
      <c r="G518">
        <f t="shared" si="40"/>
        <v>0</v>
      </c>
    </row>
    <row r="519" spans="1:7" x14ac:dyDescent="0.25">
      <c r="A519" s="8">
        <f t="shared" si="39"/>
        <v>44301</v>
      </c>
    </row>
    <row r="520" spans="1:7" x14ac:dyDescent="0.25">
      <c r="A520" s="8">
        <f t="shared" si="39"/>
        <v>44308</v>
      </c>
    </row>
    <row r="521" spans="1:7" x14ac:dyDescent="0.25">
      <c r="A521" s="8">
        <f t="shared" si="39"/>
        <v>44315</v>
      </c>
    </row>
    <row r="522" spans="1:7" x14ac:dyDescent="0.25">
      <c r="A522" s="8">
        <f t="shared" si="39"/>
        <v>44322</v>
      </c>
    </row>
    <row r="523" spans="1:7" x14ac:dyDescent="0.25">
      <c r="A523" s="8">
        <f t="shared" si="39"/>
        <v>44329</v>
      </c>
    </row>
    <row r="524" spans="1:7" x14ac:dyDescent="0.25">
      <c r="A524" s="8">
        <f t="shared" si="39"/>
        <v>44336</v>
      </c>
    </row>
    <row r="525" spans="1:7" x14ac:dyDescent="0.25">
      <c r="A525" s="8">
        <f t="shared" si="39"/>
        <v>44343</v>
      </c>
    </row>
    <row r="526" spans="1:7" x14ac:dyDescent="0.25">
      <c r="A526" s="8">
        <f t="shared" si="39"/>
        <v>44350</v>
      </c>
    </row>
    <row r="527" spans="1:7" x14ac:dyDescent="0.25">
      <c r="A527" s="8">
        <f t="shared" si="39"/>
        <v>44357</v>
      </c>
    </row>
    <row r="528" spans="1:7" x14ac:dyDescent="0.25">
      <c r="A528" s="8">
        <f t="shared" si="39"/>
        <v>44364</v>
      </c>
    </row>
    <row r="529" spans="1:1" x14ac:dyDescent="0.25">
      <c r="A529" s="8">
        <f t="shared" si="39"/>
        <v>44371</v>
      </c>
    </row>
    <row r="530" spans="1:1" x14ac:dyDescent="0.25">
      <c r="A530" s="8">
        <f t="shared" si="39"/>
        <v>44378</v>
      </c>
    </row>
    <row r="531" spans="1:1" x14ac:dyDescent="0.25">
      <c r="A531" s="8">
        <f t="shared" si="39"/>
        <v>44385</v>
      </c>
    </row>
    <row r="532" spans="1:1" x14ac:dyDescent="0.25">
      <c r="A532" s="8">
        <f t="shared" si="39"/>
        <v>44392</v>
      </c>
    </row>
    <row r="533" spans="1:1" x14ac:dyDescent="0.25">
      <c r="A533" s="8">
        <f t="shared" si="39"/>
        <v>44399</v>
      </c>
    </row>
    <row r="534" spans="1:1" x14ac:dyDescent="0.25">
      <c r="A534" s="8">
        <f t="shared" si="39"/>
        <v>44406</v>
      </c>
    </row>
    <row r="535" spans="1:1" x14ac:dyDescent="0.25">
      <c r="A535" s="8">
        <f t="shared" si="39"/>
        <v>44413</v>
      </c>
    </row>
    <row r="536" spans="1:1" x14ac:dyDescent="0.25">
      <c r="A536" s="8">
        <f t="shared" si="39"/>
        <v>44420</v>
      </c>
    </row>
    <row r="537" spans="1:1" x14ac:dyDescent="0.25">
      <c r="A537" s="8">
        <f t="shared" si="39"/>
        <v>44427</v>
      </c>
    </row>
    <row r="538" spans="1:1" x14ac:dyDescent="0.25">
      <c r="A538" s="8">
        <f t="shared" si="39"/>
        <v>44434</v>
      </c>
    </row>
    <row r="539" spans="1:1" x14ac:dyDescent="0.25">
      <c r="A539" s="8">
        <f t="shared" si="39"/>
        <v>44441</v>
      </c>
    </row>
    <row r="540" spans="1:1" x14ac:dyDescent="0.25">
      <c r="A540" s="8">
        <f t="shared" si="39"/>
        <v>44448</v>
      </c>
    </row>
    <row r="541" spans="1:1" x14ac:dyDescent="0.25">
      <c r="A541" s="8">
        <f t="shared" si="39"/>
        <v>44455</v>
      </c>
    </row>
    <row r="542" spans="1:1" x14ac:dyDescent="0.25">
      <c r="A542" s="8">
        <f t="shared" si="39"/>
        <v>44462</v>
      </c>
    </row>
    <row r="543" spans="1:1" x14ac:dyDescent="0.25">
      <c r="A543" s="8">
        <f t="shared" si="39"/>
        <v>44469</v>
      </c>
    </row>
    <row r="544" spans="1:1" x14ac:dyDescent="0.25">
      <c r="A544" s="8">
        <f t="shared" si="39"/>
        <v>44476</v>
      </c>
    </row>
    <row r="545" spans="1:1" x14ac:dyDescent="0.25">
      <c r="A545" s="8">
        <f t="shared" si="39"/>
        <v>44483</v>
      </c>
    </row>
    <row r="546" spans="1:1" x14ac:dyDescent="0.25">
      <c r="A546" s="8">
        <f t="shared" si="39"/>
        <v>44490</v>
      </c>
    </row>
    <row r="547" spans="1:1" x14ac:dyDescent="0.25">
      <c r="A547" s="8">
        <f t="shared" si="39"/>
        <v>44497</v>
      </c>
    </row>
    <row r="548" spans="1:1" x14ac:dyDescent="0.25">
      <c r="A548" s="8">
        <f t="shared" si="39"/>
        <v>44504</v>
      </c>
    </row>
    <row r="549" spans="1:1" x14ac:dyDescent="0.25">
      <c r="A549" s="8">
        <f t="shared" si="39"/>
        <v>44511</v>
      </c>
    </row>
    <row r="550" spans="1:1" x14ac:dyDescent="0.25">
      <c r="A550" s="8">
        <f t="shared" si="39"/>
        <v>44518</v>
      </c>
    </row>
    <row r="551" spans="1:1" x14ac:dyDescent="0.25">
      <c r="A551" s="8">
        <f>A550+7</f>
        <v>44525</v>
      </c>
    </row>
    <row r="552" spans="1:1" x14ac:dyDescent="0.25">
      <c r="A552" s="8">
        <f>A551+7</f>
        <v>44532</v>
      </c>
    </row>
    <row r="553" spans="1:1" x14ac:dyDescent="0.25">
      <c r="A553" s="8">
        <f>A552+7</f>
        <v>44539</v>
      </c>
    </row>
    <row r="554" spans="1:1" x14ac:dyDescent="0.25">
      <c r="A554" s="8">
        <f>A553+7</f>
        <v>44546</v>
      </c>
    </row>
    <row r="555" spans="1:1" x14ac:dyDescent="0.25">
      <c r="A555" s="8">
        <f>A554+7</f>
        <v>44553</v>
      </c>
    </row>
  </sheetData>
  <mergeCells count="2">
    <mergeCell ref="D1:E1"/>
    <mergeCell ref="F1:G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tabColor rgb="FFFF0000"/>
  </sheetPr>
  <dimension ref="A1:Y281"/>
  <sheetViews>
    <sheetView topLeftCell="E1" workbookViewId="0">
      <selection activeCell="B37" sqref="B36:Y37"/>
    </sheetView>
  </sheetViews>
  <sheetFormatPr defaultRowHeight="13.2" x14ac:dyDescent="0.25"/>
  <cols>
    <col min="1" max="1" width="23.88671875" customWidth="1"/>
    <col min="2" max="2" width="18.44140625" customWidth="1"/>
    <col min="3" max="3" width="28.6640625" customWidth="1"/>
    <col min="4" max="4" width="45.6640625" customWidth="1"/>
    <col min="5" max="5" width="16.6640625" customWidth="1"/>
    <col min="6" max="6" width="15.109375" customWidth="1"/>
    <col min="7" max="7" width="16.6640625" customWidth="1"/>
    <col min="8" max="8" width="11.33203125" customWidth="1"/>
  </cols>
  <sheetData>
    <row r="1" spans="1:12" x14ac:dyDescent="0.25">
      <c r="A1" s="99"/>
      <c r="G1" s="8"/>
      <c r="H1" s="8"/>
      <c r="J1" s="56"/>
      <c r="K1" s="56"/>
    </row>
    <row r="2" spans="1:12" x14ac:dyDescent="0.25">
      <c r="A2" s="99"/>
      <c r="K2" s="56"/>
    </row>
    <row r="3" spans="1:12" x14ac:dyDescent="0.25">
      <c r="A3" s="99"/>
    </row>
    <row r="4" spans="1:12" x14ac:dyDescent="0.25">
      <c r="A4" s="99"/>
    </row>
    <row r="5" spans="1:12" x14ac:dyDescent="0.25">
      <c r="A5" s="99"/>
    </row>
    <row r="6" spans="1:12" x14ac:dyDescent="0.25">
      <c r="A6" s="99"/>
    </row>
    <row r="7" spans="1:12" x14ac:dyDescent="0.25">
      <c r="A7" s="99" t="s">
        <v>272</v>
      </c>
    </row>
    <row r="8" spans="1:12" x14ac:dyDescent="0.25">
      <c r="A8" s="99" t="s">
        <v>273</v>
      </c>
      <c r="L8" s="99">
        <v>2453.3000000000002</v>
      </c>
    </row>
    <row r="9" spans="1:12" x14ac:dyDescent="0.25">
      <c r="A9" s="99" t="s">
        <v>274</v>
      </c>
      <c r="L9" s="99" t="s">
        <v>252</v>
      </c>
    </row>
    <row r="10" spans="1:12" x14ac:dyDescent="0.25">
      <c r="A10" s="99" t="s">
        <v>223</v>
      </c>
      <c r="L10" s="99" t="s">
        <v>253</v>
      </c>
    </row>
    <row r="11" spans="1:12" x14ac:dyDescent="0.25">
      <c r="A11" s="99"/>
      <c r="H11" s="8"/>
      <c r="K11" s="99"/>
    </row>
    <row r="12" spans="1:12" x14ac:dyDescent="0.25">
      <c r="A12" s="99"/>
      <c r="K12" s="99"/>
    </row>
    <row r="13" spans="1:12" x14ac:dyDescent="0.25">
      <c r="A13" s="99" t="s">
        <v>275</v>
      </c>
      <c r="F13" t="s">
        <v>276</v>
      </c>
      <c r="G13" t="s">
        <v>277</v>
      </c>
      <c r="K13" s="99"/>
    </row>
    <row r="14" spans="1:12" x14ac:dyDescent="0.25">
      <c r="A14" s="99" t="s">
        <v>278</v>
      </c>
      <c r="B14" t="s">
        <v>279</v>
      </c>
      <c r="C14" t="s">
        <v>280</v>
      </c>
      <c r="D14" t="s">
        <v>110</v>
      </c>
      <c r="E14" t="s">
        <v>281</v>
      </c>
      <c r="F14" t="s">
        <v>282</v>
      </c>
      <c r="G14" t="s">
        <v>283</v>
      </c>
      <c r="K14" s="56"/>
    </row>
    <row r="15" spans="1:12" x14ac:dyDescent="0.25">
      <c r="A15" s="99" t="s">
        <v>284</v>
      </c>
      <c r="C15" t="s">
        <v>285</v>
      </c>
      <c r="D15" t="s">
        <v>286</v>
      </c>
      <c r="E15">
        <v>15</v>
      </c>
    </row>
    <row r="16" spans="1:12" x14ac:dyDescent="0.25">
      <c r="A16" s="99" t="s">
        <v>242</v>
      </c>
      <c r="B16" t="s">
        <v>19</v>
      </c>
      <c r="C16" t="s">
        <v>20</v>
      </c>
      <c r="D16" t="s">
        <v>29</v>
      </c>
      <c r="E16" t="s">
        <v>287</v>
      </c>
      <c r="F16" t="s">
        <v>20</v>
      </c>
      <c r="G16" t="s">
        <v>288</v>
      </c>
      <c r="K16" s="99"/>
    </row>
    <row r="17" spans="1:25" x14ac:dyDescent="0.25">
      <c r="A17" s="99"/>
      <c r="B17" t="s">
        <v>21</v>
      </c>
      <c r="C17" t="s">
        <v>106</v>
      </c>
      <c r="D17" t="s">
        <v>289</v>
      </c>
      <c r="E17" t="s">
        <v>290</v>
      </c>
      <c r="G17" t="s">
        <v>291</v>
      </c>
      <c r="K17" s="99"/>
    </row>
    <row r="18" spans="1:25" x14ac:dyDescent="0.25">
      <c r="A18" s="99"/>
      <c r="C18" t="s">
        <v>20</v>
      </c>
      <c r="D18" t="s">
        <v>29</v>
      </c>
      <c r="E18" t="s">
        <v>287</v>
      </c>
      <c r="F18" t="s">
        <v>20</v>
      </c>
      <c r="G18" t="s">
        <v>288</v>
      </c>
      <c r="K18" s="99"/>
    </row>
    <row r="19" spans="1:25" x14ac:dyDescent="0.25">
      <c r="A19" s="99"/>
      <c r="B19" t="s">
        <v>21</v>
      </c>
      <c r="C19" t="s">
        <v>292</v>
      </c>
      <c r="D19" t="s">
        <v>293</v>
      </c>
      <c r="E19" t="s">
        <v>294</v>
      </c>
      <c r="F19" t="s">
        <v>230</v>
      </c>
      <c r="G19" t="s">
        <v>295</v>
      </c>
      <c r="K19" s="56"/>
    </row>
    <row r="20" spans="1:25" x14ac:dyDescent="0.25">
      <c r="A20" s="99"/>
      <c r="C20" t="s">
        <v>20</v>
      </c>
      <c r="D20" t="s">
        <v>29</v>
      </c>
      <c r="E20" t="s">
        <v>287</v>
      </c>
      <c r="F20" t="s">
        <v>20</v>
      </c>
      <c r="G20" t="s">
        <v>288</v>
      </c>
    </row>
    <row r="21" spans="1:25" x14ac:dyDescent="0.25">
      <c r="A21" s="99" t="s">
        <v>243</v>
      </c>
      <c r="B21" t="s">
        <v>21</v>
      </c>
      <c r="C21" t="s">
        <v>296</v>
      </c>
      <c r="D21" t="s">
        <v>297</v>
      </c>
      <c r="E21" t="s">
        <v>298</v>
      </c>
      <c r="F21" t="s">
        <v>199</v>
      </c>
      <c r="G21" t="s">
        <v>299</v>
      </c>
    </row>
    <row r="22" spans="1:25" x14ac:dyDescent="0.25">
      <c r="A22" s="99" t="s">
        <v>242</v>
      </c>
      <c r="B22" t="s">
        <v>19</v>
      </c>
      <c r="C22" t="s">
        <v>20</v>
      </c>
      <c r="D22" t="s">
        <v>29</v>
      </c>
      <c r="E22" t="s">
        <v>287</v>
      </c>
      <c r="F22" t="s">
        <v>20</v>
      </c>
      <c r="G22" t="s">
        <v>288</v>
      </c>
    </row>
    <row r="23" spans="1:25" x14ac:dyDescent="0.25">
      <c r="A23" s="99"/>
      <c r="B23" t="s">
        <v>21</v>
      </c>
    </row>
    <row r="24" spans="1:25" x14ac:dyDescent="0.25">
      <c r="A24" s="99" t="s">
        <v>244</v>
      </c>
      <c r="B24" t="s">
        <v>21</v>
      </c>
      <c r="C24">
        <v>97.5</v>
      </c>
      <c r="D24">
        <v>56.1</v>
      </c>
      <c r="E24">
        <v>0</v>
      </c>
      <c r="F24">
        <v>6</v>
      </c>
      <c r="G24" t="s">
        <v>300</v>
      </c>
    </row>
    <row r="25" spans="1:25" x14ac:dyDescent="0.25">
      <c r="A25" s="99" t="s">
        <v>36</v>
      </c>
      <c r="B25" t="s">
        <v>21</v>
      </c>
      <c r="C25" t="s">
        <v>168</v>
      </c>
      <c r="D25">
        <v>0</v>
      </c>
      <c r="E25">
        <v>0</v>
      </c>
      <c r="F25">
        <v>0</v>
      </c>
      <c r="G25" t="s">
        <v>300</v>
      </c>
    </row>
    <row r="26" spans="1:25" x14ac:dyDescent="0.25">
      <c r="A26" s="99" t="s">
        <v>241</v>
      </c>
      <c r="B26" t="s">
        <v>21</v>
      </c>
      <c r="C26">
        <v>11</v>
      </c>
      <c r="D26">
        <v>0</v>
      </c>
      <c r="E26">
        <v>0</v>
      </c>
      <c r="F26">
        <v>0</v>
      </c>
      <c r="G26" t="s">
        <v>300</v>
      </c>
    </row>
    <row r="27" spans="1:25" x14ac:dyDescent="0.25">
      <c r="A27" s="99" t="s">
        <v>39</v>
      </c>
      <c r="B27" t="s">
        <v>21</v>
      </c>
      <c r="C27">
        <v>86.4</v>
      </c>
      <c r="D27">
        <v>56.1</v>
      </c>
      <c r="E27">
        <v>0</v>
      </c>
      <c r="F27">
        <v>6</v>
      </c>
      <c r="G27" t="s">
        <v>300</v>
      </c>
    </row>
    <row r="28" spans="1:25" x14ac:dyDescent="0.25">
      <c r="A28" s="99"/>
      <c r="B28" t="s">
        <v>21</v>
      </c>
      <c r="Q28" s="341" t="s">
        <v>35</v>
      </c>
      <c r="R28" s="341"/>
      <c r="S28" s="341"/>
      <c r="T28" s="341"/>
      <c r="U28" s="341"/>
      <c r="V28" s="341"/>
      <c r="W28" s="341"/>
      <c r="X28" s="341"/>
      <c r="Y28" s="341"/>
    </row>
    <row r="29" spans="1:25" ht="15" x14ac:dyDescent="0.35">
      <c r="A29" s="99" t="s">
        <v>23</v>
      </c>
      <c r="B29" t="s">
        <v>21</v>
      </c>
      <c r="C29">
        <v>178.5</v>
      </c>
      <c r="D29">
        <v>621.6</v>
      </c>
      <c r="E29">
        <v>83.1</v>
      </c>
      <c r="F29">
        <v>83</v>
      </c>
      <c r="G29" t="s">
        <v>301</v>
      </c>
      <c r="S29" s="62" t="s">
        <v>20</v>
      </c>
      <c r="T29" t="s">
        <v>31</v>
      </c>
      <c r="U29" t="s">
        <v>29</v>
      </c>
      <c r="V29" t="s">
        <v>32</v>
      </c>
    </row>
    <row r="30" spans="1:25" ht="15" x14ac:dyDescent="0.35">
      <c r="A30" s="99"/>
      <c r="B30" t="s">
        <v>21</v>
      </c>
      <c r="S30" s="62" t="s">
        <v>23</v>
      </c>
      <c r="T30" t="s">
        <v>21</v>
      </c>
      <c r="U30">
        <v>3319.4</v>
      </c>
      <c r="V30">
        <v>1</v>
      </c>
    </row>
    <row r="31" spans="1:25" ht="15" x14ac:dyDescent="0.35">
      <c r="A31" s="99" t="s">
        <v>46</v>
      </c>
      <c r="B31" t="s">
        <v>21</v>
      </c>
      <c r="C31">
        <v>187.7</v>
      </c>
      <c r="D31">
        <v>133.1</v>
      </c>
      <c r="E31">
        <v>0.4</v>
      </c>
      <c r="F31">
        <v>30.4</v>
      </c>
      <c r="G31" t="s">
        <v>300</v>
      </c>
      <c r="H31" s="59"/>
      <c r="S31" s="62" t="s">
        <v>24</v>
      </c>
      <c r="T31" t="s">
        <v>21</v>
      </c>
      <c r="U31">
        <v>3276.3</v>
      </c>
      <c r="V31">
        <v>2</v>
      </c>
    </row>
    <row r="32" spans="1:25" ht="15" x14ac:dyDescent="0.35">
      <c r="A32" s="99"/>
      <c r="B32" t="s">
        <v>21</v>
      </c>
      <c r="S32" s="62" t="s">
        <v>25</v>
      </c>
      <c r="T32" t="s">
        <v>21</v>
      </c>
      <c r="U32">
        <v>2596.6999999999998</v>
      </c>
      <c r="V32">
        <v>3</v>
      </c>
    </row>
    <row r="33" spans="1:19" ht="15" x14ac:dyDescent="0.35">
      <c r="A33" s="99" t="s">
        <v>47</v>
      </c>
      <c r="B33" t="s">
        <v>21</v>
      </c>
      <c r="C33">
        <v>177.9</v>
      </c>
      <c r="D33">
        <v>47.3</v>
      </c>
      <c r="E33">
        <v>0</v>
      </c>
      <c r="F33">
        <v>63</v>
      </c>
      <c r="G33" t="s">
        <v>300</v>
      </c>
      <c r="S33" s="62"/>
    </row>
    <row r="34" spans="1:19" ht="15" x14ac:dyDescent="0.35">
      <c r="A34" s="99"/>
      <c r="B34" t="s">
        <v>21</v>
      </c>
      <c r="S34" s="62"/>
    </row>
    <row r="35" spans="1:19" ht="15" x14ac:dyDescent="0.35">
      <c r="A35" s="99" t="s">
        <v>245</v>
      </c>
      <c r="B35" t="s">
        <v>21</v>
      </c>
      <c r="C35">
        <v>894</v>
      </c>
      <c r="D35">
        <v>1184.0999999999999</v>
      </c>
      <c r="E35">
        <v>85.6</v>
      </c>
      <c r="F35">
        <v>208.2</v>
      </c>
      <c r="G35" t="s">
        <v>300</v>
      </c>
      <c r="S35" s="62"/>
    </row>
    <row r="36" spans="1:19" ht="15" x14ac:dyDescent="0.35">
      <c r="A36" s="99" t="s">
        <v>225</v>
      </c>
      <c r="B36" t="s">
        <v>21</v>
      </c>
      <c r="C36">
        <v>0</v>
      </c>
      <c r="D36">
        <v>0</v>
      </c>
      <c r="E36">
        <v>0</v>
      </c>
      <c r="F36">
        <v>0</v>
      </c>
      <c r="G36" t="s">
        <v>300</v>
      </c>
      <c r="S36" s="62"/>
    </row>
    <row r="37" spans="1:19" s="145" customFormat="1" ht="15" x14ac:dyDescent="0.35">
      <c r="A37" s="99" t="s">
        <v>162</v>
      </c>
      <c r="B37" t="s">
        <v>21</v>
      </c>
      <c r="C37">
        <v>3.5</v>
      </c>
      <c r="D37">
        <v>4.3</v>
      </c>
      <c r="E37">
        <v>0</v>
      </c>
      <c r="F37">
        <v>1</v>
      </c>
      <c r="G37" t="s">
        <v>300</v>
      </c>
      <c r="H37"/>
      <c r="I37"/>
      <c r="J37"/>
      <c r="K37"/>
      <c r="S37" s="170"/>
    </row>
    <row r="38" spans="1:19" ht="15" x14ac:dyDescent="0.35">
      <c r="A38" s="99" t="s">
        <v>48</v>
      </c>
      <c r="B38" t="s">
        <v>21</v>
      </c>
      <c r="C38">
        <v>1.1000000000000001</v>
      </c>
      <c r="D38">
        <v>1.1000000000000001</v>
      </c>
      <c r="E38">
        <v>0</v>
      </c>
      <c r="F38">
        <v>0</v>
      </c>
      <c r="G38" t="s">
        <v>300</v>
      </c>
      <c r="S38" s="62"/>
    </row>
    <row r="39" spans="1:19" ht="15" x14ac:dyDescent="0.35">
      <c r="A39" s="99" t="s">
        <v>49</v>
      </c>
      <c r="B39" t="s">
        <v>21</v>
      </c>
      <c r="C39">
        <v>34.6</v>
      </c>
      <c r="D39">
        <v>183.6</v>
      </c>
      <c r="E39">
        <v>11</v>
      </c>
      <c r="F39">
        <v>47.8</v>
      </c>
      <c r="G39" t="s">
        <v>300</v>
      </c>
      <c r="S39" s="62"/>
    </row>
    <row r="40" spans="1:19" x14ac:dyDescent="0.25">
      <c r="A40" s="99" t="s">
        <v>76</v>
      </c>
      <c r="B40" t="s">
        <v>21</v>
      </c>
      <c r="C40">
        <v>55</v>
      </c>
      <c r="D40">
        <v>0</v>
      </c>
      <c r="E40">
        <v>0</v>
      </c>
      <c r="F40">
        <v>0</v>
      </c>
      <c r="G40" t="s">
        <v>300</v>
      </c>
      <c r="H40" s="59"/>
    </row>
    <row r="41" spans="1:19" x14ac:dyDescent="0.25">
      <c r="A41" s="99" t="s">
        <v>52</v>
      </c>
      <c r="B41" t="s">
        <v>21</v>
      </c>
      <c r="C41">
        <v>368.4</v>
      </c>
      <c r="D41">
        <v>314.39999999999998</v>
      </c>
      <c r="E41">
        <v>8.8000000000000007</v>
      </c>
      <c r="F41">
        <v>62.5</v>
      </c>
      <c r="G41" t="s">
        <v>300</v>
      </c>
    </row>
    <row r="42" spans="1:19" x14ac:dyDescent="0.25">
      <c r="A42" s="99" t="s">
        <v>53</v>
      </c>
      <c r="B42" t="s">
        <v>21</v>
      </c>
      <c r="C42">
        <v>10.3</v>
      </c>
      <c r="D42">
        <v>23.7</v>
      </c>
      <c r="E42">
        <v>1</v>
      </c>
      <c r="F42">
        <v>0.5</v>
      </c>
      <c r="G42" t="s">
        <v>300</v>
      </c>
    </row>
    <row r="43" spans="1:19" x14ac:dyDescent="0.25">
      <c r="A43" s="99" t="s">
        <v>54</v>
      </c>
      <c r="B43" s="145" t="s">
        <v>21</v>
      </c>
      <c r="C43" s="145">
        <v>309</v>
      </c>
      <c r="D43" s="145">
        <v>441.1</v>
      </c>
      <c r="E43" s="145">
        <v>37.4</v>
      </c>
      <c r="F43" s="145">
        <v>95.4</v>
      </c>
      <c r="G43" s="145" t="s">
        <v>300</v>
      </c>
      <c r="H43" s="145"/>
      <c r="I43" s="145"/>
      <c r="M43" s="56"/>
    </row>
    <row r="44" spans="1:19" x14ac:dyDescent="0.25">
      <c r="A44" s="99" t="s">
        <v>77</v>
      </c>
      <c r="B44" t="s">
        <v>21</v>
      </c>
      <c r="C44">
        <v>0</v>
      </c>
      <c r="D44">
        <v>65</v>
      </c>
      <c r="E44">
        <v>0</v>
      </c>
      <c r="F44">
        <v>0</v>
      </c>
      <c r="G44" t="s">
        <v>300</v>
      </c>
    </row>
    <row r="45" spans="1:19" x14ac:dyDescent="0.25">
      <c r="A45" s="99" t="s">
        <v>56</v>
      </c>
      <c r="B45" t="s">
        <v>21</v>
      </c>
      <c r="C45">
        <v>0</v>
      </c>
      <c r="D45">
        <v>0</v>
      </c>
      <c r="E45">
        <v>0</v>
      </c>
      <c r="F45">
        <v>1</v>
      </c>
      <c r="G45" t="s">
        <v>300</v>
      </c>
    </row>
    <row r="46" spans="1:19" x14ac:dyDescent="0.25">
      <c r="A46" s="99" t="s">
        <v>57</v>
      </c>
      <c r="B46" t="s">
        <v>21</v>
      </c>
      <c r="C46">
        <v>83.8</v>
      </c>
      <c r="D46">
        <v>98.9</v>
      </c>
      <c r="E46">
        <v>0.2</v>
      </c>
      <c r="F46">
        <v>0</v>
      </c>
      <c r="G46" t="s">
        <v>300</v>
      </c>
    </row>
    <row r="47" spans="1:19" x14ac:dyDescent="0.25">
      <c r="A47" s="99" t="s">
        <v>58</v>
      </c>
      <c r="B47" t="s">
        <v>21</v>
      </c>
      <c r="C47">
        <v>25</v>
      </c>
      <c r="D47">
        <v>27</v>
      </c>
      <c r="E47">
        <v>0</v>
      </c>
      <c r="F47">
        <v>0</v>
      </c>
      <c r="G47" t="s">
        <v>300</v>
      </c>
    </row>
    <row r="48" spans="1:19" x14ac:dyDescent="0.25">
      <c r="A48" s="99" t="s">
        <v>59</v>
      </c>
      <c r="B48" t="s">
        <v>21</v>
      </c>
      <c r="C48">
        <v>3.3</v>
      </c>
      <c r="D48">
        <v>25</v>
      </c>
      <c r="E48">
        <v>27.3</v>
      </c>
      <c r="F48">
        <v>0</v>
      </c>
      <c r="G48" t="s">
        <v>300</v>
      </c>
    </row>
    <row r="49" spans="1:9" x14ac:dyDescent="0.25">
      <c r="A49" s="99"/>
      <c r="B49" t="s">
        <v>21</v>
      </c>
      <c r="C49" s="56"/>
      <c r="I49" s="56"/>
    </row>
    <row r="50" spans="1:9" x14ac:dyDescent="0.25">
      <c r="A50" s="99" t="s">
        <v>226</v>
      </c>
      <c r="B50" t="s">
        <v>21</v>
      </c>
      <c r="C50">
        <v>521.6</v>
      </c>
      <c r="D50">
        <v>367</v>
      </c>
      <c r="E50">
        <v>75.400000000000006</v>
      </c>
      <c r="F50">
        <v>51.9</v>
      </c>
      <c r="G50" t="s">
        <v>300</v>
      </c>
    </row>
    <row r="51" spans="1:9" x14ac:dyDescent="0.25">
      <c r="A51" s="99" t="s">
        <v>24</v>
      </c>
      <c r="B51" t="s">
        <v>21</v>
      </c>
      <c r="C51">
        <v>7.5</v>
      </c>
      <c r="D51">
        <v>0</v>
      </c>
      <c r="E51">
        <v>0</v>
      </c>
      <c r="F51">
        <v>0</v>
      </c>
      <c r="G51" t="s">
        <v>300</v>
      </c>
    </row>
    <row r="52" spans="1:9" x14ac:dyDescent="0.25">
      <c r="A52" s="99" t="s">
        <v>84</v>
      </c>
      <c r="B52" t="s">
        <v>21</v>
      </c>
      <c r="C52">
        <v>0</v>
      </c>
      <c r="D52">
        <v>7</v>
      </c>
      <c r="E52">
        <v>29.4</v>
      </c>
      <c r="F52">
        <v>0</v>
      </c>
      <c r="G52" t="s">
        <v>300</v>
      </c>
    </row>
    <row r="53" spans="1:9" x14ac:dyDescent="0.25">
      <c r="A53" s="99" t="s">
        <v>86</v>
      </c>
      <c r="B53" t="s">
        <v>21</v>
      </c>
      <c r="C53">
        <v>0</v>
      </c>
      <c r="D53">
        <v>0</v>
      </c>
      <c r="E53">
        <v>6</v>
      </c>
      <c r="F53">
        <v>0</v>
      </c>
      <c r="G53" t="s">
        <v>300</v>
      </c>
    </row>
    <row r="54" spans="1:9" x14ac:dyDescent="0.25">
      <c r="A54" s="99" t="s">
        <v>25</v>
      </c>
      <c r="B54" t="s">
        <v>21</v>
      </c>
      <c r="C54">
        <v>514.1</v>
      </c>
      <c r="D54">
        <v>360</v>
      </c>
      <c r="E54">
        <v>40</v>
      </c>
      <c r="F54">
        <v>41.4</v>
      </c>
      <c r="G54" t="s">
        <v>300</v>
      </c>
    </row>
    <row r="55" spans="1:9" x14ac:dyDescent="0.25">
      <c r="A55" s="99" t="s">
        <v>89</v>
      </c>
      <c r="B55" t="s">
        <v>21</v>
      </c>
      <c r="C55" t="s">
        <v>168</v>
      </c>
      <c r="D55" t="s">
        <v>168</v>
      </c>
      <c r="E55">
        <v>0</v>
      </c>
      <c r="F55">
        <v>10.5</v>
      </c>
      <c r="G55" t="s">
        <v>300</v>
      </c>
    </row>
    <row r="56" spans="1:9" x14ac:dyDescent="0.25">
      <c r="A56" s="99"/>
      <c r="B56" t="s">
        <v>21</v>
      </c>
    </row>
    <row r="57" spans="1:9" x14ac:dyDescent="0.25">
      <c r="A57" s="99" t="s">
        <v>246</v>
      </c>
      <c r="B57" t="s">
        <v>21</v>
      </c>
      <c r="C57">
        <v>1594.8</v>
      </c>
      <c r="D57">
        <v>2333.8000000000002</v>
      </c>
      <c r="E57">
        <v>132.19999999999999</v>
      </c>
      <c r="F57">
        <v>409.9</v>
      </c>
      <c r="G57" t="s">
        <v>302</v>
      </c>
    </row>
    <row r="58" spans="1:9" x14ac:dyDescent="0.25">
      <c r="A58" s="99" t="s">
        <v>228</v>
      </c>
      <c r="B58" t="s">
        <v>21</v>
      </c>
      <c r="C58" t="s">
        <v>168</v>
      </c>
      <c r="D58" t="s">
        <v>168</v>
      </c>
      <c r="E58">
        <v>0</v>
      </c>
      <c r="F58">
        <v>0</v>
      </c>
      <c r="G58" t="s">
        <v>300</v>
      </c>
    </row>
    <row r="59" spans="1:9" x14ac:dyDescent="0.25">
      <c r="A59" s="99" t="s">
        <v>62</v>
      </c>
      <c r="B59" t="s">
        <v>21</v>
      </c>
      <c r="C59">
        <v>3.3</v>
      </c>
      <c r="D59">
        <v>0</v>
      </c>
      <c r="E59">
        <v>2</v>
      </c>
      <c r="F59">
        <v>0</v>
      </c>
      <c r="G59" t="s">
        <v>300</v>
      </c>
    </row>
    <row r="60" spans="1:9" x14ac:dyDescent="0.25">
      <c r="A60" s="99" t="s">
        <v>91</v>
      </c>
      <c r="B60" t="s">
        <v>21</v>
      </c>
      <c r="C60">
        <v>4</v>
      </c>
      <c r="D60">
        <v>2</v>
      </c>
      <c r="E60">
        <v>0</v>
      </c>
      <c r="F60">
        <v>0</v>
      </c>
      <c r="G60" t="s">
        <v>300</v>
      </c>
    </row>
    <row r="61" spans="1:9" x14ac:dyDescent="0.25">
      <c r="A61" s="99" t="s">
        <v>92</v>
      </c>
      <c r="B61" t="s">
        <v>21</v>
      </c>
      <c r="C61">
        <v>110</v>
      </c>
      <c r="D61">
        <v>506</v>
      </c>
      <c r="E61">
        <v>33</v>
      </c>
      <c r="F61">
        <v>190.2</v>
      </c>
      <c r="G61" t="s">
        <v>300</v>
      </c>
    </row>
    <row r="62" spans="1:9" x14ac:dyDescent="0.25">
      <c r="A62" s="99" t="s">
        <v>63</v>
      </c>
      <c r="B62" t="s">
        <v>21</v>
      </c>
      <c r="C62">
        <v>26.4</v>
      </c>
      <c r="D62">
        <v>55.1</v>
      </c>
      <c r="E62">
        <v>12.7</v>
      </c>
      <c r="F62">
        <v>0</v>
      </c>
      <c r="G62" t="s">
        <v>300</v>
      </c>
    </row>
    <row r="63" spans="1:9" x14ac:dyDescent="0.25">
      <c r="A63" s="99" t="s">
        <v>64</v>
      </c>
      <c r="B63" t="s">
        <v>21</v>
      </c>
      <c r="C63">
        <v>2.7</v>
      </c>
      <c r="D63">
        <v>0.8</v>
      </c>
      <c r="E63">
        <v>0.3</v>
      </c>
      <c r="F63">
        <v>0.5</v>
      </c>
      <c r="G63" t="s">
        <v>300</v>
      </c>
    </row>
    <row r="64" spans="1:9" x14ac:dyDescent="0.25">
      <c r="A64" s="99" t="s">
        <v>93</v>
      </c>
      <c r="B64" t="s">
        <v>21</v>
      </c>
      <c r="C64">
        <v>35</v>
      </c>
      <c r="D64">
        <v>0</v>
      </c>
      <c r="E64">
        <v>0</v>
      </c>
      <c r="F64">
        <v>0</v>
      </c>
      <c r="G64" t="s">
        <v>300</v>
      </c>
    </row>
    <row r="65" spans="1:7" x14ac:dyDescent="0.25">
      <c r="A65" s="99" t="s">
        <v>65</v>
      </c>
      <c r="B65" t="s">
        <v>21</v>
      </c>
      <c r="C65">
        <v>101.6</v>
      </c>
      <c r="D65">
        <v>113</v>
      </c>
      <c r="E65">
        <v>2.8</v>
      </c>
      <c r="F65">
        <v>34.9</v>
      </c>
      <c r="G65" t="s">
        <v>300</v>
      </c>
    </row>
    <row r="66" spans="1:7" x14ac:dyDescent="0.25">
      <c r="A66" s="99" t="s">
        <v>94</v>
      </c>
      <c r="B66" t="s">
        <v>21</v>
      </c>
      <c r="C66">
        <v>171</v>
      </c>
      <c r="D66">
        <v>140.6</v>
      </c>
      <c r="E66">
        <v>0</v>
      </c>
      <c r="F66">
        <v>3.8</v>
      </c>
      <c r="G66" t="s">
        <v>300</v>
      </c>
    </row>
    <row r="67" spans="1:7" x14ac:dyDescent="0.25">
      <c r="A67" s="99" t="s">
        <v>95</v>
      </c>
      <c r="B67" t="s">
        <v>21</v>
      </c>
      <c r="C67">
        <v>6.5</v>
      </c>
      <c r="D67">
        <v>44</v>
      </c>
      <c r="E67">
        <v>11</v>
      </c>
      <c r="F67">
        <v>0</v>
      </c>
      <c r="G67" t="s">
        <v>300</v>
      </c>
    </row>
    <row r="68" spans="1:7" x14ac:dyDescent="0.25">
      <c r="A68" s="99" t="s">
        <v>238</v>
      </c>
      <c r="B68" t="s">
        <v>21</v>
      </c>
      <c r="C68">
        <v>38.5</v>
      </c>
      <c r="D68">
        <v>0</v>
      </c>
      <c r="E68">
        <v>0</v>
      </c>
      <c r="F68">
        <v>0</v>
      </c>
      <c r="G68" t="s">
        <v>300</v>
      </c>
    </row>
    <row r="69" spans="1:7" x14ac:dyDescent="0.25">
      <c r="A69" s="99" t="s">
        <v>67</v>
      </c>
      <c r="B69" t="s">
        <v>21</v>
      </c>
      <c r="C69">
        <v>182.9</v>
      </c>
      <c r="D69">
        <v>140.30000000000001</v>
      </c>
      <c r="E69">
        <v>3.2</v>
      </c>
      <c r="F69">
        <v>0</v>
      </c>
      <c r="G69" t="s">
        <v>300</v>
      </c>
    </row>
    <row r="70" spans="1:7" x14ac:dyDescent="0.25">
      <c r="A70" s="99" t="s">
        <v>96</v>
      </c>
      <c r="B70" t="s">
        <v>21</v>
      </c>
      <c r="C70">
        <v>0</v>
      </c>
      <c r="D70">
        <v>0</v>
      </c>
      <c r="E70">
        <v>0</v>
      </c>
      <c r="F70">
        <v>6.5</v>
      </c>
      <c r="G70" t="s">
        <v>300</v>
      </c>
    </row>
    <row r="71" spans="1:7" x14ac:dyDescent="0.25">
      <c r="A71" s="99" t="s">
        <v>98</v>
      </c>
      <c r="B71" t="s">
        <v>21</v>
      </c>
      <c r="C71">
        <v>68.7</v>
      </c>
      <c r="D71">
        <v>39.200000000000003</v>
      </c>
      <c r="E71">
        <v>0</v>
      </c>
      <c r="F71">
        <v>0</v>
      </c>
      <c r="G71" t="s">
        <v>300</v>
      </c>
    </row>
    <row r="72" spans="1:7" x14ac:dyDescent="0.25">
      <c r="A72" s="99" t="s">
        <v>99</v>
      </c>
      <c r="B72" t="s">
        <v>21</v>
      </c>
      <c r="C72">
        <v>41</v>
      </c>
      <c r="D72">
        <v>19.5</v>
      </c>
      <c r="E72">
        <v>0</v>
      </c>
      <c r="F72">
        <v>0</v>
      </c>
      <c r="G72" t="s">
        <v>300</v>
      </c>
    </row>
    <row r="73" spans="1:7" x14ac:dyDescent="0.25">
      <c r="A73" s="99" t="s">
        <v>100</v>
      </c>
      <c r="B73" t="s">
        <v>21</v>
      </c>
      <c r="C73">
        <v>16.5</v>
      </c>
      <c r="D73">
        <v>5.5</v>
      </c>
      <c r="E73">
        <v>3.3</v>
      </c>
      <c r="F73">
        <v>0</v>
      </c>
      <c r="G73" t="s">
        <v>300</v>
      </c>
    </row>
    <row r="74" spans="1:7" x14ac:dyDescent="0.25">
      <c r="A74" s="99" t="s">
        <v>68</v>
      </c>
      <c r="B74" t="s">
        <v>21</v>
      </c>
      <c r="C74">
        <v>418.1</v>
      </c>
      <c r="D74">
        <v>780</v>
      </c>
      <c r="E74">
        <v>32.1</v>
      </c>
      <c r="F74">
        <v>91.6</v>
      </c>
      <c r="G74" t="s">
        <v>302</v>
      </c>
    </row>
    <row r="75" spans="1:7" x14ac:dyDescent="0.25">
      <c r="A75" s="99" t="s">
        <v>101</v>
      </c>
      <c r="B75" t="s">
        <v>21</v>
      </c>
      <c r="C75">
        <v>3.2</v>
      </c>
      <c r="D75">
        <v>9.5</v>
      </c>
      <c r="E75">
        <v>1.5</v>
      </c>
      <c r="F75">
        <v>2.4</v>
      </c>
      <c r="G75" t="s">
        <v>300</v>
      </c>
    </row>
    <row r="76" spans="1:7" x14ac:dyDescent="0.25">
      <c r="A76" s="99" t="s">
        <v>69</v>
      </c>
      <c r="B76" t="s">
        <v>21</v>
      </c>
      <c r="C76">
        <v>112.2</v>
      </c>
      <c r="D76">
        <v>26.5</v>
      </c>
      <c r="E76">
        <v>20.399999999999999</v>
      </c>
      <c r="F76">
        <v>18.8</v>
      </c>
      <c r="G76" t="s">
        <v>300</v>
      </c>
    </row>
    <row r="77" spans="1:7" x14ac:dyDescent="0.25">
      <c r="A77" s="99" t="s">
        <v>70</v>
      </c>
      <c r="B77" t="s">
        <v>21</v>
      </c>
      <c r="C77">
        <v>113.5</v>
      </c>
      <c r="D77">
        <v>207.1</v>
      </c>
      <c r="E77">
        <v>0</v>
      </c>
      <c r="F77">
        <v>16.2</v>
      </c>
      <c r="G77" t="s">
        <v>300</v>
      </c>
    </row>
    <row r="78" spans="1:7" x14ac:dyDescent="0.25">
      <c r="A78" s="99" t="s">
        <v>102</v>
      </c>
      <c r="B78" t="s">
        <v>21</v>
      </c>
      <c r="C78">
        <v>49</v>
      </c>
      <c r="D78">
        <v>39.4</v>
      </c>
      <c r="E78">
        <v>0</v>
      </c>
      <c r="F78">
        <v>0</v>
      </c>
      <c r="G78" t="s">
        <v>300</v>
      </c>
    </row>
    <row r="79" spans="1:7" x14ac:dyDescent="0.25">
      <c r="A79" s="99" t="s">
        <v>104</v>
      </c>
      <c r="B79" t="s">
        <v>21</v>
      </c>
      <c r="C79">
        <v>30.7</v>
      </c>
      <c r="D79">
        <v>20.100000000000001</v>
      </c>
      <c r="E79">
        <v>0</v>
      </c>
      <c r="F79">
        <v>0</v>
      </c>
      <c r="G79" t="s">
        <v>300</v>
      </c>
    </row>
    <row r="80" spans="1:7" x14ac:dyDescent="0.25">
      <c r="A80" s="99" t="s">
        <v>71</v>
      </c>
      <c r="B80" t="s">
        <v>21</v>
      </c>
      <c r="C80">
        <v>60</v>
      </c>
      <c r="D80">
        <v>185.1</v>
      </c>
      <c r="E80">
        <v>10</v>
      </c>
      <c r="F80">
        <v>45</v>
      </c>
      <c r="G80" t="s">
        <v>300</v>
      </c>
    </row>
    <row r="81" spans="1:9" x14ac:dyDescent="0.25">
      <c r="A81" s="99" t="s">
        <v>242</v>
      </c>
      <c r="B81" t="s">
        <v>19</v>
      </c>
      <c r="C81" t="s">
        <v>20</v>
      </c>
      <c r="D81" t="s">
        <v>29</v>
      </c>
      <c r="E81" t="s">
        <v>287</v>
      </c>
      <c r="F81" t="s">
        <v>20</v>
      </c>
      <c r="G81" t="s">
        <v>288</v>
      </c>
    </row>
    <row r="82" spans="1:9" x14ac:dyDescent="0.25">
      <c r="A82" s="99" t="s">
        <v>229</v>
      </c>
      <c r="B82" t="s">
        <v>21</v>
      </c>
      <c r="C82">
        <v>3651.9</v>
      </c>
      <c r="D82">
        <v>4743.1000000000004</v>
      </c>
      <c r="E82">
        <v>376.7</v>
      </c>
      <c r="F82">
        <v>852.3</v>
      </c>
      <c r="G82" t="s">
        <v>302</v>
      </c>
    </row>
    <row r="83" spans="1:9" x14ac:dyDescent="0.25">
      <c r="A83" s="99" t="s">
        <v>247</v>
      </c>
      <c r="B83" t="s">
        <v>21</v>
      </c>
      <c r="C83">
        <v>1018.7</v>
      </c>
      <c r="D83">
        <v>1306.5999999999999</v>
      </c>
      <c r="E83">
        <v>0</v>
      </c>
      <c r="F83">
        <v>0</v>
      </c>
      <c r="G83" t="s">
        <v>300</v>
      </c>
    </row>
    <row r="84" spans="1:9" x14ac:dyDescent="0.25">
      <c r="A84" s="99" t="s">
        <v>242</v>
      </c>
      <c r="B84" t="s">
        <v>19</v>
      </c>
      <c r="C84" t="s">
        <v>20</v>
      </c>
      <c r="D84" t="s">
        <v>29</v>
      </c>
      <c r="E84" t="s">
        <v>287</v>
      </c>
      <c r="F84" t="s">
        <v>20</v>
      </c>
      <c r="G84" t="s">
        <v>288</v>
      </c>
    </row>
    <row r="85" spans="1:9" x14ac:dyDescent="0.25">
      <c r="A85" s="99" t="s">
        <v>248</v>
      </c>
      <c r="B85" t="s">
        <v>21</v>
      </c>
      <c r="C85">
        <v>4670.7</v>
      </c>
      <c r="D85">
        <v>6049.7</v>
      </c>
      <c r="E85">
        <v>376.7</v>
      </c>
      <c r="F85">
        <v>852.3</v>
      </c>
      <c r="G85" t="s">
        <v>302</v>
      </c>
    </row>
    <row r="86" spans="1:9" x14ac:dyDescent="0.25">
      <c r="A86" s="99" t="s">
        <v>249</v>
      </c>
      <c r="B86" t="s">
        <v>21</v>
      </c>
      <c r="C86" t="s">
        <v>19</v>
      </c>
      <c r="D86" t="s">
        <v>19</v>
      </c>
      <c r="E86">
        <v>48.5</v>
      </c>
      <c r="F86">
        <v>31.5</v>
      </c>
      <c r="G86" t="s">
        <v>303</v>
      </c>
      <c r="I86" s="59"/>
    </row>
    <row r="87" spans="1:9" x14ac:dyDescent="0.25">
      <c r="A87" s="99" t="s">
        <v>250</v>
      </c>
      <c r="B87" t="s">
        <v>21</v>
      </c>
      <c r="C87">
        <v>23</v>
      </c>
      <c r="D87">
        <v>19</v>
      </c>
      <c r="E87" t="s">
        <v>19</v>
      </c>
      <c r="F87" t="s">
        <v>19</v>
      </c>
      <c r="G87" t="s">
        <v>300</v>
      </c>
    </row>
    <row r="88" spans="1:9" x14ac:dyDescent="0.25">
      <c r="A88" s="99" t="s">
        <v>242</v>
      </c>
      <c r="B88" t="s">
        <v>19</v>
      </c>
      <c r="C88" t="s">
        <v>20</v>
      </c>
      <c r="D88" t="s">
        <v>29</v>
      </c>
      <c r="E88" t="s">
        <v>287</v>
      </c>
      <c r="F88" t="s">
        <v>20</v>
      </c>
      <c r="G88" t="s">
        <v>288</v>
      </c>
      <c r="H88" s="59"/>
      <c r="I88" s="56"/>
    </row>
    <row r="89" spans="1:9" x14ac:dyDescent="0.25">
      <c r="A89" s="99"/>
      <c r="H89" s="8"/>
    </row>
    <row r="90" spans="1:9" x14ac:dyDescent="0.25">
      <c r="A90" s="99"/>
    </row>
    <row r="91" spans="1:9" x14ac:dyDescent="0.25">
      <c r="A91" s="99"/>
    </row>
    <row r="92" spans="1:9" x14ac:dyDescent="0.25">
      <c r="A92" s="99"/>
    </row>
    <row r="93" spans="1:9" x14ac:dyDescent="0.25">
      <c r="A93" s="99"/>
    </row>
    <row r="94" spans="1:9" x14ac:dyDescent="0.25">
      <c r="A94" s="99"/>
    </row>
    <row r="95" spans="1:9" x14ac:dyDescent="0.25">
      <c r="A95" s="99"/>
    </row>
    <row r="96" spans="1:9" x14ac:dyDescent="0.25">
      <c r="A96" s="99"/>
    </row>
    <row r="97" spans="1:1" x14ac:dyDescent="0.25">
      <c r="A97" s="99"/>
    </row>
    <row r="98" spans="1:1" x14ac:dyDescent="0.25">
      <c r="A98" s="99"/>
    </row>
    <row r="99" spans="1:1" x14ac:dyDescent="0.25">
      <c r="A99" s="99"/>
    </row>
    <row r="100" spans="1:1" x14ac:dyDescent="0.25">
      <c r="A100" s="99"/>
    </row>
    <row r="101" spans="1:1" x14ac:dyDescent="0.25">
      <c r="A101" s="99"/>
    </row>
    <row r="102" spans="1:1" x14ac:dyDescent="0.25">
      <c r="A102" s="99"/>
    </row>
    <row r="103" spans="1:1" x14ac:dyDescent="0.25">
      <c r="A103" s="99"/>
    </row>
    <row r="104" spans="1:1" x14ac:dyDescent="0.25">
      <c r="A104" s="99"/>
    </row>
    <row r="105" spans="1:1" x14ac:dyDescent="0.25">
      <c r="A105" s="99"/>
    </row>
    <row r="106" spans="1:1" x14ac:dyDescent="0.25">
      <c r="A106" s="99"/>
    </row>
    <row r="107" spans="1:1" x14ac:dyDescent="0.25">
      <c r="A107" s="99"/>
    </row>
    <row r="108" spans="1:1" x14ac:dyDescent="0.25">
      <c r="A108" s="99"/>
    </row>
    <row r="109" spans="1:1" x14ac:dyDescent="0.25">
      <c r="A109" s="99"/>
    </row>
    <row r="110" spans="1:1" x14ac:dyDescent="0.25">
      <c r="A110" s="99"/>
    </row>
    <row r="111" spans="1:1" x14ac:dyDescent="0.25">
      <c r="A111" s="99"/>
    </row>
    <row r="112" spans="1:1" x14ac:dyDescent="0.25">
      <c r="A112" s="99"/>
    </row>
    <row r="113" spans="1:11" x14ac:dyDescent="0.25">
      <c r="A113" s="99"/>
    </row>
    <row r="114" spans="1:11" x14ac:dyDescent="0.25">
      <c r="A114" s="99"/>
    </row>
    <row r="115" spans="1:11" x14ac:dyDescent="0.25">
      <c r="A115" s="99"/>
    </row>
    <row r="116" spans="1:11" x14ac:dyDescent="0.25">
      <c r="A116" s="99"/>
    </row>
    <row r="117" spans="1:11" x14ac:dyDescent="0.25">
      <c r="A117" s="99"/>
    </row>
    <row r="118" spans="1:11" x14ac:dyDescent="0.25">
      <c r="A118" s="99"/>
    </row>
    <row r="119" spans="1:11" x14ac:dyDescent="0.25">
      <c r="A119" s="99"/>
    </row>
    <row r="120" spans="1:11" x14ac:dyDescent="0.25">
      <c r="A120" s="99"/>
    </row>
    <row r="121" spans="1:11" x14ac:dyDescent="0.25">
      <c r="A121" s="99"/>
    </row>
    <row r="122" spans="1:11" x14ac:dyDescent="0.25">
      <c r="A122" s="99"/>
    </row>
    <row r="123" spans="1:11" x14ac:dyDescent="0.25">
      <c r="A123" s="99"/>
    </row>
    <row r="124" spans="1:11" x14ac:dyDescent="0.25">
      <c r="A124" s="99"/>
    </row>
    <row r="125" spans="1:11" x14ac:dyDescent="0.25">
      <c r="A125" s="99"/>
    </row>
    <row r="126" spans="1:11" x14ac:dyDescent="0.25">
      <c r="A126" s="99"/>
      <c r="K126" s="56"/>
    </row>
    <row r="127" spans="1:11" x14ac:dyDescent="0.25">
      <c r="A127" s="99"/>
      <c r="K127" s="56"/>
    </row>
    <row r="128" spans="1:11" x14ac:dyDescent="0.25">
      <c r="A128" s="99"/>
      <c r="K128" s="56"/>
    </row>
    <row r="129" spans="1:1" x14ac:dyDescent="0.25">
      <c r="A129" s="99"/>
    </row>
    <row r="130" spans="1:1" x14ac:dyDescent="0.25">
      <c r="A130" s="99"/>
    </row>
    <row r="131" spans="1:1" x14ac:dyDescent="0.25">
      <c r="A131" s="99"/>
    </row>
    <row r="132" spans="1:1" x14ac:dyDescent="0.25">
      <c r="A132" s="56"/>
    </row>
    <row r="133" spans="1:1" x14ac:dyDescent="0.25">
      <c r="A133" s="99"/>
    </row>
    <row r="134" spans="1:1" x14ac:dyDescent="0.25">
      <c r="A134" s="99"/>
    </row>
    <row r="135" spans="1:1" x14ac:dyDescent="0.25">
      <c r="A135" s="99"/>
    </row>
    <row r="136" spans="1:1" x14ac:dyDescent="0.25">
      <c r="A136" s="99"/>
    </row>
    <row r="137" spans="1:1" x14ac:dyDescent="0.25">
      <c r="A137" s="99"/>
    </row>
    <row r="138" spans="1:1" x14ac:dyDescent="0.25">
      <c r="A138" s="99"/>
    </row>
    <row r="139" spans="1:1" x14ac:dyDescent="0.25">
      <c r="A139" s="56"/>
    </row>
    <row r="140" spans="1:1" x14ac:dyDescent="0.25">
      <c r="A140" s="56"/>
    </row>
    <row r="141" spans="1:1" x14ac:dyDescent="0.25">
      <c r="A141" s="56"/>
    </row>
    <row r="142" spans="1:1" x14ac:dyDescent="0.25">
      <c r="A142" s="56"/>
    </row>
    <row r="143" spans="1:1" x14ac:dyDescent="0.25">
      <c r="A143" s="56"/>
    </row>
    <row r="144" spans="1:1" x14ac:dyDescent="0.25">
      <c r="A144" s="56"/>
    </row>
    <row r="145" spans="1:1" x14ac:dyDescent="0.25">
      <c r="A145" s="56"/>
    </row>
    <row r="146" spans="1:1" x14ac:dyDescent="0.25">
      <c r="A146" s="56"/>
    </row>
    <row r="147" spans="1:1" x14ac:dyDescent="0.25">
      <c r="A147" s="56"/>
    </row>
    <row r="148" spans="1:1" x14ac:dyDescent="0.25">
      <c r="A148" s="56"/>
    </row>
    <row r="149" spans="1:1" x14ac:dyDescent="0.25">
      <c r="A149" s="56"/>
    </row>
    <row r="150" spans="1:1" x14ac:dyDescent="0.25">
      <c r="A150" s="56"/>
    </row>
    <row r="151" spans="1:1" x14ac:dyDescent="0.25">
      <c r="A151" s="56"/>
    </row>
    <row r="209" spans="1:1" ht="15" x14ac:dyDescent="0.35">
      <c r="A209" s="62"/>
    </row>
    <row r="210" spans="1:1" ht="15" x14ac:dyDescent="0.35">
      <c r="A210" s="62"/>
    </row>
    <row r="211" spans="1:1" ht="15" x14ac:dyDescent="0.35">
      <c r="A211" s="62"/>
    </row>
    <row r="212" spans="1:1" ht="15" x14ac:dyDescent="0.35">
      <c r="A212" s="62"/>
    </row>
    <row r="213" spans="1:1" ht="15" x14ac:dyDescent="0.35">
      <c r="A213" s="62"/>
    </row>
    <row r="214" spans="1:1" ht="15" x14ac:dyDescent="0.35">
      <c r="A214" s="62"/>
    </row>
    <row r="215" spans="1:1" ht="15" x14ac:dyDescent="0.35">
      <c r="A215" s="62"/>
    </row>
    <row r="216" spans="1:1" ht="15" x14ac:dyDescent="0.35">
      <c r="A216" s="62"/>
    </row>
    <row r="217" spans="1:1" ht="15" x14ac:dyDescent="0.35">
      <c r="A217" s="62"/>
    </row>
    <row r="218" spans="1:1" ht="15" x14ac:dyDescent="0.35">
      <c r="A218" s="62"/>
    </row>
    <row r="219" spans="1:1" ht="15" x14ac:dyDescent="0.35">
      <c r="A219" s="62"/>
    </row>
    <row r="220" spans="1:1" ht="15" x14ac:dyDescent="0.35">
      <c r="A220" s="62"/>
    </row>
    <row r="221" spans="1:1" ht="15" x14ac:dyDescent="0.35">
      <c r="A221" s="62"/>
    </row>
    <row r="222" spans="1:1" ht="15" x14ac:dyDescent="0.35">
      <c r="A222" s="62"/>
    </row>
    <row r="223" spans="1:1" ht="15" x14ac:dyDescent="0.35">
      <c r="A223" s="62"/>
    </row>
    <row r="224" spans="1:1" ht="15" x14ac:dyDescent="0.35">
      <c r="A224" s="62"/>
    </row>
    <row r="225" spans="1:1" ht="15" x14ac:dyDescent="0.35">
      <c r="A225" s="62"/>
    </row>
    <row r="226" spans="1:1" ht="15" x14ac:dyDescent="0.35">
      <c r="A226" s="62"/>
    </row>
    <row r="227" spans="1:1" ht="15" x14ac:dyDescent="0.35">
      <c r="A227" s="62"/>
    </row>
    <row r="228" spans="1:1" ht="15" x14ac:dyDescent="0.35">
      <c r="A228" s="62"/>
    </row>
    <row r="229" spans="1:1" ht="15" x14ac:dyDescent="0.35">
      <c r="A229" s="62"/>
    </row>
    <row r="230" spans="1:1" ht="15" x14ac:dyDescent="0.35">
      <c r="A230" s="62"/>
    </row>
    <row r="231" spans="1:1" ht="15" x14ac:dyDescent="0.35">
      <c r="A231" s="62"/>
    </row>
    <row r="232" spans="1:1" ht="15" x14ac:dyDescent="0.35">
      <c r="A232" s="62"/>
    </row>
    <row r="233" spans="1:1" ht="15" x14ac:dyDescent="0.35">
      <c r="A233" s="62"/>
    </row>
    <row r="234" spans="1:1" ht="15" x14ac:dyDescent="0.35">
      <c r="A234" s="62"/>
    </row>
    <row r="235" spans="1:1" ht="15" x14ac:dyDescent="0.35">
      <c r="A235" s="62"/>
    </row>
    <row r="236" spans="1:1" ht="15" x14ac:dyDescent="0.35">
      <c r="A236" s="62"/>
    </row>
    <row r="237" spans="1:1" ht="15" x14ac:dyDescent="0.35">
      <c r="A237" s="62"/>
    </row>
    <row r="238" spans="1:1" ht="15" x14ac:dyDescent="0.35">
      <c r="A238" s="62"/>
    </row>
    <row r="239" spans="1:1" ht="15" x14ac:dyDescent="0.35">
      <c r="A239" s="62"/>
    </row>
    <row r="240" spans="1:1" ht="15" x14ac:dyDescent="0.35">
      <c r="A240" s="62"/>
    </row>
    <row r="241" spans="1:1" ht="15" x14ac:dyDescent="0.35">
      <c r="A241" s="62"/>
    </row>
    <row r="242" spans="1:1" ht="15" x14ac:dyDescent="0.35">
      <c r="A242" s="62"/>
    </row>
    <row r="243" spans="1:1" ht="15" x14ac:dyDescent="0.35">
      <c r="A243" s="62"/>
    </row>
    <row r="244" spans="1:1" ht="15" x14ac:dyDescent="0.35">
      <c r="A244" s="62"/>
    </row>
    <row r="245" spans="1:1" ht="15" x14ac:dyDescent="0.35">
      <c r="A245" s="62"/>
    </row>
    <row r="246" spans="1:1" ht="15" x14ac:dyDescent="0.35">
      <c r="A246" s="62"/>
    </row>
    <row r="247" spans="1:1" ht="15" x14ac:dyDescent="0.35">
      <c r="A247" s="62"/>
    </row>
    <row r="248" spans="1:1" ht="15" x14ac:dyDescent="0.35">
      <c r="A248" s="62"/>
    </row>
    <row r="249" spans="1:1" ht="15" x14ac:dyDescent="0.35">
      <c r="A249" s="62"/>
    </row>
    <row r="250" spans="1:1" ht="15" x14ac:dyDescent="0.35">
      <c r="A250" s="62"/>
    </row>
    <row r="251" spans="1:1" ht="15" x14ac:dyDescent="0.35">
      <c r="A251" s="62"/>
    </row>
    <row r="252" spans="1:1" ht="15" x14ac:dyDescent="0.35">
      <c r="A252" s="62"/>
    </row>
    <row r="253" spans="1:1" ht="15" x14ac:dyDescent="0.35">
      <c r="A253" s="62"/>
    </row>
    <row r="254" spans="1:1" ht="15" x14ac:dyDescent="0.35">
      <c r="A254" s="62"/>
    </row>
    <row r="255" spans="1:1" ht="15" x14ac:dyDescent="0.35">
      <c r="A255" s="62"/>
    </row>
    <row r="256" spans="1:1" ht="15" x14ac:dyDescent="0.35">
      <c r="A256" s="62"/>
    </row>
    <row r="257" spans="1:1" ht="15" x14ac:dyDescent="0.35">
      <c r="A257" s="62"/>
    </row>
    <row r="258" spans="1:1" ht="15" x14ac:dyDescent="0.35">
      <c r="A258" s="62"/>
    </row>
    <row r="259" spans="1:1" ht="15" x14ac:dyDescent="0.35">
      <c r="A259" s="62"/>
    </row>
    <row r="260" spans="1:1" ht="15" x14ac:dyDescent="0.35">
      <c r="A260" s="62"/>
    </row>
    <row r="261" spans="1:1" ht="15" x14ac:dyDescent="0.35">
      <c r="A261" s="62"/>
    </row>
    <row r="262" spans="1:1" ht="15" x14ac:dyDescent="0.35">
      <c r="A262" s="62"/>
    </row>
    <row r="263" spans="1:1" ht="15" x14ac:dyDescent="0.35">
      <c r="A263" s="62"/>
    </row>
    <row r="264" spans="1:1" ht="15" x14ac:dyDescent="0.35">
      <c r="A264" s="62"/>
    </row>
    <row r="265" spans="1:1" ht="15" x14ac:dyDescent="0.35">
      <c r="A265" s="62"/>
    </row>
    <row r="266" spans="1:1" ht="15" x14ac:dyDescent="0.35">
      <c r="A266" s="62"/>
    </row>
    <row r="267" spans="1:1" ht="15" x14ac:dyDescent="0.35">
      <c r="A267" s="62"/>
    </row>
    <row r="268" spans="1:1" ht="15" x14ac:dyDescent="0.35">
      <c r="A268" s="62"/>
    </row>
    <row r="269" spans="1:1" ht="15" x14ac:dyDescent="0.35">
      <c r="A269" s="62"/>
    </row>
    <row r="270" spans="1:1" ht="15" x14ac:dyDescent="0.35">
      <c r="A270" s="62"/>
    </row>
    <row r="271" spans="1:1" ht="15" x14ac:dyDescent="0.35">
      <c r="A271" s="62"/>
    </row>
    <row r="272" spans="1:1" ht="15" x14ac:dyDescent="0.35">
      <c r="A272" s="62"/>
    </row>
    <row r="273" spans="1:1" ht="15" x14ac:dyDescent="0.35">
      <c r="A273" s="62"/>
    </row>
    <row r="274" spans="1:1" ht="15" x14ac:dyDescent="0.35">
      <c r="A274" s="62"/>
    </row>
    <row r="275" spans="1:1" ht="15" x14ac:dyDescent="0.35">
      <c r="A275" s="62"/>
    </row>
    <row r="276" spans="1:1" ht="15" x14ac:dyDescent="0.35">
      <c r="A276" s="62"/>
    </row>
    <row r="277" spans="1:1" ht="15" x14ac:dyDescent="0.35">
      <c r="A277" s="62"/>
    </row>
    <row r="278" spans="1:1" ht="15" x14ac:dyDescent="0.35">
      <c r="A278" s="62"/>
    </row>
    <row r="279" spans="1:1" ht="15" x14ac:dyDescent="0.35">
      <c r="A279" s="62"/>
    </row>
    <row r="280" spans="1:1" ht="15" x14ac:dyDescent="0.35">
      <c r="A280" s="62"/>
    </row>
    <row r="281" spans="1:1" ht="15" x14ac:dyDescent="0.35">
      <c r="A281" s="62"/>
    </row>
  </sheetData>
  <mergeCells count="1">
    <mergeCell ref="Q28:Y28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tabColor rgb="FFFFFF00"/>
  </sheetPr>
  <dimension ref="A1:BX211"/>
  <sheetViews>
    <sheetView topLeftCell="G1" workbookViewId="0">
      <selection activeCell="T9" sqref="T9"/>
    </sheetView>
  </sheetViews>
  <sheetFormatPr defaultRowHeight="13.2" x14ac:dyDescent="0.25"/>
  <cols>
    <col min="1" max="1" width="27.6640625" bestFit="1" customWidth="1"/>
    <col min="2" max="2" width="1.6640625" customWidth="1"/>
    <col min="12" max="12" width="11.88671875" customWidth="1"/>
    <col min="17" max="18" width="12.44140625" customWidth="1"/>
    <col min="20" max="20" width="10.5546875" customWidth="1"/>
    <col min="21" max="21" width="9.109375" customWidth="1"/>
    <col min="22" max="22" width="13.109375" customWidth="1"/>
  </cols>
  <sheetData>
    <row r="1" spans="1:76" ht="40.799999999999997" x14ac:dyDescent="0.35">
      <c r="A1" s="62"/>
      <c r="N1" s="175" t="s">
        <v>267</v>
      </c>
      <c r="O1" s="175"/>
      <c r="P1" s="175"/>
      <c r="R1" s="174" t="s">
        <v>269</v>
      </c>
      <c r="S1" s="173" t="s">
        <v>111</v>
      </c>
      <c r="T1" s="84"/>
      <c r="U1" s="84"/>
      <c r="V1" s="84" t="s">
        <v>337</v>
      </c>
      <c r="W1" s="84" t="s">
        <v>113</v>
      </c>
      <c r="X1" s="84" t="s">
        <v>114</v>
      </c>
      <c r="Y1" s="84" t="s">
        <v>115</v>
      </c>
      <c r="Z1" s="84" t="s">
        <v>116</v>
      </c>
      <c r="AA1" s="84" t="s">
        <v>117</v>
      </c>
      <c r="AB1" s="84"/>
      <c r="AC1" s="84"/>
      <c r="AD1" s="84"/>
      <c r="AE1" s="84"/>
      <c r="AJ1" s="99" t="s">
        <v>189</v>
      </c>
      <c r="AK1" t="s">
        <v>190</v>
      </c>
      <c r="AL1" t="s">
        <v>191</v>
      </c>
      <c r="AM1" t="s">
        <v>192</v>
      </c>
      <c r="AN1" t="s">
        <v>193</v>
      </c>
      <c r="AO1" t="s">
        <v>194</v>
      </c>
      <c r="AP1" t="s">
        <v>195</v>
      </c>
      <c r="AQ1" t="s">
        <v>196</v>
      </c>
    </row>
    <row r="2" spans="1:76" ht="15" x14ac:dyDescent="0.35">
      <c r="A2" s="172" t="s">
        <v>263</v>
      </c>
      <c r="S2" s="215"/>
      <c r="V2" t="s">
        <v>118</v>
      </c>
      <c r="W2" t="s">
        <v>119</v>
      </c>
      <c r="X2" t="s">
        <v>120</v>
      </c>
      <c r="Y2" t="s">
        <v>121</v>
      </c>
      <c r="Z2" t="s">
        <v>122</v>
      </c>
      <c r="AA2" t="s">
        <v>123</v>
      </c>
      <c r="AB2" t="s">
        <v>179</v>
      </c>
      <c r="AC2" s="95"/>
      <c r="AJ2" s="99"/>
      <c r="AL2" t="s">
        <v>118</v>
      </c>
      <c r="AM2" t="s">
        <v>177</v>
      </c>
      <c r="AN2" t="s">
        <v>178</v>
      </c>
      <c r="AO2" t="s">
        <v>121</v>
      </c>
      <c r="AP2" t="s">
        <v>122</v>
      </c>
      <c r="AQ2" t="s">
        <v>123</v>
      </c>
      <c r="AR2" t="s">
        <v>179</v>
      </c>
      <c r="AS2" s="95">
        <v>40909</v>
      </c>
    </row>
    <row r="3" spans="1:76" ht="15" x14ac:dyDescent="0.35">
      <c r="A3" s="190" t="s">
        <v>328</v>
      </c>
      <c r="B3" s="84"/>
      <c r="C3" s="84"/>
      <c r="D3" s="84"/>
      <c r="E3" s="191"/>
      <c r="F3" s="84"/>
      <c r="G3" s="84"/>
      <c r="H3" s="84"/>
      <c r="I3" s="84"/>
      <c r="J3" s="84"/>
      <c r="K3" s="84"/>
      <c r="L3" s="84"/>
      <c r="M3" s="84"/>
      <c r="S3" s="215"/>
      <c r="W3" t="s">
        <v>125</v>
      </c>
      <c r="X3" t="s">
        <v>126</v>
      </c>
      <c r="Y3" t="s">
        <v>127</v>
      </c>
      <c r="Z3" t="s">
        <v>128</v>
      </c>
      <c r="AA3" t="s">
        <v>129</v>
      </c>
      <c r="AB3" t="s">
        <v>130</v>
      </c>
      <c r="AJ3" s="99"/>
      <c r="AM3" t="s">
        <v>181</v>
      </c>
      <c r="AN3" t="s">
        <v>182</v>
      </c>
      <c r="AO3" t="s">
        <v>127</v>
      </c>
      <c r="AP3" t="s">
        <v>128</v>
      </c>
      <c r="AQ3" t="s">
        <v>129</v>
      </c>
      <c r="AR3" t="s">
        <v>130</v>
      </c>
    </row>
    <row r="4" spans="1:76" ht="15" x14ac:dyDescent="0.25">
      <c r="A4" s="113" t="s">
        <v>271</v>
      </c>
      <c r="I4" s="84" t="s">
        <v>327</v>
      </c>
      <c r="J4" s="84"/>
      <c r="K4" s="84"/>
      <c r="L4" s="84"/>
      <c r="M4" s="84"/>
      <c r="S4" s="215"/>
      <c r="X4" s="75" t="s">
        <v>434</v>
      </c>
      <c r="Y4" s="75"/>
      <c r="Z4" s="75"/>
      <c r="AJ4" s="99"/>
      <c r="AN4" t="s">
        <v>131</v>
      </c>
      <c r="AO4" t="s">
        <v>132</v>
      </c>
      <c r="AP4" t="s">
        <v>133</v>
      </c>
      <c r="AQ4" t="s">
        <v>134</v>
      </c>
      <c r="BM4" s="101" t="s">
        <v>20</v>
      </c>
      <c r="BN4" t="s">
        <v>31</v>
      </c>
      <c r="BO4" t="s">
        <v>29</v>
      </c>
      <c r="BP4" t="s">
        <v>32</v>
      </c>
      <c r="BQ4" t="s">
        <v>29</v>
      </c>
      <c r="BR4" t="s">
        <v>32</v>
      </c>
      <c r="BS4" t="s">
        <v>29</v>
      </c>
      <c r="BT4" t="s">
        <v>32</v>
      </c>
      <c r="BU4" t="s">
        <v>29</v>
      </c>
      <c r="BV4" t="s">
        <v>142</v>
      </c>
      <c r="BW4" t="s">
        <v>20</v>
      </c>
      <c r="BX4" t="s">
        <v>32</v>
      </c>
    </row>
    <row r="5" spans="1:76" ht="15" x14ac:dyDescent="0.35">
      <c r="A5" s="62" t="s">
        <v>265</v>
      </c>
      <c r="S5" s="215"/>
      <c r="AJ5" s="99"/>
      <c r="BM5" s="101"/>
      <c r="BO5" t="s">
        <v>164</v>
      </c>
      <c r="BP5" t="s">
        <v>170</v>
      </c>
      <c r="BQ5" t="s">
        <v>171</v>
      </c>
      <c r="BR5" t="s">
        <v>172</v>
      </c>
      <c r="BS5" t="s">
        <v>173</v>
      </c>
      <c r="BT5" t="s">
        <v>174</v>
      </c>
      <c r="BU5" t="s">
        <v>175</v>
      </c>
      <c r="BV5" t="s">
        <v>176</v>
      </c>
    </row>
    <row r="6" spans="1:76" ht="15" x14ac:dyDescent="0.35">
      <c r="A6" s="62" t="s">
        <v>254</v>
      </c>
      <c r="S6" s="215"/>
      <c r="T6" s="244" t="s">
        <v>251</v>
      </c>
      <c r="U6" s="245"/>
      <c r="V6" s="244" t="s">
        <v>236</v>
      </c>
      <c r="W6" s="245"/>
      <c r="X6" s="244" t="s">
        <v>306</v>
      </c>
      <c r="Y6" s="245"/>
      <c r="Z6" s="244" t="s">
        <v>307</v>
      </c>
      <c r="AA6" s="245"/>
      <c r="AB6" s="244" t="s">
        <v>308</v>
      </c>
      <c r="AC6" s="245"/>
      <c r="AD6" s="244" t="s">
        <v>309</v>
      </c>
      <c r="AE6" s="243"/>
      <c r="AJ6" s="99"/>
      <c r="AL6" t="s">
        <v>197</v>
      </c>
      <c r="AM6">
        <v>2012</v>
      </c>
      <c r="AN6" t="s">
        <v>183</v>
      </c>
      <c r="AO6">
        <v>2011</v>
      </c>
      <c r="AP6" t="s">
        <v>135</v>
      </c>
      <c r="AQ6">
        <v>2010</v>
      </c>
      <c r="AR6" t="s">
        <v>136</v>
      </c>
      <c r="AS6">
        <v>2009</v>
      </c>
      <c r="AT6" t="s">
        <v>137</v>
      </c>
      <c r="AU6">
        <v>2008</v>
      </c>
      <c r="AZ6" s="62" t="s">
        <v>111</v>
      </c>
      <c r="BA6" t="s">
        <v>106</v>
      </c>
      <c r="BB6" t="s">
        <v>112</v>
      </c>
      <c r="BC6" t="s">
        <v>113</v>
      </c>
      <c r="BD6" t="s">
        <v>114</v>
      </c>
      <c r="BE6" t="s">
        <v>115</v>
      </c>
      <c r="BF6" t="s">
        <v>116</v>
      </c>
      <c r="BG6" t="s">
        <v>117</v>
      </c>
      <c r="BM6" s="101"/>
      <c r="BO6" t="s">
        <v>118</v>
      </c>
      <c r="BP6" t="s">
        <v>177</v>
      </c>
      <c r="BQ6" t="s">
        <v>178</v>
      </c>
      <c r="BR6" t="s">
        <v>121</v>
      </c>
      <c r="BS6" t="s">
        <v>122</v>
      </c>
      <c r="BT6" t="s">
        <v>123</v>
      </c>
      <c r="BU6" t="s">
        <v>179</v>
      </c>
      <c r="BV6" t="s">
        <v>180</v>
      </c>
    </row>
    <row r="7" spans="1:76" ht="15" x14ac:dyDescent="0.35">
      <c r="A7" s="62" t="s">
        <v>266</v>
      </c>
      <c r="S7" s="215" t="s">
        <v>140</v>
      </c>
      <c r="T7" t="s">
        <v>110</v>
      </c>
      <c r="U7" t="s">
        <v>141</v>
      </c>
      <c r="V7" t="s">
        <v>110</v>
      </c>
      <c r="W7" t="s">
        <v>141</v>
      </c>
      <c r="X7" t="s">
        <v>110</v>
      </c>
      <c r="Y7" t="s">
        <v>141</v>
      </c>
      <c r="Z7" t="s">
        <v>110</v>
      </c>
      <c r="AA7" t="s">
        <v>141</v>
      </c>
      <c r="AB7" t="s">
        <v>110</v>
      </c>
      <c r="AC7" t="s">
        <v>141</v>
      </c>
      <c r="AD7" t="s">
        <v>110</v>
      </c>
      <c r="AE7" t="s">
        <v>141</v>
      </c>
      <c r="AJ7" s="99" t="s">
        <v>140</v>
      </c>
      <c r="AL7" t="s">
        <v>110</v>
      </c>
      <c r="AM7" t="s">
        <v>141</v>
      </c>
      <c r="AN7" t="s">
        <v>110</v>
      </c>
      <c r="AO7" t="s">
        <v>141</v>
      </c>
      <c r="AP7" t="s">
        <v>110</v>
      </c>
      <c r="AQ7" t="s">
        <v>141</v>
      </c>
      <c r="AR7" t="s">
        <v>110</v>
      </c>
      <c r="AS7" t="s">
        <v>141</v>
      </c>
      <c r="AT7" t="s">
        <v>110</v>
      </c>
      <c r="AU7" t="s">
        <v>141</v>
      </c>
      <c r="AZ7" s="62"/>
      <c r="BB7" t="s">
        <v>118</v>
      </c>
      <c r="BC7" t="s">
        <v>119</v>
      </c>
      <c r="BD7" t="s">
        <v>120</v>
      </c>
      <c r="BE7" t="s">
        <v>121</v>
      </c>
      <c r="BF7" t="s">
        <v>122</v>
      </c>
      <c r="BG7" t="s">
        <v>123</v>
      </c>
      <c r="BH7" t="s">
        <v>124</v>
      </c>
      <c r="BI7" s="95">
        <v>40422</v>
      </c>
      <c r="BM7" s="101"/>
      <c r="BP7" t="s">
        <v>181</v>
      </c>
      <c r="BQ7" t="s">
        <v>182</v>
      </c>
      <c r="BR7" t="s">
        <v>127</v>
      </c>
      <c r="BS7" t="s">
        <v>128</v>
      </c>
      <c r="BT7" t="s">
        <v>129</v>
      </c>
      <c r="BU7" t="s">
        <v>130</v>
      </c>
    </row>
    <row r="8" spans="1:76" ht="15" x14ac:dyDescent="0.35">
      <c r="A8" s="62" t="s">
        <v>268</v>
      </c>
      <c r="O8" s="75" t="s">
        <v>435</v>
      </c>
      <c r="P8" s="75"/>
      <c r="Q8" s="75" t="s">
        <v>435</v>
      </c>
      <c r="S8" s="215" t="s">
        <v>20</v>
      </c>
      <c r="T8" t="s">
        <v>31</v>
      </c>
      <c r="V8" t="s">
        <v>29</v>
      </c>
      <c r="W8" t="s">
        <v>142</v>
      </c>
      <c r="X8" t="s">
        <v>20</v>
      </c>
      <c r="Y8" t="s">
        <v>32</v>
      </c>
      <c r="Z8" t="s">
        <v>29</v>
      </c>
      <c r="AA8" t="s">
        <v>32</v>
      </c>
      <c r="AB8" t="s">
        <v>29</v>
      </c>
      <c r="AC8" t="s">
        <v>142</v>
      </c>
      <c r="AD8" t="s">
        <v>20</v>
      </c>
      <c r="AE8" t="s">
        <v>32</v>
      </c>
      <c r="AJ8" s="99" t="s">
        <v>20</v>
      </c>
      <c r="AK8" t="s">
        <v>31</v>
      </c>
      <c r="AL8" t="s">
        <v>29</v>
      </c>
      <c r="AM8" t="s">
        <v>32</v>
      </c>
      <c r="AN8" t="s">
        <v>29</v>
      </c>
      <c r="AO8" t="s">
        <v>32</v>
      </c>
      <c r="AP8" t="s">
        <v>29</v>
      </c>
      <c r="AQ8" t="s">
        <v>32</v>
      </c>
      <c r="AR8" t="s">
        <v>29</v>
      </c>
      <c r="AS8" t="s">
        <v>142</v>
      </c>
      <c r="AT8" t="s">
        <v>20</v>
      </c>
      <c r="AU8" t="s">
        <v>32</v>
      </c>
      <c r="AZ8" s="62"/>
      <c r="BC8" t="s">
        <v>125</v>
      </c>
      <c r="BD8" t="s">
        <v>126</v>
      </c>
      <c r="BE8" t="s">
        <v>127</v>
      </c>
      <c r="BF8" t="s">
        <v>128</v>
      </c>
      <c r="BG8" t="s">
        <v>129</v>
      </c>
      <c r="BH8" t="s">
        <v>130</v>
      </c>
      <c r="BM8" s="101"/>
      <c r="BQ8" t="s">
        <v>131</v>
      </c>
      <c r="BR8" t="s">
        <v>132</v>
      </c>
      <c r="BS8" t="s">
        <v>133</v>
      </c>
      <c r="BT8" t="s">
        <v>134</v>
      </c>
    </row>
    <row r="9" spans="1:76" ht="15" x14ac:dyDescent="0.35">
      <c r="J9" s="80"/>
      <c r="K9" s="5"/>
      <c r="N9" s="99" t="s">
        <v>23</v>
      </c>
      <c r="O9" s="219">
        <f>AVERAGE(T9,V9,X9)</f>
        <v>2742.9333333333329</v>
      </c>
      <c r="P9" s="176" t="s">
        <v>23</v>
      </c>
      <c r="Q9" s="177">
        <v>2743</v>
      </c>
      <c r="R9" s="10">
        <v>1</v>
      </c>
      <c r="S9" s="310" t="s">
        <v>23</v>
      </c>
      <c r="T9" s="214">
        <v>2434</v>
      </c>
      <c r="U9">
        <v>1</v>
      </c>
      <c r="V9" s="84">
        <v>3120.5</v>
      </c>
      <c r="W9">
        <v>1</v>
      </c>
      <c r="X9" s="84">
        <v>2674.3</v>
      </c>
      <c r="Y9">
        <v>4</v>
      </c>
      <c r="Z9" s="84">
        <v>3544</v>
      </c>
      <c r="AA9">
        <v>1</v>
      </c>
      <c r="AB9">
        <v>3512.1</v>
      </c>
      <c r="AC9">
        <v>1</v>
      </c>
      <c r="AD9">
        <v>3273</v>
      </c>
      <c r="AE9">
        <v>3</v>
      </c>
      <c r="AJ9" s="99" t="s">
        <v>23</v>
      </c>
      <c r="AK9" t="s">
        <v>21</v>
      </c>
      <c r="AL9">
        <v>3512.1</v>
      </c>
      <c r="AM9">
        <v>1</v>
      </c>
      <c r="AN9">
        <v>3273</v>
      </c>
      <c r="AO9">
        <v>3</v>
      </c>
      <c r="AP9">
        <v>3148.3</v>
      </c>
      <c r="AQ9">
        <v>2</v>
      </c>
      <c r="AR9">
        <v>3103.2</v>
      </c>
      <c r="AS9">
        <v>1</v>
      </c>
      <c r="AT9">
        <v>3319.4</v>
      </c>
      <c r="AU9">
        <v>1</v>
      </c>
      <c r="AZ9" s="62"/>
      <c r="BD9" t="s">
        <v>131</v>
      </c>
      <c r="BE9" t="s">
        <v>132</v>
      </c>
      <c r="BF9" t="s">
        <v>133</v>
      </c>
      <c r="BG9" t="s">
        <v>134</v>
      </c>
      <c r="BM9" s="100"/>
    </row>
    <row r="10" spans="1:76" ht="15" x14ac:dyDescent="0.35">
      <c r="A10" s="62" t="s">
        <v>198</v>
      </c>
      <c r="J10" s="80"/>
      <c r="K10" s="5"/>
      <c r="N10" s="99"/>
      <c r="P10" s="176" t="s">
        <v>68</v>
      </c>
      <c r="Q10" s="177">
        <v>2660</v>
      </c>
      <c r="R10" s="10">
        <v>2</v>
      </c>
      <c r="S10" s="310"/>
      <c r="AJ10" s="99"/>
      <c r="BM10" s="101"/>
      <c r="BO10" t="s">
        <v>183</v>
      </c>
      <c r="BP10">
        <v>2011</v>
      </c>
      <c r="BQ10" t="s">
        <v>135</v>
      </c>
      <c r="BR10">
        <v>2010</v>
      </c>
      <c r="BS10" t="s">
        <v>136</v>
      </c>
      <c r="BT10">
        <v>2009</v>
      </c>
      <c r="BU10" t="s">
        <v>137</v>
      </c>
      <c r="BV10">
        <v>2008</v>
      </c>
      <c r="BW10" t="s">
        <v>138</v>
      </c>
      <c r="BX10">
        <v>2007</v>
      </c>
    </row>
    <row r="11" spans="1:76" ht="15" x14ac:dyDescent="0.35">
      <c r="A11" s="62" t="s">
        <v>255</v>
      </c>
      <c r="J11" s="80"/>
      <c r="K11" s="5"/>
      <c r="N11" s="99" t="s">
        <v>68</v>
      </c>
      <c r="O11" s="219">
        <f>AVERAGE(T11,V11,X11)</f>
        <v>2659.8333333333335</v>
      </c>
      <c r="P11" s="176" t="s">
        <v>25</v>
      </c>
      <c r="Q11" s="177">
        <v>1978</v>
      </c>
      <c r="R11" s="10">
        <v>3</v>
      </c>
      <c r="S11" s="310" t="s">
        <v>68</v>
      </c>
      <c r="T11">
        <v>2318.1</v>
      </c>
      <c r="U11">
        <v>2</v>
      </c>
      <c r="V11">
        <v>2721.1</v>
      </c>
      <c r="W11">
        <v>2</v>
      </c>
      <c r="X11">
        <v>2940.3</v>
      </c>
      <c r="Y11">
        <v>3</v>
      </c>
      <c r="Z11">
        <v>2760.5</v>
      </c>
      <c r="AA11">
        <v>3</v>
      </c>
      <c r="AB11">
        <v>3495.9</v>
      </c>
      <c r="AC11">
        <v>2</v>
      </c>
      <c r="AD11">
        <v>2601</v>
      </c>
      <c r="AE11">
        <v>4</v>
      </c>
      <c r="AJ11" s="99" t="s">
        <v>68</v>
      </c>
      <c r="AK11" t="s">
        <v>21</v>
      </c>
      <c r="AL11">
        <v>3495.9</v>
      </c>
      <c r="AM11">
        <v>2</v>
      </c>
      <c r="AN11">
        <v>2601</v>
      </c>
      <c r="AO11">
        <v>4</v>
      </c>
      <c r="AP11">
        <v>1974.6</v>
      </c>
      <c r="AQ11">
        <v>3</v>
      </c>
      <c r="AR11">
        <v>2422.6</v>
      </c>
      <c r="AS11">
        <v>3</v>
      </c>
      <c r="AT11">
        <v>2568.4</v>
      </c>
      <c r="AU11">
        <v>4</v>
      </c>
      <c r="AZ11" s="62"/>
      <c r="BB11" t="s">
        <v>135</v>
      </c>
      <c r="BC11">
        <v>2010</v>
      </c>
      <c r="BD11" t="s">
        <v>136</v>
      </c>
      <c r="BE11">
        <v>2009</v>
      </c>
      <c r="BF11" t="s">
        <v>137</v>
      </c>
      <c r="BG11">
        <v>2008</v>
      </c>
      <c r="BH11" t="s">
        <v>138</v>
      </c>
      <c r="BI11">
        <v>2007</v>
      </c>
      <c r="BJ11" t="s">
        <v>139</v>
      </c>
      <c r="BK11">
        <v>2006</v>
      </c>
      <c r="BM11" s="101" t="s">
        <v>140</v>
      </c>
      <c r="BO11" t="s">
        <v>110</v>
      </c>
      <c r="BP11" t="s">
        <v>141</v>
      </c>
      <c r="BQ11" t="s">
        <v>110</v>
      </c>
      <c r="BR11" t="s">
        <v>141</v>
      </c>
      <c r="BS11" t="s">
        <v>110</v>
      </c>
      <c r="BT11" t="s">
        <v>141</v>
      </c>
      <c r="BU11" t="s">
        <v>110</v>
      </c>
      <c r="BV11" t="s">
        <v>141</v>
      </c>
      <c r="BW11" t="s">
        <v>110</v>
      </c>
      <c r="BX11" t="s">
        <v>141</v>
      </c>
    </row>
    <row r="12" spans="1:76" ht="15" x14ac:dyDescent="0.35">
      <c r="A12" s="62" t="s">
        <v>256</v>
      </c>
      <c r="J12" s="80"/>
      <c r="K12" s="5"/>
      <c r="N12" s="99"/>
      <c r="P12" s="176" t="s">
        <v>54</v>
      </c>
      <c r="Q12" s="177">
        <v>2156</v>
      </c>
      <c r="R12" s="10">
        <v>4</v>
      </c>
      <c r="S12" s="310"/>
      <c r="AJ12" s="99"/>
      <c r="AZ12" s="62" t="s">
        <v>140</v>
      </c>
      <c r="BB12" t="s">
        <v>110</v>
      </c>
      <c r="BC12" t="s">
        <v>141</v>
      </c>
      <c r="BD12" t="s">
        <v>110</v>
      </c>
      <c r="BE12" t="s">
        <v>141</v>
      </c>
      <c r="BF12" t="s">
        <v>110</v>
      </c>
      <c r="BG12" t="s">
        <v>141</v>
      </c>
      <c r="BH12" t="s">
        <v>110</v>
      </c>
      <c r="BI12" t="s">
        <v>141</v>
      </c>
      <c r="BJ12" t="s">
        <v>110</v>
      </c>
      <c r="BK12" t="s">
        <v>141</v>
      </c>
      <c r="BM12" s="101" t="s">
        <v>20</v>
      </c>
      <c r="BN12" t="s">
        <v>31</v>
      </c>
      <c r="BO12" t="s">
        <v>29</v>
      </c>
      <c r="BP12" t="s">
        <v>32</v>
      </c>
      <c r="BQ12" t="s">
        <v>29</v>
      </c>
      <c r="BR12" t="s">
        <v>32</v>
      </c>
      <c r="BS12" t="s">
        <v>29</v>
      </c>
      <c r="BT12" t="s">
        <v>32</v>
      </c>
      <c r="BU12" t="s">
        <v>29</v>
      </c>
      <c r="BV12" t="s">
        <v>142</v>
      </c>
      <c r="BW12" t="s">
        <v>20</v>
      </c>
      <c r="BX12" t="s">
        <v>32</v>
      </c>
    </row>
    <row r="13" spans="1:76" ht="15" x14ac:dyDescent="0.35">
      <c r="A13" s="62"/>
      <c r="J13" s="80"/>
      <c r="K13" s="5"/>
      <c r="N13" s="99" t="s">
        <v>54</v>
      </c>
      <c r="O13" s="219">
        <f>AVERAGE(T13,V13,X13)</f>
        <v>2156.4666666666667</v>
      </c>
      <c r="P13" s="176" t="s">
        <v>92</v>
      </c>
      <c r="Q13" s="177">
        <v>2273</v>
      </c>
      <c r="R13" s="10">
        <v>5</v>
      </c>
      <c r="S13" s="310" t="s">
        <v>54</v>
      </c>
      <c r="T13">
        <v>2118.4</v>
      </c>
      <c r="U13">
        <v>3</v>
      </c>
      <c r="V13">
        <v>2337.9</v>
      </c>
      <c r="W13">
        <v>3</v>
      </c>
      <c r="X13">
        <v>2013.1</v>
      </c>
      <c r="Y13">
        <v>6</v>
      </c>
      <c r="Z13">
        <v>1965.2</v>
      </c>
      <c r="AA13">
        <v>4</v>
      </c>
      <c r="AB13">
        <v>2038.6</v>
      </c>
      <c r="AC13">
        <v>4</v>
      </c>
      <c r="AD13">
        <v>1806.3</v>
      </c>
      <c r="AE13">
        <v>5</v>
      </c>
      <c r="AJ13" s="99" t="s">
        <v>25</v>
      </c>
      <c r="AK13" t="s">
        <v>21</v>
      </c>
      <c r="AL13">
        <v>3248</v>
      </c>
      <c r="AM13">
        <v>3</v>
      </c>
      <c r="AN13">
        <v>3645.3</v>
      </c>
      <c r="AO13">
        <v>2</v>
      </c>
      <c r="AP13">
        <v>3233</v>
      </c>
      <c r="AQ13">
        <v>1</v>
      </c>
      <c r="AR13">
        <v>2660.8</v>
      </c>
      <c r="AS13">
        <v>2</v>
      </c>
      <c r="AT13">
        <v>2596.6999999999998</v>
      </c>
      <c r="AU13">
        <v>3</v>
      </c>
      <c r="AZ13" s="62" t="s">
        <v>20</v>
      </c>
      <c r="BA13" t="s">
        <v>31</v>
      </c>
      <c r="BB13" t="s">
        <v>29</v>
      </c>
      <c r="BC13" t="s">
        <v>142</v>
      </c>
      <c r="BD13" t="s">
        <v>20</v>
      </c>
      <c r="BE13" t="s">
        <v>32</v>
      </c>
      <c r="BF13" t="s">
        <v>29</v>
      </c>
      <c r="BG13" t="s">
        <v>32</v>
      </c>
      <c r="BH13" t="s">
        <v>29</v>
      </c>
      <c r="BI13" t="s">
        <v>142</v>
      </c>
      <c r="BJ13" t="s">
        <v>20</v>
      </c>
      <c r="BK13" t="s">
        <v>32</v>
      </c>
      <c r="BM13" s="101" t="s">
        <v>24</v>
      </c>
      <c r="BN13" t="s">
        <v>21</v>
      </c>
      <c r="BO13">
        <v>4021.2</v>
      </c>
      <c r="BP13">
        <v>1</v>
      </c>
      <c r="BQ13">
        <v>455.6</v>
      </c>
      <c r="BR13">
        <v>14</v>
      </c>
      <c r="BS13">
        <v>1928.4</v>
      </c>
      <c r="BT13">
        <v>4</v>
      </c>
      <c r="BU13">
        <v>3276.3</v>
      </c>
      <c r="BV13">
        <v>2</v>
      </c>
      <c r="BW13">
        <v>1981.5</v>
      </c>
      <c r="BX13">
        <v>4</v>
      </c>
    </row>
    <row r="14" spans="1:76" ht="15" x14ac:dyDescent="0.35">
      <c r="A14" s="62" t="s">
        <v>257</v>
      </c>
      <c r="J14" s="112"/>
      <c r="K14" s="16"/>
      <c r="N14" s="99"/>
      <c r="P14" s="176" t="s">
        <v>52</v>
      </c>
      <c r="Q14" s="177">
        <v>1156</v>
      </c>
      <c r="R14" s="10">
        <v>6</v>
      </c>
      <c r="S14" s="310"/>
      <c r="AJ14" s="99"/>
      <c r="AZ14" s="62" t="s">
        <v>25</v>
      </c>
      <c r="BA14" t="s">
        <v>21</v>
      </c>
      <c r="BB14">
        <v>3233</v>
      </c>
      <c r="BC14">
        <v>1</v>
      </c>
      <c r="BD14">
        <v>2660.8</v>
      </c>
      <c r="BE14">
        <v>2</v>
      </c>
      <c r="BF14">
        <v>2596.6999999999998</v>
      </c>
      <c r="BG14">
        <v>3</v>
      </c>
      <c r="BH14">
        <v>2441.1999999999998</v>
      </c>
      <c r="BI14">
        <v>2</v>
      </c>
      <c r="BJ14">
        <v>3035.6</v>
      </c>
      <c r="BK14">
        <v>1</v>
      </c>
      <c r="BM14" s="100"/>
    </row>
    <row r="15" spans="1:76" ht="15" x14ac:dyDescent="0.35">
      <c r="A15" s="62"/>
      <c r="C15" s="113" t="s">
        <v>259</v>
      </c>
      <c r="J15" s="80"/>
      <c r="K15" s="5"/>
      <c r="N15" s="99" t="s">
        <v>25</v>
      </c>
      <c r="O15" s="219">
        <f>AVERAGE(T15,V15,X15)</f>
        <v>1978.2</v>
      </c>
      <c r="P15" s="176" t="s">
        <v>46</v>
      </c>
      <c r="Q15" s="177">
        <v>923</v>
      </c>
      <c r="R15" s="10">
        <v>7</v>
      </c>
      <c r="S15" s="310" t="s">
        <v>25</v>
      </c>
      <c r="T15">
        <v>1401.2</v>
      </c>
      <c r="U15">
        <v>4</v>
      </c>
      <c r="V15" s="26">
        <v>1904</v>
      </c>
      <c r="W15">
        <v>4</v>
      </c>
      <c r="X15">
        <v>2629.4</v>
      </c>
      <c r="Y15">
        <v>5</v>
      </c>
      <c r="Z15">
        <v>3002.1</v>
      </c>
      <c r="AA15">
        <v>2</v>
      </c>
      <c r="AB15">
        <v>3248</v>
      </c>
      <c r="AC15">
        <v>3</v>
      </c>
      <c r="AD15">
        <v>3645.3</v>
      </c>
      <c r="AE15">
        <v>2</v>
      </c>
      <c r="AJ15" s="99" t="s">
        <v>54</v>
      </c>
      <c r="AK15" t="s">
        <v>21</v>
      </c>
      <c r="AL15">
        <v>2038.6</v>
      </c>
      <c r="AM15">
        <v>4</v>
      </c>
      <c r="AN15">
        <v>1806.3</v>
      </c>
      <c r="AO15">
        <v>5</v>
      </c>
      <c r="AP15">
        <v>1517.5</v>
      </c>
      <c r="AQ15">
        <v>4</v>
      </c>
      <c r="AR15">
        <v>1480</v>
      </c>
      <c r="AS15">
        <v>6</v>
      </c>
      <c r="AT15">
        <v>1538</v>
      </c>
      <c r="AU15">
        <v>6</v>
      </c>
      <c r="BM15" s="101" t="s">
        <v>25</v>
      </c>
      <c r="BN15" t="s">
        <v>21</v>
      </c>
      <c r="BO15">
        <v>3645.3</v>
      </c>
      <c r="BP15">
        <v>2</v>
      </c>
      <c r="BQ15">
        <v>3233</v>
      </c>
      <c r="BR15">
        <v>1</v>
      </c>
      <c r="BS15">
        <v>2660.8</v>
      </c>
      <c r="BT15">
        <v>2</v>
      </c>
      <c r="BU15">
        <v>2596.6999999999998</v>
      </c>
      <c r="BV15">
        <v>3</v>
      </c>
      <c r="BW15">
        <v>2441.1999999999998</v>
      </c>
      <c r="BX15">
        <v>2</v>
      </c>
    </row>
    <row r="16" spans="1:76" ht="15" x14ac:dyDescent="0.35">
      <c r="A16" s="172" t="s">
        <v>264</v>
      </c>
      <c r="C16" s="113" t="s">
        <v>261</v>
      </c>
      <c r="J16" s="80"/>
      <c r="K16" s="97"/>
      <c r="N16" s="99"/>
      <c r="P16" s="176" t="s">
        <v>49</v>
      </c>
      <c r="Q16" s="177">
        <v>790</v>
      </c>
      <c r="R16" s="10">
        <v>8</v>
      </c>
      <c r="S16" s="310"/>
      <c r="AJ16" s="99"/>
      <c r="AZ16" s="62" t="s">
        <v>23</v>
      </c>
      <c r="BA16" t="s">
        <v>21</v>
      </c>
      <c r="BB16">
        <v>3148.3</v>
      </c>
      <c r="BC16">
        <v>2</v>
      </c>
      <c r="BD16">
        <v>3103.2</v>
      </c>
      <c r="BE16">
        <v>1</v>
      </c>
      <c r="BF16">
        <v>3319.4</v>
      </c>
      <c r="BG16">
        <v>1</v>
      </c>
      <c r="BH16">
        <v>3227.7</v>
      </c>
      <c r="BI16">
        <v>1</v>
      </c>
      <c r="BJ16">
        <v>2965.7</v>
      </c>
      <c r="BK16">
        <v>2</v>
      </c>
      <c r="BM16" s="100"/>
    </row>
    <row r="17" spans="1:76" ht="15" x14ac:dyDescent="0.35">
      <c r="A17" s="62" t="s">
        <v>258</v>
      </c>
      <c r="J17" s="80"/>
      <c r="K17" s="5"/>
      <c r="N17" s="99" t="s">
        <v>92</v>
      </c>
      <c r="O17" s="219">
        <f>AVERAGE(T17,V17,X17)</f>
        <v>2272.8666666666663</v>
      </c>
      <c r="P17" s="176" t="s">
        <v>65</v>
      </c>
      <c r="Q17" s="177">
        <v>664</v>
      </c>
      <c r="R17" s="10">
        <v>9</v>
      </c>
      <c r="S17" s="310" t="s">
        <v>92</v>
      </c>
      <c r="T17">
        <v>1073.7</v>
      </c>
      <c r="U17">
        <v>5</v>
      </c>
      <c r="V17">
        <v>1533.5</v>
      </c>
      <c r="W17">
        <v>5</v>
      </c>
      <c r="X17">
        <v>4211.3999999999996</v>
      </c>
      <c r="Y17">
        <v>2</v>
      </c>
      <c r="Z17">
        <v>526.79999999999995</v>
      </c>
      <c r="AA17">
        <v>15</v>
      </c>
      <c r="AB17">
        <v>112.2</v>
      </c>
      <c r="AC17">
        <v>33</v>
      </c>
      <c r="AD17">
        <v>404</v>
      </c>
      <c r="AE17">
        <v>24</v>
      </c>
      <c r="AJ17" s="99" t="s">
        <v>52</v>
      </c>
      <c r="AK17" t="s">
        <v>21</v>
      </c>
      <c r="AL17">
        <v>1983</v>
      </c>
      <c r="AM17">
        <v>5</v>
      </c>
      <c r="AN17">
        <v>1640.2</v>
      </c>
      <c r="AO17">
        <v>6</v>
      </c>
      <c r="AP17">
        <v>1110.7</v>
      </c>
      <c r="AQ17">
        <v>5</v>
      </c>
      <c r="AR17">
        <v>1127.4000000000001</v>
      </c>
      <c r="AS17">
        <v>8</v>
      </c>
      <c r="AT17">
        <v>1509.4</v>
      </c>
      <c r="AU17">
        <v>7</v>
      </c>
      <c r="BM17" s="101" t="s">
        <v>23</v>
      </c>
      <c r="BN17" t="s">
        <v>21</v>
      </c>
      <c r="BO17">
        <v>3273</v>
      </c>
      <c r="BP17">
        <v>3</v>
      </c>
      <c r="BQ17">
        <v>3148.3</v>
      </c>
      <c r="BR17">
        <v>2</v>
      </c>
      <c r="BS17">
        <v>3103.2</v>
      </c>
      <c r="BT17">
        <v>1</v>
      </c>
      <c r="BU17">
        <v>3319.4</v>
      </c>
      <c r="BV17">
        <v>1</v>
      </c>
      <c r="BW17">
        <v>3227.7</v>
      </c>
      <c r="BX17">
        <v>1</v>
      </c>
    </row>
    <row r="18" spans="1:76" ht="15" x14ac:dyDescent="0.35">
      <c r="A18" s="62" t="s">
        <v>260</v>
      </c>
      <c r="J18" s="80"/>
      <c r="K18" s="5"/>
      <c r="N18" s="99"/>
      <c r="P18" s="180" t="s">
        <v>57</v>
      </c>
      <c r="Q18" s="217">
        <v>685</v>
      </c>
      <c r="R18" s="218">
        <v>10</v>
      </c>
      <c r="S18" s="310"/>
      <c r="AJ18" s="99"/>
      <c r="AZ18" s="62" t="s">
        <v>68</v>
      </c>
      <c r="BA18" t="s">
        <v>21</v>
      </c>
      <c r="BB18">
        <v>1974.6</v>
      </c>
      <c r="BC18">
        <v>3</v>
      </c>
      <c r="BD18">
        <v>2422.6</v>
      </c>
      <c r="BE18">
        <v>3</v>
      </c>
      <c r="BF18">
        <v>2568.4</v>
      </c>
      <c r="BG18">
        <v>4</v>
      </c>
      <c r="BH18">
        <v>2137.6999999999998</v>
      </c>
      <c r="BI18">
        <v>3</v>
      </c>
      <c r="BJ18">
        <v>2563.6</v>
      </c>
      <c r="BK18">
        <v>3</v>
      </c>
      <c r="BM18" s="100"/>
    </row>
    <row r="19" spans="1:76" ht="15" x14ac:dyDescent="0.35">
      <c r="A19" s="62" t="s">
        <v>262</v>
      </c>
      <c r="N19" s="99" t="s">
        <v>52</v>
      </c>
      <c r="O19" s="219">
        <f>AVERAGE(T19,V19,X19)</f>
        <v>1156.2666666666667</v>
      </c>
      <c r="P19" s="178" t="s">
        <v>67</v>
      </c>
      <c r="Q19" s="179">
        <v>561</v>
      </c>
      <c r="R19" s="10"/>
      <c r="S19" s="310" t="s">
        <v>52</v>
      </c>
      <c r="T19">
        <v>1033.7</v>
      </c>
      <c r="U19">
        <v>6</v>
      </c>
      <c r="V19">
        <v>1148.0999999999999</v>
      </c>
      <c r="W19">
        <v>6</v>
      </c>
      <c r="X19">
        <v>1287</v>
      </c>
      <c r="Y19">
        <v>7</v>
      </c>
      <c r="Z19">
        <v>1385</v>
      </c>
      <c r="AA19">
        <v>6</v>
      </c>
      <c r="AB19">
        <v>1983</v>
      </c>
      <c r="AC19">
        <v>5</v>
      </c>
      <c r="AD19">
        <v>1640.2</v>
      </c>
      <c r="AE19">
        <v>6</v>
      </c>
      <c r="AJ19" s="99" t="s">
        <v>24</v>
      </c>
      <c r="AK19" t="s">
        <v>21</v>
      </c>
      <c r="AL19">
        <v>949.8</v>
      </c>
      <c r="AM19">
        <v>6</v>
      </c>
      <c r="AN19">
        <v>4021.2</v>
      </c>
      <c r="AO19">
        <v>1</v>
      </c>
      <c r="AP19">
        <v>455.6</v>
      </c>
      <c r="AQ19">
        <v>14</v>
      </c>
      <c r="AR19">
        <v>1928.4</v>
      </c>
      <c r="AS19">
        <v>4</v>
      </c>
      <c r="AT19">
        <v>3276.3</v>
      </c>
      <c r="AU19">
        <v>2</v>
      </c>
      <c r="BM19" s="101" t="s">
        <v>68</v>
      </c>
      <c r="BN19" t="s">
        <v>21</v>
      </c>
      <c r="BO19">
        <v>2601</v>
      </c>
      <c r="BP19">
        <v>4</v>
      </c>
      <c r="BQ19">
        <v>1974.6</v>
      </c>
      <c r="BR19">
        <v>3</v>
      </c>
      <c r="BS19">
        <v>2422.6</v>
      </c>
      <c r="BT19">
        <v>3</v>
      </c>
      <c r="BU19">
        <v>2568.4</v>
      </c>
      <c r="BV19">
        <v>4</v>
      </c>
      <c r="BW19">
        <v>2137.6999999999998</v>
      </c>
      <c r="BX19">
        <v>3</v>
      </c>
    </row>
    <row r="20" spans="1:76" ht="15" x14ac:dyDescent="0.35">
      <c r="A20" s="62"/>
      <c r="N20" s="99"/>
      <c r="P20" s="178" t="s">
        <v>39</v>
      </c>
      <c r="Q20" s="179">
        <v>537</v>
      </c>
      <c r="R20" s="10"/>
      <c r="S20" s="310"/>
      <c r="AJ20" s="99"/>
      <c r="AZ20" s="62" t="s">
        <v>54</v>
      </c>
      <c r="BA20" t="s">
        <v>21</v>
      </c>
      <c r="BB20">
        <v>1517.5</v>
      </c>
      <c r="BC20">
        <v>4</v>
      </c>
      <c r="BD20">
        <v>1480</v>
      </c>
      <c r="BE20">
        <v>6</v>
      </c>
      <c r="BF20">
        <v>1538</v>
      </c>
      <c r="BG20">
        <v>6</v>
      </c>
      <c r="BH20">
        <v>1739.2</v>
      </c>
      <c r="BI20">
        <v>5</v>
      </c>
      <c r="BJ20">
        <v>1676.3</v>
      </c>
      <c r="BK20">
        <v>5</v>
      </c>
      <c r="BM20" s="100"/>
    </row>
    <row r="21" spans="1:76" ht="15" x14ac:dyDescent="0.35">
      <c r="A21" s="62"/>
      <c r="N21" s="99" t="s">
        <v>46</v>
      </c>
      <c r="O21" s="219">
        <f>AVERAGE(T21,V21,X21)</f>
        <v>922.76666666666677</v>
      </c>
      <c r="P21" s="99"/>
      <c r="Q21" s="10"/>
      <c r="R21" s="10"/>
      <c r="S21" s="310" t="s">
        <v>46</v>
      </c>
      <c r="T21" s="84">
        <v>786.7</v>
      </c>
      <c r="U21">
        <v>7</v>
      </c>
      <c r="V21" s="84">
        <v>1001.6</v>
      </c>
      <c r="W21">
        <v>7</v>
      </c>
      <c r="X21" s="84">
        <v>980</v>
      </c>
      <c r="Y21">
        <v>9</v>
      </c>
      <c r="Z21">
        <v>1038.0999999999999</v>
      </c>
      <c r="AA21">
        <v>7</v>
      </c>
      <c r="AB21">
        <v>887.9</v>
      </c>
      <c r="AC21">
        <v>7</v>
      </c>
      <c r="AD21">
        <v>912.9</v>
      </c>
      <c r="AE21">
        <v>10</v>
      </c>
      <c r="AJ21" s="99" t="s">
        <v>46</v>
      </c>
      <c r="AK21" t="s">
        <v>21</v>
      </c>
      <c r="AL21">
        <v>887.9</v>
      </c>
      <c r="AM21">
        <v>7</v>
      </c>
      <c r="AN21">
        <v>912.9</v>
      </c>
      <c r="AO21">
        <v>10</v>
      </c>
      <c r="AP21">
        <v>843.6</v>
      </c>
      <c r="AQ21">
        <v>6</v>
      </c>
      <c r="AR21">
        <v>713.7</v>
      </c>
      <c r="AS21">
        <v>11</v>
      </c>
      <c r="AT21">
        <v>1067.5</v>
      </c>
      <c r="AU21">
        <v>9</v>
      </c>
      <c r="BM21" s="101" t="s">
        <v>54</v>
      </c>
      <c r="BN21" t="s">
        <v>21</v>
      </c>
      <c r="BO21">
        <v>1806.3</v>
      </c>
      <c r="BP21">
        <v>5</v>
      </c>
      <c r="BQ21">
        <v>1517.5</v>
      </c>
      <c r="BR21">
        <v>4</v>
      </c>
      <c r="BS21">
        <v>1480</v>
      </c>
      <c r="BT21">
        <v>6</v>
      </c>
      <c r="BU21">
        <v>1538</v>
      </c>
      <c r="BV21">
        <v>6</v>
      </c>
      <c r="BW21">
        <v>1739.2</v>
      </c>
      <c r="BX21">
        <v>5</v>
      </c>
    </row>
    <row r="22" spans="1:76" ht="15" x14ac:dyDescent="0.35">
      <c r="A22" s="62"/>
      <c r="N22" s="99"/>
      <c r="P22" s="99"/>
      <c r="Q22" s="10"/>
      <c r="R22" s="10"/>
      <c r="S22" s="310"/>
      <c r="AJ22" s="99"/>
      <c r="AZ22" s="62" t="s">
        <v>52</v>
      </c>
      <c r="BA22" t="s">
        <v>21</v>
      </c>
      <c r="BB22">
        <v>1110.7</v>
      </c>
      <c r="BC22">
        <v>5</v>
      </c>
      <c r="BD22">
        <v>1127.4000000000001</v>
      </c>
      <c r="BE22">
        <v>8</v>
      </c>
      <c r="BF22">
        <v>1509.4</v>
      </c>
      <c r="BG22">
        <v>7</v>
      </c>
      <c r="BH22">
        <v>1191.4000000000001</v>
      </c>
      <c r="BI22">
        <v>6</v>
      </c>
      <c r="BJ22">
        <v>1142.5</v>
      </c>
      <c r="BK22">
        <v>7</v>
      </c>
      <c r="BM22" s="100"/>
    </row>
    <row r="23" spans="1:76" ht="15" x14ac:dyDescent="0.35">
      <c r="A23" s="62"/>
      <c r="N23" s="99" t="s">
        <v>57</v>
      </c>
      <c r="O23" s="219">
        <f>AVERAGE(T23,V23,X23)</f>
        <v>684.69999999999993</v>
      </c>
      <c r="P23" s="99"/>
      <c r="Q23" s="10"/>
      <c r="R23" s="10"/>
      <c r="S23" s="310" t="s">
        <v>57</v>
      </c>
      <c r="T23">
        <v>763.5</v>
      </c>
      <c r="U23">
        <v>8</v>
      </c>
      <c r="V23">
        <v>677.6</v>
      </c>
      <c r="W23">
        <v>8</v>
      </c>
      <c r="X23">
        <v>613</v>
      </c>
      <c r="Y23">
        <v>11</v>
      </c>
      <c r="Z23">
        <v>564.20000000000005</v>
      </c>
      <c r="AA23">
        <v>12</v>
      </c>
      <c r="AB23">
        <v>507.5</v>
      </c>
      <c r="AC23">
        <v>15</v>
      </c>
      <c r="AD23">
        <v>481.9</v>
      </c>
      <c r="AE23">
        <v>20</v>
      </c>
      <c r="AJ23" s="99" t="s">
        <v>49</v>
      </c>
      <c r="AK23" t="s">
        <v>21</v>
      </c>
      <c r="AL23">
        <v>830</v>
      </c>
      <c r="AM23">
        <v>8</v>
      </c>
      <c r="AN23">
        <v>781.4</v>
      </c>
      <c r="AO23">
        <v>12</v>
      </c>
      <c r="AP23">
        <v>528.6</v>
      </c>
      <c r="AQ23">
        <v>10</v>
      </c>
      <c r="AR23">
        <v>709.3</v>
      </c>
      <c r="AS23">
        <v>12</v>
      </c>
      <c r="AT23">
        <v>1093.3</v>
      </c>
      <c r="AU23">
        <v>8</v>
      </c>
      <c r="BM23" s="101" t="s">
        <v>52</v>
      </c>
      <c r="BN23" t="s">
        <v>21</v>
      </c>
      <c r="BO23">
        <v>1640.2</v>
      </c>
      <c r="BP23">
        <v>6</v>
      </c>
      <c r="BQ23">
        <v>1110.7</v>
      </c>
      <c r="BR23">
        <v>5</v>
      </c>
      <c r="BS23">
        <v>1127.4000000000001</v>
      </c>
      <c r="BT23">
        <v>8</v>
      </c>
      <c r="BU23">
        <v>1509.4</v>
      </c>
      <c r="BV23">
        <v>7</v>
      </c>
      <c r="BW23">
        <v>1191.4000000000001</v>
      </c>
      <c r="BX23">
        <v>6</v>
      </c>
    </row>
    <row r="24" spans="1:76" ht="15" x14ac:dyDescent="0.35">
      <c r="A24" s="62"/>
      <c r="N24" s="99"/>
      <c r="P24" s="99"/>
      <c r="Q24" s="10"/>
      <c r="R24" s="10"/>
      <c r="S24" s="310"/>
      <c r="AJ24" s="99"/>
      <c r="AZ24" s="62" t="s">
        <v>46</v>
      </c>
      <c r="BA24" t="s">
        <v>21</v>
      </c>
      <c r="BB24">
        <v>843.6</v>
      </c>
      <c r="BC24">
        <v>6</v>
      </c>
      <c r="BD24">
        <v>713.7</v>
      </c>
      <c r="BE24">
        <v>11</v>
      </c>
      <c r="BF24">
        <v>1067.5</v>
      </c>
      <c r="BG24">
        <v>9</v>
      </c>
      <c r="BH24">
        <v>999</v>
      </c>
      <c r="BI24">
        <v>7</v>
      </c>
      <c r="BJ24">
        <v>914</v>
      </c>
      <c r="BK24">
        <v>9</v>
      </c>
      <c r="BM24" s="100"/>
    </row>
    <row r="25" spans="1:76" ht="15" x14ac:dyDescent="0.35">
      <c r="A25" s="62"/>
      <c r="N25" s="99" t="s">
        <v>49</v>
      </c>
      <c r="O25" s="219">
        <f>AVERAGE(T25,V25,X25)</f>
        <v>790.46666666666658</v>
      </c>
      <c r="P25" s="99"/>
      <c r="Q25" s="10"/>
      <c r="R25" s="10"/>
      <c r="S25" s="310" t="s">
        <v>49</v>
      </c>
      <c r="T25">
        <v>652.6</v>
      </c>
      <c r="U25">
        <v>9</v>
      </c>
      <c r="V25">
        <v>643</v>
      </c>
      <c r="W25">
        <v>9</v>
      </c>
      <c r="X25">
        <v>1075.8</v>
      </c>
      <c r="Y25">
        <v>8</v>
      </c>
      <c r="Z25">
        <v>533.70000000000005</v>
      </c>
      <c r="AA25">
        <v>14</v>
      </c>
      <c r="AB25">
        <v>830</v>
      </c>
      <c r="AC25">
        <v>8</v>
      </c>
      <c r="AD25">
        <v>781.4</v>
      </c>
      <c r="AE25">
        <v>12</v>
      </c>
      <c r="AJ25" s="99" t="s">
        <v>42</v>
      </c>
      <c r="AK25" t="s">
        <v>21</v>
      </c>
      <c r="AL25">
        <v>639.20000000000005</v>
      </c>
      <c r="AM25">
        <v>9</v>
      </c>
      <c r="AN25">
        <v>304.2</v>
      </c>
      <c r="AO25">
        <v>27</v>
      </c>
      <c r="AP25">
        <v>134.80000000000001</v>
      </c>
      <c r="AQ25">
        <v>29</v>
      </c>
      <c r="AR25">
        <v>363.8</v>
      </c>
      <c r="AS25">
        <v>21</v>
      </c>
      <c r="AT25">
        <v>683.6</v>
      </c>
      <c r="AU25">
        <v>15</v>
      </c>
      <c r="BM25" s="101" t="s">
        <v>76</v>
      </c>
      <c r="BN25" t="s">
        <v>21</v>
      </c>
      <c r="BO25">
        <v>1078.4000000000001</v>
      </c>
      <c r="BP25">
        <v>7</v>
      </c>
      <c r="BQ25">
        <v>306.7</v>
      </c>
      <c r="BR25">
        <v>20</v>
      </c>
      <c r="BS25">
        <v>1205</v>
      </c>
      <c r="BT25">
        <v>7</v>
      </c>
      <c r="BU25">
        <v>1964.2</v>
      </c>
      <c r="BV25">
        <v>5</v>
      </c>
      <c r="BW25">
        <v>798.5</v>
      </c>
      <c r="BX25">
        <v>8</v>
      </c>
    </row>
    <row r="26" spans="1:76" ht="15" x14ac:dyDescent="0.35">
      <c r="A26" s="62"/>
      <c r="N26" s="99"/>
      <c r="P26" s="99"/>
      <c r="Q26" s="10"/>
      <c r="R26" s="10"/>
      <c r="S26" s="310"/>
      <c r="AJ26" s="99"/>
      <c r="AZ26" s="62" t="s">
        <v>71</v>
      </c>
      <c r="BA26" t="s">
        <v>21</v>
      </c>
      <c r="BB26">
        <v>657.8</v>
      </c>
      <c r="BC26">
        <v>7</v>
      </c>
      <c r="BD26">
        <v>567.5</v>
      </c>
      <c r="BE26">
        <v>13</v>
      </c>
      <c r="BF26">
        <v>996.8</v>
      </c>
      <c r="BG26">
        <v>10</v>
      </c>
      <c r="BH26">
        <v>704.8</v>
      </c>
      <c r="BI26">
        <v>10</v>
      </c>
      <c r="BJ26">
        <v>1085.3</v>
      </c>
      <c r="BK26">
        <v>8</v>
      </c>
      <c r="BM26" s="100"/>
    </row>
    <row r="27" spans="1:76" ht="15" x14ac:dyDescent="0.35">
      <c r="A27" s="62"/>
      <c r="N27" s="99" t="s">
        <v>65</v>
      </c>
      <c r="O27" s="219">
        <f>AVERAGE(T27,V27,X27)</f>
        <v>664.43333333333328</v>
      </c>
      <c r="P27" s="99"/>
      <c r="Q27" s="10"/>
      <c r="R27" s="10"/>
      <c r="S27" s="310" t="s">
        <v>65</v>
      </c>
      <c r="T27">
        <v>607.79999999999995</v>
      </c>
      <c r="U27">
        <v>10</v>
      </c>
      <c r="V27">
        <v>602.29999999999995</v>
      </c>
      <c r="W27">
        <v>10</v>
      </c>
      <c r="X27">
        <v>783.2</v>
      </c>
      <c r="Y27">
        <v>10</v>
      </c>
      <c r="Z27">
        <v>600.29999999999995</v>
      </c>
      <c r="AA27">
        <v>10</v>
      </c>
      <c r="AB27">
        <v>446.2</v>
      </c>
      <c r="AC27">
        <v>16</v>
      </c>
      <c r="AD27">
        <v>782.7</v>
      </c>
      <c r="AE27">
        <v>11</v>
      </c>
      <c r="AJ27" s="99" t="s">
        <v>71</v>
      </c>
      <c r="AK27" t="s">
        <v>21</v>
      </c>
      <c r="AL27">
        <v>593.5</v>
      </c>
      <c r="AM27">
        <v>10</v>
      </c>
      <c r="AN27">
        <v>615.70000000000005</v>
      </c>
      <c r="AO27">
        <v>16</v>
      </c>
      <c r="AP27">
        <v>657.8</v>
      </c>
      <c r="AQ27">
        <v>7</v>
      </c>
      <c r="AR27">
        <v>567.5</v>
      </c>
      <c r="AS27">
        <v>13</v>
      </c>
      <c r="AT27">
        <v>996.8</v>
      </c>
      <c r="AU27">
        <v>10</v>
      </c>
      <c r="BM27" s="101" t="s">
        <v>45</v>
      </c>
      <c r="BN27" t="s">
        <v>21</v>
      </c>
      <c r="BO27">
        <v>928.8</v>
      </c>
      <c r="BP27">
        <v>8</v>
      </c>
      <c r="BQ27">
        <v>38</v>
      </c>
      <c r="BR27">
        <v>44</v>
      </c>
      <c r="BS27">
        <v>56.1</v>
      </c>
      <c r="BT27">
        <v>41</v>
      </c>
      <c r="BU27">
        <v>45.7</v>
      </c>
      <c r="BV27">
        <v>49</v>
      </c>
      <c r="BW27">
        <v>0</v>
      </c>
      <c r="BX27">
        <v>0</v>
      </c>
    </row>
    <row r="28" spans="1:76" ht="15" x14ac:dyDescent="0.35">
      <c r="A28" s="62"/>
      <c r="N28" s="99"/>
      <c r="P28" s="99"/>
      <c r="Q28" s="10"/>
      <c r="R28" s="10"/>
      <c r="S28" s="215"/>
      <c r="AJ28" s="99"/>
      <c r="AZ28" s="62" t="s">
        <v>65</v>
      </c>
      <c r="BA28" t="s">
        <v>21</v>
      </c>
      <c r="BB28">
        <v>575.4</v>
      </c>
      <c r="BC28">
        <v>8</v>
      </c>
      <c r="BD28">
        <v>749</v>
      </c>
      <c r="BE28">
        <v>10</v>
      </c>
      <c r="BF28">
        <v>948.3</v>
      </c>
      <c r="BG28">
        <v>12</v>
      </c>
      <c r="BH28">
        <v>554.5</v>
      </c>
      <c r="BI28">
        <v>12</v>
      </c>
      <c r="BJ28">
        <v>711</v>
      </c>
      <c r="BK28">
        <v>11</v>
      </c>
      <c r="BM28" s="100"/>
    </row>
    <row r="29" spans="1:76" ht="15" x14ac:dyDescent="0.35">
      <c r="A29" s="62"/>
      <c r="N29" s="99" t="s">
        <v>39</v>
      </c>
      <c r="O29" s="219">
        <f>AVERAGE(T29,V29,X29)</f>
        <v>536.53333333333342</v>
      </c>
      <c r="P29" s="99"/>
      <c r="Q29" s="10"/>
      <c r="R29" s="10"/>
      <c r="S29" s="215" t="s">
        <v>39</v>
      </c>
      <c r="T29">
        <v>573.5</v>
      </c>
      <c r="U29">
        <v>11</v>
      </c>
      <c r="V29">
        <v>591.4</v>
      </c>
      <c r="W29">
        <v>11</v>
      </c>
      <c r="X29">
        <v>444.7</v>
      </c>
      <c r="Y29">
        <v>17</v>
      </c>
      <c r="Z29">
        <v>497.9</v>
      </c>
      <c r="AA29">
        <v>17</v>
      </c>
      <c r="AB29">
        <v>360</v>
      </c>
      <c r="AC29">
        <v>19</v>
      </c>
      <c r="AD29">
        <v>698</v>
      </c>
      <c r="AE29">
        <v>13</v>
      </c>
      <c r="AJ29" s="99" t="s">
        <v>76</v>
      </c>
      <c r="AK29" t="s">
        <v>21</v>
      </c>
      <c r="AL29">
        <v>571.79999999999995</v>
      </c>
      <c r="AM29">
        <v>11</v>
      </c>
      <c r="AN29">
        <v>1078.4000000000001</v>
      </c>
      <c r="AO29">
        <v>7</v>
      </c>
      <c r="AP29">
        <v>306.7</v>
      </c>
      <c r="AQ29">
        <v>20</v>
      </c>
      <c r="AR29">
        <v>1205</v>
      </c>
      <c r="AS29">
        <v>7</v>
      </c>
      <c r="AT29">
        <v>1964.2</v>
      </c>
      <c r="AU29">
        <v>5</v>
      </c>
      <c r="BM29" s="101" t="s">
        <v>70</v>
      </c>
      <c r="BN29" t="s">
        <v>21</v>
      </c>
      <c r="BO29">
        <v>922.9</v>
      </c>
      <c r="BP29">
        <v>9</v>
      </c>
      <c r="BQ29">
        <v>566.79999999999995</v>
      </c>
      <c r="BR29">
        <v>9</v>
      </c>
      <c r="BS29">
        <v>348</v>
      </c>
      <c r="BT29">
        <v>22</v>
      </c>
      <c r="BU29">
        <v>595.6</v>
      </c>
      <c r="BV29">
        <v>17</v>
      </c>
      <c r="BW29">
        <v>136.4</v>
      </c>
      <c r="BX29">
        <v>28</v>
      </c>
    </row>
    <row r="30" spans="1:76" ht="15" x14ac:dyDescent="0.35">
      <c r="A30" s="62"/>
      <c r="N30" s="99"/>
      <c r="P30" s="99"/>
      <c r="Q30" s="10"/>
      <c r="R30" s="10"/>
      <c r="S30" s="215"/>
      <c r="AJ30" s="99"/>
      <c r="AZ30" s="62" t="s">
        <v>70</v>
      </c>
      <c r="BA30" t="s">
        <v>21</v>
      </c>
      <c r="BB30">
        <v>566.79999999999995</v>
      </c>
      <c r="BC30">
        <v>9</v>
      </c>
      <c r="BD30">
        <v>348</v>
      </c>
      <c r="BE30">
        <v>22</v>
      </c>
      <c r="BF30">
        <v>595.6</v>
      </c>
      <c r="BG30">
        <v>17</v>
      </c>
      <c r="BH30">
        <v>136.4</v>
      </c>
      <c r="BI30">
        <v>28</v>
      </c>
      <c r="BJ30">
        <v>457.6</v>
      </c>
      <c r="BK30">
        <v>14</v>
      </c>
      <c r="BM30" s="100"/>
    </row>
    <row r="31" spans="1:76" ht="15" x14ac:dyDescent="0.35">
      <c r="A31" s="62"/>
      <c r="N31" s="99" t="s">
        <v>67</v>
      </c>
      <c r="O31" s="219">
        <f>AVERAGE(T31,V31,X31)</f>
        <v>560.56666666666661</v>
      </c>
      <c r="P31" s="99"/>
      <c r="Q31" s="10"/>
      <c r="R31" s="10"/>
      <c r="S31" s="215" t="s">
        <v>67</v>
      </c>
      <c r="T31">
        <v>564.4</v>
      </c>
      <c r="U31">
        <v>12</v>
      </c>
      <c r="V31">
        <v>519.29999999999995</v>
      </c>
      <c r="W31">
        <v>12</v>
      </c>
      <c r="X31">
        <v>598</v>
      </c>
      <c r="Y31">
        <v>13</v>
      </c>
      <c r="Z31">
        <v>525</v>
      </c>
      <c r="AA31">
        <v>16</v>
      </c>
      <c r="AB31">
        <v>413.2</v>
      </c>
      <c r="AC31">
        <v>18</v>
      </c>
      <c r="AD31">
        <v>471.8</v>
      </c>
      <c r="AE31">
        <v>21</v>
      </c>
      <c r="AJ31" s="99" t="s">
        <v>70</v>
      </c>
      <c r="AK31" t="s">
        <v>21</v>
      </c>
      <c r="AL31">
        <v>564.79999999999995</v>
      </c>
      <c r="AM31">
        <v>12</v>
      </c>
      <c r="AN31">
        <v>922.9</v>
      </c>
      <c r="AO31">
        <v>9</v>
      </c>
      <c r="AP31">
        <v>566.79999999999995</v>
      </c>
      <c r="AQ31">
        <v>9</v>
      </c>
      <c r="AR31">
        <v>348</v>
      </c>
      <c r="AS31">
        <v>22</v>
      </c>
      <c r="AT31">
        <v>595.6</v>
      </c>
      <c r="AU31">
        <v>17</v>
      </c>
      <c r="BM31" s="101" t="s">
        <v>46</v>
      </c>
      <c r="BN31" t="s">
        <v>21</v>
      </c>
      <c r="BO31">
        <v>912.9</v>
      </c>
      <c r="BP31">
        <v>10</v>
      </c>
      <c r="BQ31">
        <v>843.6</v>
      </c>
      <c r="BR31">
        <v>6</v>
      </c>
      <c r="BS31">
        <v>713.7</v>
      </c>
      <c r="BT31">
        <v>11</v>
      </c>
      <c r="BU31">
        <v>1067.5</v>
      </c>
      <c r="BV31">
        <v>9</v>
      </c>
      <c r="BW31">
        <v>999</v>
      </c>
      <c r="BX31">
        <v>7</v>
      </c>
    </row>
    <row r="32" spans="1:76" ht="15" x14ac:dyDescent="0.35">
      <c r="A32" s="62"/>
      <c r="N32" s="99"/>
      <c r="S32" s="215"/>
      <c r="AJ32" s="99"/>
      <c r="AZ32" s="62" t="s">
        <v>49</v>
      </c>
      <c r="BA32" t="s">
        <v>21</v>
      </c>
      <c r="BB32">
        <v>528.6</v>
      </c>
      <c r="BC32">
        <v>10</v>
      </c>
      <c r="BD32">
        <v>709.3</v>
      </c>
      <c r="BE32">
        <v>12</v>
      </c>
      <c r="BF32">
        <v>1093.3</v>
      </c>
      <c r="BG32">
        <v>8</v>
      </c>
      <c r="BH32">
        <v>683.3</v>
      </c>
      <c r="BI32">
        <v>11</v>
      </c>
      <c r="BJ32">
        <v>117.2</v>
      </c>
      <c r="BK32">
        <v>30</v>
      </c>
      <c r="BM32" s="100"/>
    </row>
    <row r="33" spans="1:76" ht="15" x14ac:dyDescent="0.35">
      <c r="A33" s="62"/>
      <c r="N33" s="99" t="s">
        <v>70</v>
      </c>
      <c r="S33" s="215" t="s">
        <v>70</v>
      </c>
      <c r="T33">
        <v>483</v>
      </c>
      <c r="U33">
        <v>13</v>
      </c>
      <c r="V33">
        <v>480.1</v>
      </c>
      <c r="W33">
        <v>13</v>
      </c>
      <c r="X33">
        <v>582.1</v>
      </c>
      <c r="Y33">
        <v>14</v>
      </c>
      <c r="Z33">
        <v>586.5</v>
      </c>
      <c r="AA33">
        <v>11</v>
      </c>
      <c r="AB33">
        <v>564.79999999999995</v>
      </c>
      <c r="AC33">
        <v>12</v>
      </c>
      <c r="AD33">
        <v>922.9</v>
      </c>
      <c r="AE33">
        <v>9</v>
      </c>
      <c r="AJ33" s="99" t="s">
        <v>94</v>
      </c>
      <c r="AK33" t="s">
        <v>21</v>
      </c>
      <c r="AL33">
        <v>535.20000000000005</v>
      </c>
      <c r="AM33">
        <v>13</v>
      </c>
      <c r="AN33">
        <v>539.9</v>
      </c>
      <c r="AO33">
        <v>19</v>
      </c>
      <c r="AP33">
        <v>389.5</v>
      </c>
      <c r="AQ33">
        <v>16</v>
      </c>
      <c r="AR33">
        <v>401.8</v>
      </c>
      <c r="AS33">
        <v>17</v>
      </c>
      <c r="AT33">
        <v>345</v>
      </c>
      <c r="AU33">
        <v>24</v>
      </c>
      <c r="BM33" s="101" t="s">
        <v>65</v>
      </c>
      <c r="BN33" t="s">
        <v>21</v>
      </c>
      <c r="BO33">
        <v>782.7</v>
      </c>
      <c r="BP33">
        <v>11</v>
      </c>
      <c r="BQ33">
        <v>575.4</v>
      </c>
      <c r="BR33">
        <v>8</v>
      </c>
      <c r="BS33">
        <v>749</v>
      </c>
      <c r="BT33">
        <v>10</v>
      </c>
      <c r="BU33">
        <v>948.3</v>
      </c>
      <c r="BV33">
        <v>12</v>
      </c>
      <c r="BW33">
        <v>554.5</v>
      </c>
      <c r="BX33">
        <v>12</v>
      </c>
    </row>
    <row r="34" spans="1:76" ht="15" x14ac:dyDescent="0.35">
      <c r="A34" s="62"/>
      <c r="N34" s="99"/>
      <c r="S34" s="215"/>
      <c r="AJ34" s="99"/>
      <c r="AZ34" s="62" t="s">
        <v>78</v>
      </c>
      <c r="BA34" t="s">
        <v>21</v>
      </c>
      <c r="BB34">
        <v>516.70000000000005</v>
      </c>
      <c r="BC34">
        <v>11</v>
      </c>
      <c r="BD34">
        <v>482.5</v>
      </c>
      <c r="BE34">
        <v>14</v>
      </c>
      <c r="BF34">
        <v>996.6</v>
      </c>
      <c r="BG34">
        <v>11</v>
      </c>
      <c r="BH34">
        <v>709.3</v>
      </c>
      <c r="BI34">
        <v>9</v>
      </c>
      <c r="BJ34">
        <v>500.6</v>
      </c>
      <c r="BK34">
        <v>12</v>
      </c>
      <c r="BM34" s="100"/>
    </row>
    <row r="35" spans="1:76" ht="15" x14ac:dyDescent="0.35">
      <c r="A35" s="62"/>
      <c r="N35" s="99" t="s">
        <v>94</v>
      </c>
      <c r="S35" s="215" t="s">
        <v>94</v>
      </c>
      <c r="T35">
        <v>446.8</v>
      </c>
      <c r="U35">
        <v>14</v>
      </c>
      <c r="V35">
        <v>440.2</v>
      </c>
      <c r="W35">
        <v>14</v>
      </c>
      <c r="X35">
        <v>487.9</v>
      </c>
      <c r="Y35">
        <v>16</v>
      </c>
      <c r="Z35">
        <v>481.1</v>
      </c>
      <c r="AA35">
        <v>18</v>
      </c>
      <c r="AB35">
        <v>535.20000000000005</v>
      </c>
      <c r="AC35">
        <v>13</v>
      </c>
      <c r="AD35">
        <v>539.9</v>
      </c>
      <c r="AE35">
        <v>19</v>
      </c>
      <c r="AJ35" s="99" t="s">
        <v>47</v>
      </c>
      <c r="AK35" t="s">
        <v>21</v>
      </c>
      <c r="AL35">
        <v>534.29999999999995</v>
      </c>
      <c r="AM35">
        <v>14</v>
      </c>
      <c r="AN35">
        <v>120.7</v>
      </c>
      <c r="AO35">
        <v>38</v>
      </c>
      <c r="AP35">
        <v>290.8</v>
      </c>
      <c r="AQ35">
        <v>21</v>
      </c>
      <c r="AR35">
        <v>171.1</v>
      </c>
      <c r="AS35">
        <v>29</v>
      </c>
      <c r="AT35">
        <v>11.1</v>
      </c>
      <c r="AU35">
        <v>66</v>
      </c>
      <c r="BM35" s="101" t="s">
        <v>49</v>
      </c>
      <c r="BN35" t="s">
        <v>21</v>
      </c>
      <c r="BO35">
        <v>781.4</v>
      </c>
      <c r="BP35">
        <v>12</v>
      </c>
      <c r="BQ35">
        <v>528.6</v>
      </c>
      <c r="BR35">
        <v>10</v>
      </c>
      <c r="BS35">
        <v>709.3</v>
      </c>
      <c r="BT35">
        <v>12</v>
      </c>
      <c r="BU35">
        <v>1093.3</v>
      </c>
      <c r="BV35">
        <v>8</v>
      </c>
      <c r="BW35">
        <v>683.3</v>
      </c>
      <c r="BX35">
        <v>11</v>
      </c>
    </row>
    <row r="36" spans="1:76" ht="15" x14ac:dyDescent="0.35">
      <c r="A36" s="62"/>
      <c r="N36" s="99"/>
      <c r="S36" s="215"/>
      <c r="AJ36" s="99"/>
      <c r="AZ36" s="62" t="s">
        <v>67</v>
      </c>
      <c r="BA36" t="s">
        <v>21</v>
      </c>
      <c r="BB36">
        <v>472.6</v>
      </c>
      <c r="BC36">
        <v>12</v>
      </c>
      <c r="BD36">
        <v>390.2</v>
      </c>
      <c r="BE36">
        <v>18</v>
      </c>
      <c r="BF36">
        <v>413.7</v>
      </c>
      <c r="BG36">
        <v>23</v>
      </c>
      <c r="BH36">
        <v>469</v>
      </c>
      <c r="BI36">
        <v>15</v>
      </c>
      <c r="BJ36">
        <v>360.4</v>
      </c>
      <c r="BK36">
        <v>17</v>
      </c>
      <c r="BM36" s="100"/>
    </row>
    <row r="37" spans="1:76" ht="15" x14ac:dyDescent="0.35">
      <c r="A37" s="62"/>
      <c r="N37" s="99" t="s">
        <v>71</v>
      </c>
      <c r="S37" s="215" t="s">
        <v>71</v>
      </c>
      <c r="T37">
        <v>381.3</v>
      </c>
      <c r="U37">
        <v>15</v>
      </c>
      <c r="V37">
        <v>437.6</v>
      </c>
      <c r="W37">
        <v>15</v>
      </c>
      <c r="X37">
        <v>598.4</v>
      </c>
      <c r="Y37">
        <v>12</v>
      </c>
      <c r="Z37">
        <v>631.4</v>
      </c>
      <c r="AA37">
        <v>9</v>
      </c>
      <c r="AB37">
        <v>593.5</v>
      </c>
      <c r="AC37">
        <v>10</v>
      </c>
      <c r="AD37">
        <v>615.70000000000005</v>
      </c>
      <c r="AE37">
        <v>16</v>
      </c>
      <c r="AJ37" s="99" t="s">
        <v>57</v>
      </c>
      <c r="AK37" t="s">
        <v>21</v>
      </c>
      <c r="AL37">
        <v>507.5</v>
      </c>
      <c r="AM37">
        <v>15</v>
      </c>
      <c r="AN37">
        <v>481.9</v>
      </c>
      <c r="AO37">
        <v>20</v>
      </c>
      <c r="AP37">
        <v>459</v>
      </c>
      <c r="AQ37">
        <v>13</v>
      </c>
      <c r="AR37">
        <v>446</v>
      </c>
      <c r="AS37">
        <v>16</v>
      </c>
      <c r="AT37">
        <v>414.3</v>
      </c>
      <c r="AU37">
        <v>22</v>
      </c>
      <c r="BM37" s="101" t="s">
        <v>39</v>
      </c>
      <c r="BN37" t="s">
        <v>21</v>
      </c>
      <c r="BO37">
        <v>698</v>
      </c>
      <c r="BP37">
        <v>13</v>
      </c>
      <c r="BQ37">
        <v>364.4</v>
      </c>
      <c r="BR37">
        <v>17</v>
      </c>
      <c r="BS37">
        <v>372.7</v>
      </c>
      <c r="BT37">
        <v>20</v>
      </c>
      <c r="BU37">
        <v>658.7</v>
      </c>
      <c r="BV37">
        <v>16</v>
      </c>
      <c r="BW37">
        <v>515.4</v>
      </c>
      <c r="BX37">
        <v>13</v>
      </c>
    </row>
    <row r="38" spans="1:76" ht="15" x14ac:dyDescent="0.35">
      <c r="A38" s="62"/>
      <c r="N38" s="99"/>
      <c r="S38" s="215"/>
      <c r="AJ38" s="99"/>
      <c r="AZ38" s="62" t="s">
        <v>57</v>
      </c>
      <c r="BA38" t="s">
        <v>21</v>
      </c>
      <c r="BB38">
        <v>459</v>
      </c>
      <c r="BC38">
        <v>13</v>
      </c>
      <c r="BD38">
        <v>446</v>
      </c>
      <c r="BE38">
        <v>16</v>
      </c>
      <c r="BF38">
        <v>414.3</v>
      </c>
      <c r="BG38">
        <v>22</v>
      </c>
      <c r="BH38">
        <v>497.6</v>
      </c>
      <c r="BI38">
        <v>14</v>
      </c>
      <c r="BJ38">
        <v>480.7</v>
      </c>
      <c r="BK38">
        <v>13</v>
      </c>
      <c r="BM38" s="100"/>
    </row>
    <row r="39" spans="1:76" ht="15" x14ac:dyDescent="0.35">
      <c r="A39" s="62"/>
      <c r="N39" s="99" t="s">
        <v>24</v>
      </c>
      <c r="S39" s="215" t="s">
        <v>24</v>
      </c>
      <c r="T39">
        <v>340.4</v>
      </c>
      <c r="U39">
        <v>16</v>
      </c>
      <c r="V39">
        <v>386.9</v>
      </c>
      <c r="W39">
        <v>16</v>
      </c>
      <c r="X39">
        <v>321.39999999999998</v>
      </c>
      <c r="Y39">
        <v>19</v>
      </c>
      <c r="Z39">
        <v>1678</v>
      </c>
      <c r="AA39">
        <v>5</v>
      </c>
      <c r="AB39">
        <v>949.8</v>
      </c>
      <c r="AC39">
        <v>6</v>
      </c>
      <c r="AD39">
        <v>4021.2</v>
      </c>
      <c r="AE39">
        <v>1</v>
      </c>
      <c r="AJ39" s="99" t="s">
        <v>65</v>
      </c>
      <c r="AK39" t="s">
        <v>21</v>
      </c>
      <c r="AL39">
        <v>446.2</v>
      </c>
      <c r="AM39">
        <v>16</v>
      </c>
      <c r="AN39">
        <v>782.7</v>
      </c>
      <c r="AO39">
        <v>11</v>
      </c>
      <c r="AP39">
        <v>575.4</v>
      </c>
      <c r="AQ39">
        <v>8</v>
      </c>
      <c r="AR39">
        <v>749</v>
      </c>
      <c r="AS39">
        <v>10</v>
      </c>
      <c r="AT39">
        <v>948.3</v>
      </c>
      <c r="AU39">
        <v>12</v>
      </c>
      <c r="BM39" s="101" t="s">
        <v>64</v>
      </c>
      <c r="BN39" t="s">
        <v>21</v>
      </c>
      <c r="BO39">
        <v>692.5</v>
      </c>
      <c r="BP39">
        <v>14</v>
      </c>
      <c r="BQ39">
        <v>350.5</v>
      </c>
      <c r="BR39">
        <v>19</v>
      </c>
      <c r="BS39">
        <v>25.6</v>
      </c>
      <c r="BT39">
        <v>48</v>
      </c>
      <c r="BU39">
        <v>12.6</v>
      </c>
      <c r="BV39">
        <v>65</v>
      </c>
      <c r="BW39">
        <v>5.7</v>
      </c>
      <c r="BX39">
        <v>57</v>
      </c>
    </row>
    <row r="40" spans="1:76" ht="15" x14ac:dyDescent="0.35">
      <c r="A40" s="62"/>
      <c r="N40" s="99"/>
      <c r="S40" s="215"/>
      <c r="AJ40" s="99"/>
      <c r="AZ40" s="62" t="s">
        <v>24</v>
      </c>
      <c r="BA40" t="s">
        <v>21</v>
      </c>
      <c r="BB40">
        <v>455.6</v>
      </c>
      <c r="BC40">
        <v>14</v>
      </c>
      <c r="BD40">
        <v>1928.4</v>
      </c>
      <c r="BE40">
        <v>4</v>
      </c>
      <c r="BF40">
        <v>3276.3</v>
      </c>
      <c r="BG40">
        <v>2</v>
      </c>
      <c r="BH40">
        <v>1981.5</v>
      </c>
      <c r="BI40">
        <v>4</v>
      </c>
      <c r="BJ40">
        <v>1181.3</v>
      </c>
      <c r="BK40">
        <v>6</v>
      </c>
      <c r="BM40" s="100"/>
    </row>
    <row r="41" spans="1:76" ht="15" x14ac:dyDescent="0.35">
      <c r="A41" s="62"/>
      <c r="N41" s="99" t="s">
        <v>47</v>
      </c>
      <c r="S41" s="215" t="s">
        <v>47</v>
      </c>
      <c r="T41">
        <v>268.2</v>
      </c>
      <c r="U41">
        <v>17</v>
      </c>
      <c r="V41">
        <v>332.2</v>
      </c>
      <c r="W41">
        <v>17</v>
      </c>
      <c r="X41">
        <v>4213.3999999999996</v>
      </c>
      <c r="Y41">
        <v>1</v>
      </c>
      <c r="Z41">
        <v>742.7</v>
      </c>
      <c r="AA41">
        <v>8</v>
      </c>
      <c r="AB41">
        <v>534.29999999999995</v>
      </c>
      <c r="AC41">
        <v>14</v>
      </c>
      <c r="AD41">
        <v>120.7</v>
      </c>
      <c r="AE41">
        <v>38</v>
      </c>
      <c r="AJ41" s="99" t="s">
        <v>78</v>
      </c>
      <c r="AK41" t="s">
        <v>21</v>
      </c>
      <c r="AL41">
        <v>417.5</v>
      </c>
      <c r="AM41">
        <v>17</v>
      </c>
      <c r="AN41">
        <v>659.2</v>
      </c>
      <c r="AO41">
        <v>15</v>
      </c>
      <c r="AP41">
        <v>516.70000000000005</v>
      </c>
      <c r="AQ41">
        <v>11</v>
      </c>
      <c r="AR41">
        <v>482.5</v>
      </c>
      <c r="AS41">
        <v>14</v>
      </c>
      <c r="AT41">
        <v>996.6</v>
      </c>
      <c r="AU41">
        <v>11</v>
      </c>
      <c r="BM41" s="101" t="s">
        <v>78</v>
      </c>
      <c r="BN41" t="s">
        <v>21</v>
      </c>
      <c r="BO41">
        <v>659.2</v>
      </c>
      <c r="BP41">
        <v>15</v>
      </c>
      <c r="BQ41">
        <v>516.70000000000005</v>
      </c>
      <c r="BR41">
        <v>11</v>
      </c>
      <c r="BS41">
        <v>482.5</v>
      </c>
      <c r="BT41">
        <v>14</v>
      </c>
      <c r="BU41">
        <v>996.6</v>
      </c>
      <c r="BV41">
        <v>11</v>
      </c>
      <c r="BW41">
        <v>709.3</v>
      </c>
      <c r="BX41">
        <v>9</v>
      </c>
    </row>
    <row r="42" spans="1:76" ht="15" x14ac:dyDescent="0.35">
      <c r="A42" s="62"/>
      <c r="N42" s="99"/>
      <c r="S42" s="215"/>
      <c r="AJ42" s="99"/>
      <c r="AZ42" s="62" t="s">
        <v>60</v>
      </c>
      <c r="BA42" t="s">
        <v>21</v>
      </c>
      <c r="BB42">
        <v>427.9</v>
      </c>
      <c r="BC42">
        <v>15</v>
      </c>
      <c r="BD42">
        <v>19.600000000000001</v>
      </c>
      <c r="BE42">
        <v>50</v>
      </c>
      <c r="BF42">
        <v>834.6</v>
      </c>
      <c r="BG42">
        <v>14</v>
      </c>
      <c r="BH42">
        <v>412.3</v>
      </c>
      <c r="BI42">
        <v>16</v>
      </c>
      <c r="BJ42">
        <v>104.1</v>
      </c>
      <c r="BK42">
        <v>32</v>
      </c>
      <c r="BM42" s="100"/>
    </row>
    <row r="43" spans="1:76" ht="15" x14ac:dyDescent="0.35">
      <c r="A43" s="62"/>
      <c r="N43" s="99" t="s">
        <v>53</v>
      </c>
      <c r="S43" s="215" t="s">
        <v>53</v>
      </c>
      <c r="T43">
        <v>261.60000000000002</v>
      </c>
      <c r="U43">
        <v>18</v>
      </c>
      <c r="V43">
        <v>323.2</v>
      </c>
      <c r="W43">
        <v>18</v>
      </c>
      <c r="X43">
        <v>200.8</v>
      </c>
      <c r="Y43">
        <v>22</v>
      </c>
      <c r="Z43">
        <v>93</v>
      </c>
      <c r="AA43">
        <v>35</v>
      </c>
      <c r="AB43">
        <v>271.8</v>
      </c>
      <c r="AC43">
        <v>21</v>
      </c>
      <c r="AD43">
        <v>269.5</v>
      </c>
      <c r="AE43">
        <v>28</v>
      </c>
      <c r="AJ43" s="99" t="s">
        <v>67</v>
      </c>
      <c r="AK43" t="s">
        <v>21</v>
      </c>
      <c r="AL43">
        <v>413.2</v>
      </c>
      <c r="AM43">
        <v>18</v>
      </c>
      <c r="AN43">
        <v>471.8</v>
      </c>
      <c r="AO43">
        <v>21</v>
      </c>
      <c r="AP43">
        <v>472.6</v>
      </c>
      <c r="AQ43">
        <v>12</v>
      </c>
      <c r="AR43">
        <v>390.2</v>
      </c>
      <c r="AS43">
        <v>18</v>
      </c>
      <c r="AT43">
        <v>413.7</v>
      </c>
      <c r="AU43">
        <v>23</v>
      </c>
      <c r="BM43" s="101" t="s">
        <v>71</v>
      </c>
      <c r="BN43" t="s">
        <v>21</v>
      </c>
      <c r="BO43">
        <v>615.70000000000005</v>
      </c>
      <c r="BP43">
        <v>16</v>
      </c>
      <c r="BQ43">
        <v>657.8</v>
      </c>
      <c r="BR43">
        <v>7</v>
      </c>
      <c r="BS43">
        <v>567.5</v>
      </c>
      <c r="BT43">
        <v>13</v>
      </c>
      <c r="BU43">
        <v>996.8</v>
      </c>
      <c r="BV43">
        <v>10</v>
      </c>
      <c r="BW43">
        <v>704.8</v>
      </c>
      <c r="BX43">
        <v>10</v>
      </c>
    </row>
    <row r="44" spans="1:76" ht="15" x14ac:dyDescent="0.35">
      <c r="A44" s="62"/>
      <c r="N44" s="99"/>
      <c r="S44" s="215"/>
      <c r="AJ44" s="99"/>
      <c r="AZ44" s="62" t="s">
        <v>94</v>
      </c>
      <c r="BA44" t="s">
        <v>21</v>
      </c>
      <c r="BB44">
        <v>389.5</v>
      </c>
      <c r="BC44">
        <v>16</v>
      </c>
      <c r="BD44">
        <v>401.8</v>
      </c>
      <c r="BE44">
        <v>17</v>
      </c>
      <c r="BF44">
        <v>345</v>
      </c>
      <c r="BG44">
        <v>24</v>
      </c>
      <c r="BH44">
        <v>354.4</v>
      </c>
      <c r="BI44">
        <v>17</v>
      </c>
      <c r="BJ44">
        <v>357.6</v>
      </c>
      <c r="BK44">
        <v>18</v>
      </c>
      <c r="BM44" s="100"/>
    </row>
    <row r="45" spans="1:76" ht="15" x14ac:dyDescent="0.35">
      <c r="A45" s="62"/>
      <c r="N45" s="99" t="s">
        <v>95</v>
      </c>
      <c r="S45" s="215" t="s">
        <v>95</v>
      </c>
      <c r="T45">
        <v>260.3</v>
      </c>
      <c r="U45">
        <v>19</v>
      </c>
      <c r="V45">
        <v>315.39999999999998</v>
      </c>
      <c r="W45">
        <v>19</v>
      </c>
      <c r="X45">
        <v>212.1</v>
      </c>
      <c r="Y45">
        <v>21</v>
      </c>
      <c r="Z45">
        <v>205.8</v>
      </c>
      <c r="AA45">
        <v>27</v>
      </c>
      <c r="AB45">
        <v>103.3</v>
      </c>
      <c r="AC45">
        <v>35</v>
      </c>
      <c r="AD45">
        <v>95.4</v>
      </c>
      <c r="AE45">
        <v>44</v>
      </c>
      <c r="AJ45" s="99" t="s">
        <v>39</v>
      </c>
      <c r="AK45" t="s">
        <v>21</v>
      </c>
      <c r="AL45">
        <v>360</v>
      </c>
      <c r="AM45">
        <v>19</v>
      </c>
      <c r="AN45">
        <v>698</v>
      </c>
      <c r="AO45">
        <v>13</v>
      </c>
      <c r="AP45">
        <v>364.4</v>
      </c>
      <c r="AQ45">
        <v>17</v>
      </c>
      <c r="AR45">
        <v>372.7</v>
      </c>
      <c r="AS45">
        <v>20</v>
      </c>
      <c r="AT45">
        <v>658.7</v>
      </c>
      <c r="AU45">
        <v>16</v>
      </c>
      <c r="BM45" s="101" t="s">
        <v>89</v>
      </c>
      <c r="BN45" t="s">
        <v>21</v>
      </c>
      <c r="BO45">
        <v>563.5</v>
      </c>
      <c r="BP45">
        <v>17</v>
      </c>
      <c r="BQ45">
        <v>100.6</v>
      </c>
      <c r="BR45">
        <v>36</v>
      </c>
      <c r="BS45">
        <v>284.60000000000002</v>
      </c>
      <c r="BT45">
        <v>24</v>
      </c>
      <c r="BU45">
        <v>490.4</v>
      </c>
      <c r="BV45">
        <v>20</v>
      </c>
      <c r="BW45">
        <v>95.2</v>
      </c>
      <c r="BX45">
        <v>34</v>
      </c>
    </row>
    <row r="46" spans="1:76" ht="15" x14ac:dyDescent="0.35">
      <c r="A46" s="62"/>
      <c r="N46" s="99"/>
      <c r="S46" s="215"/>
      <c r="AJ46" s="99"/>
      <c r="AZ46" s="62" t="s">
        <v>39</v>
      </c>
      <c r="BA46" t="s">
        <v>21</v>
      </c>
      <c r="BB46">
        <v>364.4</v>
      </c>
      <c r="BC46">
        <v>17</v>
      </c>
      <c r="BD46">
        <v>372.6</v>
      </c>
      <c r="BE46">
        <v>20</v>
      </c>
      <c r="BF46">
        <v>658.7</v>
      </c>
      <c r="BG46">
        <v>16</v>
      </c>
      <c r="BH46">
        <v>515.4</v>
      </c>
      <c r="BI46">
        <v>13</v>
      </c>
      <c r="BJ46">
        <v>747.7</v>
      </c>
      <c r="BK46">
        <v>10</v>
      </c>
      <c r="BM46" s="100"/>
    </row>
    <row r="47" spans="1:76" ht="15" x14ac:dyDescent="0.35">
      <c r="A47" s="62"/>
      <c r="N47" s="99" t="s">
        <v>78</v>
      </c>
      <c r="S47" s="215" t="s">
        <v>78</v>
      </c>
      <c r="T47">
        <v>245.9</v>
      </c>
      <c r="U47">
        <v>20</v>
      </c>
      <c r="V47">
        <v>298.2</v>
      </c>
      <c r="W47">
        <v>20</v>
      </c>
      <c r="X47">
        <v>353.4</v>
      </c>
      <c r="Y47">
        <v>18</v>
      </c>
      <c r="Z47">
        <v>422.7</v>
      </c>
      <c r="AA47">
        <v>19</v>
      </c>
      <c r="AB47">
        <v>417.5</v>
      </c>
      <c r="AC47">
        <v>17</v>
      </c>
      <c r="AD47">
        <v>659.2</v>
      </c>
      <c r="AE47">
        <v>15</v>
      </c>
      <c r="AJ47" s="99" t="s">
        <v>93</v>
      </c>
      <c r="AK47" t="s">
        <v>21</v>
      </c>
      <c r="AL47">
        <v>340.8</v>
      </c>
      <c r="AM47">
        <v>20</v>
      </c>
      <c r="AN47">
        <v>370.8</v>
      </c>
      <c r="AO47">
        <v>25</v>
      </c>
      <c r="AP47">
        <v>361.7</v>
      </c>
      <c r="AQ47">
        <v>18</v>
      </c>
      <c r="AR47">
        <v>463.5</v>
      </c>
      <c r="AS47">
        <v>15</v>
      </c>
      <c r="AT47">
        <v>464.8</v>
      </c>
      <c r="AU47">
        <v>21</v>
      </c>
      <c r="BM47" s="101" t="s">
        <v>55</v>
      </c>
      <c r="BN47" t="s">
        <v>21</v>
      </c>
      <c r="BO47">
        <v>541.6</v>
      </c>
      <c r="BP47">
        <v>18</v>
      </c>
      <c r="BQ47">
        <v>0</v>
      </c>
      <c r="BR47">
        <v>0</v>
      </c>
      <c r="BS47">
        <v>59.3</v>
      </c>
      <c r="BT47">
        <v>37</v>
      </c>
      <c r="BU47">
        <v>0</v>
      </c>
      <c r="BV47">
        <v>0</v>
      </c>
      <c r="BW47">
        <v>0</v>
      </c>
      <c r="BX47">
        <v>0</v>
      </c>
    </row>
    <row r="48" spans="1:76" ht="15" x14ac:dyDescent="0.35">
      <c r="A48" s="62"/>
      <c r="N48" s="99"/>
      <c r="S48" s="215"/>
      <c r="AJ48" s="99"/>
      <c r="AZ48" s="62" t="s">
        <v>93</v>
      </c>
      <c r="BA48" t="s">
        <v>21</v>
      </c>
      <c r="BB48">
        <v>361.7</v>
      </c>
      <c r="BC48">
        <v>18</v>
      </c>
      <c r="BD48">
        <v>463.5</v>
      </c>
      <c r="BE48">
        <v>15</v>
      </c>
      <c r="BF48">
        <v>464.8</v>
      </c>
      <c r="BG48">
        <v>21</v>
      </c>
      <c r="BH48">
        <v>253.5</v>
      </c>
      <c r="BI48">
        <v>19</v>
      </c>
      <c r="BJ48">
        <v>200.8</v>
      </c>
      <c r="BK48">
        <v>25</v>
      </c>
      <c r="BM48" s="100"/>
    </row>
    <row r="49" spans="1:76" ht="15" x14ac:dyDescent="0.35">
      <c r="A49" s="62"/>
      <c r="S49" s="215" t="s">
        <v>59</v>
      </c>
      <c r="T49">
        <v>238.7</v>
      </c>
      <c r="U49">
        <v>21</v>
      </c>
      <c r="V49">
        <v>282.2</v>
      </c>
      <c r="W49">
        <v>21</v>
      </c>
      <c r="X49">
        <v>101.5</v>
      </c>
      <c r="Y49">
        <v>30</v>
      </c>
      <c r="Z49">
        <v>125.4</v>
      </c>
      <c r="AA49">
        <v>34</v>
      </c>
      <c r="AB49">
        <v>108.6</v>
      </c>
      <c r="AC49">
        <v>34</v>
      </c>
      <c r="AD49">
        <v>173.3</v>
      </c>
      <c r="AE49">
        <v>32</v>
      </c>
      <c r="AJ49" s="99" t="s">
        <v>53</v>
      </c>
      <c r="AK49" t="s">
        <v>21</v>
      </c>
      <c r="AL49">
        <v>271.8</v>
      </c>
      <c r="AM49">
        <v>21</v>
      </c>
      <c r="AN49">
        <v>269.5</v>
      </c>
      <c r="AO49">
        <v>28</v>
      </c>
      <c r="AP49">
        <v>36.700000000000003</v>
      </c>
      <c r="AQ49">
        <v>45</v>
      </c>
      <c r="AR49">
        <v>61.7</v>
      </c>
      <c r="AS49">
        <v>36</v>
      </c>
      <c r="AT49">
        <v>79.099999999999994</v>
      </c>
      <c r="AU49">
        <v>44</v>
      </c>
      <c r="BM49" s="101" t="s">
        <v>94</v>
      </c>
      <c r="BN49" t="s">
        <v>21</v>
      </c>
      <c r="BO49">
        <v>539.9</v>
      </c>
      <c r="BP49">
        <v>19</v>
      </c>
      <c r="BQ49">
        <v>389.5</v>
      </c>
      <c r="BR49">
        <v>16</v>
      </c>
      <c r="BS49">
        <v>401.8</v>
      </c>
      <c r="BT49">
        <v>17</v>
      </c>
      <c r="BU49">
        <v>345</v>
      </c>
      <c r="BV49">
        <v>24</v>
      </c>
      <c r="BW49">
        <v>354.4</v>
      </c>
      <c r="BX49">
        <v>17</v>
      </c>
    </row>
    <row r="50" spans="1:76" ht="15" x14ac:dyDescent="0.35">
      <c r="A50" s="62"/>
      <c r="S50" s="215"/>
      <c r="AJ50" s="99"/>
      <c r="AZ50" s="62" t="s">
        <v>64</v>
      </c>
      <c r="BA50" t="s">
        <v>21</v>
      </c>
      <c r="BB50">
        <v>350.5</v>
      </c>
      <c r="BC50">
        <v>19</v>
      </c>
      <c r="BD50">
        <v>25.6</v>
      </c>
      <c r="BE50">
        <v>48</v>
      </c>
      <c r="BF50">
        <v>12.6</v>
      </c>
      <c r="BG50">
        <v>65</v>
      </c>
      <c r="BH50">
        <v>5.7</v>
      </c>
      <c r="BI50">
        <v>57</v>
      </c>
      <c r="BJ50">
        <v>0.4</v>
      </c>
      <c r="BK50">
        <v>72</v>
      </c>
      <c r="BM50" s="100"/>
    </row>
    <row r="51" spans="1:76" ht="15" x14ac:dyDescent="0.35">
      <c r="A51" s="62"/>
      <c r="S51" s="215" t="s">
        <v>102</v>
      </c>
      <c r="T51">
        <v>188</v>
      </c>
      <c r="U51">
        <v>22</v>
      </c>
      <c r="V51">
        <v>242</v>
      </c>
      <c r="W51">
        <v>22</v>
      </c>
      <c r="X51">
        <v>152.4</v>
      </c>
      <c r="Y51">
        <v>26</v>
      </c>
      <c r="Z51">
        <v>204.2</v>
      </c>
      <c r="AA51">
        <v>28</v>
      </c>
      <c r="AB51">
        <v>241.3</v>
      </c>
      <c r="AC51">
        <v>25</v>
      </c>
      <c r="AD51">
        <v>218.7</v>
      </c>
      <c r="AE51">
        <v>29</v>
      </c>
      <c r="AJ51" s="99" t="s">
        <v>51</v>
      </c>
      <c r="AK51" t="s">
        <v>21</v>
      </c>
      <c r="AL51">
        <v>266.89999999999998</v>
      </c>
      <c r="AM51">
        <v>22</v>
      </c>
      <c r="AN51">
        <v>459</v>
      </c>
      <c r="AO51">
        <v>22</v>
      </c>
      <c r="AP51">
        <v>174.2</v>
      </c>
      <c r="AQ51">
        <v>27</v>
      </c>
      <c r="AR51">
        <v>377.4</v>
      </c>
      <c r="AS51">
        <v>19</v>
      </c>
      <c r="AT51">
        <v>287.10000000000002</v>
      </c>
      <c r="AU51">
        <v>25</v>
      </c>
      <c r="BM51" s="101" t="s">
        <v>57</v>
      </c>
      <c r="BN51" t="s">
        <v>21</v>
      </c>
      <c r="BO51">
        <v>481.9</v>
      </c>
      <c r="BP51">
        <v>20</v>
      </c>
      <c r="BQ51">
        <v>459</v>
      </c>
      <c r="BR51">
        <v>13</v>
      </c>
      <c r="BS51">
        <v>446</v>
      </c>
      <c r="BT51">
        <v>16</v>
      </c>
      <c r="BU51">
        <v>414.3</v>
      </c>
      <c r="BV51">
        <v>22</v>
      </c>
      <c r="BW51">
        <v>497.6</v>
      </c>
      <c r="BX51">
        <v>14</v>
      </c>
    </row>
    <row r="52" spans="1:76" ht="15" x14ac:dyDescent="0.35">
      <c r="A52" s="62"/>
      <c r="S52" s="215"/>
      <c r="AJ52" s="99"/>
      <c r="AZ52" s="62" t="s">
        <v>76</v>
      </c>
      <c r="BA52" t="s">
        <v>21</v>
      </c>
      <c r="BB52">
        <v>306.7</v>
      </c>
      <c r="BC52">
        <v>20</v>
      </c>
      <c r="BD52">
        <v>1205</v>
      </c>
      <c r="BE52">
        <v>7</v>
      </c>
      <c r="BF52">
        <v>1964.2</v>
      </c>
      <c r="BG52">
        <v>5</v>
      </c>
      <c r="BH52">
        <v>798.5</v>
      </c>
      <c r="BI52">
        <v>8</v>
      </c>
      <c r="BJ52">
        <v>2337.5</v>
      </c>
      <c r="BK52">
        <v>4</v>
      </c>
      <c r="BM52" s="100"/>
    </row>
    <row r="53" spans="1:76" ht="15" x14ac:dyDescent="0.35">
      <c r="A53" s="62"/>
      <c r="S53" s="215" t="s">
        <v>93</v>
      </c>
      <c r="T53">
        <v>173.4</v>
      </c>
      <c r="U53">
        <v>23</v>
      </c>
      <c r="V53">
        <v>231.7</v>
      </c>
      <c r="W53">
        <v>23</v>
      </c>
      <c r="X53">
        <v>578</v>
      </c>
      <c r="Y53">
        <v>15</v>
      </c>
      <c r="Z53">
        <v>539</v>
      </c>
      <c r="AA53">
        <v>13</v>
      </c>
      <c r="AB53">
        <v>340.8</v>
      </c>
      <c r="AC53">
        <v>20</v>
      </c>
      <c r="AD53">
        <v>370.8</v>
      </c>
      <c r="AE53">
        <v>25</v>
      </c>
      <c r="AJ53" s="99" t="s">
        <v>50</v>
      </c>
      <c r="AK53" t="s">
        <v>21</v>
      </c>
      <c r="AL53">
        <v>263.39999999999998</v>
      </c>
      <c r="AM53">
        <v>23</v>
      </c>
      <c r="AN53">
        <v>0</v>
      </c>
      <c r="AO53">
        <v>0</v>
      </c>
      <c r="AP53">
        <v>113.2</v>
      </c>
      <c r="AQ53">
        <v>33</v>
      </c>
      <c r="AR53">
        <v>1763.8</v>
      </c>
      <c r="AS53">
        <v>5</v>
      </c>
      <c r="AT53">
        <v>0</v>
      </c>
      <c r="AU53">
        <v>0</v>
      </c>
      <c r="BM53" s="101" t="s">
        <v>67</v>
      </c>
      <c r="BN53" t="s">
        <v>21</v>
      </c>
      <c r="BO53">
        <v>471.8</v>
      </c>
      <c r="BP53">
        <v>21</v>
      </c>
      <c r="BQ53">
        <v>472.6</v>
      </c>
      <c r="BR53">
        <v>12</v>
      </c>
      <c r="BS53">
        <v>390.2</v>
      </c>
      <c r="BT53">
        <v>18</v>
      </c>
      <c r="BU53">
        <v>413.7</v>
      </c>
      <c r="BV53">
        <v>23</v>
      </c>
      <c r="BW53">
        <v>469</v>
      </c>
      <c r="BX53">
        <v>15</v>
      </c>
    </row>
    <row r="54" spans="1:76" ht="15" x14ac:dyDescent="0.35">
      <c r="A54" s="62"/>
      <c r="S54" s="215"/>
      <c r="AJ54" s="99"/>
      <c r="AZ54" s="62" t="s">
        <v>47</v>
      </c>
      <c r="BA54" t="s">
        <v>21</v>
      </c>
      <c r="BB54">
        <v>290.8</v>
      </c>
      <c r="BC54">
        <v>21</v>
      </c>
      <c r="BD54">
        <v>171.1</v>
      </c>
      <c r="BE54">
        <v>29</v>
      </c>
      <c r="BF54">
        <v>11.1</v>
      </c>
      <c r="BG54">
        <v>66</v>
      </c>
      <c r="BH54">
        <v>59.7</v>
      </c>
      <c r="BI54">
        <v>39</v>
      </c>
      <c r="BJ54">
        <v>373</v>
      </c>
      <c r="BK54">
        <v>16</v>
      </c>
      <c r="BM54" s="100"/>
    </row>
    <row r="55" spans="1:76" ht="15" x14ac:dyDescent="0.35">
      <c r="A55" s="62"/>
      <c r="S55" s="215" t="s">
        <v>79</v>
      </c>
      <c r="T55">
        <v>164.5</v>
      </c>
      <c r="U55">
        <v>24</v>
      </c>
      <c r="V55">
        <v>210.3</v>
      </c>
      <c r="W55">
        <v>24</v>
      </c>
      <c r="X55">
        <v>90.5</v>
      </c>
      <c r="Y55">
        <v>31</v>
      </c>
      <c r="Z55">
        <v>364.2</v>
      </c>
      <c r="AA55">
        <v>20</v>
      </c>
      <c r="AB55">
        <v>178</v>
      </c>
      <c r="AC55">
        <v>26</v>
      </c>
      <c r="AD55">
        <v>130.1</v>
      </c>
      <c r="AE55">
        <v>36</v>
      </c>
      <c r="AJ55" s="99" t="s">
        <v>89</v>
      </c>
      <c r="AK55" t="s">
        <v>21</v>
      </c>
      <c r="AL55">
        <v>250.7</v>
      </c>
      <c r="AM55">
        <v>24</v>
      </c>
      <c r="AN55">
        <v>563.5</v>
      </c>
      <c r="AO55">
        <v>17</v>
      </c>
      <c r="AP55">
        <v>100.6</v>
      </c>
      <c r="AQ55">
        <v>36</v>
      </c>
      <c r="AR55">
        <v>284.60000000000002</v>
      </c>
      <c r="AS55">
        <v>24</v>
      </c>
      <c r="AT55">
        <v>490.4</v>
      </c>
      <c r="AU55">
        <v>20</v>
      </c>
      <c r="BM55" s="101" t="s">
        <v>51</v>
      </c>
      <c r="BN55" t="s">
        <v>21</v>
      </c>
      <c r="BO55">
        <v>459</v>
      </c>
      <c r="BP55">
        <v>22</v>
      </c>
      <c r="BQ55">
        <v>174.2</v>
      </c>
      <c r="BR55">
        <v>27</v>
      </c>
      <c r="BS55">
        <v>377.4</v>
      </c>
      <c r="BT55">
        <v>19</v>
      </c>
      <c r="BU55">
        <v>287.10000000000002</v>
      </c>
      <c r="BV55">
        <v>25</v>
      </c>
      <c r="BW55">
        <v>151.9</v>
      </c>
      <c r="BX55">
        <v>26</v>
      </c>
    </row>
    <row r="56" spans="1:76" ht="15" x14ac:dyDescent="0.35">
      <c r="A56" s="62"/>
      <c r="S56" s="215"/>
      <c r="AJ56" s="99"/>
      <c r="AZ56" s="62" t="s">
        <v>92</v>
      </c>
      <c r="BA56" t="s">
        <v>21</v>
      </c>
      <c r="BB56">
        <v>269.7</v>
      </c>
      <c r="BC56">
        <v>22</v>
      </c>
      <c r="BD56">
        <v>789</v>
      </c>
      <c r="BE56">
        <v>9</v>
      </c>
      <c r="BF56">
        <v>501.4</v>
      </c>
      <c r="BG56">
        <v>18</v>
      </c>
      <c r="BH56">
        <v>25.4</v>
      </c>
      <c r="BI56">
        <v>43</v>
      </c>
      <c r="BJ56">
        <v>20.5</v>
      </c>
      <c r="BK56">
        <v>51</v>
      </c>
      <c r="BM56" s="100"/>
    </row>
    <row r="57" spans="1:76" ht="15" x14ac:dyDescent="0.35">
      <c r="A57" s="62"/>
      <c r="S57" s="215" t="s">
        <v>98</v>
      </c>
      <c r="T57">
        <v>164.3</v>
      </c>
      <c r="U57">
        <v>25</v>
      </c>
      <c r="V57">
        <v>205.2</v>
      </c>
      <c r="W57">
        <v>25</v>
      </c>
      <c r="X57">
        <v>255.9</v>
      </c>
      <c r="Y57">
        <v>20</v>
      </c>
      <c r="Z57">
        <v>226</v>
      </c>
      <c r="AA57">
        <v>25</v>
      </c>
      <c r="AB57">
        <v>152</v>
      </c>
      <c r="AC57">
        <v>28</v>
      </c>
      <c r="AD57">
        <v>176.3</v>
      </c>
      <c r="AE57">
        <v>31</v>
      </c>
      <c r="AJ57" s="99" t="s">
        <v>102</v>
      </c>
      <c r="AK57" t="s">
        <v>21</v>
      </c>
      <c r="AL57">
        <v>241.3</v>
      </c>
      <c r="AM57">
        <v>25</v>
      </c>
      <c r="AN57">
        <v>218.7</v>
      </c>
      <c r="AO57">
        <v>29</v>
      </c>
      <c r="AP57">
        <v>229.6</v>
      </c>
      <c r="AQ57">
        <v>24</v>
      </c>
      <c r="AR57">
        <v>203.3</v>
      </c>
      <c r="AS57">
        <v>26</v>
      </c>
      <c r="AT57">
        <v>229</v>
      </c>
      <c r="AU57">
        <v>26</v>
      </c>
      <c r="BM57" s="101" t="s">
        <v>154</v>
      </c>
      <c r="BN57" t="s">
        <v>21</v>
      </c>
      <c r="BO57">
        <v>408.5</v>
      </c>
      <c r="BP57">
        <v>23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96.2</v>
      </c>
      <c r="BX57">
        <v>32</v>
      </c>
    </row>
    <row r="58" spans="1:76" ht="15" x14ac:dyDescent="0.35">
      <c r="A58" s="62"/>
      <c r="S58" s="215"/>
      <c r="AJ58" s="99"/>
      <c r="AZ58" s="62" t="s">
        <v>79</v>
      </c>
      <c r="BA58" t="s">
        <v>21</v>
      </c>
      <c r="BB58">
        <v>248</v>
      </c>
      <c r="BC58">
        <v>23</v>
      </c>
      <c r="BD58">
        <v>56.9</v>
      </c>
      <c r="BE58">
        <v>40</v>
      </c>
      <c r="BF58">
        <v>852.9</v>
      </c>
      <c r="BG58">
        <v>13</v>
      </c>
      <c r="BH58">
        <v>159.80000000000001</v>
      </c>
      <c r="BI58">
        <v>25</v>
      </c>
      <c r="BJ58">
        <v>272.8</v>
      </c>
      <c r="BK58">
        <v>22</v>
      </c>
      <c r="BM58" s="100"/>
    </row>
    <row r="59" spans="1:76" ht="15" x14ac:dyDescent="0.35">
      <c r="A59" s="62"/>
      <c r="S59" s="215" t="s">
        <v>99</v>
      </c>
      <c r="T59">
        <v>164.2</v>
      </c>
      <c r="U59">
        <v>26</v>
      </c>
      <c r="V59">
        <v>156.80000000000001</v>
      </c>
      <c r="W59">
        <v>26</v>
      </c>
      <c r="X59">
        <v>149.1</v>
      </c>
      <c r="Y59">
        <v>27</v>
      </c>
      <c r="Z59">
        <v>154.80000000000001</v>
      </c>
      <c r="AA59">
        <v>30</v>
      </c>
      <c r="AB59">
        <v>151.69999999999999</v>
      </c>
      <c r="AC59">
        <v>29</v>
      </c>
      <c r="AD59">
        <v>169.8</v>
      </c>
      <c r="AE59">
        <v>33</v>
      </c>
      <c r="AJ59" s="99" t="s">
        <v>79</v>
      </c>
      <c r="AK59" t="s">
        <v>21</v>
      </c>
      <c r="AL59">
        <v>178</v>
      </c>
      <c r="AM59">
        <v>26</v>
      </c>
      <c r="AN59">
        <v>130.1</v>
      </c>
      <c r="AO59">
        <v>36</v>
      </c>
      <c r="AP59">
        <v>248</v>
      </c>
      <c r="AQ59">
        <v>23</v>
      </c>
      <c r="AR59">
        <v>56.9</v>
      </c>
      <c r="AS59">
        <v>40</v>
      </c>
      <c r="AT59">
        <v>852.9</v>
      </c>
      <c r="AU59">
        <v>13</v>
      </c>
      <c r="BM59" s="101" t="s">
        <v>92</v>
      </c>
      <c r="BN59" t="s">
        <v>21</v>
      </c>
      <c r="BO59">
        <v>404</v>
      </c>
      <c r="BP59">
        <v>24</v>
      </c>
      <c r="BQ59">
        <v>269.7</v>
      </c>
      <c r="BR59">
        <v>22</v>
      </c>
      <c r="BS59">
        <v>789</v>
      </c>
      <c r="BT59">
        <v>9</v>
      </c>
      <c r="BU59">
        <v>501.4</v>
      </c>
      <c r="BV59">
        <v>18</v>
      </c>
      <c r="BW59">
        <v>25.4</v>
      </c>
      <c r="BX59">
        <v>43</v>
      </c>
    </row>
    <row r="60" spans="1:76" ht="15" x14ac:dyDescent="0.35">
      <c r="A60" s="62"/>
      <c r="S60" s="215"/>
      <c r="AJ60" s="99"/>
      <c r="AZ60" s="62" t="s">
        <v>102</v>
      </c>
      <c r="BA60" t="s">
        <v>21</v>
      </c>
      <c r="BB60">
        <v>229.6</v>
      </c>
      <c r="BC60">
        <v>24</v>
      </c>
      <c r="BD60">
        <v>203.3</v>
      </c>
      <c r="BE60">
        <v>26</v>
      </c>
      <c r="BF60">
        <v>229</v>
      </c>
      <c r="BG60">
        <v>26</v>
      </c>
      <c r="BH60">
        <v>193.8</v>
      </c>
      <c r="BI60">
        <v>22</v>
      </c>
      <c r="BJ60">
        <v>210.1</v>
      </c>
      <c r="BK60">
        <v>24</v>
      </c>
      <c r="BM60" s="100"/>
    </row>
    <row r="61" spans="1:76" ht="15" x14ac:dyDescent="0.35">
      <c r="A61" s="62"/>
      <c r="S61" s="215" t="s">
        <v>63</v>
      </c>
      <c r="T61">
        <v>150.1</v>
      </c>
      <c r="U61">
        <v>27</v>
      </c>
      <c r="V61">
        <v>150.5</v>
      </c>
      <c r="W61">
        <v>27</v>
      </c>
      <c r="X61">
        <v>153.6</v>
      </c>
      <c r="Y61">
        <v>25</v>
      </c>
      <c r="Z61">
        <v>129.30000000000001</v>
      </c>
      <c r="AA61">
        <v>33</v>
      </c>
      <c r="AB61">
        <v>148.69999999999999</v>
      </c>
      <c r="AC61">
        <v>30</v>
      </c>
      <c r="AD61">
        <v>176.5</v>
      </c>
      <c r="AE61">
        <v>30</v>
      </c>
      <c r="AJ61" s="99" t="s">
        <v>69</v>
      </c>
      <c r="AK61" t="s">
        <v>21</v>
      </c>
      <c r="AL61">
        <v>157.5</v>
      </c>
      <c r="AM61">
        <v>27</v>
      </c>
      <c r="AN61">
        <v>108.5</v>
      </c>
      <c r="AO61">
        <v>41</v>
      </c>
      <c r="AP61">
        <v>124.7</v>
      </c>
      <c r="AQ61">
        <v>30</v>
      </c>
      <c r="AR61">
        <v>101.2</v>
      </c>
      <c r="AS61">
        <v>34</v>
      </c>
      <c r="AT61">
        <v>121.5</v>
      </c>
      <c r="AU61">
        <v>38</v>
      </c>
      <c r="BM61" s="101" t="s">
        <v>93</v>
      </c>
      <c r="BN61" t="s">
        <v>21</v>
      </c>
      <c r="BO61">
        <v>370.8</v>
      </c>
      <c r="BP61">
        <v>25</v>
      </c>
      <c r="BQ61">
        <v>361.7</v>
      </c>
      <c r="BR61">
        <v>18</v>
      </c>
      <c r="BS61">
        <v>463.5</v>
      </c>
      <c r="BT61">
        <v>15</v>
      </c>
      <c r="BU61">
        <v>464.8</v>
      </c>
      <c r="BV61">
        <v>21</v>
      </c>
      <c r="BW61">
        <v>253.5</v>
      </c>
      <c r="BX61">
        <v>19</v>
      </c>
    </row>
    <row r="62" spans="1:76" ht="15" x14ac:dyDescent="0.35">
      <c r="A62" s="62"/>
      <c r="S62" s="215"/>
      <c r="AJ62" s="99"/>
      <c r="AZ62" s="62" t="s">
        <v>63</v>
      </c>
      <c r="BA62" t="s">
        <v>21</v>
      </c>
      <c r="BB62">
        <v>206.2</v>
      </c>
      <c r="BC62">
        <v>25</v>
      </c>
      <c r="BD62">
        <v>235.4</v>
      </c>
      <c r="BE62">
        <v>25</v>
      </c>
      <c r="BF62">
        <v>221.2</v>
      </c>
      <c r="BG62">
        <v>28</v>
      </c>
      <c r="BH62">
        <v>226.1</v>
      </c>
      <c r="BI62">
        <v>20</v>
      </c>
      <c r="BJ62">
        <v>248.7</v>
      </c>
      <c r="BK62">
        <v>23</v>
      </c>
      <c r="BM62" s="100"/>
    </row>
    <row r="63" spans="1:76" ht="15" x14ac:dyDescent="0.35">
      <c r="A63" s="62"/>
      <c r="S63" s="215" t="s">
        <v>104</v>
      </c>
      <c r="T63">
        <v>133.30000000000001</v>
      </c>
      <c r="U63">
        <v>28</v>
      </c>
      <c r="V63">
        <v>132.6</v>
      </c>
      <c r="W63">
        <v>28</v>
      </c>
      <c r="X63">
        <v>130.4</v>
      </c>
      <c r="Y63">
        <v>28</v>
      </c>
      <c r="Z63">
        <v>137</v>
      </c>
      <c r="AA63">
        <v>31</v>
      </c>
      <c r="AB63">
        <v>117.2</v>
      </c>
      <c r="AC63">
        <v>32</v>
      </c>
      <c r="AD63">
        <v>124.8</v>
      </c>
      <c r="AE63">
        <v>37</v>
      </c>
      <c r="AJ63" s="99" t="s">
        <v>98</v>
      </c>
      <c r="AK63" t="s">
        <v>21</v>
      </c>
      <c r="AL63">
        <v>152</v>
      </c>
      <c r="AM63">
        <v>28</v>
      </c>
      <c r="AN63">
        <v>176.3</v>
      </c>
      <c r="AO63">
        <v>31</v>
      </c>
      <c r="AP63">
        <v>196.7</v>
      </c>
      <c r="AQ63">
        <v>26</v>
      </c>
      <c r="AR63">
        <v>193</v>
      </c>
      <c r="AS63">
        <v>27</v>
      </c>
      <c r="AT63">
        <v>181.4</v>
      </c>
      <c r="AU63">
        <v>31</v>
      </c>
      <c r="BM63" s="101" t="s">
        <v>60</v>
      </c>
      <c r="BN63" t="s">
        <v>21</v>
      </c>
      <c r="BO63">
        <v>334.3</v>
      </c>
      <c r="BP63">
        <v>26</v>
      </c>
      <c r="BQ63">
        <v>427.9</v>
      </c>
      <c r="BR63">
        <v>15</v>
      </c>
      <c r="BS63">
        <v>19.600000000000001</v>
      </c>
      <c r="BT63">
        <v>50</v>
      </c>
      <c r="BU63">
        <v>834.6</v>
      </c>
      <c r="BV63">
        <v>14</v>
      </c>
      <c r="BW63">
        <v>412.3</v>
      </c>
      <c r="BX63">
        <v>16</v>
      </c>
    </row>
    <row r="64" spans="1:76" ht="15" x14ac:dyDescent="0.35">
      <c r="A64" s="62"/>
      <c r="S64" s="215"/>
      <c r="AJ64" s="99"/>
      <c r="AZ64" s="62" t="s">
        <v>98</v>
      </c>
      <c r="BA64" t="s">
        <v>21</v>
      </c>
      <c r="BB64">
        <v>196.6</v>
      </c>
      <c r="BC64">
        <v>26</v>
      </c>
      <c r="BD64">
        <v>193</v>
      </c>
      <c r="BE64">
        <v>27</v>
      </c>
      <c r="BF64">
        <v>181.4</v>
      </c>
      <c r="BG64">
        <v>31</v>
      </c>
      <c r="BH64">
        <v>194</v>
      </c>
      <c r="BI64">
        <v>21</v>
      </c>
      <c r="BJ64">
        <v>138.19999999999999</v>
      </c>
      <c r="BK64">
        <v>28</v>
      </c>
      <c r="BM64" s="100"/>
    </row>
    <row r="65" spans="1:76" ht="15" x14ac:dyDescent="0.35">
      <c r="A65" s="62"/>
      <c r="S65" s="215" t="s">
        <v>77</v>
      </c>
      <c r="T65">
        <v>119.8</v>
      </c>
      <c r="U65">
        <v>29</v>
      </c>
      <c r="V65">
        <v>132.19999999999999</v>
      </c>
      <c r="W65">
        <v>29</v>
      </c>
      <c r="X65">
        <v>192.1</v>
      </c>
      <c r="Y65">
        <v>23</v>
      </c>
      <c r="Z65">
        <v>66</v>
      </c>
      <c r="AA65">
        <v>37</v>
      </c>
      <c r="AB65">
        <v>118.3</v>
      </c>
      <c r="AC65">
        <v>31</v>
      </c>
      <c r="AD65">
        <v>115.1</v>
      </c>
      <c r="AE65">
        <v>39</v>
      </c>
      <c r="AJ65" s="99" t="s">
        <v>99</v>
      </c>
      <c r="AK65" t="s">
        <v>21</v>
      </c>
      <c r="AL65">
        <v>151.69999999999999</v>
      </c>
      <c r="AM65">
        <v>29</v>
      </c>
      <c r="AN65">
        <v>169.8</v>
      </c>
      <c r="AO65">
        <v>33</v>
      </c>
      <c r="AP65">
        <v>106.2</v>
      </c>
      <c r="AQ65">
        <v>35</v>
      </c>
      <c r="AR65">
        <v>185.9</v>
      </c>
      <c r="AS65">
        <v>28</v>
      </c>
      <c r="AT65">
        <v>189.5</v>
      </c>
      <c r="AU65">
        <v>30</v>
      </c>
      <c r="BM65" s="101" t="s">
        <v>42</v>
      </c>
      <c r="BN65" t="s">
        <v>21</v>
      </c>
      <c r="BO65">
        <v>304.2</v>
      </c>
      <c r="BP65">
        <v>27</v>
      </c>
      <c r="BQ65">
        <v>134.80000000000001</v>
      </c>
      <c r="BR65">
        <v>29</v>
      </c>
      <c r="BS65">
        <v>363.8</v>
      </c>
      <c r="BT65">
        <v>21</v>
      </c>
      <c r="BU65">
        <v>683.6</v>
      </c>
      <c r="BV65">
        <v>15</v>
      </c>
      <c r="BW65">
        <v>169.5</v>
      </c>
      <c r="BX65">
        <v>24</v>
      </c>
    </row>
    <row r="66" spans="1:76" ht="15" x14ac:dyDescent="0.35">
      <c r="A66" s="62"/>
      <c r="S66" s="215"/>
      <c r="AJ66" s="99"/>
      <c r="AZ66" s="62" t="s">
        <v>51</v>
      </c>
      <c r="BA66" t="s">
        <v>21</v>
      </c>
      <c r="BB66">
        <v>174.2</v>
      </c>
      <c r="BC66">
        <v>27</v>
      </c>
      <c r="BD66">
        <v>377.4</v>
      </c>
      <c r="BE66">
        <v>19</v>
      </c>
      <c r="BF66">
        <v>287.10000000000002</v>
      </c>
      <c r="BG66">
        <v>25</v>
      </c>
      <c r="BH66">
        <v>151.9</v>
      </c>
      <c r="BI66">
        <v>26</v>
      </c>
      <c r="BJ66">
        <v>295.5</v>
      </c>
      <c r="BK66">
        <v>20</v>
      </c>
      <c r="BM66" s="100"/>
    </row>
    <row r="67" spans="1:76" ht="15" x14ac:dyDescent="0.35">
      <c r="A67" s="62"/>
      <c r="S67" s="215" t="s">
        <v>69</v>
      </c>
      <c r="T67">
        <v>89.9</v>
      </c>
      <c r="U67">
        <v>30</v>
      </c>
      <c r="V67">
        <v>128.80000000000001</v>
      </c>
      <c r="W67">
        <v>30</v>
      </c>
      <c r="X67">
        <v>121</v>
      </c>
      <c r="Y67">
        <v>29</v>
      </c>
      <c r="Z67">
        <v>133.69999999999999</v>
      </c>
      <c r="AA67">
        <v>32</v>
      </c>
      <c r="AB67">
        <v>157.5</v>
      </c>
      <c r="AC67">
        <v>27</v>
      </c>
      <c r="AD67">
        <v>108.5</v>
      </c>
      <c r="AE67">
        <v>41</v>
      </c>
      <c r="AJ67" s="99" t="s">
        <v>63</v>
      </c>
      <c r="AK67" t="s">
        <v>21</v>
      </c>
      <c r="AL67">
        <v>148.69999999999999</v>
      </c>
      <c r="AM67">
        <v>30</v>
      </c>
      <c r="AN67">
        <v>176.5</v>
      </c>
      <c r="AO67">
        <v>30</v>
      </c>
      <c r="AP67">
        <v>206.2</v>
      </c>
      <c r="AQ67">
        <v>25</v>
      </c>
      <c r="AR67">
        <v>235.4</v>
      </c>
      <c r="AS67">
        <v>25</v>
      </c>
      <c r="AT67">
        <v>221.2</v>
      </c>
      <c r="AU67">
        <v>28</v>
      </c>
      <c r="BM67" s="101" t="s">
        <v>53</v>
      </c>
      <c r="BN67" t="s">
        <v>21</v>
      </c>
      <c r="BO67">
        <v>269.5</v>
      </c>
      <c r="BP67">
        <v>28</v>
      </c>
      <c r="BQ67">
        <v>36.700000000000003</v>
      </c>
      <c r="BR67">
        <v>45</v>
      </c>
      <c r="BS67">
        <v>61.7</v>
      </c>
      <c r="BT67">
        <v>36</v>
      </c>
      <c r="BU67">
        <v>79.099999999999994</v>
      </c>
      <c r="BV67">
        <v>44</v>
      </c>
      <c r="BW67">
        <v>148.30000000000001</v>
      </c>
      <c r="BX67">
        <v>27</v>
      </c>
    </row>
    <row r="68" spans="1:76" ht="15" x14ac:dyDescent="0.35">
      <c r="A68" s="62"/>
      <c r="S68" s="215"/>
      <c r="AJ68" s="99"/>
      <c r="AZ68" s="62" t="s">
        <v>95</v>
      </c>
      <c r="BA68" t="s">
        <v>21</v>
      </c>
      <c r="BB68">
        <v>150.19999999999999</v>
      </c>
      <c r="BC68">
        <v>28</v>
      </c>
      <c r="BD68">
        <v>107.8</v>
      </c>
      <c r="BE68">
        <v>33</v>
      </c>
      <c r="BF68">
        <v>139.30000000000001</v>
      </c>
      <c r="BG68">
        <v>36</v>
      </c>
      <c r="BH68">
        <v>55.6</v>
      </c>
      <c r="BI68">
        <v>40</v>
      </c>
      <c r="BJ68">
        <v>122</v>
      </c>
      <c r="BK68">
        <v>29</v>
      </c>
      <c r="BM68" s="100"/>
    </row>
    <row r="69" spans="1:76" ht="15" x14ac:dyDescent="0.35">
      <c r="A69" s="62"/>
      <c r="S69" s="215" t="s">
        <v>56</v>
      </c>
      <c r="T69">
        <v>84.3</v>
      </c>
      <c r="U69">
        <v>31</v>
      </c>
      <c r="V69">
        <v>92.8</v>
      </c>
      <c r="W69">
        <v>31</v>
      </c>
      <c r="X69">
        <v>43</v>
      </c>
      <c r="Y69">
        <v>39</v>
      </c>
      <c r="Z69">
        <v>47.9</v>
      </c>
      <c r="AA69">
        <v>44</v>
      </c>
      <c r="AB69">
        <v>46.1</v>
      </c>
      <c r="AC69">
        <v>46</v>
      </c>
      <c r="AD69">
        <v>66</v>
      </c>
      <c r="AE69">
        <v>50</v>
      </c>
      <c r="AJ69" s="99" t="s">
        <v>77</v>
      </c>
      <c r="AK69" t="s">
        <v>21</v>
      </c>
      <c r="AL69">
        <v>118.3</v>
      </c>
      <c r="AM69">
        <v>31</v>
      </c>
      <c r="AN69">
        <v>115.1</v>
      </c>
      <c r="AO69">
        <v>39</v>
      </c>
      <c r="AP69">
        <v>82.2</v>
      </c>
      <c r="AQ69">
        <v>38</v>
      </c>
      <c r="AR69">
        <v>125.5</v>
      </c>
      <c r="AS69">
        <v>31</v>
      </c>
      <c r="AT69">
        <v>87.7</v>
      </c>
      <c r="AU69">
        <v>43</v>
      </c>
      <c r="BM69" s="101" t="s">
        <v>102</v>
      </c>
      <c r="BN69" t="s">
        <v>21</v>
      </c>
      <c r="BO69">
        <v>218.7</v>
      </c>
      <c r="BP69">
        <v>29</v>
      </c>
      <c r="BQ69">
        <v>229.6</v>
      </c>
      <c r="BR69">
        <v>24</v>
      </c>
      <c r="BS69">
        <v>203.3</v>
      </c>
      <c r="BT69">
        <v>26</v>
      </c>
      <c r="BU69">
        <v>229</v>
      </c>
      <c r="BV69">
        <v>26</v>
      </c>
      <c r="BW69">
        <v>193.8</v>
      </c>
      <c r="BX69">
        <v>22</v>
      </c>
    </row>
    <row r="70" spans="1:76" ht="15" x14ac:dyDescent="0.35">
      <c r="A70" s="62"/>
      <c r="S70" s="215"/>
      <c r="AJ70" s="99"/>
      <c r="AZ70" s="62" t="s">
        <v>42</v>
      </c>
      <c r="BA70" t="s">
        <v>21</v>
      </c>
      <c r="BB70">
        <v>134.80000000000001</v>
      </c>
      <c r="BC70">
        <v>29</v>
      </c>
      <c r="BD70">
        <v>363.8</v>
      </c>
      <c r="BE70">
        <v>21</v>
      </c>
      <c r="BF70">
        <v>683.6</v>
      </c>
      <c r="BG70">
        <v>15</v>
      </c>
      <c r="BH70">
        <v>169.5</v>
      </c>
      <c r="BI70">
        <v>24</v>
      </c>
      <c r="BJ70">
        <v>447.7</v>
      </c>
      <c r="BK70">
        <v>15</v>
      </c>
      <c r="BM70" s="100"/>
    </row>
    <row r="71" spans="1:76" ht="15" x14ac:dyDescent="0.35">
      <c r="A71" s="62"/>
      <c r="S71" s="215" t="s">
        <v>51</v>
      </c>
      <c r="T71">
        <v>78.5</v>
      </c>
      <c r="U71">
        <v>32</v>
      </c>
      <c r="V71">
        <v>79.099999999999994</v>
      </c>
      <c r="W71">
        <v>32</v>
      </c>
      <c r="X71">
        <v>166.7</v>
      </c>
      <c r="Y71">
        <v>24</v>
      </c>
      <c r="Z71">
        <v>241.9</v>
      </c>
      <c r="AA71">
        <v>23</v>
      </c>
      <c r="AB71">
        <v>266.89999999999998</v>
      </c>
      <c r="AC71">
        <v>22</v>
      </c>
      <c r="AD71">
        <v>459</v>
      </c>
      <c r="AE71">
        <v>22</v>
      </c>
      <c r="AJ71" s="99" t="s">
        <v>104</v>
      </c>
      <c r="AK71" t="s">
        <v>21</v>
      </c>
      <c r="AL71">
        <v>117.2</v>
      </c>
      <c r="AM71">
        <v>32</v>
      </c>
      <c r="AN71">
        <v>124.8</v>
      </c>
      <c r="AO71">
        <v>37</v>
      </c>
      <c r="AP71">
        <v>122.9</v>
      </c>
      <c r="AQ71">
        <v>31</v>
      </c>
      <c r="AR71">
        <v>132.9</v>
      </c>
      <c r="AS71">
        <v>30</v>
      </c>
      <c r="AT71">
        <v>113.3</v>
      </c>
      <c r="AU71">
        <v>39</v>
      </c>
      <c r="BM71" s="101" t="s">
        <v>63</v>
      </c>
      <c r="BN71" t="s">
        <v>21</v>
      </c>
      <c r="BO71">
        <v>176.5</v>
      </c>
      <c r="BP71">
        <v>30</v>
      </c>
      <c r="BQ71">
        <v>206.2</v>
      </c>
      <c r="BR71">
        <v>25</v>
      </c>
      <c r="BS71">
        <v>235.4</v>
      </c>
      <c r="BT71">
        <v>25</v>
      </c>
      <c r="BU71">
        <v>221.2</v>
      </c>
      <c r="BV71">
        <v>28</v>
      </c>
      <c r="BW71">
        <v>226.1</v>
      </c>
      <c r="BX71">
        <v>20</v>
      </c>
    </row>
    <row r="72" spans="1:76" ht="15" x14ac:dyDescent="0.35">
      <c r="A72" s="62"/>
      <c r="S72" s="215"/>
      <c r="AJ72" s="99"/>
      <c r="AZ72" s="62" t="s">
        <v>69</v>
      </c>
      <c r="BA72" t="s">
        <v>21</v>
      </c>
      <c r="BB72">
        <v>124.7</v>
      </c>
      <c r="BC72">
        <v>30</v>
      </c>
      <c r="BD72">
        <v>101.2</v>
      </c>
      <c r="BE72">
        <v>34</v>
      </c>
      <c r="BF72">
        <v>121.5</v>
      </c>
      <c r="BG72">
        <v>38</v>
      </c>
      <c r="BH72">
        <v>118.7</v>
      </c>
      <c r="BI72">
        <v>30</v>
      </c>
      <c r="BJ72">
        <v>110.1</v>
      </c>
      <c r="BK72">
        <v>31</v>
      </c>
      <c r="BM72" s="100"/>
    </row>
    <row r="73" spans="1:76" ht="15" x14ac:dyDescent="0.35">
      <c r="A73" s="62"/>
      <c r="S73" s="215" t="s">
        <v>97</v>
      </c>
      <c r="T73">
        <v>68.7</v>
      </c>
      <c r="U73">
        <v>33</v>
      </c>
      <c r="V73">
        <v>75.599999999999994</v>
      </c>
      <c r="W73">
        <v>33</v>
      </c>
      <c r="X73">
        <v>86.8</v>
      </c>
      <c r="Y73">
        <v>32</v>
      </c>
      <c r="Z73">
        <v>182</v>
      </c>
      <c r="AA73">
        <v>29</v>
      </c>
      <c r="AB73">
        <v>84.3</v>
      </c>
      <c r="AC73">
        <v>36</v>
      </c>
      <c r="AD73">
        <v>0</v>
      </c>
      <c r="AE73">
        <v>0</v>
      </c>
      <c r="AJ73" s="99" t="s">
        <v>92</v>
      </c>
      <c r="AK73" t="s">
        <v>21</v>
      </c>
      <c r="AL73">
        <v>112.2</v>
      </c>
      <c r="AM73">
        <v>33</v>
      </c>
      <c r="AN73">
        <v>404</v>
      </c>
      <c r="AO73">
        <v>24</v>
      </c>
      <c r="AP73">
        <v>269.7</v>
      </c>
      <c r="AQ73">
        <v>22</v>
      </c>
      <c r="AR73">
        <v>789</v>
      </c>
      <c r="AS73">
        <v>9</v>
      </c>
      <c r="AT73">
        <v>501.4</v>
      </c>
      <c r="AU73">
        <v>18</v>
      </c>
      <c r="BM73" s="101" t="s">
        <v>98</v>
      </c>
      <c r="BN73" t="s">
        <v>21</v>
      </c>
      <c r="BO73">
        <v>176.3</v>
      </c>
      <c r="BP73">
        <v>31</v>
      </c>
      <c r="BQ73">
        <v>196.7</v>
      </c>
      <c r="BR73">
        <v>26</v>
      </c>
      <c r="BS73">
        <v>193</v>
      </c>
      <c r="BT73">
        <v>27</v>
      </c>
      <c r="BU73">
        <v>181.4</v>
      </c>
      <c r="BV73">
        <v>31</v>
      </c>
      <c r="BW73">
        <v>194</v>
      </c>
      <c r="BX73">
        <v>21</v>
      </c>
    </row>
    <row r="74" spans="1:76" ht="15" x14ac:dyDescent="0.35">
      <c r="A74" s="62"/>
      <c r="S74" s="215"/>
      <c r="AJ74" s="99"/>
      <c r="AZ74" s="62" t="s">
        <v>104</v>
      </c>
      <c r="BA74" t="s">
        <v>21</v>
      </c>
      <c r="BB74">
        <v>122.8</v>
      </c>
      <c r="BC74">
        <v>31</v>
      </c>
      <c r="BD74">
        <v>132.9</v>
      </c>
      <c r="BE74">
        <v>30</v>
      </c>
      <c r="BF74">
        <v>113.3</v>
      </c>
      <c r="BG74">
        <v>39</v>
      </c>
      <c r="BH74">
        <v>135.30000000000001</v>
      </c>
      <c r="BI74">
        <v>29</v>
      </c>
      <c r="BJ74">
        <v>153.80000000000001</v>
      </c>
      <c r="BK74">
        <v>27</v>
      </c>
      <c r="BM74" s="100"/>
    </row>
    <row r="75" spans="1:76" ht="15" x14ac:dyDescent="0.35">
      <c r="A75" s="62"/>
      <c r="S75" s="215" t="s">
        <v>55</v>
      </c>
      <c r="T75">
        <v>63.4</v>
      </c>
      <c r="U75">
        <v>34</v>
      </c>
      <c r="V75">
        <v>68.3</v>
      </c>
      <c r="W75">
        <v>34</v>
      </c>
      <c r="X75">
        <v>0</v>
      </c>
      <c r="Y75">
        <v>0</v>
      </c>
      <c r="Z75">
        <v>228</v>
      </c>
      <c r="AA75">
        <v>24</v>
      </c>
      <c r="AB75">
        <v>56.8</v>
      </c>
      <c r="AC75">
        <v>42</v>
      </c>
      <c r="AD75">
        <v>541.6</v>
      </c>
      <c r="AE75">
        <v>18</v>
      </c>
      <c r="AJ75" s="99" t="s">
        <v>59</v>
      </c>
      <c r="AK75" t="s">
        <v>21</v>
      </c>
      <c r="AL75">
        <v>108.6</v>
      </c>
      <c r="AM75">
        <v>34</v>
      </c>
      <c r="AN75">
        <v>173.3</v>
      </c>
      <c r="AO75">
        <v>32</v>
      </c>
      <c r="AP75">
        <v>46.9</v>
      </c>
      <c r="AQ75">
        <v>41</v>
      </c>
      <c r="AR75">
        <v>32.799999999999997</v>
      </c>
      <c r="AS75">
        <v>46</v>
      </c>
      <c r="AT75">
        <v>103.8</v>
      </c>
      <c r="AU75">
        <v>40</v>
      </c>
      <c r="BM75" s="101" t="s">
        <v>59</v>
      </c>
      <c r="BN75" t="s">
        <v>21</v>
      </c>
      <c r="BO75">
        <v>173.3</v>
      </c>
      <c r="BP75">
        <v>32</v>
      </c>
      <c r="BQ75">
        <v>46.9</v>
      </c>
      <c r="BR75">
        <v>41</v>
      </c>
      <c r="BS75">
        <v>32.799999999999997</v>
      </c>
      <c r="BT75">
        <v>46</v>
      </c>
      <c r="BU75">
        <v>103.8</v>
      </c>
      <c r="BV75">
        <v>40</v>
      </c>
      <c r="BW75">
        <v>67.900000000000006</v>
      </c>
      <c r="BX75">
        <v>37</v>
      </c>
    </row>
    <row r="76" spans="1:76" ht="15" x14ac:dyDescent="0.35">
      <c r="A76" s="62"/>
      <c r="S76" s="215"/>
      <c r="AJ76" s="99"/>
      <c r="AZ76" s="62" t="s">
        <v>66</v>
      </c>
      <c r="BA76" t="s">
        <v>21</v>
      </c>
      <c r="BB76">
        <v>118.6</v>
      </c>
      <c r="BC76">
        <v>32</v>
      </c>
      <c r="BD76">
        <v>339.4</v>
      </c>
      <c r="BE76">
        <v>23</v>
      </c>
      <c r="BF76">
        <v>500</v>
      </c>
      <c r="BG76">
        <v>19</v>
      </c>
      <c r="BH76">
        <v>263.2</v>
      </c>
      <c r="BI76">
        <v>18</v>
      </c>
      <c r="BJ76">
        <v>344.6</v>
      </c>
      <c r="BK76">
        <v>19</v>
      </c>
      <c r="BM76" s="100"/>
    </row>
    <row r="77" spans="1:76" ht="15" x14ac:dyDescent="0.35">
      <c r="A77" s="62"/>
      <c r="S77" s="215" t="s">
        <v>43</v>
      </c>
      <c r="T77">
        <v>54.9</v>
      </c>
      <c r="U77">
        <v>35</v>
      </c>
      <c r="V77">
        <v>67.599999999999994</v>
      </c>
      <c r="W77">
        <v>35</v>
      </c>
      <c r="X77">
        <v>85.9</v>
      </c>
      <c r="Y77">
        <v>33</v>
      </c>
      <c r="Z77">
        <v>52.1</v>
      </c>
      <c r="AA77">
        <v>43</v>
      </c>
      <c r="AB77">
        <v>70.599999999999994</v>
      </c>
      <c r="AC77">
        <v>41</v>
      </c>
      <c r="AD77">
        <v>61</v>
      </c>
      <c r="AE77">
        <v>53</v>
      </c>
      <c r="AJ77" s="99" t="s">
        <v>95</v>
      </c>
      <c r="AK77" t="s">
        <v>21</v>
      </c>
      <c r="AL77">
        <v>103.3</v>
      </c>
      <c r="AM77">
        <v>35</v>
      </c>
      <c r="AN77">
        <v>95.4</v>
      </c>
      <c r="AO77">
        <v>44</v>
      </c>
      <c r="AP77">
        <v>150.19999999999999</v>
      </c>
      <c r="AQ77">
        <v>28</v>
      </c>
      <c r="AR77">
        <v>107.8</v>
      </c>
      <c r="AS77">
        <v>33</v>
      </c>
      <c r="AT77">
        <v>139.30000000000001</v>
      </c>
      <c r="AU77">
        <v>36</v>
      </c>
      <c r="BM77" s="101" t="s">
        <v>99</v>
      </c>
      <c r="BN77" t="s">
        <v>21</v>
      </c>
      <c r="BO77">
        <v>169.8</v>
      </c>
      <c r="BP77">
        <v>33</v>
      </c>
      <c r="BQ77">
        <v>106.2</v>
      </c>
      <c r="BR77">
        <v>35</v>
      </c>
      <c r="BS77">
        <v>185.9</v>
      </c>
      <c r="BT77">
        <v>28</v>
      </c>
      <c r="BU77">
        <v>189.5</v>
      </c>
      <c r="BV77">
        <v>30</v>
      </c>
      <c r="BW77">
        <v>177.4</v>
      </c>
      <c r="BX77">
        <v>23</v>
      </c>
    </row>
    <row r="78" spans="1:76" ht="15" x14ac:dyDescent="0.35">
      <c r="A78" s="62"/>
      <c r="S78" s="215"/>
      <c r="AJ78" s="99"/>
      <c r="AZ78" s="62" t="s">
        <v>50</v>
      </c>
      <c r="BA78" t="s">
        <v>21</v>
      </c>
      <c r="BB78">
        <v>113.2</v>
      </c>
      <c r="BC78">
        <v>33</v>
      </c>
      <c r="BD78">
        <v>1763.8</v>
      </c>
      <c r="BE78">
        <v>5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M78" s="100"/>
    </row>
    <row r="79" spans="1:76" ht="15" x14ac:dyDescent="0.35">
      <c r="A79" s="62"/>
      <c r="S79" s="215" t="s">
        <v>64</v>
      </c>
      <c r="T79">
        <v>50</v>
      </c>
      <c r="U79">
        <v>36</v>
      </c>
      <c r="V79">
        <v>57.1</v>
      </c>
      <c r="W79">
        <v>36</v>
      </c>
      <c r="X79">
        <v>42.6</v>
      </c>
      <c r="Y79">
        <v>40</v>
      </c>
      <c r="Z79">
        <v>26.6</v>
      </c>
      <c r="AA79">
        <v>54</v>
      </c>
      <c r="AB79">
        <v>52.2</v>
      </c>
      <c r="AC79">
        <v>45</v>
      </c>
      <c r="AD79">
        <v>692.5</v>
      </c>
      <c r="AE79">
        <v>14</v>
      </c>
      <c r="AJ79" s="99" t="s">
        <v>97</v>
      </c>
      <c r="AK79" t="s">
        <v>21</v>
      </c>
      <c r="AL79">
        <v>84.3</v>
      </c>
      <c r="AM79">
        <v>36</v>
      </c>
      <c r="AN79">
        <v>0</v>
      </c>
      <c r="AO79">
        <v>0</v>
      </c>
      <c r="AP79">
        <v>80.7</v>
      </c>
      <c r="AQ79">
        <v>39</v>
      </c>
      <c r="AR79">
        <v>121.3</v>
      </c>
      <c r="AS79">
        <v>32</v>
      </c>
      <c r="AT79">
        <v>139</v>
      </c>
      <c r="AU79">
        <v>37</v>
      </c>
      <c r="BM79" s="101" t="s">
        <v>156</v>
      </c>
      <c r="BN79" t="s">
        <v>21</v>
      </c>
      <c r="BO79">
        <v>169.7</v>
      </c>
      <c r="BP79">
        <v>34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11</v>
      </c>
      <c r="BX79">
        <v>54</v>
      </c>
    </row>
    <row r="80" spans="1:76" ht="15" x14ac:dyDescent="0.35">
      <c r="A80" s="62"/>
      <c r="S80" s="215"/>
      <c r="AJ80" s="99"/>
      <c r="AZ80" s="62" t="s">
        <v>101</v>
      </c>
      <c r="BA80" t="s">
        <v>21</v>
      </c>
      <c r="BB80">
        <v>108</v>
      </c>
      <c r="BC80">
        <v>34</v>
      </c>
      <c r="BD80">
        <v>78.099999999999994</v>
      </c>
      <c r="BE80">
        <v>35</v>
      </c>
      <c r="BF80">
        <v>78.2</v>
      </c>
      <c r="BG80">
        <v>45</v>
      </c>
      <c r="BH80">
        <v>95.3</v>
      </c>
      <c r="BI80">
        <v>33</v>
      </c>
      <c r="BJ80">
        <v>99.8</v>
      </c>
      <c r="BK80">
        <v>33</v>
      </c>
      <c r="BM80" s="100"/>
    </row>
    <row r="81" spans="1:76" ht="15" x14ac:dyDescent="0.35">
      <c r="A81" s="62"/>
      <c r="S81" s="215" t="s">
        <v>84</v>
      </c>
      <c r="T81">
        <v>47.9</v>
      </c>
      <c r="U81">
        <v>37</v>
      </c>
      <c r="V81">
        <v>52.7</v>
      </c>
      <c r="W81">
        <v>37</v>
      </c>
      <c r="X81">
        <v>62.6</v>
      </c>
      <c r="Y81">
        <v>34</v>
      </c>
      <c r="Z81">
        <v>53.7</v>
      </c>
      <c r="AA81">
        <v>42</v>
      </c>
      <c r="AB81">
        <v>72.2</v>
      </c>
      <c r="AC81">
        <v>39</v>
      </c>
      <c r="AD81">
        <v>16.100000000000001</v>
      </c>
      <c r="AE81">
        <v>62</v>
      </c>
      <c r="AJ81" s="99" t="s">
        <v>146</v>
      </c>
      <c r="AK81" t="s">
        <v>21</v>
      </c>
      <c r="AL81">
        <v>80.7</v>
      </c>
      <c r="AM81">
        <v>37</v>
      </c>
      <c r="AN81">
        <v>76</v>
      </c>
      <c r="AO81">
        <v>47</v>
      </c>
      <c r="AP81">
        <v>0</v>
      </c>
      <c r="AQ81">
        <v>0</v>
      </c>
      <c r="AR81">
        <v>0</v>
      </c>
      <c r="AS81">
        <v>0</v>
      </c>
      <c r="AT81">
        <v>43</v>
      </c>
      <c r="AU81">
        <v>51</v>
      </c>
      <c r="BM81" s="101" t="s">
        <v>85</v>
      </c>
      <c r="BN81" t="s">
        <v>21</v>
      </c>
      <c r="BO81">
        <v>142.80000000000001</v>
      </c>
      <c r="BP81">
        <v>35</v>
      </c>
      <c r="BQ81">
        <v>25.3</v>
      </c>
      <c r="BR81">
        <v>48</v>
      </c>
      <c r="BS81">
        <v>0</v>
      </c>
      <c r="BT81">
        <v>0</v>
      </c>
      <c r="BU81">
        <v>4.7</v>
      </c>
      <c r="BV81">
        <v>76</v>
      </c>
      <c r="BW81">
        <v>0</v>
      </c>
      <c r="BX81">
        <v>0</v>
      </c>
    </row>
    <row r="82" spans="1:76" ht="15" x14ac:dyDescent="0.35">
      <c r="A82" s="62"/>
      <c r="S82" s="215"/>
      <c r="AJ82" s="99"/>
      <c r="AZ82" s="62" t="s">
        <v>99</v>
      </c>
      <c r="BA82" t="s">
        <v>21</v>
      </c>
      <c r="BB82">
        <v>106.2</v>
      </c>
      <c r="BC82">
        <v>35</v>
      </c>
      <c r="BD82">
        <v>185.9</v>
      </c>
      <c r="BE82">
        <v>28</v>
      </c>
      <c r="BF82">
        <v>189.5</v>
      </c>
      <c r="BG82">
        <v>30</v>
      </c>
      <c r="BH82">
        <v>177.4</v>
      </c>
      <c r="BI82">
        <v>23</v>
      </c>
      <c r="BJ82">
        <v>184.4</v>
      </c>
      <c r="BK82">
        <v>26</v>
      </c>
      <c r="BM82" s="100"/>
    </row>
    <row r="83" spans="1:76" ht="15" x14ac:dyDescent="0.35">
      <c r="A83" s="62"/>
      <c r="S83" s="215" t="s">
        <v>76</v>
      </c>
      <c r="T83">
        <v>46.6</v>
      </c>
      <c r="U83">
        <v>38</v>
      </c>
      <c r="V83">
        <v>52.5</v>
      </c>
      <c r="W83">
        <v>38</v>
      </c>
      <c r="X83">
        <v>52.5</v>
      </c>
      <c r="Y83">
        <v>37</v>
      </c>
      <c r="Z83">
        <v>208.9</v>
      </c>
      <c r="AA83">
        <v>26</v>
      </c>
      <c r="AB83">
        <v>571.79999999999995</v>
      </c>
      <c r="AC83">
        <v>11</v>
      </c>
      <c r="AD83">
        <v>1078.4000000000001</v>
      </c>
      <c r="AE83">
        <v>7</v>
      </c>
      <c r="AJ83" s="99" t="s">
        <v>101</v>
      </c>
      <c r="AK83" t="s">
        <v>21</v>
      </c>
      <c r="AL83">
        <v>72.3</v>
      </c>
      <c r="AM83">
        <v>38</v>
      </c>
      <c r="AN83">
        <v>113.8</v>
      </c>
      <c r="AO83">
        <v>40</v>
      </c>
      <c r="AP83">
        <v>108</v>
      </c>
      <c r="AQ83">
        <v>34</v>
      </c>
      <c r="AR83">
        <v>78.099999999999994</v>
      </c>
      <c r="AS83">
        <v>35</v>
      </c>
      <c r="AT83">
        <v>78.2</v>
      </c>
      <c r="AU83">
        <v>45</v>
      </c>
      <c r="BM83" s="101" t="s">
        <v>79</v>
      </c>
      <c r="BN83" t="s">
        <v>21</v>
      </c>
      <c r="BO83">
        <v>130.1</v>
      </c>
      <c r="BP83">
        <v>36</v>
      </c>
      <c r="BQ83">
        <v>248</v>
      </c>
      <c r="BR83">
        <v>23</v>
      </c>
      <c r="BS83">
        <v>56.9</v>
      </c>
      <c r="BT83">
        <v>40</v>
      </c>
      <c r="BU83">
        <v>852.9</v>
      </c>
      <c r="BV83">
        <v>13</v>
      </c>
      <c r="BW83">
        <v>159.80000000000001</v>
      </c>
      <c r="BX83">
        <v>25</v>
      </c>
    </row>
    <row r="84" spans="1:76" ht="15" x14ac:dyDescent="0.35">
      <c r="A84" s="62"/>
      <c r="S84" s="215"/>
      <c r="AJ84" s="99"/>
      <c r="AZ84" s="62" t="s">
        <v>89</v>
      </c>
      <c r="BA84" t="s">
        <v>21</v>
      </c>
      <c r="BB84">
        <v>100.6</v>
      </c>
      <c r="BC84">
        <v>36</v>
      </c>
      <c r="BD84">
        <v>284.60000000000002</v>
      </c>
      <c r="BE84">
        <v>24</v>
      </c>
      <c r="BF84">
        <v>490.4</v>
      </c>
      <c r="BG84">
        <v>20</v>
      </c>
      <c r="BH84">
        <v>95.2</v>
      </c>
      <c r="BI84">
        <v>34</v>
      </c>
      <c r="BJ84">
        <v>279.60000000000002</v>
      </c>
      <c r="BK84">
        <v>21</v>
      </c>
      <c r="BM84" s="100"/>
    </row>
    <row r="85" spans="1:76" ht="15" x14ac:dyDescent="0.35">
      <c r="A85" s="62"/>
      <c r="S85" s="215" t="s">
        <v>89</v>
      </c>
      <c r="T85">
        <v>41.8</v>
      </c>
      <c r="U85">
        <v>39</v>
      </c>
      <c r="V85">
        <v>44.4</v>
      </c>
      <c r="W85">
        <v>39</v>
      </c>
      <c r="X85">
        <v>54.6</v>
      </c>
      <c r="Y85">
        <v>36</v>
      </c>
      <c r="Z85">
        <v>45.9</v>
      </c>
      <c r="AA85">
        <v>47</v>
      </c>
      <c r="AB85">
        <v>250.7</v>
      </c>
      <c r="AC85">
        <v>24</v>
      </c>
      <c r="AD85">
        <v>563.5</v>
      </c>
      <c r="AE85">
        <v>17</v>
      </c>
      <c r="AJ85" s="99" t="s">
        <v>84</v>
      </c>
      <c r="AK85" t="s">
        <v>21</v>
      </c>
      <c r="AL85">
        <v>72.2</v>
      </c>
      <c r="AM85">
        <v>39</v>
      </c>
      <c r="AN85">
        <v>16.100000000000001</v>
      </c>
      <c r="AO85">
        <v>62</v>
      </c>
      <c r="AP85">
        <v>10.9</v>
      </c>
      <c r="AQ85">
        <v>54</v>
      </c>
      <c r="AR85">
        <v>16.100000000000001</v>
      </c>
      <c r="AS85">
        <v>54</v>
      </c>
      <c r="AT85">
        <v>23.4</v>
      </c>
      <c r="AU85">
        <v>57</v>
      </c>
      <c r="BM85" s="101" t="s">
        <v>104</v>
      </c>
      <c r="BN85" t="s">
        <v>21</v>
      </c>
      <c r="BO85">
        <v>124.8</v>
      </c>
      <c r="BP85">
        <v>37</v>
      </c>
      <c r="BQ85">
        <v>122.9</v>
      </c>
      <c r="BR85">
        <v>31</v>
      </c>
      <c r="BS85">
        <v>132.9</v>
      </c>
      <c r="BT85">
        <v>30</v>
      </c>
      <c r="BU85">
        <v>113.3</v>
      </c>
      <c r="BV85">
        <v>39</v>
      </c>
      <c r="BW85">
        <v>135.30000000000001</v>
      </c>
      <c r="BX85">
        <v>29</v>
      </c>
    </row>
    <row r="86" spans="1:76" ht="15" x14ac:dyDescent="0.35">
      <c r="A86" s="62"/>
      <c r="S86" s="215"/>
      <c r="AJ86" s="99"/>
      <c r="AZ86" s="62" t="s">
        <v>88</v>
      </c>
      <c r="BA86" t="s">
        <v>21</v>
      </c>
      <c r="BB86">
        <v>86.3</v>
      </c>
      <c r="BC86">
        <v>37</v>
      </c>
      <c r="BD86">
        <v>6.6</v>
      </c>
      <c r="BE86">
        <v>59</v>
      </c>
      <c r="BF86">
        <v>60.8</v>
      </c>
      <c r="BG86">
        <v>48</v>
      </c>
      <c r="BH86">
        <v>16.600000000000001</v>
      </c>
      <c r="BI86">
        <v>53</v>
      </c>
      <c r="BJ86">
        <v>45</v>
      </c>
      <c r="BK86">
        <v>43</v>
      </c>
      <c r="BM86" s="100"/>
    </row>
    <row r="87" spans="1:76" ht="15" x14ac:dyDescent="0.35">
      <c r="A87" s="62"/>
      <c r="S87" s="215" t="s">
        <v>100</v>
      </c>
      <c r="T87">
        <v>41.5</v>
      </c>
      <c r="U87">
        <v>40</v>
      </c>
      <c r="V87">
        <v>43.2</v>
      </c>
      <c r="W87">
        <v>40</v>
      </c>
      <c r="X87">
        <v>43.2</v>
      </c>
      <c r="Y87">
        <v>38</v>
      </c>
      <c r="Z87">
        <v>33.200000000000003</v>
      </c>
      <c r="AA87">
        <v>51</v>
      </c>
      <c r="AB87">
        <v>42.5</v>
      </c>
      <c r="AC87">
        <v>49</v>
      </c>
      <c r="AD87">
        <v>37.5</v>
      </c>
      <c r="AE87">
        <v>56</v>
      </c>
      <c r="AJ87" s="99" t="s">
        <v>36</v>
      </c>
      <c r="AK87" t="s">
        <v>21</v>
      </c>
      <c r="AL87">
        <v>70.7</v>
      </c>
      <c r="AM87">
        <v>40</v>
      </c>
      <c r="AN87">
        <v>102.8</v>
      </c>
      <c r="AO87">
        <v>43</v>
      </c>
      <c r="AP87">
        <v>22.6</v>
      </c>
      <c r="AQ87">
        <v>49</v>
      </c>
      <c r="AR87">
        <v>49</v>
      </c>
      <c r="AS87">
        <v>43</v>
      </c>
      <c r="AT87">
        <v>68.599999999999994</v>
      </c>
      <c r="AU87">
        <v>46</v>
      </c>
      <c r="BM87" s="101" t="s">
        <v>47</v>
      </c>
      <c r="BN87" t="s">
        <v>21</v>
      </c>
      <c r="BO87">
        <v>120.7</v>
      </c>
      <c r="BP87">
        <v>38</v>
      </c>
      <c r="BQ87">
        <v>290.8</v>
      </c>
      <c r="BR87">
        <v>21</v>
      </c>
      <c r="BS87">
        <v>171.1</v>
      </c>
      <c r="BT87">
        <v>29</v>
      </c>
      <c r="BU87">
        <v>11.1</v>
      </c>
      <c r="BV87">
        <v>66</v>
      </c>
      <c r="BW87">
        <v>59.7</v>
      </c>
      <c r="BX87">
        <v>39</v>
      </c>
    </row>
    <row r="88" spans="1:76" ht="15" x14ac:dyDescent="0.35">
      <c r="A88" s="62"/>
      <c r="S88" s="215"/>
      <c r="AJ88" s="99"/>
      <c r="AZ88" s="62" t="s">
        <v>77</v>
      </c>
      <c r="BA88" t="s">
        <v>21</v>
      </c>
      <c r="BB88">
        <v>82.2</v>
      </c>
      <c r="BC88">
        <v>38</v>
      </c>
      <c r="BD88">
        <v>125.5</v>
      </c>
      <c r="BE88">
        <v>31</v>
      </c>
      <c r="BF88">
        <v>87.7</v>
      </c>
      <c r="BG88">
        <v>43</v>
      </c>
      <c r="BH88">
        <v>113.8</v>
      </c>
      <c r="BI88">
        <v>31</v>
      </c>
      <c r="BJ88">
        <v>0</v>
      </c>
      <c r="BK88">
        <v>0</v>
      </c>
      <c r="BM88" s="100"/>
    </row>
    <row r="89" spans="1:76" ht="15" x14ac:dyDescent="0.35">
      <c r="A89" s="62"/>
      <c r="S89" s="215" t="s">
        <v>80</v>
      </c>
      <c r="T89">
        <v>39.4</v>
      </c>
      <c r="U89">
        <v>41</v>
      </c>
      <c r="V89">
        <v>36.6</v>
      </c>
      <c r="W89">
        <v>41</v>
      </c>
      <c r="X89">
        <v>33.6</v>
      </c>
      <c r="Y89">
        <v>41</v>
      </c>
      <c r="Z89">
        <v>16.100000000000001</v>
      </c>
      <c r="AA89">
        <v>58</v>
      </c>
      <c r="AB89">
        <v>0</v>
      </c>
      <c r="AC89">
        <v>0</v>
      </c>
      <c r="AD89">
        <v>7.4</v>
      </c>
      <c r="AE89">
        <v>67</v>
      </c>
      <c r="AJ89" s="99" t="s">
        <v>43</v>
      </c>
      <c r="AK89" t="s">
        <v>21</v>
      </c>
      <c r="AL89">
        <v>70.599999999999994</v>
      </c>
      <c r="AM89">
        <v>41</v>
      </c>
      <c r="AN89">
        <v>61</v>
      </c>
      <c r="AO89">
        <v>53</v>
      </c>
      <c r="AP89">
        <v>43.3</v>
      </c>
      <c r="AQ89">
        <v>42</v>
      </c>
      <c r="AR89">
        <v>52.7</v>
      </c>
      <c r="AS89">
        <v>42</v>
      </c>
      <c r="AT89">
        <v>152.1</v>
      </c>
      <c r="AU89">
        <v>33</v>
      </c>
      <c r="BM89" s="101" t="s">
        <v>77</v>
      </c>
      <c r="BN89" t="s">
        <v>21</v>
      </c>
      <c r="BO89">
        <v>115.1</v>
      </c>
      <c r="BP89">
        <v>39</v>
      </c>
      <c r="BQ89">
        <v>82.2</v>
      </c>
      <c r="BR89">
        <v>38</v>
      </c>
      <c r="BS89">
        <v>125.5</v>
      </c>
      <c r="BT89">
        <v>31</v>
      </c>
      <c r="BU89">
        <v>87.7</v>
      </c>
      <c r="BV89">
        <v>43</v>
      </c>
      <c r="BW89">
        <v>113.8</v>
      </c>
      <c r="BX89">
        <v>31</v>
      </c>
    </row>
    <row r="90" spans="1:76" ht="15" x14ac:dyDescent="0.35">
      <c r="A90" s="62"/>
      <c r="S90" s="215"/>
      <c r="AJ90" s="99"/>
      <c r="AZ90" s="62" t="s">
        <v>97</v>
      </c>
      <c r="BA90" t="s">
        <v>21</v>
      </c>
      <c r="BB90">
        <v>80.7</v>
      </c>
      <c r="BC90">
        <v>39</v>
      </c>
      <c r="BD90">
        <v>121.3</v>
      </c>
      <c r="BE90">
        <v>32</v>
      </c>
      <c r="BF90">
        <v>139</v>
      </c>
      <c r="BG90">
        <v>37</v>
      </c>
      <c r="BH90">
        <v>78</v>
      </c>
      <c r="BI90">
        <v>35</v>
      </c>
      <c r="BJ90">
        <v>92.2</v>
      </c>
      <c r="BK90">
        <v>37</v>
      </c>
      <c r="BM90" s="100"/>
    </row>
    <row r="91" spans="1:76" ht="15" x14ac:dyDescent="0.35">
      <c r="A91" s="62"/>
      <c r="S91" s="215" t="s">
        <v>42</v>
      </c>
      <c r="T91">
        <v>36</v>
      </c>
      <c r="U91">
        <v>42</v>
      </c>
      <c r="V91">
        <v>33</v>
      </c>
      <c r="W91">
        <v>42</v>
      </c>
      <c r="X91">
        <v>19.899999999999999</v>
      </c>
      <c r="Y91">
        <v>46</v>
      </c>
      <c r="Z91">
        <v>266.60000000000002</v>
      </c>
      <c r="AA91">
        <v>22</v>
      </c>
      <c r="AB91">
        <v>639.20000000000005</v>
      </c>
      <c r="AC91">
        <v>9</v>
      </c>
      <c r="AD91">
        <v>304.2</v>
      </c>
      <c r="AE91">
        <v>27</v>
      </c>
      <c r="AJ91" s="99" t="s">
        <v>55</v>
      </c>
      <c r="AK91" t="s">
        <v>21</v>
      </c>
      <c r="AL91">
        <v>56.8</v>
      </c>
      <c r="AM91">
        <v>42</v>
      </c>
      <c r="AN91">
        <v>541.6</v>
      </c>
      <c r="AO91">
        <v>18</v>
      </c>
      <c r="AP91">
        <v>0</v>
      </c>
      <c r="AQ91">
        <v>0</v>
      </c>
      <c r="AR91">
        <v>59.3</v>
      </c>
      <c r="AS91">
        <v>37</v>
      </c>
      <c r="AT91">
        <v>0</v>
      </c>
      <c r="AU91">
        <v>0</v>
      </c>
      <c r="BM91" s="101" t="s">
        <v>101</v>
      </c>
      <c r="BN91" t="s">
        <v>21</v>
      </c>
      <c r="BO91">
        <v>113.8</v>
      </c>
      <c r="BP91">
        <v>40</v>
      </c>
      <c r="BQ91">
        <v>108</v>
      </c>
      <c r="BR91">
        <v>34</v>
      </c>
      <c r="BS91">
        <v>78.099999999999994</v>
      </c>
      <c r="BT91">
        <v>35</v>
      </c>
      <c r="BU91">
        <v>78.2</v>
      </c>
      <c r="BV91">
        <v>45</v>
      </c>
      <c r="BW91">
        <v>95.4</v>
      </c>
      <c r="BX91">
        <v>33</v>
      </c>
    </row>
    <row r="92" spans="1:76" ht="15" x14ac:dyDescent="0.35">
      <c r="A92" s="62"/>
      <c r="S92" s="215"/>
      <c r="AJ92" s="99"/>
      <c r="AZ92" s="62" t="s">
        <v>56</v>
      </c>
      <c r="BA92" t="s">
        <v>21</v>
      </c>
      <c r="BB92">
        <v>66</v>
      </c>
      <c r="BC92">
        <v>40</v>
      </c>
      <c r="BD92">
        <v>59.2</v>
      </c>
      <c r="BE92">
        <v>38</v>
      </c>
      <c r="BF92">
        <v>62.6</v>
      </c>
      <c r="BG92">
        <v>47</v>
      </c>
      <c r="BH92">
        <v>63.5</v>
      </c>
      <c r="BI92">
        <v>38</v>
      </c>
      <c r="BJ92">
        <v>64.7</v>
      </c>
      <c r="BK92">
        <v>40</v>
      </c>
      <c r="BM92" s="100"/>
    </row>
    <row r="93" spans="1:76" ht="15" x14ac:dyDescent="0.35">
      <c r="A93" s="62"/>
      <c r="S93" s="215" t="s">
        <v>101</v>
      </c>
      <c r="T93">
        <v>30.8</v>
      </c>
      <c r="U93">
        <v>43</v>
      </c>
      <c r="V93">
        <v>30.5</v>
      </c>
      <c r="W93">
        <v>43</v>
      </c>
      <c r="X93">
        <v>61.4</v>
      </c>
      <c r="Y93">
        <v>35</v>
      </c>
      <c r="Z93">
        <v>58.4</v>
      </c>
      <c r="AA93">
        <v>41</v>
      </c>
      <c r="AB93">
        <v>72.3</v>
      </c>
      <c r="AC93">
        <v>38</v>
      </c>
      <c r="AD93">
        <v>113.8</v>
      </c>
      <c r="AE93">
        <v>40</v>
      </c>
      <c r="AJ93" s="99" t="s">
        <v>88</v>
      </c>
      <c r="AK93" t="s">
        <v>21</v>
      </c>
      <c r="AL93">
        <v>52.7</v>
      </c>
      <c r="AM93">
        <v>43</v>
      </c>
      <c r="AN93">
        <v>71.599999999999994</v>
      </c>
      <c r="AO93">
        <v>49</v>
      </c>
      <c r="AP93">
        <v>86.3</v>
      </c>
      <c r="AQ93">
        <v>37</v>
      </c>
      <c r="AR93">
        <v>6.6</v>
      </c>
      <c r="AS93">
        <v>59</v>
      </c>
      <c r="AT93">
        <v>60.8</v>
      </c>
      <c r="AU93">
        <v>48</v>
      </c>
      <c r="BM93" s="101" t="s">
        <v>69</v>
      </c>
      <c r="BN93" t="s">
        <v>21</v>
      </c>
      <c r="BO93">
        <v>108.5</v>
      </c>
      <c r="BP93">
        <v>41</v>
      </c>
      <c r="BQ93">
        <v>124.7</v>
      </c>
      <c r="BR93">
        <v>30</v>
      </c>
      <c r="BS93">
        <v>101.2</v>
      </c>
      <c r="BT93">
        <v>34</v>
      </c>
      <c r="BU93">
        <v>121.5</v>
      </c>
      <c r="BV93">
        <v>38</v>
      </c>
      <c r="BW93">
        <v>118.7</v>
      </c>
      <c r="BX93">
        <v>30</v>
      </c>
    </row>
    <row r="94" spans="1:76" ht="15" x14ac:dyDescent="0.35">
      <c r="A94" s="62"/>
      <c r="S94" s="215"/>
      <c r="AJ94" s="99"/>
      <c r="AZ94" s="62" t="s">
        <v>59</v>
      </c>
      <c r="BA94" t="s">
        <v>21</v>
      </c>
      <c r="BB94">
        <v>46.8</v>
      </c>
      <c r="BC94">
        <v>41</v>
      </c>
      <c r="BD94">
        <v>32.799999999999997</v>
      </c>
      <c r="BE94">
        <v>46</v>
      </c>
      <c r="BF94">
        <v>103.8</v>
      </c>
      <c r="BG94">
        <v>40</v>
      </c>
      <c r="BH94">
        <v>67.900000000000006</v>
      </c>
      <c r="BI94">
        <v>37</v>
      </c>
      <c r="BJ94">
        <v>14.1</v>
      </c>
      <c r="BK94">
        <v>55</v>
      </c>
      <c r="BM94" s="100"/>
    </row>
    <row r="95" spans="1:76" ht="15" x14ac:dyDescent="0.35">
      <c r="A95" s="62"/>
      <c r="S95" s="215" t="s">
        <v>96</v>
      </c>
      <c r="T95">
        <v>27.9</v>
      </c>
      <c r="U95">
        <v>44</v>
      </c>
      <c r="V95">
        <v>30.1</v>
      </c>
      <c r="W95">
        <v>44</v>
      </c>
      <c r="X95">
        <v>20.3</v>
      </c>
      <c r="Y95">
        <v>45</v>
      </c>
      <c r="Z95">
        <v>6.8</v>
      </c>
      <c r="AA95">
        <v>67</v>
      </c>
      <c r="AB95">
        <v>0</v>
      </c>
      <c r="AC95">
        <v>0</v>
      </c>
      <c r="AD95">
        <v>0</v>
      </c>
      <c r="AE95">
        <v>0</v>
      </c>
      <c r="AJ95" s="99" t="s">
        <v>154</v>
      </c>
      <c r="AK95" t="s">
        <v>21</v>
      </c>
      <c r="AL95">
        <v>52.4</v>
      </c>
      <c r="AM95">
        <v>44</v>
      </c>
      <c r="AN95">
        <v>408.5</v>
      </c>
      <c r="AO95">
        <v>23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BM95" s="101" t="s">
        <v>167</v>
      </c>
      <c r="BN95" t="s">
        <v>21</v>
      </c>
      <c r="BO95">
        <v>104.9</v>
      </c>
      <c r="BP95">
        <v>42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</row>
    <row r="96" spans="1:76" ht="15" x14ac:dyDescent="0.35">
      <c r="A96" s="62"/>
      <c r="S96" s="215"/>
      <c r="AJ96" s="99"/>
      <c r="AZ96" s="62" t="s">
        <v>43</v>
      </c>
      <c r="BA96" t="s">
        <v>21</v>
      </c>
      <c r="BB96">
        <v>43.3</v>
      </c>
      <c r="BC96">
        <v>42</v>
      </c>
      <c r="BD96">
        <v>52.7</v>
      </c>
      <c r="BE96">
        <v>42</v>
      </c>
      <c r="BF96">
        <v>152.1</v>
      </c>
      <c r="BG96">
        <v>33</v>
      </c>
      <c r="BH96">
        <v>18.899999999999999</v>
      </c>
      <c r="BI96">
        <v>51</v>
      </c>
      <c r="BJ96">
        <v>98.1</v>
      </c>
      <c r="BK96">
        <v>35</v>
      </c>
      <c r="BM96" s="100"/>
    </row>
    <row r="97" spans="1:76" ht="15" x14ac:dyDescent="0.35">
      <c r="A97" s="62"/>
      <c r="S97" s="215" t="s">
        <v>58</v>
      </c>
      <c r="T97">
        <v>20.399999999999999</v>
      </c>
      <c r="U97">
        <v>45</v>
      </c>
      <c r="V97">
        <v>29</v>
      </c>
      <c r="W97">
        <v>45</v>
      </c>
      <c r="X97">
        <v>23.7</v>
      </c>
      <c r="Y97">
        <v>43</v>
      </c>
      <c r="Z97">
        <v>22</v>
      </c>
      <c r="AA97">
        <v>55</v>
      </c>
      <c r="AB97">
        <v>29.7</v>
      </c>
      <c r="AC97">
        <v>52</v>
      </c>
      <c r="AD97">
        <v>65.099999999999994</v>
      </c>
      <c r="AE97">
        <v>51</v>
      </c>
      <c r="AJ97" s="99" t="s">
        <v>64</v>
      </c>
      <c r="AK97" t="s">
        <v>21</v>
      </c>
      <c r="AL97">
        <v>52.2</v>
      </c>
      <c r="AM97">
        <v>45</v>
      </c>
      <c r="AN97">
        <v>692.5</v>
      </c>
      <c r="AO97">
        <v>14</v>
      </c>
      <c r="AP97">
        <v>350.5</v>
      </c>
      <c r="AQ97">
        <v>19</v>
      </c>
      <c r="AR97">
        <v>25.6</v>
      </c>
      <c r="AS97">
        <v>48</v>
      </c>
      <c r="AT97">
        <v>12.6</v>
      </c>
      <c r="AU97">
        <v>65</v>
      </c>
      <c r="BM97" s="101" t="s">
        <v>36</v>
      </c>
      <c r="BN97" t="s">
        <v>21</v>
      </c>
      <c r="BO97">
        <v>102.8</v>
      </c>
      <c r="BP97">
        <v>43</v>
      </c>
      <c r="BQ97">
        <v>22.6</v>
      </c>
      <c r="BR97">
        <v>49</v>
      </c>
      <c r="BS97">
        <v>49</v>
      </c>
      <c r="BT97">
        <v>43</v>
      </c>
      <c r="BU97">
        <v>68.599999999999994</v>
      </c>
      <c r="BV97">
        <v>46</v>
      </c>
      <c r="BW97">
        <v>19.8</v>
      </c>
      <c r="BX97">
        <v>49</v>
      </c>
    </row>
    <row r="98" spans="1:76" ht="15" x14ac:dyDescent="0.35">
      <c r="A98" s="62"/>
      <c r="S98" s="215"/>
      <c r="AJ98" s="99"/>
      <c r="AZ98" s="62" t="s">
        <v>58</v>
      </c>
      <c r="BA98" t="s">
        <v>21</v>
      </c>
      <c r="BB98">
        <v>38.9</v>
      </c>
      <c r="BC98">
        <v>43</v>
      </c>
      <c r="BD98">
        <v>43.8</v>
      </c>
      <c r="BE98">
        <v>44</v>
      </c>
      <c r="BF98">
        <v>149.80000000000001</v>
      </c>
      <c r="BG98">
        <v>35</v>
      </c>
      <c r="BH98">
        <v>21.8</v>
      </c>
      <c r="BI98">
        <v>47</v>
      </c>
      <c r="BJ98">
        <v>7.7</v>
      </c>
      <c r="BK98">
        <v>58</v>
      </c>
      <c r="BM98" s="100"/>
    </row>
    <row r="99" spans="1:76" ht="15" x14ac:dyDescent="0.35">
      <c r="A99" s="62"/>
      <c r="S99" s="215" t="s">
        <v>109</v>
      </c>
      <c r="T99">
        <v>20.100000000000001</v>
      </c>
      <c r="U99">
        <v>46</v>
      </c>
      <c r="V99">
        <v>15.3</v>
      </c>
      <c r="W99">
        <v>46</v>
      </c>
      <c r="X99">
        <v>6.8</v>
      </c>
      <c r="Y99">
        <v>54</v>
      </c>
      <c r="Z99">
        <v>45.3</v>
      </c>
      <c r="AA99">
        <v>48</v>
      </c>
      <c r="AB99">
        <v>36.299999999999997</v>
      </c>
      <c r="AC99">
        <v>50</v>
      </c>
      <c r="AD99">
        <v>44.2</v>
      </c>
      <c r="AE99">
        <v>55</v>
      </c>
      <c r="AJ99" s="99" t="s">
        <v>56</v>
      </c>
      <c r="AK99" t="s">
        <v>21</v>
      </c>
      <c r="AL99">
        <v>46.1</v>
      </c>
      <c r="AM99">
        <v>46</v>
      </c>
      <c r="AN99">
        <v>66</v>
      </c>
      <c r="AO99">
        <v>50</v>
      </c>
      <c r="AP99">
        <v>66</v>
      </c>
      <c r="AQ99">
        <v>40</v>
      </c>
      <c r="AR99">
        <v>59.2</v>
      </c>
      <c r="AS99">
        <v>38</v>
      </c>
      <c r="AT99">
        <v>62.6</v>
      </c>
      <c r="AU99">
        <v>47</v>
      </c>
      <c r="BM99" s="101" t="s">
        <v>95</v>
      </c>
      <c r="BN99" t="s">
        <v>21</v>
      </c>
      <c r="BO99">
        <v>95.4</v>
      </c>
      <c r="BP99">
        <v>44</v>
      </c>
      <c r="BQ99">
        <v>150.19999999999999</v>
      </c>
      <c r="BR99">
        <v>28</v>
      </c>
      <c r="BS99">
        <v>107.8</v>
      </c>
      <c r="BT99">
        <v>33</v>
      </c>
      <c r="BU99">
        <v>139.30000000000001</v>
      </c>
      <c r="BV99">
        <v>36</v>
      </c>
      <c r="BW99">
        <v>55.6</v>
      </c>
      <c r="BX99">
        <v>40</v>
      </c>
    </row>
    <row r="100" spans="1:76" ht="15" x14ac:dyDescent="0.35">
      <c r="A100" s="62"/>
      <c r="S100" s="215"/>
      <c r="AJ100" s="99"/>
      <c r="AZ100" s="62" t="s">
        <v>45</v>
      </c>
      <c r="BA100" t="s">
        <v>21</v>
      </c>
      <c r="BB100">
        <v>38</v>
      </c>
      <c r="BC100">
        <v>44</v>
      </c>
      <c r="BD100">
        <v>56.1</v>
      </c>
      <c r="BE100">
        <v>41</v>
      </c>
      <c r="BF100">
        <v>45.7</v>
      </c>
      <c r="BG100">
        <v>49</v>
      </c>
      <c r="BH100">
        <v>0</v>
      </c>
      <c r="BI100">
        <v>0</v>
      </c>
      <c r="BJ100">
        <v>20.399999999999999</v>
      </c>
      <c r="BK100">
        <v>52</v>
      </c>
      <c r="BM100" s="100"/>
    </row>
    <row r="101" spans="1:76" ht="15" x14ac:dyDescent="0.35">
      <c r="A101" s="62"/>
      <c r="S101" s="215" t="s">
        <v>62</v>
      </c>
      <c r="T101">
        <v>17.899999999999999</v>
      </c>
      <c r="U101">
        <v>47</v>
      </c>
      <c r="V101">
        <v>15.1</v>
      </c>
      <c r="W101">
        <v>47</v>
      </c>
      <c r="X101">
        <v>12.4</v>
      </c>
      <c r="Y101">
        <v>50</v>
      </c>
      <c r="Z101">
        <v>11.7</v>
      </c>
      <c r="AA101">
        <v>59</v>
      </c>
      <c r="AB101">
        <v>17.7</v>
      </c>
      <c r="AC101">
        <v>58</v>
      </c>
      <c r="AD101">
        <v>14.3</v>
      </c>
      <c r="AE101">
        <v>65</v>
      </c>
      <c r="AJ101" s="99" t="s">
        <v>40</v>
      </c>
      <c r="AK101" t="s">
        <v>21</v>
      </c>
      <c r="AL101">
        <v>44.2</v>
      </c>
      <c r="AM101">
        <v>47</v>
      </c>
      <c r="AN101">
        <v>27.2</v>
      </c>
      <c r="AO101">
        <v>58</v>
      </c>
      <c r="AP101">
        <v>22.5</v>
      </c>
      <c r="AQ101">
        <v>50</v>
      </c>
      <c r="AR101">
        <v>0</v>
      </c>
      <c r="AS101">
        <v>0</v>
      </c>
      <c r="AT101">
        <v>97.6</v>
      </c>
      <c r="AU101">
        <v>42</v>
      </c>
      <c r="BM101" s="101" t="s">
        <v>159</v>
      </c>
      <c r="BN101" t="s">
        <v>21</v>
      </c>
      <c r="BO101">
        <v>92.8</v>
      </c>
      <c r="BP101">
        <v>45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</row>
    <row r="102" spans="1:76" ht="15" x14ac:dyDescent="0.35">
      <c r="A102" s="62"/>
      <c r="S102" s="215"/>
      <c r="AJ102" s="99"/>
      <c r="AZ102" s="62" t="s">
        <v>53</v>
      </c>
      <c r="BA102" t="s">
        <v>21</v>
      </c>
      <c r="BB102">
        <v>36.700000000000003</v>
      </c>
      <c r="BC102">
        <v>45</v>
      </c>
      <c r="BD102">
        <v>61.7</v>
      </c>
      <c r="BE102">
        <v>36</v>
      </c>
      <c r="BF102">
        <v>79.099999999999994</v>
      </c>
      <c r="BG102">
        <v>44</v>
      </c>
      <c r="BH102">
        <v>148.30000000000001</v>
      </c>
      <c r="BI102">
        <v>27</v>
      </c>
      <c r="BJ102">
        <v>77.3</v>
      </c>
      <c r="BK102">
        <v>38</v>
      </c>
      <c r="BM102" s="100"/>
    </row>
    <row r="103" spans="1:76" ht="15" x14ac:dyDescent="0.35">
      <c r="A103" s="62"/>
      <c r="S103" s="215" t="s">
        <v>91</v>
      </c>
      <c r="T103">
        <v>16.3</v>
      </c>
      <c r="U103">
        <v>48</v>
      </c>
      <c r="V103">
        <v>15</v>
      </c>
      <c r="W103">
        <v>48</v>
      </c>
      <c r="X103">
        <v>13.7</v>
      </c>
      <c r="Y103">
        <v>48</v>
      </c>
      <c r="Z103">
        <v>21</v>
      </c>
      <c r="AA103">
        <v>56</v>
      </c>
      <c r="AB103">
        <v>17.2</v>
      </c>
      <c r="AC103">
        <v>59</v>
      </c>
      <c r="AD103">
        <v>17.600000000000001</v>
      </c>
      <c r="AE103">
        <v>61</v>
      </c>
      <c r="AJ103" s="99" t="s">
        <v>156</v>
      </c>
      <c r="AK103" t="s">
        <v>21</v>
      </c>
      <c r="AL103">
        <v>44</v>
      </c>
      <c r="AM103">
        <v>48</v>
      </c>
      <c r="AN103">
        <v>169.7</v>
      </c>
      <c r="AO103">
        <v>34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BM103" s="101" t="s">
        <v>61</v>
      </c>
      <c r="BN103" t="s">
        <v>21</v>
      </c>
      <c r="BO103">
        <v>84.5</v>
      </c>
      <c r="BP103">
        <v>46</v>
      </c>
      <c r="BQ103">
        <v>34.9</v>
      </c>
      <c r="BR103">
        <v>46</v>
      </c>
      <c r="BS103">
        <v>10</v>
      </c>
      <c r="BT103">
        <v>57</v>
      </c>
      <c r="BU103">
        <v>166.7</v>
      </c>
      <c r="BV103">
        <v>32</v>
      </c>
      <c r="BW103">
        <v>19.600000000000001</v>
      </c>
      <c r="BX103">
        <v>50</v>
      </c>
    </row>
    <row r="104" spans="1:76" ht="15" x14ac:dyDescent="0.35">
      <c r="A104" s="62"/>
      <c r="S104" s="215"/>
      <c r="AJ104" s="99"/>
      <c r="AZ104" s="62" t="s">
        <v>61</v>
      </c>
      <c r="BA104" t="s">
        <v>21</v>
      </c>
      <c r="BB104">
        <v>34.9</v>
      </c>
      <c r="BC104">
        <v>46</v>
      </c>
      <c r="BD104">
        <v>10</v>
      </c>
      <c r="BE104">
        <v>57</v>
      </c>
      <c r="BF104">
        <v>166.7</v>
      </c>
      <c r="BG104">
        <v>32</v>
      </c>
      <c r="BH104">
        <v>19.600000000000001</v>
      </c>
      <c r="BI104">
        <v>50</v>
      </c>
      <c r="BJ104">
        <v>48.5</v>
      </c>
      <c r="BK104">
        <v>41</v>
      </c>
      <c r="BM104" s="100"/>
    </row>
    <row r="105" spans="1:76" ht="15" x14ac:dyDescent="0.35">
      <c r="A105" s="62"/>
      <c r="S105" s="215" t="s">
        <v>162</v>
      </c>
      <c r="T105">
        <v>10.4</v>
      </c>
      <c r="U105">
        <v>49</v>
      </c>
      <c r="V105">
        <v>11.1</v>
      </c>
      <c r="W105">
        <v>49</v>
      </c>
      <c r="X105">
        <v>12.2</v>
      </c>
      <c r="Y105">
        <v>51</v>
      </c>
      <c r="Z105">
        <v>19.3</v>
      </c>
      <c r="AA105">
        <v>57</v>
      </c>
      <c r="AB105">
        <v>11.5</v>
      </c>
      <c r="AC105">
        <v>60</v>
      </c>
      <c r="AD105">
        <v>15.5</v>
      </c>
      <c r="AE105">
        <v>63</v>
      </c>
      <c r="AJ105" s="99" t="s">
        <v>100</v>
      </c>
      <c r="AK105" t="s">
        <v>21</v>
      </c>
      <c r="AL105">
        <v>42.5</v>
      </c>
      <c r="AM105">
        <v>49</v>
      </c>
      <c r="AN105">
        <v>37.5</v>
      </c>
      <c r="AO105">
        <v>56</v>
      </c>
      <c r="AP105">
        <v>26.1</v>
      </c>
      <c r="AQ105">
        <v>47</v>
      </c>
      <c r="AR105">
        <v>40.5</v>
      </c>
      <c r="AS105">
        <v>45</v>
      </c>
      <c r="AT105">
        <v>38.799999999999997</v>
      </c>
      <c r="AU105">
        <v>52</v>
      </c>
      <c r="BM105" s="101" t="s">
        <v>146</v>
      </c>
      <c r="BN105" t="s">
        <v>21</v>
      </c>
      <c r="BO105">
        <v>76</v>
      </c>
      <c r="BP105">
        <v>47</v>
      </c>
      <c r="BQ105">
        <v>0</v>
      </c>
      <c r="BR105">
        <v>0</v>
      </c>
      <c r="BS105">
        <v>0</v>
      </c>
      <c r="BT105">
        <v>0</v>
      </c>
      <c r="BU105">
        <v>43</v>
      </c>
      <c r="BV105">
        <v>51</v>
      </c>
      <c r="BW105">
        <v>0</v>
      </c>
      <c r="BX105">
        <v>0</v>
      </c>
    </row>
    <row r="106" spans="1:76" ht="15" x14ac:dyDescent="0.35">
      <c r="S106" s="215"/>
      <c r="AJ106" s="99"/>
      <c r="AZ106" s="62" t="s">
        <v>100</v>
      </c>
      <c r="BA106" t="s">
        <v>21</v>
      </c>
      <c r="BB106">
        <v>26.1</v>
      </c>
      <c r="BC106">
        <v>47</v>
      </c>
      <c r="BD106">
        <v>40.5</v>
      </c>
      <c r="BE106">
        <v>45</v>
      </c>
      <c r="BF106">
        <v>38.799999999999997</v>
      </c>
      <c r="BG106">
        <v>52</v>
      </c>
      <c r="BH106">
        <v>42.6</v>
      </c>
      <c r="BI106">
        <v>41</v>
      </c>
      <c r="BJ106">
        <v>39.200000000000003</v>
      </c>
      <c r="BK106">
        <v>44</v>
      </c>
      <c r="BM106" s="100"/>
    </row>
    <row r="107" spans="1:76" ht="15" x14ac:dyDescent="0.25">
      <c r="S107" s="215" t="s">
        <v>241</v>
      </c>
      <c r="T107">
        <v>10.199999999999999</v>
      </c>
      <c r="U107">
        <v>50</v>
      </c>
      <c r="V107">
        <v>11</v>
      </c>
      <c r="W107">
        <v>50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J107" s="99" t="s">
        <v>109</v>
      </c>
      <c r="AK107" t="s">
        <v>21</v>
      </c>
      <c r="AL107">
        <v>36.299999999999997</v>
      </c>
      <c r="AM107">
        <v>50</v>
      </c>
      <c r="AN107">
        <v>44.2</v>
      </c>
      <c r="AO107">
        <v>55</v>
      </c>
      <c r="AP107">
        <v>7.5</v>
      </c>
      <c r="AQ107">
        <v>55</v>
      </c>
      <c r="AR107">
        <v>0</v>
      </c>
      <c r="AS107">
        <v>0</v>
      </c>
      <c r="AT107">
        <v>14.7</v>
      </c>
      <c r="AU107">
        <v>63</v>
      </c>
      <c r="BM107" s="101" t="s">
        <v>166</v>
      </c>
      <c r="BN107" t="s">
        <v>21</v>
      </c>
      <c r="BO107">
        <v>75.400000000000006</v>
      </c>
      <c r="BP107">
        <v>48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</row>
    <row r="108" spans="1:76" ht="15" x14ac:dyDescent="0.35">
      <c r="S108" s="215"/>
      <c r="AJ108" s="99"/>
      <c r="AZ108" s="62" t="s">
        <v>85</v>
      </c>
      <c r="BA108" t="s">
        <v>21</v>
      </c>
      <c r="BB108">
        <v>25.3</v>
      </c>
      <c r="BC108">
        <v>48</v>
      </c>
      <c r="BD108">
        <v>0</v>
      </c>
      <c r="BE108">
        <v>0</v>
      </c>
      <c r="BF108">
        <v>4.7</v>
      </c>
      <c r="BG108">
        <v>76</v>
      </c>
      <c r="BH108">
        <v>0</v>
      </c>
      <c r="BI108">
        <v>0</v>
      </c>
      <c r="BJ108">
        <v>0</v>
      </c>
      <c r="BK108">
        <v>0</v>
      </c>
      <c r="BM108" s="100"/>
    </row>
    <row r="109" spans="1:76" ht="15" x14ac:dyDescent="0.25">
      <c r="A109" s="101"/>
      <c r="S109" s="215" t="s">
        <v>86</v>
      </c>
      <c r="T109">
        <v>9.9</v>
      </c>
      <c r="U109">
        <v>51</v>
      </c>
      <c r="V109">
        <v>10.6</v>
      </c>
      <c r="W109">
        <v>51</v>
      </c>
      <c r="X109">
        <v>16.5</v>
      </c>
      <c r="Y109">
        <v>47</v>
      </c>
      <c r="Z109">
        <v>9.6</v>
      </c>
      <c r="AA109">
        <v>63</v>
      </c>
      <c r="AB109">
        <v>19.600000000000001</v>
      </c>
      <c r="AC109">
        <v>56</v>
      </c>
      <c r="AD109">
        <v>0</v>
      </c>
      <c r="AE109">
        <v>0</v>
      </c>
      <c r="AJ109" s="99" t="s">
        <v>61</v>
      </c>
      <c r="AK109" t="s">
        <v>21</v>
      </c>
      <c r="AL109">
        <v>32.799999999999997</v>
      </c>
      <c r="AM109">
        <v>51</v>
      </c>
      <c r="AN109">
        <v>84.5</v>
      </c>
      <c r="AO109">
        <v>46</v>
      </c>
      <c r="AP109">
        <v>34.9</v>
      </c>
      <c r="AQ109">
        <v>46</v>
      </c>
      <c r="AR109">
        <v>10</v>
      </c>
      <c r="AS109">
        <v>57</v>
      </c>
      <c r="AT109">
        <v>166.7</v>
      </c>
      <c r="AU109">
        <v>32</v>
      </c>
      <c r="BM109" s="101" t="s">
        <v>88</v>
      </c>
      <c r="BN109" t="s">
        <v>21</v>
      </c>
      <c r="BO109">
        <v>71.599999999999994</v>
      </c>
      <c r="BP109">
        <v>49</v>
      </c>
      <c r="BQ109">
        <v>86.3</v>
      </c>
      <c r="BR109">
        <v>37</v>
      </c>
      <c r="BS109">
        <v>6.6</v>
      </c>
      <c r="BT109">
        <v>59</v>
      </c>
      <c r="BU109">
        <v>60.8</v>
      </c>
      <c r="BV109">
        <v>48</v>
      </c>
      <c r="BW109">
        <v>16.600000000000001</v>
      </c>
      <c r="BX109">
        <v>53</v>
      </c>
    </row>
    <row r="110" spans="1:76" ht="15" x14ac:dyDescent="0.35">
      <c r="A110" s="101"/>
      <c r="S110" s="215"/>
      <c r="AJ110" s="99"/>
      <c r="AZ110" s="62" t="s">
        <v>36</v>
      </c>
      <c r="BA110" t="s">
        <v>21</v>
      </c>
      <c r="BB110">
        <v>22.6</v>
      </c>
      <c r="BC110">
        <v>49</v>
      </c>
      <c r="BD110">
        <v>49</v>
      </c>
      <c r="BE110">
        <v>43</v>
      </c>
      <c r="BF110">
        <v>68.599999999999994</v>
      </c>
      <c r="BG110">
        <v>46</v>
      </c>
      <c r="BH110">
        <v>19.8</v>
      </c>
      <c r="BI110">
        <v>49</v>
      </c>
      <c r="BJ110">
        <v>48.3</v>
      </c>
      <c r="BK110">
        <v>42</v>
      </c>
      <c r="BM110" s="100"/>
    </row>
    <row r="111" spans="1:76" ht="15" x14ac:dyDescent="0.25">
      <c r="A111" s="101"/>
      <c r="E111" s="94"/>
      <c r="S111" s="215" t="s">
        <v>36</v>
      </c>
      <c r="T111">
        <v>9</v>
      </c>
      <c r="U111">
        <v>52</v>
      </c>
      <c r="V111">
        <v>10.5</v>
      </c>
      <c r="W111">
        <v>52</v>
      </c>
      <c r="X111">
        <v>0</v>
      </c>
      <c r="Y111">
        <v>0</v>
      </c>
      <c r="Z111">
        <v>46.6</v>
      </c>
      <c r="AA111">
        <v>46</v>
      </c>
      <c r="AB111">
        <v>70.7</v>
      </c>
      <c r="AC111">
        <v>40</v>
      </c>
      <c r="AD111">
        <v>102.8</v>
      </c>
      <c r="AE111">
        <v>43</v>
      </c>
      <c r="AJ111" s="99" t="s">
        <v>58</v>
      </c>
      <c r="AK111" t="s">
        <v>21</v>
      </c>
      <c r="AL111">
        <v>29.7</v>
      </c>
      <c r="AM111">
        <v>52</v>
      </c>
      <c r="AN111">
        <v>65.099999999999994</v>
      </c>
      <c r="AO111">
        <v>51</v>
      </c>
      <c r="AP111">
        <v>38.9</v>
      </c>
      <c r="AQ111">
        <v>43</v>
      </c>
      <c r="AR111">
        <v>43.8</v>
      </c>
      <c r="AS111">
        <v>44</v>
      </c>
      <c r="AT111">
        <v>149.80000000000001</v>
      </c>
      <c r="AU111">
        <v>35</v>
      </c>
      <c r="BM111" s="101" t="s">
        <v>56</v>
      </c>
      <c r="BN111" t="s">
        <v>21</v>
      </c>
      <c r="BO111">
        <v>66</v>
      </c>
      <c r="BP111">
        <v>50</v>
      </c>
      <c r="BQ111">
        <v>66</v>
      </c>
      <c r="BR111">
        <v>40</v>
      </c>
      <c r="BS111">
        <v>59.2</v>
      </c>
      <c r="BT111">
        <v>38</v>
      </c>
      <c r="BU111">
        <v>62.6</v>
      </c>
      <c r="BV111">
        <v>47</v>
      </c>
      <c r="BW111">
        <v>63.5</v>
      </c>
      <c r="BX111">
        <v>38</v>
      </c>
    </row>
    <row r="112" spans="1:76" ht="15" x14ac:dyDescent="0.35">
      <c r="A112" s="101"/>
      <c r="S112" s="215"/>
      <c r="AJ112" s="99"/>
      <c r="AZ112" s="62" t="s">
        <v>40</v>
      </c>
      <c r="BA112" t="s">
        <v>21</v>
      </c>
      <c r="BB112">
        <v>22.5</v>
      </c>
      <c r="BC112">
        <v>50</v>
      </c>
      <c r="BD112">
        <v>0</v>
      </c>
      <c r="BE112">
        <v>0</v>
      </c>
      <c r="BF112">
        <v>97.6</v>
      </c>
      <c r="BG112">
        <v>42</v>
      </c>
      <c r="BH112">
        <v>4</v>
      </c>
      <c r="BI112">
        <v>60</v>
      </c>
      <c r="BJ112">
        <v>3.1</v>
      </c>
      <c r="BK112">
        <v>67</v>
      </c>
      <c r="BM112" s="100"/>
    </row>
    <row r="113" spans="1:76" ht="15" x14ac:dyDescent="0.25">
      <c r="A113" s="101"/>
      <c r="S113" s="215" t="s">
        <v>40</v>
      </c>
      <c r="T113">
        <v>8.3000000000000007</v>
      </c>
      <c r="U113">
        <v>53</v>
      </c>
      <c r="V113">
        <v>10.4</v>
      </c>
      <c r="W113">
        <v>53</v>
      </c>
      <c r="X113">
        <v>9</v>
      </c>
      <c r="Y113">
        <v>53</v>
      </c>
      <c r="Z113">
        <v>0</v>
      </c>
      <c r="AA113">
        <v>0</v>
      </c>
      <c r="AB113">
        <v>44.2</v>
      </c>
      <c r="AC113">
        <v>47</v>
      </c>
      <c r="AD113">
        <v>27.2</v>
      </c>
      <c r="AE113">
        <v>58</v>
      </c>
      <c r="AJ113" s="99" t="s">
        <v>159</v>
      </c>
      <c r="AK113" t="s">
        <v>21</v>
      </c>
      <c r="AL113">
        <v>26.3</v>
      </c>
      <c r="AM113">
        <v>53</v>
      </c>
      <c r="AN113">
        <v>92.8</v>
      </c>
      <c r="AO113">
        <v>45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BM113" s="101" t="s">
        <v>58</v>
      </c>
      <c r="BN113" t="s">
        <v>21</v>
      </c>
      <c r="BO113">
        <v>65.099999999999994</v>
      </c>
      <c r="BP113">
        <v>51</v>
      </c>
      <c r="BQ113">
        <v>38.9</v>
      </c>
      <c r="BR113">
        <v>43</v>
      </c>
      <c r="BS113">
        <v>43.8</v>
      </c>
      <c r="BT113">
        <v>44</v>
      </c>
      <c r="BU113">
        <v>149.80000000000001</v>
      </c>
      <c r="BV113">
        <v>35</v>
      </c>
      <c r="BW113">
        <v>21.8</v>
      </c>
      <c r="BX113">
        <v>47</v>
      </c>
    </row>
    <row r="114" spans="1:76" ht="15" x14ac:dyDescent="0.35">
      <c r="A114" s="101"/>
      <c r="S114" s="215"/>
      <c r="AJ114" s="99"/>
      <c r="AZ114" s="62" t="s">
        <v>86</v>
      </c>
      <c r="BA114" t="s">
        <v>21</v>
      </c>
      <c r="BB114">
        <v>14.2</v>
      </c>
      <c r="BC114">
        <v>51</v>
      </c>
      <c r="BD114">
        <v>4.7</v>
      </c>
      <c r="BE114">
        <v>63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M114" s="100"/>
    </row>
    <row r="115" spans="1:76" ht="15" x14ac:dyDescent="0.25">
      <c r="A115" s="101"/>
      <c r="S115" s="215" t="s">
        <v>60</v>
      </c>
      <c r="T115">
        <v>4.9000000000000004</v>
      </c>
      <c r="U115">
        <v>54</v>
      </c>
      <c r="V115">
        <v>9.6999999999999993</v>
      </c>
      <c r="W115">
        <v>54</v>
      </c>
      <c r="X115">
        <v>0</v>
      </c>
      <c r="Y115">
        <v>0</v>
      </c>
      <c r="Z115">
        <v>87.9</v>
      </c>
      <c r="AA115">
        <v>36</v>
      </c>
      <c r="AB115">
        <v>0</v>
      </c>
      <c r="AC115">
        <v>0</v>
      </c>
      <c r="AD115">
        <v>334.3</v>
      </c>
      <c r="AE115">
        <v>26</v>
      </c>
      <c r="AJ115" s="99" t="s">
        <v>41</v>
      </c>
      <c r="AK115" t="s">
        <v>21</v>
      </c>
      <c r="AL115">
        <v>22.4</v>
      </c>
      <c r="AM115">
        <v>54</v>
      </c>
      <c r="AN115">
        <v>61.5</v>
      </c>
      <c r="AO115">
        <v>52</v>
      </c>
      <c r="AP115">
        <v>11.3</v>
      </c>
      <c r="AQ115">
        <v>52</v>
      </c>
      <c r="AR115">
        <v>58.5</v>
      </c>
      <c r="AS115">
        <v>39</v>
      </c>
      <c r="AT115">
        <v>189.7</v>
      </c>
      <c r="AU115">
        <v>29</v>
      </c>
      <c r="BM115" s="101" t="s">
        <v>41</v>
      </c>
      <c r="BN115" t="s">
        <v>21</v>
      </c>
      <c r="BO115">
        <v>61.5</v>
      </c>
      <c r="BP115">
        <v>52</v>
      </c>
      <c r="BQ115">
        <v>11.3</v>
      </c>
      <c r="BR115">
        <v>52</v>
      </c>
      <c r="BS115">
        <v>58.5</v>
      </c>
      <c r="BT115">
        <v>39</v>
      </c>
      <c r="BU115">
        <v>189.7</v>
      </c>
      <c r="BV115">
        <v>29</v>
      </c>
      <c r="BW115">
        <v>9</v>
      </c>
      <c r="BX115">
        <v>55</v>
      </c>
    </row>
    <row r="116" spans="1:76" ht="15" x14ac:dyDescent="0.35">
      <c r="A116" s="101"/>
      <c r="S116" s="215"/>
      <c r="AJ116" s="99"/>
      <c r="AZ116" s="62" t="s">
        <v>41</v>
      </c>
      <c r="BA116" t="s">
        <v>21</v>
      </c>
      <c r="BB116">
        <v>11.3</v>
      </c>
      <c r="BC116">
        <v>52</v>
      </c>
      <c r="BD116">
        <v>58.5</v>
      </c>
      <c r="BE116">
        <v>39</v>
      </c>
      <c r="BF116">
        <v>189.7</v>
      </c>
      <c r="BG116">
        <v>29</v>
      </c>
      <c r="BH116">
        <v>8.9</v>
      </c>
      <c r="BI116">
        <v>55</v>
      </c>
      <c r="BJ116">
        <v>92.6</v>
      </c>
      <c r="BK116">
        <v>36</v>
      </c>
      <c r="BM116" s="100"/>
    </row>
    <row r="117" spans="1:76" ht="15" x14ac:dyDescent="0.25">
      <c r="A117" s="101"/>
      <c r="S117" s="215" t="s">
        <v>82</v>
      </c>
      <c r="T117">
        <v>0</v>
      </c>
      <c r="U117">
        <v>55</v>
      </c>
      <c r="V117">
        <v>8.6</v>
      </c>
      <c r="W117">
        <v>55</v>
      </c>
      <c r="X117">
        <v>11.7</v>
      </c>
      <c r="Y117">
        <v>52</v>
      </c>
      <c r="Z117">
        <v>27.5</v>
      </c>
      <c r="AA117">
        <v>53</v>
      </c>
      <c r="AB117">
        <v>2.5</v>
      </c>
      <c r="AC117">
        <v>64</v>
      </c>
      <c r="AD117">
        <v>18.399999999999999</v>
      </c>
      <c r="AE117">
        <v>60</v>
      </c>
      <c r="AJ117" s="99" t="s">
        <v>38</v>
      </c>
      <c r="AK117" t="s">
        <v>21</v>
      </c>
      <c r="AL117">
        <v>19.8</v>
      </c>
      <c r="AM117">
        <v>55</v>
      </c>
      <c r="AN117">
        <v>52.9</v>
      </c>
      <c r="AO117">
        <v>54</v>
      </c>
      <c r="AP117">
        <v>0</v>
      </c>
      <c r="AQ117">
        <v>0</v>
      </c>
      <c r="AR117">
        <v>0.2</v>
      </c>
      <c r="AS117">
        <v>70</v>
      </c>
      <c r="AT117">
        <v>4.8</v>
      </c>
      <c r="AU117">
        <v>75</v>
      </c>
      <c r="BM117" s="101" t="s">
        <v>43</v>
      </c>
      <c r="BN117" t="s">
        <v>21</v>
      </c>
      <c r="BO117">
        <v>61</v>
      </c>
      <c r="BP117">
        <v>53</v>
      </c>
      <c r="BQ117">
        <v>43.3</v>
      </c>
      <c r="BR117">
        <v>42</v>
      </c>
      <c r="BS117">
        <v>52.7</v>
      </c>
      <c r="BT117">
        <v>42</v>
      </c>
      <c r="BU117">
        <v>152.1</v>
      </c>
      <c r="BV117">
        <v>33</v>
      </c>
      <c r="BW117">
        <v>18.899999999999999</v>
      </c>
      <c r="BX117">
        <v>51</v>
      </c>
    </row>
    <row r="118" spans="1:76" ht="15" x14ac:dyDescent="0.35">
      <c r="A118" s="101"/>
      <c r="S118" s="215"/>
      <c r="AJ118" s="99"/>
      <c r="AZ118" s="62" t="s">
        <v>91</v>
      </c>
      <c r="BA118" t="s">
        <v>21</v>
      </c>
      <c r="BB118">
        <v>11.2</v>
      </c>
      <c r="BC118">
        <v>53</v>
      </c>
      <c r="BD118">
        <v>18.7</v>
      </c>
      <c r="BE118">
        <v>52</v>
      </c>
      <c r="BF118">
        <v>19</v>
      </c>
      <c r="BG118">
        <v>59</v>
      </c>
      <c r="BH118">
        <v>23.4</v>
      </c>
      <c r="BI118">
        <v>46</v>
      </c>
      <c r="BJ118">
        <v>21.9</v>
      </c>
      <c r="BK118">
        <v>49</v>
      </c>
      <c r="BM118" s="100"/>
    </row>
    <row r="119" spans="1:76" ht="15" x14ac:dyDescent="0.25">
      <c r="A119" s="101"/>
      <c r="S119" s="215" t="s">
        <v>147</v>
      </c>
      <c r="T119">
        <v>0</v>
      </c>
      <c r="U119">
        <v>56</v>
      </c>
      <c r="V119">
        <v>5.5</v>
      </c>
      <c r="W119">
        <v>56</v>
      </c>
      <c r="X119">
        <v>3</v>
      </c>
      <c r="Y119">
        <v>58</v>
      </c>
      <c r="Z119">
        <v>11</v>
      </c>
      <c r="AA119">
        <v>60</v>
      </c>
      <c r="AB119">
        <v>0</v>
      </c>
      <c r="AC119">
        <v>0</v>
      </c>
      <c r="AD119">
        <v>0</v>
      </c>
      <c r="AE119">
        <v>0</v>
      </c>
      <c r="AJ119" s="99" t="s">
        <v>86</v>
      </c>
      <c r="AK119" t="s">
        <v>21</v>
      </c>
      <c r="AL119">
        <v>19.600000000000001</v>
      </c>
      <c r="AM119">
        <v>56</v>
      </c>
      <c r="AN119">
        <v>0</v>
      </c>
      <c r="AO119">
        <v>0</v>
      </c>
      <c r="AP119">
        <v>14.2</v>
      </c>
      <c r="AQ119">
        <v>51</v>
      </c>
      <c r="AR119">
        <v>4.7</v>
      </c>
      <c r="AS119">
        <v>63</v>
      </c>
      <c r="AT119">
        <v>0</v>
      </c>
      <c r="AU119">
        <v>0</v>
      </c>
      <c r="BM119" s="101" t="s">
        <v>38</v>
      </c>
      <c r="BN119" t="s">
        <v>21</v>
      </c>
      <c r="BO119">
        <v>52.9</v>
      </c>
      <c r="BP119">
        <v>54</v>
      </c>
      <c r="BQ119">
        <v>0</v>
      </c>
      <c r="BR119">
        <v>0</v>
      </c>
      <c r="BS119">
        <v>0.2</v>
      </c>
      <c r="BT119">
        <v>70</v>
      </c>
      <c r="BU119">
        <v>4.8</v>
      </c>
      <c r="BV119">
        <v>75</v>
      </c>
      <c r="BW119">
        <v>0</v>
      </c>
      <c r="BX119">
        <v>0</v>
      </c>
    </row>
    <row r="120" spans="1:76" ht="15" x14ac:dyDescent="0.35">
      <c r="A120" s="101"/>
      <c r="S120" s="215"/>
      <c r="AJ120" s="99"/>
      <c r="AZ120" s="62" t="s">
        <v>84</v>
      </c>
      <c r="BA120" t="s">
        <v>21</v>
      </c>
      <c r="BB120">
        <v>10.9</v>
      </c>
      <c r="BC120">
        <v>54</v>
      </c>
      <c r="BD120">
        <v>16.100000000000001</v>
      </c>
      <c r="BE120">
        <v>54</v>
      </c>
      <c r="BF120">
        <v>23.4</v>
      </c>
      <c r="BG120">
        <v>57</v>
      </c>
      <c r="BH120">
        <v>70.7</v>
      </c>
      <c r="BI120">
        <v>36</v>
      </c>
      <c r="BJ120">
        <v>66.8</v>
      </c>
      <c r="BK120">
        <v>39</v>
      </c>
      <c r="BM120" s="100"/>
    </row>
    <row r="121" spans="1:76" ht="15" x14ac:dyDescent="0.25">
      <c r="A121" s="101"/>
      <c r="S121" s="215" t="s">
        <v>48</v>
      </c>
      <c r="T121">
        <v>0</v>
      </c>
      <c r="U121">
        <v>57</v>
      </c>
      <c r="V121">
        <v>5.2</v>
      </c>
      <c r="W121">
        <v>57</v>
      </c>
      <c r="X121">
        <v>4.7</v>
      </c>
      <c r="Y121">
        <v>57</v>
      </c>
      <c r="Z121">
        <v>6.6</v>
      </c>
      <c r="AA121">
        <v>68</v>
      </c>
      <c r="AB121">
        <v>5.6</v>
      </c>
      <c r="AC121">
        <v>63</v>
      </c>
      <c r="AD121">
        <v>5.2</v>
      </c>
      <c r="AE121">
        <v>68</v>
      </c>
      <c r="AJ121" s="99" t="s">
        <v>85</v>
      </c>
      <c r="AK121" t="s">
        <v>21</v>
      </c>
      <c r="AL121">
        <v>19.600000000000001</v>
      </c>
      <c r="AM121">
        <v>57</v>
      </c>
      <c r="AN121">
        <v>142.80000000000001</v>
      </c>
      <c r="AO121">
        <v>35</v>
      </c>
      <c r="AP121">
        <v>25.3</v>
      </c>
      <c r="AQ121">
        <v>48</v>
      </c>
      <c r="AR121">
        <v>0</v>
      </c>
      <c r="AS121">
        <v>0</v>
      </c>
      <c r="AT121">
        <v>4.7</v>
      </c>
      <c r="AU121">
        <v>76</v>
      </c>
      <c r="BM121" s="101" t="s">
        <v>109</v>
      </c>
      <c r="BN121" t="s">
        <v>21</v>
      </c>
      <c r="BO121">
        <v>44.2</v>
      </c>
      <c r="BP121">
        <v>55</v>
      </c>
      <c r="BQ121">
        <v>7.5</v>
      </c>
      <c r="BR121">
        <v>55</v>
      </c>
      <c r="BS121">
        <v>0</v>
      </c>
      <c r="BT121">
        <v>0</v>
      </c>
      <c r="BU121">
        <v>14.7</v>
      </c>
      <c r="BV121">
        <v>63</v>
      </c>
      <c r="BW121">
        <v>25.3</v>
      </c>
      <c r="BX121">
        <v>44</v>
      </c>
    </row>
    <row r="122" spans="1:76" ht="15" x14ac:dyDescent="0.35">
      <c r="A122" s="101"/>
      <c r="S122" s="215"/>
      <c r="AJ122" s="99"/>
      <c r="AZ122" s="62" t="s">
        <v>109</v>
      </c>
      <c r="BA122" t="s">
        <v>21</v>
      </c>
      <c r="BB122">
        <v>7.5</v>
      </c>
      <c r="BC122">
        <v>55</v>
      </c>
      <c r="BD122">
        <v>0</v>
      </c>
      <c r="BE122">
        <v>0</v>
      </c>
      <c r="BF122">
        <v>14.7</v>
      </c>
      <c r="BG122">
        <v>63</v>
      </c>
      <c r="BH122">
        <v>25.3</v>
      </c>
      <c r="BI122">
        <v>44</v>
      </c>
      <c r="BJ122">
        <v>20.8</v>
      </c>
      <c r="BK122">
        <v>50</v>
      </c>
      <c r="BM122" s="100"/>
    </row>
    <row r="123" spans="1:76" ht="15" x14ac:dyDescent="0.25">
      <c r="A123" s="101"/>
      <c r="S123" s="215" t="s">
        <v>108</v>
      </c>
      <c r="T123">
        <v>0</v>
      </c>
      <c r="U123">
        <v>58</v>
      </c>
      <c r="V123">
        <v>4.5</v>
      </c>
      <c r="W123">
        <v>58</v>
      </c>
      <c r="X123">
        <v>6.1</v>
      </c>
      <c r="Y123">
        <v>55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J123" s="99" t="s">
        <v>62</v>
      </c>
      <c r="AK123" t="s">
        <v>21</v>
      </c>
      <c r="AL123">
        <v>17.7</v>
      </c>
      <c r="AM123">
        <v>58</v>
      </c>
      <c r="AN123">
        <v>14.3</v>
      </c>
      <c r="AO123">
        <v>65</v>
      </c>
      <c r="AP123">
        <v>5.2</v>
      </c>
      <c r="AQ123">
        <v>57</v>
      </c>
      <c r="AR123">
        <v>20.3</v>
      </c>
      <c r="AS123">
        <v>49</v>
      </c>
      <c r="AT123">
        <v>25.8</v>
      </c>
      <c r="AU123">
        <v>56</v>
      </c>
      <c r="BM123" s="101" t="s">
        <v>100</v>
      </c>
      <c r="BN123" t="s">
        <v>21</v>
      </c>
      <c r="BO123">
        <v>37.5</v>
      </c>
      <c r="BP123">
        <v>56</v>
      </c>
      <c r="BQ123">
        <v>26.1</v>
      </c>
      <c r="BR123">
        <v>47</v>
      </c>
      <c r="BS123">
        <v>40.5</v>
      </c>
      <c r="BT123">
        <v>45</v>
      </c>
      <c r="BU123">
        <v>38.799999999999997</v>
      </c>
      <c r="BV123">
        <v>52</v>
      </c>
      <c r="BW123">
        <v>42.6</v>
      </c>
      <c r="BX123">
        <v>41</v>
      </c>
    </row>
    <row r="124" spans="1:76" ht="15" x14ac:dyDescent="0.35">
      <c r="A124" s="101"/>
      <c r="S124" s="215"/>
      <c r="AJ124" s="99"/>
      <c r="AZ124" s="62" t="s">
        <v>72</v>
      </c>
      <c r="BA124" t="s">
        <v>21</v>
      </c>
      <c r="BB124">
        <v>7.3</v>
      </c>
      <c r="BC124">
        <v>56</v>
      </c>
      <c r="BD124">
        <v>15.5</v>
      </c>
      <c r="BE124">
        <v>56</v>
      </c>
      <c r="BF124">
        <v>20.5</v>
      </c>
      <c r="BG124">
        <v>58</v>
      </c>
      <c r="BH124">
        <v>29.8</v>
      </c>
      <c r="BI124">
        <v>42</v>
      </c>
      <c r="BJ124">
        <v>27.1</v>
      </c>
      <c r="BK124">
        <v>46</v>
      </c>
      <c r="BM124" s="100"/>
    </row>
    <row r="125" spans="1:76" ht="15" x14ac:dyDescent="0.25">
      <c r="A125" s="101"/>
      <c r="S125" s="215" t="s">
        <v>235</v>
      </c>
      <c r="T125">
        <v>0</v>
      </c>
      <c r="U125">
        <v>59</v>
      </c>
      <c r="V125">
        <v>4</v>
      </c>
      <c r="W125">
        <v>59</v>
      </c>
      <c r="X125">
        <v>3</v>
      </c>
      <c r="Y125">
        <v>59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J125" s="99" t="s">
        <v>91</v>
      </c>
      <c r="AK125" t="s">
        <v>21</v>
      </c>
      <c r="AL125">
        <v>17.2</v>
      </c>
      <c r="AM125">
        <v>59</v>
      </c>
      <c r="AN125">
        <v>17.600000000000001</v>
      </c>
      <c r="AO125">
        <v>61</v>
      </c>
      <c r="AP125">
        <v>11.2</v>
      </c>
      <c r="AQ125">
        <v>53</v>
      </c>
      <c r="AR125">
        <v>18.7</v>
      </c>
      <c r="AS125">
        <v>52</v>
      </c>
      <c r="AT125">
        <v>19.100000000000001</v>
      </c>
      <c r="AU125">
        <v>59</v>
      </c>
      <c r="BM125" s="101" t="s">
        <v>66</v>
      </c>
      <c r="BN125" t="s">
        <v>21</v>
      </c>
      <c r="BO125">
        <v>27.5</v>
      </c>
      <c r="BP125">
        <v>57</v>
      </c>
      <c r="BQ125">
        <v>118.6</v>
      </c>
      <c r="BR125">
        <v>32</v>
      </c>
      <c r="BS125">
        <v>339.4</v>
      </c>
      <c r="BT125">
        <v>23</v>
      </c>
      <c r="BU125">
        <v>500</v>
      </c>
      <c r="BV125">
        <v>19</v>
      </c>
      <c r="BW125">
        <v>263.2</v>
      </c>
      <c r="BX125">
        <v>18</v>
      </c>
    </row>
    <row r="126" spans="1:76" ht="15" x14ac:dyDescent="0.35">
      <c r="A126" s="101"/>
      <c r="S126" s="215"/>
      <c r="AJ126" s="99"/>
      <c r="AZ126" s="62" t="s">
        <v>62</v>
      </c>
      <c r="BA126" t="s">
        <v>21</v>
      </c>
      <c r="BB126">
        <v>5.2</v>
      </c>
      <c r="BC126">
        <v>57</v>
      </c>
      <c r="BD126">
        <v>20.3</v>
      </c>
      <c r="BE126">
        <v>49</v>
      </c>
      <c r="BF126">
        <v>25.8</v>
      </c>
      <c r="BG126">
        <v>56</v>
      </c>
      <c r="BH126">
        <v>24.1</v>
      </c>
      <c r="BI126">
        <v>45</v>
      </c>
      <c r="BJ126">
        <v>25.8</v>
      </c>
      <c r="BK126">
        <v>48</v>
      </c>
      <c r="BM126" s="100"/>
    </row>
    <row r="127" spans="1:76" ht="15" x14ac:dyDescent="0.25">
      <c r="A127" s="101"/>
      <c r="S127" s="215" t="s">
        <v>61</v>
      </c>
      <c r="T127">
        <v>0</v>
      </c>
      <c r="U127">
        <v>60</v>
      </c>
      <c r="V127">
        <v>2.5</v>
      </c>
      <c r="W127">
        <v>60</v>
      </c>
      <c r="X127">
        <v>0</v>
      </c>
      <c r="Y127">
        <v>0</v>
      </c>
      <c r="Z127">
        <v>9.5</v>
      </c>
      <c r="AA127">
        <v>64</v>
      </c>
      <c r="AB127">
        <v>32.799999999999997</v>
      </c>
      <c r="AC127">
        <v>51</v>
      </c>
      <c r="AD127">
        <v>84.5</v>
      </c>
      <c r="AE127">
        <v>46</v>
      </c>
      <c r="AJ127" s="99" t="s">
        <v>162</v>
      </c>
      <c r="AK127" t="s">
        <v>21</v>
      </c>
      <c r="AL127">
        <v>11.5</v>
      </c>
      <c r="AM127">
        <v>60</v>
      </c>
      <c r="AN127">
        <v>15.5</v>
      </c>
      <c r="AO127">
        <v>63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BM127" s="101" t="s">
        <v>40</v>
      </c>
      <c r="BN127" t="s">
        <v>21</v>
      </c>
      <c r="BO127">
        <v>27.2</v>
      </c>
      <c r="BP127">
        <v>58</v>
      </c>
      <c r="BQ127">
        <v>22.5</v>
      </c>
      <c r="BR127">
        <v>50</v>
      </c>
      <c r="BS127">
        <v>0</v>
      </c>
      <c r="BT127">
        <v>0</v>
      </c>
      <c r="BU127">
        <v>97.6</v>
      </c>
      <c r="BV127">
        <v>42</v>
      </c>
      <c r="BW127">
        <v>4</v>
      </c>
      <c r="BX127">
        <v>60</v>
      </c>
    </row>
    <row r="128" spans="1:76" ht="15" x14ac:dyDescent="0.35">
      <c r="A128" s="101"/>
      <c r="S128" s="215"/>
      <c r="AJ128" s="99"/>
      <c r="AZ128" s="62" t="s">
        <v>48</v>
      </c>
      <c r="BA128" t="s">
        <v>21</v>
      </c>
      <c r="BB128">
        <v>4.8</v>
      </c>
      <c r="BC128">
        <v>58</v>
      </c>
      <c r="BD128">
        <v>5.2</v>
      </c>
      <c r="BE128">
        <v>62</v>
      </c>
      <c r="BF128">
        <v>5.7</v>
      </c>
      <c r="BG128">
        <v>73</v>
      </c>
      <c r="BH128">
        <v>6.3</v>
      </c>
      <c r="BI128">
        <v>56</v>
      </c>
      <c r="BJ128">
        <v>7.1</v>
      </c>
      <c r="BK128">
        <v>59</v>
      </c>
      <c r="BM128" s="100"/>
    </row>
    <row r="129" spans="1:76" ht="15" x14ac:dyDescent="0.25">
      <c r="A129" s="101"/>
      <c r="S129" s="215" t="s">
        <v>234</v>
      </c>
      <c r="T129">
        <v>0</v>
      </c>
      <c r="U129">
        <v>61</v>
      </c>
      <c r="V129">
        <v>2</v>
      </c>
      <c r="W129">
        <v>61</v>
      </c>
      <c r="X129">
        <v>1.5</v>
      </c>
      <c r="Y129">
        <v>60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J129" s="99" t="s">
        <v>81</v>
      </c>
      <c r="AK129" t="s">
        <v>21</v>
      </c>
      <c r="AL129">
        <v>6.3</v>
      </c>
      <c r="AM129">
        <v>61</v>
      </c>
      <c r="AN129">
        <v>14.7</v>
      </c>
      <c r="AO129">
        <v>64</v>
      </c>
      <c r="AP129">
        <v>2.5</v>
      </c>
      <c r="AQ129">
        <v>60</v>
      </c>
      <c r="AR129">
        <v>0</v>
      </c>
      <c r="AS129">
        <v>0</v>
      </c>
      <c r="AT129">
        <v>101.6</v>
      </c>
      <c r="AU129">
        <v>41</v>
      </c>
      <c r="BM129" s="101" t="s">
        <v>169</v>
      </c>
      <c r="BN129" t="s">
        <v>21</v>
      </c>
      <c r="BO129">
        <v>26</v>
      </c>
      <c r="BP129">
        <v>59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</row>
    <row r="130" spans="1:76" ht="15" x14ac:dyDescent="0.35">
      <c r="A130" s="101"/>
      <c r="S130" s="215"/>
      <c r="AJ130" s="99"/>
      <c r="AZ130" s="62" t="s">
        <v>90</v>
      </c>
      <c r="BA130" t="s">
        <v>21</v>
      </c>
      <c r="BB130">
        <v>3.9</v>
      </c>
      <c r="BC130">
        <v>59</v>
      </c>
      <c r="BD130">
        <v>6.2</v>
      </c>
      <c r="BE130">
        <v>60</v>
      </c>
      <c r="BF130">
        <v>9.6999999999999993</v>
      </c>
      <c r="BG130">
        <v>68</v>
      </c>
      <c r="BH130">
        <v>0</v>
      </c>
      <c r="BI130">
        <v>0</v>
      </c>
      <c r="BJ130">
        <v>7.1</v>
      </c>
      <c r="BK130">
        <v>60</v>
      </c>
      <c r="BM130" s="100"/>
    </row>
    <row r="131" spans="1:76" ht="15" x14ac:dyDescent="0.25">
      <c r="A131" s="101"/>
      <c r="S131" s="215" t="s">
        <v>240</v>
      </c>
      <c r="T131">
        <v>0</v>
      </c>
      <c r="U131">
        <v>62</v>
      </c>
      <c r="V131">
        <v>2</v>
      </c>
      <c r="W131">
        <v>62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J131" s="99" t="s">
        <v>90</v>
      </c>
      <c r="AK131" t="s">
        <v>21</v>
      </c>
      <c r="AL131">
        <v>6.1</v>
      </c>
      <c r="AM131">
        <v>62</v>
      </c>
      <c r="AN131">
        <v>8.9</v>
      </c>
      <c r="AO131">
        <v>66</v>
      </c>
      <c r="AP131">
        <v>3.9</v>
      </c>
      <c r="AQ131">
        <v>59</v>
      </c>
      <c r="AR131">
        <v>6.2</v>
      </c>
      <c r="AS131">
        <v>60</v>
      </c>
      <c r="AT131">
        <v>9.6999999999999993</v>
      </c>
      <c r="AU131">
        <v>68</v>
      </c>
      <c r="BM131" s="101" t="s">
        <v>82</v>
      </c>
      <c r="BN131" t="s">
        <v>21</v>
      </c>
      <c r="BO131">
        <v>18.399999999999999</v>
      </c>
      <c r="BP131">
        <v>60</v>
      </c>
      <c r="BQ131">
        <v>2.2999999999999998</v>
      </c>
      <c r="BR131">
        <v>61</v>
      </c>
      <c r="BS131">
        <v>19.100000000000001</v>
      </c>
      <c r="BT131">
        <v>51</v>
      </c>
      <c r="BU131">
        <v>16.5</v>
      </c>
      <c r="BV131">
        <v>61</v>
      </c>
      <c r="BW131">
        <v>0</v>
      </c>
      <c r="BX131">
        <v>0</v>
      </c>
    </row>
    <row r="132" spans="1:76" ht="15" x14ac:dyDescent="0.35">
      <c r="A132" s="101"/>
      <c r="S132" s="215"/>
      <c r="AJ132" s="99"/>
      <c r="AZ132" s="62" t="s">
        <v>81</v>
      </c>
      <c r="BA132" t="s">
        <v>21</v>
      </c>
      <c r="BB132">
        <v>2.5</v>
      </c>
      <c r="BC132">
        <v>60</v>
      </c>
      <c r="BD132">
        <v>0</v>
      </c>
      <c r="BE132">
        <v>0</v>
      </c>
      <c r="BF132">
        <v>101.6</v>
      </c>
      <c r="BG132">
        <v>41</v>
      </c>
      <c r="BH132">
        <v>0</v>
      </c>
      <c r="BI132">
        <v>0</v>
      </c>
      <c r="BJ132">
        <v>8.4</v>
      </c>
      <c r="BK132">
        <v>57</v>
      </c>
      <c r="BM132" s="100"/>
    </row>
    <row r="133" spans="1:76" ht="15" x14ac:dyDescent="0.25">
      <c r="A133" s="101"/>
      <c r="S133" s="215" t="s">
        <v>143</v>
      </c>
      <c r="T133">
        <v>0</v>
      </c>
      <c r="U133">
        <v>63</v>
      </c>
      <c r="V133">
        <v>1</v>
      </c>
      <c r="W133">
        <v>63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J133" s="99" t="s">
        <v>48</v>
      </c>
      <c r="AK133" t="s">
        <v>21</v>
      </c>
      <c r="AL133">
        <v>5.6</v>
      </c>
      <c r="AM133">
        <v>63</v>
      </c>
      <c r="AN133">
        <v>5.2</v>
      </c>
      <c r="AO133">
        <v>68</v>
      </c>
      <c r="AP133">
        <v>4.8</v>
      </c>
      <c r="AQ133">
        <v>58</v>
      </c>
      <c r="AR133">
        <v>5.2</v>
      </c>
      <c r="AS133">
        <v>62</v>
      </c>
      <c r="AT133">
        <v>5.7</v>
      </c>
      <c r="AU133">
        <v>73</v>
      </c>
      <c r="BM133" s="101" t="s">
        <v>91</v>
      </c>
      <c r="BN133" t="s">
        <v>21</v>
      </c>
      <c r="BO133">
        <v>17.600000000000001</v>
      </c>
      <c r="BP133">
        <v>61</v>
      </c>
      <c r="BQ133">
        <v>11.2</v>
      </c>
      <c r="BR133">
        <v>53</v>
      </c>
      <c r="BS133">
        <v>18.7</v>
      </c>
      <c r="BT133">
        <v>52</v>
      </c>
      <c r="BU133">
        <v>19.100000000000001</v>
      </c>
      <c r="BV133">
        <v>59</v>
      </c>
      <c r="BW133">
        <v>23.4</v>
      </c>
      <c r="BX133">
        <v>46</v>
      </c>
    </row>
    <row r="134" spans="1:76" ht="15" x14ac:dyDescent="0.35">
      <c r="A134" s="101"/>
      <c r="S134" s="215"/>
      <c r="AJ134" s="99"/>
      <c r="AZ134" s="62" t="s">
        <v>82</v>
      </c>
      <c r="BA134" t="s">
        <v>21</v>
      </c>
      <c r="BB134">
        <v>2.2999999999999998</v>
      </c>
      <c r="BC134">
        <v>61</v>
      </c>
      <c r="BD134">
        <v>19</v>
      </c>
      <c r="BE134">
        <v>51</v>
      </c>
      <c r="BF134">
        <v>16.5</v>
      </c>
      <c r="BG134">
        <v>61</v>
      </c>
      <c r="BH134">
        <v>0</v>
      </c>
      <c r="BI134">
        <v>0</v>
      </c>
      <c r="BJ134">
        <v>15.7</v>
      </c>
      <c r="BK134">
        <v>54</v>
      </c>
      <c r="BM134" s="100"/>
    </row>
    <row r="135" spans="1:76" ht="15" x14ac:dyDescent="0.25">
      <c r="A135" s="101"/>
      <c r="S135" s="215" t="s">
        <v>38</v>
      </c>
      <c r="T135">
        <v>0</v>
      </c>
      <c r="U135">
        <v>0</v>
      </c>
      <c r="V135">
        <v>0</v>
      </c>
      <c r="W135">
        <v>0</v>
      </c>
      <c r="X135">
        <v>29.3</v>
      </c>
      <c r="Y135">
        <v>42</v>
      </c>
      <c r="Z135">
        <v>10.9</v>
      </c>
      <c r="AA135">
        <v>61</v>
      </c>
      <c r="AB135">
        <v>19.8</v>
      </c>
      <c r="AC135">
        <v>55</v>
      </c>
      <c r="AD135">
        <v>52.9</v>
      </c>
      <c r="AE135">
        <v>54</v>
      </c>
      <c r="AJ135" s="99" t="s">
        <v>82</v>
      </c>
      <c r="AK135" t="s">
        <v>21</v>
      </c>
      <c r="AL135">
        <v>2.5</v>
      </c>
      <c r="AM135">
        <v>64</v>
      </c>
      <c r="AN135">
        <v>18.399999999999999</v>
      </c>
      <c r="AO135">
        <v>60</v>
      </c>
      <c r="AP135">
        <v>2.2999999999999998</v>
      </c>
      <c r="AQ135">
        <v>61</v>
      </c>
      <c r="AR135">
        <v>19.100000000000001</v>
      </c>
      <c r="AS135">
        <v>51</v>
      </c>
      <c r="AT135">
        <v>16.5</v>
      </c>
      <c r="AU135">
        <v>61</v>
      </c>
      <c r="BM135" s="101" t="s">
        <v>84</v>
      </c>
      <c r="BN135" t="s">
        <v>21</v>
      </c>
      <c r="BO135">
        <v>16.100000000000001</v>
      </c>
      <c r="BP135">
        <v>62</v>
      </c>
      <c r="BQ135">
        <v>10.9</v>
      </c>
      <c r="BR135">
        <v>54</v>
      </c>
      <c r="BS135">
        <v>16.100000000000001</v>
      </c>
      <c r="BT135">
        <v>54</v>
      </c>
      <c r="BU135">
        <v>23.4</v>
      </c>
      <c r="BV135">
        <v>57</v>
      </c>
      <c r="BW135">
        <v>70.7</v>
      </c>
      <c r="BX135">
        <v>36</v>
      </c>
    </row>
    <row r="136" spans="1:76" ht="15" x14ac:dyDescent="0.35">
      <c r="A136" s="101"/>
      <c r="S136" s="215"/>
      <c r="AJ136" s="99"/>
      <c r="AZ136" s="62" t="s">
        <v>55</v>
      </c>
      <c r="BA136" t="s">
        <v>21</v>
      </c>
      <c r="BB136">
        <v>0</v>
      </c>
      <c r="BC136">
        <v>0</v>
      </c>
      <c r="BD136">
        <v>59.3</v>
      </c>
      <c r="BE136">
        <v>37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M136" s="100"/>
    </row>
    <row r="137" spans="1:76" ht="15" x14ac:dyDescent="0.25">
      <c r="A137" s="101"/>
      <c r="S137" s="215" t="s">
        <v>88</v>
      </c>
      <c r="T137">
        <v>0</v>
      </c>
      <c r="V137">
        <v>0</v>
      </c>
      <c r="W137">
        <v>0</v>
      </c>
      <c r="X137">
        <v>23</v>
      </c>
      <c r="Y137">
        <v>44</v>
      </c>
      <c r="Z137">
        <v>35.6</v>
      </c>
      <c r="AA137">
        <v>49</v>
      </c>
      <c r="AB137">
        <v>52.7</v>
      </c>
      <c r="AC137">
        <v>43</v>
      </c>
      <c r="AD137">
        <v>71.599999999999994</v>
      </c>
      <c r="AE137">
        <v>49</v>
      </c>
      <c r="AJ137" s="99" t="s">
        <v>73</v>
      </c>
      <c r="AK137" t="s">
        <v>21</v>
      </c>
      <c r="AL137">
        <v>1.3</v>
      </c>
      <c r="AM137">
        <v>65</v>
      </c>
      <c r="AN137">
        <v>0</v>
      </c>
      <c r="AO137">
        <v>0</v>
      </c>
      <c r="AP137">
        <v>0</v>
      </c>
      <c r="AQ137">
        <v>0</v>
      </c>
      <c r="AR137">
        <v>2.2000000000000002</v>
      </c>
      <c r="AS137">
        <v>68</v>
      </c>
      <c r="AT137">
        <v>30.7</v>
      </c>
      <c r="AU137">
        <v>54</v>
      </c>
      <c r="BM137" s="101" t="s">
        <v>162</v>
      </c>
      <c r="BN137" t="s">
        <v>21</v>
      </c>
      <c r="BO137">
        <v>15.5</v>
      </c>
      <c r="BP137">
        <v>63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</row>
    <row r="138" spans="1:76" ht="15" x14ac:dyDescent="0.35">
      <c r="A138" s="101"/>
      <c r="S138" s="215"/>
      <c r="AJ138" s="99"/>
      <c r="AZ138" s="62" t="s">
        <v>87</v>
      </c>
      <c r="BA138" t="s">
        <v>21</v>
      </c>
      <c r="BB138">
        <v>0</v>
      </c>
      <c r="BC138">
        <v>0</v>
      </c>
      <c r="BD138">
        <v>26</v>
      </c>
      <c r="BE138">
        <v>47</v>
      </c>
      <c r="BF138">
        <v>26.1</v>
      </c>
      <c r="BG138">
        <v>55</v>
      </c>
      <c r="BH138">
        <v>0</v>
      </c>
      <c r="BI138">
        <v>0</v>
      </c>
      <c r="BJ138">
        <v>0</v>
      </c>
      <c r="BK138">
        <v>0</v>
      </c>
      <c r="BM138" s="100"/>
    </row>
    <row r="139" spans="1:76" ht="15" x14ac:dyDescent="0.25">
      <c r="A139" s="101"/>
      <c r="S139" s="215" t="s">
        <v>224</v>
      </c>
      <c r="T139">
        <v>0</v>
      </c>
      <c r="V139">
        <v>0</v>
      </c>
      <c r="W139">
        <v>0</v>
      </c>
      <c r="X139">
        <v>13.5</v>
      </c>
      <c r="Y139">
        <v>49</v>
      </c>
      <c r="Z139">
        <v>33.9</v>
      </c>
      <c r="AA139">
        <v>50</v>
      </c>
      <c r="AB139">
        <v>0</v>
      </c>
      <c r="AC139">
        <v>0</v>
      </c>
      <c r="AD139">
        <v>0</v>
      </c>
      <c r="AE139">
        <v>0</v>
      </c>
      <c r="AJ139" s="99" t="s">
        <v>44</v>
      </c>
      <c r="AK139" t="s">
        <v>21</v>
      </c>
      <c r="AL139">
        <v>0.5</v>
      </c>
      <c r="AM139">
        <v>66</v>
      </c>
      <c r="AN139">
        <v>0</v>
      </c>
      <c r="AO139">
        <v>0</v>
      </c>
      <c r="AP139">
        <v>0</v>
      </c>
      <c r="AQ139">
        <v>0</v>
      </c>
      <c r="AR139">
        <v>9.1999999999999993</v>
      </c>
      <c r="AS139">
        <v>58</v>
      </c>
      <c r="AT139">
        <v>18.7</v>
      </c>
      <c r="AU139">
        <v>60</v>
      </c>
      <c r="BM139" s="101" t="s">
        <v>81</v>
      </c>
      <c r="BN139" t="s">
        <v>21</v>
      </c>
      <c r="BO139">
        <v>14.7</v>
      </c>
      <c r="BP139">
        <v>64</v>
      </c>
      <c r="BQ139">
        <v>2.5</v>
      </c>
      <c r="BR139">
        <v>60</v>
      </c>
      <c r="BS139">
        <v>0</v>
      </c>
      <c r="BT139">
        <v>0</v>
      </c>
      <c r="BU139">
        <v>101.6</v>
      </c>
      <c r="BV139">
        <v>41</v>
      </c>
      <c r="BW139">
        <v>0</v>
      </c>
      <c r="BX139">
        <v>0</v>
      </c>
    </row>
    <row r="140" spans="1:76" ht="15" x14ac:dyDescent="0.35">
      <c r="A140" s="101"/>
      <c r="S140" s="215"/>
      <c r="AJ140" s="99"/>
      <c r="AZ140" s="62" t="s">
        <v>80</v>
      </c>
      <c r="BA140" t="s">
        <v>21</v>
      </c>
      <c r="BB140">
        <v>0</v>
      </c>
      <c r="BC140">
        <v>0</v>
      </c>
      <c r="BD140">
        <v>17.399999999999999</v>
      </c>
      <c r="BE140">
        <v>53</v>
      </c>
      <c r="BF140">
        <v>16.5</v>
      </c>
      <c r="BG140">
        <v>62</v>
      </c>
      <c r="BH140">
        <v>0</v>
      </c>
      <c r="BI140">
        <v>0</v>
      </c>
      <c r="BJ140">
        <v>34.1</v>
      </c>
      <c r="BK140">
        <v>45</v>
      </c>
      <c r="BM140" s="100"/>
    </row>
    <row r="141" spans="1:76" ht="15" x14ac:dyDescent="0.25">
      <c r="A141" s="101"/>
      <c r="S141" s="215" t="s">
        <v>231</v>
      </c>
      <c r="T141">
        <v>0</v>
      </c>
      <c r="V141">
        <v>0</v>
      </c>
      <c r="W141">
        <v>0</v>
      </c>
      <c r="X141">
        <v>6</v>
      </c>
      <c r="Y141">
        <v>56</v>
      </c>
      <c r="Z141">
        <v>3.3</v>
      </c>
      <c r="AA141">
        <v>69</v>
      </c>
      <c r="AB141">
        <v>0</v>
      </c>
      <c r="AC141">
        <v>0</v>
      </c>
      <c r="AD141">
        <v>0</v>
      </c>
      <c r="AE141">
        <v>0</v>
      </c>
      <c r="AJ141" s="99" t="s">
        <v>45</v>
      </c>
      <c r="AK141" t="s">
        <v>21</v>
      </c>
      <c r="AL141">
        <v>0</v>
      </c>
      <c r="AM141">
        <v>0</v>
      </c>
      <c r="AN141">
        <v>928.8</v>
      </c>
      <c r="AO141">
        <v>8</v>
      </c>
      <c r="AP141">
        <v>38</v>
      </c>
      <c r="AQ141">
        <v>44</v>
      </c>
      <c r="AR141">
        <v>56.1</v>
      </c>
      <c r="AS141">
        <v>41</v>
      </c>
      <c r="AT141">
        <v>45.7</v>
      </c>
      <c r="AU141">
        <v>49</v>
      </c>
      <c r="BM141" s="101" t="s">
        <v>62</v>
      </c>
      <c r="BN141" t="s">
        <v>21</v>
      </c>
      <c r="BO141">
        <v>14.3</v>
      </c>
      <c r="BP141">
        <v>65</v>
      </c>
      <c r="BQ141">
        <v>5.2</v>
      </c>
      <c r="BR141">
        <v>57</v>
      </c>
      <c r="BS141">
        <v>20.3</v>
      </c>
      <c r="BT141">
        <v>49</v>
      </c>
      <c r="BU141">
        <v>25.8</v>
      </c>
      <c r="BV141">
        <v>56</v>
      </c>
      <c r="BW141">
        <v>24.1</v>
      </c>
      <c r="BX141">
        <v>45</v>
      </c>
    </row>
    <row r="142" spans="1:76" ht="15" x14ac:dyDescent="0.35">
      <c r="A142" s="101"/>
      <c r="S142" s="215"/>
      <c r="AJ142" s="99"/>
      <c r="AZ142" s="62" t="s">
        <v>75</v>
      </c>
      <c r="BA142" t="s">
        <v>21</v>
      </c>
      <c r="BB142">
        <v>0</v>
      </c>
      <c r="BC142">
        <v>0</v>
      </c>
      <c r="BD142">
        <v>15.7</v>
      </c>
      <c r="BE142">
        <v>55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M142" s="100"/>
    </row>
    <row r="143" spans="1:76" ht="15" x14ac:dyDescent="0.25">
      <c r="A143" s="101"/>
      <c r="S143" s="215" t="s">
        <v>45</v>
      </c>
      <c r="T143">
        <v>0</v>
      </c>
      <c r="V143">
        <v>0</v>
      </c>
      <c r="W143">
        <v>0</v>
      </c>
      <c r="X143">
        <v>0</v>
      </c>
      <c r="Y143">
        <v>0</v>
      </c>
      <c r="Z143">
        <v>328.4</v>
      </c>
      <c r="AA143">
        <v>21</v>
      </c>
      <c r="AB143">
        <v>0</v>
      </c>
      <c r="AC143">
        <v>0</v>
      </c>
      <c r="AD143">
        <v>928.8</v>
      </c>
      <c r="AE143">
        <v>8</v>
      </c>
      <c r="AJ143" s="99" t="s">
        <v>60</v>
      </c>
      <c r="AK143" t="s">
        <v>21</v>
      </c>
      <c r="AL143">
        <v>0</v>
      </c>
      <c r="AM143">
        <v>0</v>
      </c>
      <c r="AN143">
        <v>334.3</v>
      </c>
      <c r="AO143">
        <v>26</v>
      </c>
      <c r="AP143">
        <v>427.9</v>
      </c>
      <c r="AQ143">
        <v>15</v>
      </c>
      <c r="AR143">
        <v>19.600000000000001</v>
      </c>
      <c r="AS143">
        <v>50</v>
      </c>
      <c r="AT143">
        <v>834.6</v>
      </c>
      <c r="AU143">
        <v>14</v>
      </c>
      <c r="BM143" s="101" t="s">
        <v>90</v>
      </c>
      <c r="BN143" t="s">
        <v>21</v>
      </c>
      <c r="BO143">
        <v>8.9</v>
      </c>
      <c r="BP143">
        <v>66</v>
      </c>
      <c r="BQ143">
        <v>3.9</v>
      </c>
      <c r="BR143">
        <v>59</v>
      </c>
      <c r="BS143">
        <v>6.2</v>
      </c>
      <c r="BT143">
        <v>60</v>
      </c>
      <c r="BU143">
        <v>9.6999999999999993</v>
      </c>
      <c r="BV143">
        <v>68</v>
      </c>
      <c r="BW143">
        <v>0</v>
      </c>
      <c r="BX143">
        <v>0</v>
      </c>
    </row>
    <row r="144" spans="1:76" ht="15" x14ac:dyDescent="0.35">
      <c r="A144" s="101"/>
      <c r="S144" s="215"/>
      <c r="AJ144" s="99"/>
      <c r="AZ144" s="62" t="s">
        <v>44</v>
      </c>
      <c r="BA144" t="s">
        <v>21</v>
      </c>
      <c r="BB144">
        <v>0</v>
      </c>
      <c r="BC144">
        <v>0</v>
      </c>
      <c r="BD144">
        <v>9.1999999999999993</v>
      </c>
      <c r="BE144">
        <v>58</v>
      </c>
      <c r="BF144">
        <v>18.7</v>
      </c>
      <c r="BG144">
        <v>60</v>
      </c>
      <c r="BH144">
        <v>0</v>
      </c>
      <c r="BI144">
        <v>0</v>
      </c>
      <c r="BJ144">
        <v>16.399999999999999</v>
      </c>
      <c r="BK144">
        <v>53</v>
      </c>
      <c r="BM144" s="100"/>
    </row>
    <row r="145" spans="1:76" ht="15" x14ac:dyDescent="0.25">
      <c r="A145" s="101"/>
      <c r="S145" s="215" t="s">
        <v>50</v>
      </c>
      <c r="T145">
        <v>0</v>
      </c>
      <c r="V145">
        <v>0</v>
      </c>
      <c r="W145">
        <v>0</v>
      </c>
      <c r="X145">
        <v>0</v>
      </c>
      <c r="Y145">
        <v>0</v>
      </c>
      <c r="Z145">
        <v>59.8</v>
      </c>
      <c r="AA145">
        <v>38</v>
      </c>
      <c r="AB145">
        <v>263.39999999999998</v>
      </c>
      <c r="AC145">
        <v>23</v>
      </c>
      <c r="AD145">
        <v>0</v>
      </c>
      <c r="AE145">
        <v>0</v>
      </c>
      <c r="AJ145" s="99" t="s">
        <v>167</v>
      </c>
      <c r="AK145" t="s">
        <v>21</v>
      </c>
      <c r="AL145">
        <v>0</v>
      </c>
      <c r="AM145">
        <v>0</v>
      </c>
      <c r="AN145">
        <v>104.9</v>
      </c>
      <c r="AO145">
        <v>42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BM145" s="101" t="s">
        <v>80</v>
      </c>
      <c r="BN145" t="s">
        <v>21</v>
      </c>
      <c r="BO145">
        <v>7.4</v>
      </c>
      <c r="BP145">
        <v>67</v>
      </c>
      <c r="BQ145">
        <v>0</v>
      </c>
      <c r="BR145">
        <v>0</v>
      </c>
      <c r="BS145">
        <v>17.399999999999999</v>
      </c>
      <c r="BT145">
        <v>53</v>
      </c>
      <c r="BU145">
        <v>16.5</v>
      </c>
      <c r="BV145">
        <v>62</v>
      </c>
      <c r="BW145">
        <v>0</v>
      </c>
      <c r="BX145">
        <v>0</v>
      </c>
    </row>
    <row r="146" spans="1:76" ht="15" x14ac:dyDescent="0.35">
      <c r="A146" s="101"/>
      <c r="S146" s="215"/>
      <c r="AJ146" s="99"/>
      <c r="AZ146" s="62" t="s">
        <v>96</v>
      </c>
      <c r="BA146" t="s">
        <v>21</v>
      </c>
      <c r="BB146">
        <v>0</v>
      </c>
      <c r="BC146">
        <v>0</v>
      </c>
      <c r="BD146">
        <v>6.1</v>
      </c>
      <c r="BE146">
        <v>61</v>
      </c>
      <c r="BF146">
        <v>0</v>
      </c>
      <c r="BG146">
        <v>0</v>
      </c>
      <c r="BH146">
        <v>1.1000000000000001</v>
      </c>
      <c r="BI146">
        <v>64</v>
      </c>
      <c r="BJ146">
        <v>27</v>
      </c>
      <c r="BK146">
        <v>47</v>
      </c>
      <c r="BM146" s="100"/>
    </row>
    <row r="147" spans="1:76" ht="15" x14ac:dyDescent="0.25">
      <c r="A147" s="101"/>
      <c r="S147" s="215" t="s">
        <v>41</v>
      </c>
      <c r="T147">
        <v>0</v>
      </c>
      <c r="V147">
        <v>0</v>
      </c>
      <c r="W147">
        <v>0</v>
      </c>
      <c r="X147">
        <v>0</v>
      </c>
      <c r="Y147">
        <v>0</v>
      </c>
      <c r="Z147">
        <v>59</v>
      </c>
      <c r="AA147">
        <v>39</v>
      </c>
      <c r="AB147">
        <v>22.4</v>
      </c>
      <c r="AC147">
        <v>54</v>
      </c>
      <c r="AD147">
        <v>61.5</v>
      </c>
      <c r="AE147">
        <v>52</v>
      </c>
      <c r="AJ147" s="99" t="s">
        <v>166</v>
      </c>
      <c r="AK147" t="s">
        <v>21</v>
      </c>
      <c r="AL147">
        <v>0</v>
      </c>
      <c r="AM147">
        <v>0</v>
      </c>
      <c r="AN147">
        <v>75.400000000000006</v>
      </c>
      <c r="AO147">
        <v>48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BM147" s="101" t="s">
        <v>48</v>
      </c>
      <c r="BN147" t="s">
        <v>21</v>
      </c>
      <c r="BO147">
        <v>5.2</v>
      </c>
      <c r="BP147">
        <v>68</v>
      </c>
      <c r="BQ147">
        <v>4.8</v>
      </c>
      <c r="BR147">
        <v>58</v>
      </c>
      <c r="BS147">
        <v>5.2</v>
      </c>
      <c r="BT147">
        <v>62</v>
      </c>
      <c r="BU147">
        <v>5.7</v>
      </c>
      <c r="BV147">
        <v>73</v>
      </c>
      <c r="BW147">
        <v>6.3</v>
      </c>
      <c r="BX147">
        <v>56</v>
      </c>
    </row>
    <row r="148" spans="1:76" ht="15" x14ac:dyDescent="0.35">
      <c r="A148" s="101"/>
      <c r="S148" s="215"/>
      <c r="AJ148" s="99"/>
      <c r="AZ148" s="62" t="s">
        <v>74</v>
      </c>
      <c r="BA148" t="s">
        <v>21</v>
      </c>
      <c r="BB148">
        <v>0</v>
      </c>
      <c r="BC148">
        <v>0</v>
      </c>
      <c r="BD148">
        <v>3.2</v>
      </c>
      <c r="BE148">
        <v>64</v>
      </c>
      <c r="BF148">
        <v>8.3000000000000007</v>
      </c>
      <c r="BG148">
        <v>69</v>
      </c>
      <c r="BH148">
        <v>1.5</v>
      </c>
      <c r="BI148">
        <v>63</v>
      </c>
      <c r="BJ148">
        <v>0</v>
      </c>
      <c r="BK148">
        <v>0</v>
      </c>
      <c r="BM148" s="100"/>
    </row>
    <row r="149" spans="1:76" ht="15" x14ac:dyDescent="0.25">
      <c r="A149" s="101"/>
      <c r="S149" s="215" t="s">
        <v>145</v>
      </c>
      <c r="T149">
        <v>0</v>
      </c>
      <c r="V149">
        <v>0</v>
      </c>
      <c r="W149">
        <v>0</v>
      </c>
      <c r="X149">
        <v>0</v>
      </c>
      <c r="Y149">
        <v>0</v>
      </c>
      <c r="Z149">
        <v>58.8</v>
      </c>
      <c r="AA149">
        <v>40</v>
      </c>
      <c r="AB149">
        <v>0</v>
      </c>
      <c r="AC149">
        <v>0</v>
      </c>
      <c r="AD149">
        <v>0</v>
      </c>
      <c r="AE149">
        <v>0</v>
      </c>
      <c r="AJ149" s="99" t="s">
        <v>66</v>
      </c>
      <c r="AK149" t="s">
        <v>21</v>
      </c>
      <c r="AL149">
        <v>0</v>
      </c>
      <c r="AM149">
        <v>0</v>
      </c>
      <c r="AN149">
        <v>27.5</v>
      </c>
      <c r="AO149">
        <v>57</v>
      </c>
      <c r="AP149">
        <v>118.6</v>
      </c>
      <c r="AQ149">
        <v>32</v>
      </c>
      <c r="AR149">
        <v>339.4</v>
      </c>
      <c r="AS149">
        <v>23</v>
      </c>
      <c r="AT149">
        <v>500</v>
      </c>
      <c r="AU149">
        <v>19</v>
      </c>
      <c r="BM149" s="101" t="s">
        <v>50</v>
      </c>
      <c r="BN149" t="s">
        <v>21</v>
      </c>
      <c r="BO149">
        <v>0</v>
      </c>
      <c r="BP149">
        <v>0</v>
      </c>
      <c r="BQ149">
        <v>113.2</v>
      </c>
      <c r="BR149">
        <v>33</v>
      </c>
      <c r="BS149">
        <v>1763.8</v>
      </c>
      <c r="BT149">
        <v>5</v>
      </c>
      <c r="BU149">
        <v>0</v>
      </c>
      <c r="BV149">
        <v>0</v>
      </c>
      <c r="BW149">
        <v>0</v>
      </c>
      <c r="BX149">
        <v>0</v>
      </c>
    </row>
    <row r="150" spans="1:76" ht="15" x14ac:dyDescent="0.35">
      <c r="A150" s="101"/>
      <c r="S150" s="215"/>
      <c r="AJ150" s="99"/>
      <c r="AZ150" s="62" t="s">
        <v>37</v>
      </c>
      <c r="BA150" t="s">
        <v>21</v>
      </c>
      <c r="BB150">
        <v>0</v>
      </c>
      <c r="BC150">
        <v>0</v>
      </c>
      <c r="BD150">
        <v>3.2</v>
      </c>
      <c r="BE150">
        <v>65</v>
      </c>
      <c r="BF150">
        <v>5.7</v>
      </c>
      <c r="BG150">
        <v>74</v>
      </c>
      <c r="BH150">
        <v>2.1</v>
      </c>
      <c r="BI150">
        <v>62</v>
      </c>
      <c r="BJ150">
        <v>6.5</v>
      </c>
      <c r="BK150">
        <v>62</v>
      </c>
      <c r="BM150" s="100"/>
    </row>
    <row r="151" spans="1:76" ht="15" x14ac:dyDescent="0.25">
      <c r="A151" s="101"/>
      <c r="S151" s="215" t="s">
        <v>154</v>
      </c>
      <c r="T151">
        <v>0</v>
      </c>
      <c r="V151">
        <v>0</v>
      </c>
      <c r="W151">
        <v>0</v>
      </c>
      <c r="X151">
        <v>0</v>
      </c>
      <c r="Y151">
        <v>0</v>
      </c>
      <c r="Z151">
        <v>47.6</v>
      </c>
      <c r="AA151">
        <v>45</v>
      </c>
      <c r="AB151">
        <v>52.4</v>
      </c>
      <c r="AC151">
        <v>44</v>
      </c>
      <c r="AD151">
        <v>408.5</v>
      </c>
      <c r="AE151">
        <v>23</v>
      </c>
      <c r="AJ151" s="99" t="s">
        <v>169</v>
      </c>
      <c r="AK151" t="s">
        <v>21</v>
      </c>
      <c r="AL151">
        <v>0</v>
      </c>
      <c r="AM151">
        <v>0</v>
      </c>
      <c r="AN151">
        <v>26</v>
      </c>
      <c r="AO151">
        <v>59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BM151" s="101" t="s">
        <v>97</v>
      </c>
      <c r="BN151" t="s">
        <v>21</v>
      </c>
      <c r="BO151">
        <v>0</v>
      </c>
      <c r="BP151">
        <v>0</v>
      </c>
      <c r="BQ151">
        <v>80.7</v>
      </c>
      <c r="BR151">
        <v>39</v>
      </c>
      <c r="BS151">
        <v>121.3</v>
      </c>
      <c r="BT151">
        <v>32</v>
      </c>
      <c r="BU151">
        <v>139</v>
      </c>
      <c r="BV151">
        <v>37</v>
      </c>
      <c r="BW151">
        <v>78</v>
      </c>
      <c r="BX151">
        <v>35</v>
      </c>
    </row>
    <row r="152" spans="1:76" ht="15" x14ac:dyDescent="0.35">
      <c r="A152" s="101"/>
      <c r="S152" s="215"/>
      <c r="AJ152" s="99"/>
      <c r="AZ152" s="62" t="s">
        <v>103</v>
      </c>
      <c r="BA152" t="s">
        <v>21</v>
      </c>
      <c r="BB152">
        <v>0</v>
      </c>
      <c r="BC152">
        <v>0</v>
      </c>
      <c r="BD152">
        <v>2.8</v>
      </c>
      <c r="BE152">
        <v>66</v>
      </c>
      <c r="BF152">
        <v>1.2</v>
      </c>
      <c r="BG152">
        <v>78</v>
      </c>
      <c r="BH152">
        <v>5.6</v>
      </c>
      <c r="BI152">
        <v>58</v>
      </c>
      <c r="BJ152">
        <v>2.5</v>
      </c>
      <c r="BK152">
        <v>68</v>
      </c>
      <c r="BM152" s="100"/>
    </row>
    <row r="153" spans="1:76" ht="15" x14ac:dyDescent="0.25">
      <c r="A153" s="101"/>
      <c r="S153" s="215" t="s">
        <v>227</v>
      </c>
      <c r="T153">
        <v>0</v>
      </c>
      <c r="V153">
        <v>0</v>
      </c>
      <c r="W153">
        <v>0</v>
      </c>
      <c r="X153">
        <v>0</v>
      </c>
      <c r="Y153">
        <v>0</v>
      </c>
      <c r="Z153">
        <v>31.3</v>
      </c>
      <c r="AA153">
        <v>52</v>
      </c>
      <c r="AB153">
        <v>0</v>
      </c>
      <c r="AC153">
        <v>0</v>
      </c>
      <c r="AD153">
        <v>0</v>
      </c>
      <c r="AE153">
        <v>0</v>
      </c>
      <c r="AJ153" s="99" t="s">
        <v>80</v>
      </c>
      <c r="AK153" t="s">
        <v>21</v>
      </c>
      <c r="AL153">
        <v>0</v>
      </c>
      <c r="AM153">
        <v>0</v>
      </c>
      <c r="AN153">
        <v>7.4</v>
      </c>
      <c r="AO153">
        <v>67</v>
      </c>
      <c r="AP153">
        <v>0</v>
      </c>
      <c r="AQ153">
        <v>0</v>
      </c>
      <c r="AR153">
        <v>17.399999999999999</v>
      </c>
      <c r="AS153">
        <v>53</v>
      </c>
      <c r="AT153">
        <v>16.5</v>
      </c>
      <c r="AU153">
        <v>62</v>
      </c>
      <c r="BM153" s="101" t="s">
        <v>86</v>
      </c>
      <c r="BN153" t="s">
        <v>21</v>
      </c>
      <c r="BO153">
        <v>0</v>
      </c>
      <c r="BP153">
        <v>0</v>
      </c>
      <c r="BQ153">
        <v>14.2</v>
      </c>
      <c r="BR153">
        <v>51</v>
      </c>
      <c r="BS153">
        <v>4.7</v>
      </c>
      <c r="BT153">
        <v>63</v>
      </c>
      <c r="BU153">
        <v>0</v>
      </c>
      <c r="BV153">
        <v>0</v>
      </c>
      <c r="BW153">
        <v>0</v>
      </c>
      <c r="BX153">
        <v>0</v>
      </c>
    </row>
    <row r="154" spans="1:76" ht="15" x14ac:dyDescent="0.35">
      <c r="A154" s="101"/>
      <c r="S154" s="215"/>
      <c r="AJ154" s="99"/>
      <c r="AZ154" s="62" t="s">
        <v>108</v>
      </c>
      <c r="BA154" t="s">
        <v>21</v>
      </c>
      <c r="BB154">
        <v>0</v>
      </c>
      <c r="BC154">
        <v>0</v>
      </c>
      <c r="BD154">
        <v>2.7</v>
      </c>
      <c r="BE154">
        <v>67</v>
      </c>
      <c r="BF154">
        <v>6</v>
      </c>
      <c r="BG154">
        <v>72</v>
      </c>
      <c r="BH154">
        <v>0</v>
      </c>
      <c r="BI154">
        <v>0</v>
      </c>
      <c r="BJ154">
        <v>5</v>
      </c>
      <c r="BK154">
        <v>64</v>
      </c>
      <c r="BM154" s="100"/>
    </row>
    <row r="155" spans="1:76" ht="15" x14ac:dyDescent="0.25">
      <c r="A155" s="101"/>
      <c r="S155" s="215" t="s">
        <v>159</v>
      </c>
      <c r="T155">
        <v>0</v>
      </c>
      <c r="V155">
        <v>0</v>
      </c>
      <c r="W155">
        <v>0</v>
      </c>
      <c r="X155">
        <v>0</v>
      </c>
      <c r="Y155">
        <v>0</v>
      </c>
      <c r="Z155">
        <v>10.7</v>
      </c>
      <c r="AA155">
        <v>62</v>
      </c>
      <c r="AB155">
        <v>26.3</v>
      </c>
      <c r="AC155">
        <v>53</v>
      </c>
      <c r="AD155">
        <v>92.8</v>
      </c>
      <c r="AE155">
        <v>45</v>
      </c>
      <c r="AJ155" s="99" t="s">
        <v>72</v>
      </c>
      <c r="AK155" t="s">
        <v>21</v>
      </c>
      <c r="AL155">
        <v>0</v>
      </c>
      <c r="AM155">
        <v>0</v>
      </c>
      <c r="AN155">
        <v>0</v>
      </c>
      <c r="AO155">
        <v>0</v>
      </c>
      <c r="AP155">
        <v>7.3</v>
      </c>
      <c r="AQ155">
        <v>56</v>
      </c>
      <c r="AR155">
        <v>15.5</v>
      </c>
      <c r="AS155">
        <v>56</v>
      </c>
      <c r="AT155">
        <v>20.5</v>
      </c>
      <c r="AU155">
        <v>58</v>
      </c>
      <c r="BM155" s="101" t="s">
        <v>72</v>
      </c>
      <c r="BN155" t="s">
        <v>21</v>
      </c>
      <c r="BO155">
        <v>0</v>
      </c>
      <c r="BP155">
        <v>0</v>
      </c>
      <c r="BQ155">
        <v>7.3</v>
      </c>
      <c r="BR155">
        <v>56</v>
      </c>
      <c r="BS155">
        <v>15.5</v>
      </c>
      <c r="BT155">
        <v>56</v>
      </c>
      <c r="BU155">
        <v>20.5</v>
      </c>
      <c r="BV155">
        <v>58</v>
      </c>
      <c r="BW155">
        <v>29.8</v>
      </c>
      <c r="BX155">
        <v>42</v>
      </c>
    </row>
    <row r="156" spans="1:76" ht="15" x14ac:dyDescent="0.35">
      <c r="A156" s="101"/>
      <c r="S156" s="215"/>
      <c r="AJ156" s="99"/>
      <c r="AZ156" s="62" t="s">
        <v>73</v>
      </c>
      <c r="BA156" t="s">
        <v>21</v>
      </c>
      <c r="BB156">
        <v>0</v>
      </c>
      <c r="BC156">
        <v>0</v>
      </c>
      <c r="BD156">
        <v>2.2000000000000002</v>
      </c>
      <c r="BE156">
        <v>68</v>
      </c>
      <c r="BF156">
        <v>30.7</v>
      </c>
      <c r="BG156">
        <v>54</v>
      </c>
      <c r="BH156">
        <v>17.8</v>
      </c>
      <c r="BI156">
        <v>52</v>
      </c>
      <c r="BJ156">
        <v>4.7</v>
      </c>
      <c r="BK156">
        <v>65</v>
      </c>
      <c r="BM156" s="100"/>
    </row>
    <row r="157" spans="1:76" ht="15" x14ac:dyDescent="0.25">
      <c r="A157" s="101"/>
      <c r="S157" s="215" t="s">
        <v>81</v>
      </c>
      <c r="T157">
        <v>0</v>
      </c>
      <c r="V157">
        <v>0</v>
      </c>
      <c r="W157">
        <v>0</v>
      </c>
      <c r="X157">
        <v>0</v>
      </c>
      <c r="Y157">
        <v>0</v>
      </c>
      <c r="Z157">
        <v>8</v>
      </c>
      <c r="AA157">
        <v>65</v>
      </c>
      <c r="AB157">
        <v>6.3</v>
      </c>
      <c r="AC157">
        <v>61</v>
      </c>
      <c r="AD157">
        <v>14.7</v>
      </c>
      <c r="AE157">
        <v>64</v>
      </c>
      <c r="AJ157" s="99" t="s">
        <v>87</v>
      </c>
      <c r="AK157" t="s">
        <v>21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26</v>
      </c>
      <c r="AS157">
        <v>47</v>
      </c>
      <c r="AT157">
        <v>26.1</v>
      </c>
      <c r="AU157">
        <v>55</v>
      </c>
      <c r="BM157" s="101" t="s">
        <v>87</v>
      </c>
      <c r="BN157" t="s">
        <v>21</v>
      </c>
      <c r="BO157">
        <v>0</v>
      </c>
      <c r="BP157">
        <v>0</v>
      </c>
      <c r="BQ157">
        <v>0</v>
      </c>
      <c r="BR157">
        <v>0</v>
      </c>
      <c r="BS157">
        <v>26</v>
      </c>
      <c r="BT157">
        <v>47</v>
      </c>
      <c r="BU157">
        <v>26.1</v>
      </c>
      <c r="BV157">
        <v>55</v>
      </c>
      <c r="BW157">
        <v>0</v>
      </c>
      <c r="BX157">
        <v>0</v>
      </c>
    </row>
    <row r="158" spans="1:76" ht="15" x14ac:dyDescent="0.35">
      <c r="A158" s="101"/>
      <c r="S158" s="215"/>
      <c r="AJ158" s="99"/>
      <c r="AZ158" s="62" t="s">
        <v>83</v>
      </c>
      <c r="BA158" t="s">
        <v>21</v>
      </c>
      <c r="BB158">
        <v>0</v>
      </c>
      <c r="BC158">
        <v>0</v>
      </c>
      <c r="BD158">
        <v>1.5</v>
      </c>
      <c r="BE158">
        <v>69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M158" s="100"/>
    </row>
    <row r="159" spans="1:76" ht="15" x14ac:dyDescent="0.25">
      <c r="A159" s="101"/>
      <c r="S159" s="215" t="s">
        <v>167</v>
      </c>
      <c r="T159">
        <v>0</v>
      </c>
      <c r="V159">
        <v>0</v>
      </c>
      <c r="W159">
        <v>0</v>
      </c>
      <c r="X159">
        <v>0</v>
      </c>
      <c r="Y159">
        <v>0</v>
      </c>
      <c r="Z159">
        <v>7.7</v>
      </c>
      <c r="AA159">
        <v>66</v>
      </c>
      <c r="AB159">
        <v>0</v>
      </c>
      <c r="AC159">
        <v>0</v>
      </c>
      <c r="AD159">
        <v>104.9</v>
      </c>
      <c r="AE159">
        <v>42</v>
      </c>
      <c r="AJ159" s="99" t="s">
        <v>75</v>
      </c>
      <c r="AK159" t="s">
        <v>21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15.7</v>
      </c>
      <c r="AS159">
        <v>55</v>
      </c>
      <c r="AT159">
        <v>0</v>
      </c>
      <c r="AU159">
        <v>0</v>
      </c>
      <c r="BM159" s="101" t="s">
        <v>75</v>
      </c>
      <c r="BN159" t="s">
        <v>21</v>
      </c>
      <c r="BO159">
        <v>0</v>
      </c>
      <c r="BP159">
        <v>0</v>
      </c>
      <c r="BQ159">
        <v>0</v>
      </c>
      <c r="BR159">
        <v>0</v>
      </c>
      <c r="BS159">
        <v>15.7</v>
      </c>
      <c r="BT159">
        <v>55</v>
      </c>
      <c r="BU159">
        <v>0</v>
      </c>
      <c r="BV159">
        <v>0</v>
      </c>
      <c r="BW159">
        <v>0</v>
      </c>
      <c r="BX159">
        <v>0</v>
      </c>
    </row>
    <row r="160" spans="1:76" ht="15" x14ac:dyDescent="0.35">
      <c r="A160" s="101"/>
      <c r="S160" s="215"/>
      <c r="AJ160" s="99"/>
      <c r="AZ160" s="62" t="s">
        <v>38</v>
      </c>
      <c r="BA160" t="s">
        <v>21</v>
      </c>
      <c r="BB160">
        <v>0</v>
      </c>
      <c r="BC160">
        <v>0</v>
      </c>
      <c r="BD160">
        <v>0.2</v>
      </c>
      <c r="BE160">
        <v>70</v>
      </c>
      <c r="BF160">
        <v>4.8</v>
      </c>
      <c r="BG160">
        <v>75</v>
      </c>
      <c r="BH160">
        <v>0</v>
      </c>
      <c r="BI160">
        <v>0</v>
      </c>
      <c r="BJ160">
        <v>1.8</v>
      </c>
      <c r="BK160">
        <v>69</v>
      </c>
      <c r="BM160" s="100"/>
    </row>
    <row r="161" spans="1:76" ht="15" x14ac:dyDescent="0.25">
      <c r="A161" s="101"/>
      <c r="S161" s="215" t="s">
        <v>72</v>
      </c>
      <c r="T161">
        <v>0</v>
      </c>
      <c r="V161">
        <v>0</v>
      </c>
      <c r="W161">
        <v>0</v>
      </c>
      <c r="X161">
        <v>0</v>
      </c>
      <c r="Y161">
        <v>0</v>
      </c>
      <c r="Z161">
        <v>3</v>
      </c>
      <c r="AA161">
        <v>70</v>
      </c>
      <c r="AB161">
        <v>0</v>
      </c>
      <c r="AC161">
        <v>0</v>
      </c>
      <c r="AD161">
        <v>0</v>
      </c>
      <c r="AE161">
        <v>0</v>
      </c>
      <c r="AJ161" s="99" t="s">
        <v>96</v>
      </c>
      <c r="AK161" t="s">
        <v>21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6.1</v>
      </c>
      <c r="AS161">
        <v>61</v>
      </c>
      <c r="AT161">
        <v>0</v>
      </c>
      <c r="AU161">
        <v>0</v>
      </c>
      <c r="BM161" s="101" t="s">
        <v>44</v>
      </c>
      <c r="BN161" t="s">
        <v>21</v>
      </c>
      <c r="BO161">
        <v>0</v>
      </c>
      <c r="BP161">
        <v>0</v>
      </c>
      <c r="BQ161">
        <v>0</v>
      </c>
      <c r="BR161">
        <v>0</v>
      </c>
      <c r="BS161">
        <v>9.1999999999999993</v>
      </c>
      <c r="BT161">
        <v>58</v>
      </c>
      <c r="BU161">
        <v>18.7</v>
      </c>
      <c r="BV161">
        <v>60</v>
      </c>
      <c r="BW161">
        <v>0</v>
      </c>
      <c r="BX161">
        <v>0</v>
      </c>
    </row>
    <row r="162" spans="1:76" ht="15" x14ac:dyDescent="0.35">
      <c r="A162" s="101"/>
      <c r="S162" s="215"/>
      <c r="AJ162" s="99"/>
      <c r="AZ162" s="62" t="s">
        <v>143</v>
      </c>
      <c r="BA162" t="s">
        <v>21</v>
      </c>
      <c r="BB162">
        <v>0</v>
      </c>
      <c r="BC162">
        <v>0</v>
      </c>
      <c r="BD162">
        <v>0</v>
      </c>
      <c r="BE162">
        <v>0</v>
      </c>
      <c r="BF162">
        <v>228</v>
      </c>
      <c r="BG162">
        <v>27</v>
      </c>
      <c r="BH162">
        <v>0</v>
      </c>
      <c r="BI162">
        <v>0</v>
      </c>
      <c r="BJ162">
        <v>0</v>
      </c>
      <c r="BK162">
        <v>0</v>
      </c>
      <c r="BM162" s="100"/>
    </row>
    <row r="163" spans="1:76" ht="15" x14ac:dyDescent="0.25">
      <c r="A163" s="101"/>
      <c r="S163" s="215" t="s">
        <v>73</v>
      </c>
      <c r="T163">
        <v>0</v>
      </c>
      <c r="V163">
        <v>0</v>
      </c>
      <c r="W163">
        <v>0</v>
      </c>
      <c r="X163">
        <v>0</v>
      </c>
      <c r="Y163">
        <v>0</v>
      </c>
      <c r="Z163">
        <v>0.8</v>
      </c>
      <c r="AA163">
        <v>71</v>
      </c>
      <c r="AB163">
        <v>1.3</v>
      </c>
      <c r="AC163">
        <v>65</v>
      </c>
      <c r="AD163">
        <v>0</v>
      </c>
      <c r="AE163">
        <v>0</v>
      </c>
      <c r="AJ163" s="99" t="s">
        <v>74</v>
      </c>
      <c r="AK163" t="s">
        <v>21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3.2</v>
      </c>
      <c r="AS163">
        <v>64</v>
      </c>
      <c r="AT163">
        <v>8.3000000000000007</v>
      </c>
      <c r="AU163">
        <v>69</v>
      </c>
      <c r="BM163" s="101" t="s">
        <v>96</v>
      </c>
      <c r="BN163" t="s">
        <v>21</v>
      </c>
      <c r="BO163">
        <v>0</v>
      </c>
      <c r="BP163">
        <v>0</v>
      </c>
      <c r="BQ163">
        <v>0</v>
      </c>
      <c r="BR163">
        <v>0</v>
      </c>
      <c r="BS163">
        <v>6.1</v>
      </c>
      <c r="BT163">
        <v>61</v>
      </c>
      <c r="BU163">
        <v>0</v>
      </c>
      <c r="BV163">
        <v>0</v>
      </c>
      <c r="BW163">
        <v>1.1000000000000001</v>
      </c>
      <c r="BX163">
        <v>64</v>
      </c>
    </row>
    <row r="164" spans="1:76" ht="15" x14ac:dyDescent="0.35">
      <c r="A164" s="101"/>
      <c r="S164" s="215"/>
      <c r="AJ164" s="99"/>
      <c r="AZ164" s="62" t="s">
        <v>144</v>
      </c>
      <c r="BA164" t="s">
        <v>21</v>
      </c>
      <c r="BB164">
        <v>0</v>
      </c>
      <c r="BC164">
        <v>0</v>
      </c>
      <c r="BD164">
        <v>0</v>
      </c>
      <c r="BE164">
        <v>0</v>
      </c>
      <c r="BF164">
        <v>150.69999999999999</v>
      </c>
      <c r="BG164">
        <v>34</v>
      </c>
      <c r="BH164">
        <v>0</v>
      </c>
      <c r="BI164">
        <v>0</v>
      </c>
      <c r="BJ164">
        <v>99</v>
      </c>
      <c r="BK164">
        <v>34</v>
      </c>
      <c r="BM164" s="100"/>
    </row>
    <row r="165" spans="1:76" ht="15" x14ac:dyDescent="0.25">
      <c r="A165" s="101"/>
      <c r="S165" s="215" t="s">
        <v>146</v>
      </c>
      <c r="T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80.7</v>
      </c>
      <c r="AC165">
        <v>37</v>
      </c>
      <c r="AD165">
        <v>76</v>
      </c>
      <c r="AE165">
        <v>47</v>
      </c>
      <c r="AJ165" s="99" t="s">
        <v>37</v>
      </c>
      <c r="AK165" t="s">
        <v>21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3.2</v>
      </c>
      <c r="AS165">
        <v>65</v>
      </c>
      <c r="AT165">
        <v>5.7</v>
      </c>
      <c r="AU165">
        <v>74</v>
      </c>
      <c r="BM165" s="101" t="s">
        <v>74</v>
      </c>
      <c r="BN165" t="s">
        <v>21</v>
      </c>
      <c r="BO165">
        <v>0</v>
      </c>
      <c r="BP165">
        <v>0</v>
      </c>
      <c r="BQ165">
        <v>0</v>
      </c>
      <c r="BR165">
        <v>0</v>
      </c>
      <c r="BS165">
        <v>3.2</v>
      </c>
      <c r="BT165">
        <v>64</v>
      </c>
      <c r="BU165">
        <v>8.3000000000000007</v>
      </c>
      <c r="BV165">
        <v>69</v>
      </c>
      <c r="BW165">
        <v>1.5</v>
      </c>
      <c r="BX165">
        <v>63</v>
      </c>
    </row>
    <row r="166" spans="1:76" ht="15" x14ac:dyDescent="0.35">
      <c r="A166" s="101"/>
      <c r="S166" s="215"/>
      <c r="AJ166" s="99"/>
      <c r="AZ166" s="62" t="s">
        <v>145</v>
      </c>
      <c r="BA166" t="s">
        <v>21</v>
      </c>
      <c r="BB166">
        <v>0</v>
      </c>
      <c r="BC166">
        <v>0</v>
      </c>
      <c r="BD166">
        <v>0</v>
      </c>
      <c r="BE166">
        <v>0</v>
      </c>
      <c r="BF166">
        <v>44.2</v>
      </c>
      <c r="BG166">
        <v>50</v>
      </c>
      <c r="BH166">
        <v>0</v>
      </c>
      <c r="BI166">
        <v>0</v>
      </c>
      <c r="BJ166">
        <v>0</v>
      </c>
      <c r="BK166">
        <v>0</v>
      </c>
      <c r="BM166" s="100"/>
    </row>
    <row r="167" spans="1:76" ht="15" x14ac:dyDescent="0.25">
      <c r="A167" s="101"/>
      <c r="S167" s="215" t="s">
        <v>156</v>
      </c>
      <c r="T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44</v>
      </c>
      <c r="AC167">
        <v>48</v>
      </c>
      <c r="AD167">
        <v>169.7</v>
      </c>
      <c r="AE167">
        <v>34</v>
      </c>
      <c r="AJ167" s="99" t="s">
        <v>103</v>
      </c>
      <c r="AK167" t="s">
        <v>21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2.8</v>
      </c>
      <c r="AS167">
        <v>66</v>
      </c>
      <c r="AT167">
        <v>1.2</v>
      </c>
      <c r="AU167">
        <v>78</v>
      </c>
      <c r="BM167" s="101" t="s">
        <v>37</v>
      </c>
      <c r="BN167" t="s">
        <v>21</v>
      </c>
      <c r="BO167">
        <v>0</v>
      </c>
      <c r="BP167">
        <v>0</v>
      </c>
      <c r="BQ167">
        <v>0</v>
      </c>
      <c r="BR167">
        <v>0</v>
      </c>
      <c r="BS167">
        <v>3.2</v>
      </c>
      <c r="BT167">
        <v>65</v>
      </c>
      <c r="BU167">
        <v>5.7</v>
      </c>
      <c r="BV167">
        <v>74</v>
      </c>
      <c r="BW167">
        <v>2.1</v>
      </c>
      <c r="BX167">
        <v>62</v>
      </c>
    </row>
    <row r="168" spans="1:76" ht="15" x14ac:dyDescent="0.35">
      <c r="A168" s="101"/>
      <c r="S168" s="215"/>
      <c r="AJ168" s="99"/>
      <c r="AZ168" s="62" t="s">
        <v>146</v>
      </c>
      <c r="BA168" t="s">
        <v>21</v>
      </c>
      <c r="BB168">
        <v>0</v>
      </c>
      <c r="BC168">
        <v>0</v>
      </c>
      <c r="BD168">
        <v>0</v>
      </c>
      <c r="BE168">
        <v>0</v>
      </c>
      <c r="BF168">
        <v>43</v>
      </c>
      <c r="BG168">
        <v>51</v>
      </c>
      <c r="BH168">
        <v>0</v>
      </c>
      <c r="BI168">
        <v>0</v>
      </c>
      <c r="BJ168">
        <v>0</v>
      </c>
      <c r="BK168">
        <v>0</v>
      </c>
      <c r="BM168" s="100"/>
    </row>
    <row r="169" spans="1:76" ht="15" x14ac:dyDescent="0.25">
      <c r="A169" s="101"/>
      <c r="S169" s="215" t="s">
        <v>85</v>
      </c>
      <c r="T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19.600000000000001</v>
      </c>
      <c r="AC169">
        <v>57</v>
      </c>
      <c r="AD169">
        <v>142.80000000000001</v>
      </c>
      <c r="AE169">
        <v>35</v>
      </c>
      <c r="AJ169" s="99" t="s">
        <v>108</v>
      </c>
      <c r="AK169" t="s">
        <v>21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2.7</v>
      </c>
      <c r="AS169">
        <v>67</v>
      </c>
      <c r="AT169">
        <v>6</v>
      </c>
      <c r="AU169">
        <v>72</v>
      </c>
      <c r="BM169" s="101" t="s">
        <v>103</v>
      </c>
      <c r="BN169" t="s">
        <v>21</v>
      </c>
      <c r="BO169">
        <v>0</v>
      </c>
      <c r="BP169">
        <v>0</v>
      </c>
      <c r="BQ169">
        <v>0</v>
      </c>
      <c r="BR169">
        <v>0</v>
      </c>
      <c r="BS169">
        <v>2.8</v>
      </c>
      <c r="BT169">
        <v>66</v>
      </c>
      <c r="BU169">
        <v>1.2</v>
      </c>
      <c r="BV169">
        <v>78</v>
      </c>
      <c r="BW169">
        <v>5.6</v>
      </c>
      <c r="BX169">
        <v>58</v>
      </c>
    </row>
    <row r="170" spans="1:76" ht="15" x14ac:dyDescent="0.35">
      <c r="A170" s="101"/>
      <c r="S170" s="215"/>
      <c r="AJ170" s="99"/>
      <c r="AZ170" s="62" t="s">
        <v>147</v>
      </c>
      <c r="BA170" t="s">
        <v>21</v>
      </c>
      <c r="BB170">
        <v>0</v>
      </c>
      <c r="BC170">
        <v>0</v>
      </c>
      <c r="BD170">
        <v>0</v>
      </c>
      <c r="BE170">
        <v>0</v>
      </c>
      <c r="BF170">
        <v>38.1</v>
      </c>
      <c r="BG170">
        <v>53</v>
      </c>
      <c r="BH170">
        <v>0</v>
      </c>
      <c r="BI170">
        <v>0</v>
      </c>
      <c r="BJ170">
        <v>4.5</v>
      </c>
      <c r="BK170">
        <v>66</v>
      </c>
      <c r="BM170" s="100"/>
    </row>
    <row r="171" spans="1:76" ht="15" x14ac:dyDescent="0.25">
      <c r="A171" s="101"/>
      <c r="S171" s="215" t="s">
        <v>90</v>
      </c>
      <c r="T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6.1</v>
      </c>
      <c r="AC171">
        <v>62</v>
      </c>
      <c r="AD171">
        <v>8.9</v>
      </c>
      <c r="AE171">
        <v>66</v>
      </c>
      <c r="AJ171" s="99" t="s">
        <v>83</v>
      </c>
      <c r="AK171" t="s">
        <v>21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1.5</v>
      </c>
      <c r="AS171">
        <v>69</v>
      </c>
      <c r="AT171">
        <v>0</v>
      </c>
      <c r="AU171">
        <v>0</v>
      </c>
      <c r="BM171" s="101" t="s">
        <v>108</v>
      </c>
      <c r="BN171" t="s">
        <v>21</v>
      </c>
      <c r="BO171">
        <v>0</v>
      </c>
      <c r="BP171">
        <v>0</v>
      </c>
      <c r="BQ171">
        <v>0</v>
      </c>
      <c r="BR171">
        <v>0</v>
      </c>
      <c r="BS171">
        <v>2.7</v>
      </c>
      <c r="BT171">
        <v>67</v>
      </c>
      <c r="BU171">
        <v>6</v>
      </c>
      <c r="BV171">
        <v>72</v>
      </c>
      <c r="BW171">
        <v>0</v>
      </c>
      <c r="BX171">
        <v>0</v>
      </c>
    </row>
    <row r="172" spans="1:76" ht="15" x14ac:dyDescent="0.35">
      <c r="A172" s="101"/>
      <c r="S172" s="215"/>
      <c r="AJ172" s="99"/>
      <c r="AZ172" s="62" t="s">
        <v>148</v>
      </c>
      <c r="BA172" t="s">
        <v>21</v>
      </c>
      <c r="BB172">
        <v>0</v>
      </c>
      <c r="BC172">
        <v>0</v>
      </c>
      <c r="BD172">
        <v>0</v>
      </c>
      <c r="BE172">
        <v>0</v>
      </c>
      <c r="BF172">
        <v>14.1</v>
      </c>
      <c r="BG172">
        <v>64</v>
      </c>
      <c r="BH172">
        <v>0</v>
      </c>
      <c r="BI172">
        <v>0</v>
      </c>
      <c r="BJ172">
        <v>0</v>
      </c>
      <c r="BK172">
        <v>0</v>
      </c>
      <c r="BM172" s="100"/>
    </row>
    <row r="173" spans="1:76" ht="15" x14ac:dyDescent="0.25">
      <c r="A173" s="101"/>
      <c r="S173" s="215" t="s">
        <v>44</v>
      </c>
      <c r="T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0.5</v>
      </c>
      <c r="AC173">
        <v>66</v>
      </c>
      <c r="AD173">
        <v>0</v>
      </c>
      <c r="AE173">
        <v>0</v>
      </c>
      <c r="AJ173" s="99" t="s">
        <v>143</v>
      </c>
      <c r="AK173" t="s">
        <v>21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228</v>
      </c>
      <c r="AU173">
        <v>27</v>
      </c>
      <c r="BM173" s="101" t="s">
        <v>73</v>
      </c>
      <c r="BN173" t="s">
        <v>21</v>
      </c>
      <c r="BO173">
        <v>0</v>
      </c>
      <c r="BP173">
        <v>0</v>
      </c>
      <c r="BQ173">
        <v>0</v>
      </c>
      <c r="BR173">
        <v>0</v>
      </c>
      <c r="BS173">
        <v>2.2000000000000002</v>
      </c>
      <c r="BT173">
        <v>68</v>
      </c>
      <c r="BU173">
        <v>30.7</v>
      </c>
      <c r="BV173">
        <v>54</v>
      </c>
      <c r="BW173">
        <v>17.8</v>
      </c>
      <c r="BX173">
        <v>52</v>
      </c>
    </row>
    <row r="174" spans="1:76" ht="15" x14ac:dyDescent="0.35">
      <c r="A174" s="101"/>
      <c r="S174" s="215"/>
      <c r="AJ174" s="99"/>
      <c r="AZ174" s="62" t="s">
        <v>149</v>
      </c>
      <c r="BA174" t="s">
        <v>21</v>
      </c>
      <c r="BB174">
        <v>0</v>
      </c>
      <c r="BC174">
        <v>0</v>
      </c>
      <c r="BD174">
        <v>0</v>
      </c>
      <c r="BE174">
        <v>0</v>
      </c>
      <c r="BF174">
        <v>10.9</v>
      </c>
      <c r="BG174">
        <v>67</v>
      </c>
      <c r="BH174">
        <v>0</v>
      </c>
      <c r="BI174">
        <v>0</v>
      </c>
      <c r="BJ174">
        <v>0</v>
      </c>
      <c r="BK174">
        <v>0</v>
      </c>
      <c r="BM174" s="100"/>
    </row>
    <row r="175" spans="1:76" ht="15" x14ac:dyDescent="0.25">
      <c r="A175" s="101"/>
      <c r="S175" s="215" t="s">
        <v>166</v>
      </c>
      <c r="T175" t="s">
        <v>20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75.400000000000006</v>
      </c>
      <c r="AE175">
        <v>48</v>
      </c>
      <c r="AJ175" s="99" t="s">
        <v>144</v>
      </c>
      <c r="AK175" t="s">
        <v>21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150.69999999999999</v>
      </c>
      <c r="AU175">
        <v>34</v>
      </c>
      <c r="BM175" s="101" t="s">
        <v>83</v>
      </c>
      <c r="BN175" t="s">
        <v>21</v>
      </c>
      <c r="BO175">
        <v>0</v>
      </c>
      <c r="BP175">
        <v>0</v>
      </c>
      <c r="BQ175">
        <v>0</v>
      </c>
      <c r="BR175">
        <v>0</v>
      </c>
      <c r="BS175">
        <v>1.5</v>
      </c>
      <c r="BT175">
        <v>69</v>
      </c>
      <c r="BU175">
        <v>0</v>
      </c>
      <c r="BV175">
        <v>0</v>
      </c>
      <c r="BW175">
        <v>0</v>
      </c>
      <c r="BX175">
        <v>0</v>
      </c>
    </row>
    <row r="176" spans="1:76" ht="15" x14ac:dyDescent="0.35">
      <c r="A176" s="101"/>
      <c r="S176" s="215"/>
      <c r="AJ176" s="99"/>
      <c r="AZ176" s="62" t="s">
        <v>150</v>
      </c>
      <c r="BA176" t="s">
        <v>21</v>
      </c>
      <c r="BB176">
        <v>0</v>
      </c>
      <c r="BC176">
        <v>0</v>
      </c>
      <c r="BD176">
        <v>0</v>
      </c>
      <c r="BE176">
        <v>0</v>
      </c>
      <c r="BF176">
        <v>8</v>
      </c>
      <c r="BG176">
        <v>70</v>
      </c>
      <c r="BH176">
        <v>0</v>
      </c>
      <c r="BI176">
        <v>0</v>
      </c>
      <c r="BJ176">
        <v>0</v>
      </c>
      <c r="BK176">
        <v>0</v>
      </c>
      <c r="BM176" s="100"/>
    </row>
    <row r="177" spans="1:76" ht="15" x14ac:dyDescent="0.25">
      <c r="A177" s="101"/>
      <c r="S177" s="215" t="s">
        <v>66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27.5</v>
      </c>
      <c r="AE177">
        <v>57</v>
      </c>
      <c r="AJ177" s="99" t="s">
        <v>145</v>
      </c>
      <c r="AK177" t="s">
        <v>21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44.2</v>
      </c>
      <c r="AU177">
        <v>50</v>
      </c>
      <c r="BM177" s="101" t="s">
        <v>143</v>
      </c>
      <c r="BN177" t="s">
        <v>21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228</v>
      </c>
      <c r="BV177">
        <v>27</v>
      </c>
      <c r="BW177">
        <v>0</v>
      </c>
      <c r="BX177">
        <v>0</v>
      </c>
    </row>
    <row r="178" spans="1:76" ht="15" x14ac:dyDescent="0.35">
      <c r="A178" s="101"/>
      <c r="S178" s="215"/>
      <c r="AJ178" s="99"/>
      <c r="AZ178" s="62" t="s">
        <v>151</v>
      </c>
      <c r="BA178" t="s">
        <v>21</v>
      </c>
      <c r="BB178">
        <v>0</v>
      </c>
      <c r="BC178">
        <v>0</v>
      </c>
      <c r="BD178">
        <v>0</v>
      </c>
      <c r="BE178">
        <v>0</v>
      </c>
      <c r="BF178">
        <v>7.1</v>
      </c>
      <c r="BG178">
        <v>71</v>
      </c>
      <c r="BH178">
        <v>0</v>
      </c>
      <c r="BI178">
        <v>0</v>
      </c>
      <c r="BJ178">
        <v>0</v>
      </c>
      <c r="BK178">
        <v>0</v>
      </c>
      <c r="BM178" s="100"/>
    </row>
    <row r="179" spans="1:76" ht="15" x14ac:dyDescent="0.25">
      <c r="A179" s="101"/>
      <c r="S179" s="215" t="s">
        <v>169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26</v>
      </c>
      <c r="AE179">
        <v>59</v>
      </c>
      <c r="AJ179" s="99" t="s">
        <v>147</v>
      </c>
      <c r="AK179" t="s">
        <v>21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38.1</v>
      </c>
      <c r="AU179">
        <v>53</v>
      </c>
      <c r="BM179" s="101" t="s">
        <v>144</v>
      </c>
      <c r="BN179" t="s">
        <v>21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150.69999999999999</v>
      </c>
      <c r="BV179">
        <v>34</v>
      </c>
      <c r="BW179">
        <v>0</v>
      </c>
      <c r="BX179">
        <v>0</v>
      </c>
    </row>
    <row r="180" spans="1:76" ht="15" x14ac:dyDescent="0.35">
      <c r="A180" s="101"/>
      <c r="S180" s="215"/>
      <c r="AJ180" s="99"/>
      <c r="AZ180" s="62" t="s">
        <v>152</v>
      </c>
      <c r="BA180" t="s">
        <v>21</v>
      </c>
      <c r="BB180">
        <v>0</v>
      </c>
      <c r="BC180">
        <v>0</v>
      </c>
      <c r="BD180">
        <v>0</v>
      </c>
      <c r="BE180">
        <v>0</v>
      </c>
      <c r="BF180">
        <v>3.1</v>
      </c>
      <c r="BG180">
        <v>77</v>
      </c>
      <c r="BH180">
        <v>0</v>
      </c>
      <c r="BI180">
        <v>0</v>
      </c>
      <c r="BJ180">
        <v>1.3</v>
      </c>
      <c r="BK180">
        <v>70</v>
      </c>
      <c r="BM180" s="100"/>
    </row>
    <row r="181" spans="1:76" ht="15" x14ac:dyDescent="0.25">
      <c r="A181" s="101"/>
      <c r="S181" s="215" t="s">
        <v>20</v>
      </c>
      <c r="V181" t="s">
        <v>29</v>
      </c>
      <c r="W181" t="s">
        <v>142</v>
      </c>
      <c r="X181" t="s">
        <v>20</v>
      </c>
      <c r="Y181" t="s">
        <v>32</v>
      </c>
      <c r="Z181" t="s">
        <v>29</v>
      </c>
      <c r="AA181" t="s">
        <v>32</v>
      </c>
      <c r="AB181" t="s">
        <v>29</v>
      </c>
      <c r="AC181" t="s">
        <v>142</v>
      </c>
      <c r="AD181" t="s">
        <v>20</v>
      </c>
      <c r="AE181" t="s">
        <v>32</v>
      </c>
      <c r="AJ181" s="99" t="s">
        <v>148</v>
      </c>
      <c r="AK181" t="s">
        <v>21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14.1</v>
      </c>
      <c r="AU181">
        <v>64</v>
      </c>
      <c r="BM181" s="101" t="s">
        <v>145</v>
      </c>
      <c r="BN181" t="s">
        <v>21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44.2</v>
      </c>
      <c r="BV181">
        <v>50</v>
      </c>
      <c r="BW181">
        <v>0</v>
      </c>
      <c r="BX181">
        <v>0</v>
      </c>
    </row>
    <row r="182" spans="1:76" ht="15" x14ac:dyDescent="0.35">
      <c r="A182" s="101"/>
      <c r="M182" t="s">
        <v>270</v>
      </c>
      <c r="O182" s="181">
        <f>AVERAGE(T182,V182,X182)</f>
        <v>24058.533333333336</v>
      </c>
      <c r="S182" s="215" t="s">
        <v>164</v>
      </c>
      <c r="T182">
        <v>19440.099999999999</v>
      </c>
      <c r="V182">
        <v>22622.5</v>
      </c>
      <c r="X182">
        <v>30113</v>
      </c>
      <c r="Z182">
        <v>26348.1</v>
      </c>
      <c r="AB182">
        <v>26627.3</v>
      </c>
      <c r="AD182">
        <v>33438.5</v>
      </c>
      <c r="AJ182" s="99"/>
      <c r="AZ182" s="62" t="s">
        <v>153</v>
      </c>
      <c r="BA182" t="s">
        <v>21</v>
      </c>
      <c r="BB182">
        <v>0</v>
      </c>
      <c r="BC182">
        <v>0</v>
      </c>
      <c r="BD182">
        <v>0</v>
      </c>
      <c r="BE182">
        <v>0</v>
      </c>
      <c r="BF182">
        <v>0.7</v>
      </c>
      <c r="BG182">
        <v>79</v>
      </c>
      <c r="BH182">
        <v>0</v>
      </c>
      <c r="BI182">
        <v>0</v>
      </c>
      <c r="BJ182">
        <v>0</v>
      </c>
      <c r="BK182">
        <v>0</v>
      </c>
      <c r="BM182" s="100"/>
    </row>
    <row r="183" spans="1:76" ht="15" x14ac:dyDescent="0.25">
      <c r="A183" s="101"/>
      <c r="S183" s="216"/>
      <c r="AJ183" s="99" t="s">
        <v>149</v>
      </c>
      <c r="AK183" t="s">
        <v>21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11</v>
      </c>
      <c r="AU183">
        <v>67</v>
      </c>
      <c r="BM183" s="101" t="s">
        <v>147</v>
      </c>
      <c r="BN183" t="s">
        <v>21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38.1</v>
      </c>
      <c r="BV183">
        <v>53</v>
      </c>
      <c r="BW183">
        <v>0</v>
      </c>
      <c r="BX183">
        <v>0</v>
      </c>
    </row>
    <row r="184" spans="1:76" ht="15" x14ac:dyDescent="0.35">
      <c r="A184" s="101"/>
      <c r="S184" s="216"/>
      <c r="AJ184" s="99"/>
      <c r="AZ184" s="62" t="s">
        <v>154</v>
      </c>
      <c r="BA184" t="s">
        <v>21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96.2</v>
      </c>
      <c r="BI184">
        <v>32</v>
      </c>
      <c r="BJ184">
        <v>0</v>
      </c>
      <c r="BK184">
        <v>0</v>
      </c>
      <c r="BM184" s="100"/>
    </row>
    <row r="185" spans="1:76" ht="15" x14ac:dyDescent="0.25">
      <c r="A185" s="101"/>
      <c r="S185" s="216"/>
      <c r="AJ185" s="99" t="s">
        <v>150</v>
      </c>
      <c r="AK185" t="s">
        <v>21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8</v>
      </c>
      <c r="AU185">
        <v>70</v>
      </c>
      <c r="BM185" s="101" t="s">
        <v>148</v>
      </c>
      <c r="BN185" t="s">
        <v>21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14.1</v>
      </c>
      <c r="BV185">
        <v>64</v>
      </c>
      <c r="BW185">
        <v>0</v>
      </c>
      <c r="BX185">
        <v>0</v>
      </c>
    </row>
    <row r="186" spans="1:76" ht="15" x14ac:dyDescent="0.35">
      <c r="A186" s="101"/>
      <c r="S186" s="216"/>
      <c r="AJ186" s="99"/>
      <c r="AZ186" s="62" t="s">
        <v>155</v>
      </c>
      <c r="BA186" t="s">
        <v>21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21.6</v>
      </c>
      <c r="BI186">
        <v>48</v>
      </c>
      <c r="BJ186">
        <v>0</v>
      </c>
      <c r="BK186">
        <v>0</v>
      </c>
      <c r="BM186" s="100"/>
    </row>
    <row r="187" spans="1:76" ht="15" x14ac:dyDescent="0.25">
      <c r="A187" s="101"/>
      <c r="S187" s="216"/>
      <c r="AJ187" s="99" t="s">
        <v>151</v>
      </c>
      <c r="AK187" t="s">
        <v>21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7.1</v>
      </c>
      <c r="AU187">
        <v>71</v>
      </c>
      <c r="BM187" s="101" t="s">
        <v>149</v>
      </c>
      <c r="BN187" t="s">
        <v>21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11</v>
      </c>
      <c r="BV187">
        <v>67</v>
      </c>
      <c r="BW187">
        <v>0</v>
      </c>
      <c r="BX187">
        <v>0</v>
      </c>
    </row>
    <row r="188" spans="1:76" ht="15" x14ac:dyDescent="0.35">
      <c r="A188" s="101"/>
      <c r="S188" s="216"/>
      <c r="AJ188" s="99"/>
      <c r="AZ188" s="62" t="s">
        <v>156</v>
      </c>
      <c r="BA188" t="s">
        <v>21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11</v>
      </c>
      <c r="BI188">
        <v>54</v>
      </c>
      <c r="BJ188">
        <v>6.9</v>
      </c>
      <c r="BK188">
        <v>61</v>
      </c>
      <c r="BM188" s="100"/>
    </row>
    <row r="189" spans="1:76" ht="15" x14ac:dyDescent="0.25">
      <c r="A189" s="101"/>
      <c r="S189" s="216"/>
      <c r="AJ189" s="99" t="s">
        <v>152</v>
      </c>
      <c r="AK189" t="s">
        <v>21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3.1</v>
      </c>
      <c r="AU189">
        <v>77</v>
      </c>
      <c r="BM189" s="101" t="s">
        <v>150</v>
      </c>
      <c r="BN189" t="s">
        <v>21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8</v>
      </c>
      <c r="BV189">
        <v>70</v>
      </c>
      <c r="BW189">
        <v>0</v>
      </c>
      <c r="BX189">
        <v>0</v>
      </c>
    </row>
    <row r="190" spans="1:76" ht="15" x14ac:dyDescent="0.35">
      <c r="A190" s="101"/>
      <c r="S190" s="216"/>
      <c r="AJ190" s="99"/>
      <c r="AZ190" s="62" t="s">
        <v>157</v>
      </c>
      <c r="BA190" t="s">
        <v>21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5</v>
      </c>
      <c r="BI190">
        <v>59</v>
      </c>
      <c r="BJ190">
        <v>0</v>
      </c>
      <c r="BK190">
        <v>0</v>
      </c>
      <c r="BM190" s="100"/>
    </row>
    <row r="191" spans="1:76" ht="15" x14ac:dyDescent="0.25">
      <c r="A191" s="101"/>
      <c r="S191" s="216"/>
      <c r="AJ191" s="99" t="s">
        <v>153</v>
      </c>
      <c r="AK191" t="s">
        <v>21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0.7</v>
      </c>
      <c r="AU191">
        <v>79</v>
      </c>
      <c r="BM191" s="101" t="s">
        <v>151</v>
      </c>
      <c r="BN191" t="s">
        <v>21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7.1</v>
      </c>
      <c r="BV191">
        <v>71</v>
      </c>
      <c r="BW191">
        <v>0</v>
      </c>
      <c r="BX191">
        <v>0</v>
      </c>
    </row>
    <row r="192" spans="1:76" ht="15" x14ac:dyDescent="0.35">
      <c r="A192" s="101"/>
      <c r="S192" s="216"/>
      <c r="AJ192" s="99"/>
      <c r="AZ192" s="62" t="s">
        <v>158</v>
      </c>
      <c r="BA192" t="s">
        <v>21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3.6</v>
      </c>
      <c r="BI192">
        <v>61</v>
      </c>
      <c r="BJ192">
        <v>0</v>
      </c>
      <c r="BK192">
        <v>0</v>
      </c>
      <c r="BM192" s="100"/>
    </row>
    <row r="193" spans="1:76" ht="15" x14ac:dyDescent="0.25">
      <c r="A193" s="101"/>
      <c r="S193" s="216"/>
      <c r="AJ193" s="99" t="s">
        <v>20</v>
      </c>
      <c r="AK193" t="s">
        <v>31</v>
      </c>
      <c r="AL193" t="s">
        <v>29</v>
      </c>
      <c r="AM193" t="s">
        <v>32</v>
      </c>
      <c r="AN193" t="s">
        <v>29</v>
      </c>
      <c r="AO193" t="s">
        <v>32</v>
      </c>
      <c r="AP193" t="s">
        <v>29</v>
      </c>
      <c r="AQ193" t="s">
        <v>32</v>
      </c>
      <c r="AR193" t="s">
        <v>29</v>
      </c>
      <c r="AS193" t="s">
        <v>142</v>
      </c>
      <c r="AT193" t="s">
        <v>20</v>
      </c>
      <c r="AU193" t="s">
        <v>32</v>
      </c>
      <c r="BM193" s="101" t="s">
        <v>152</v>
      </c>
      <c r="BN193" t="s">
        <v>21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3.1</v>
      </c>
      <c r="BV193">
        <v>77</v>
      </c>
      <c r="BW193">
        <v>0</v>
      </c>
      <c r="BX193">
        <v>0</v>
      </c>
    </row>
    <row r="194" spans="1:76" ht="15" x14ac:dyDescent="0.35">
      <c r="A194" s="101"/>
      <c r="S194" s="216"/>
      <c r="AJ194" s="99" t="s">
        <v>164</v>
      </c>
      <c r="AK194" t="s">
        <v>21</v>
      </c>
      <c r="AL194">
        <v>26627.3</v>
      </c>
      <c r="AN194">
        <v>33438.5</v>
      </c>
      <c r="AP194">
        <v>21686.3</v>
      </c>
      <c r="AR194">
        <v>25973</v>
      </c>
      <c r="AT194">
        <v>32563.5</v>
      </c>
      <c r="AZ194" s="62" t="s">
        <v>159</v>
      </c>
      <c r="BA194" t="s">
        <v>21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10.4</v>
      </c>
      <c r="BK194">
        <v>56</v>
      </c>
      <c r="BM194" s="100"/>
    </row>
    <row r="195" spans="1:76" ht="15" x14ac:dyDescent="0.25">
      <c r="A195" s="101"/>
      <c r="S195" s="216"/>
      <c r="AJ195" s="99"/>
      <c r="BM195" s="101" t="s">
        <v>153</v>
      </c>
      <c r="BN195" t="s">
        <v>21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0.7</v>
      </c>
      <c r="BV195">
        <v>79</v>
      </c>
      <c r="BW195">
        <v>0</v>
      </c>
      <c r="BX195">
        <v>0</v>
      </c>
    </row>
    <row r="196" spans="1:76" ht="15" x14ac:dyDescent="0.35">
      <c r="A196" s="101"/>
      <c r="S196" s="216"/>
      <c r="AZ196" s="62" t="s">
        <v>160</v>
      </c>
      <c r="BA196" t="s">
        <v>21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6.4</v>
      </c>
      <c r="BK196">
        <v>63</v>
      </c>
      <c r="BM196" s="100"/>
    </row>
    <row r="197" spans="1:76" ht="15" x14ac:dyDescent="0.25">
      <c r="A197" s="101"/>
      <c r="S197" s="216"/>
      <c r="BM197" s="101" t="s">
        <v>155</v>
      </c>
      <c r="BN197" t="s">
        <v>21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21.7</v>
      </c>
      <c r="BX197">
        <v>48</v>
      </c>
    </row>
    <row r="198" spans="1:76" ht="15" x14ac:dyDescent="0.35">
      <c r="A198" s="101"/>
      <c r="S198" s="216"/>
      <c r="AZ198" s="62" t="s">
        <v>161</v>
      </c>
      <c r="BA198" t="s">
        <v>21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0.6</v>
      </c>
      <c r="BK198">
        <v>71</v>
      </c>
      <c r="BM198" s="100"/>
    </row>
    <row r="199" spans="1:76" ht="15" x14ac:dyDescent="0.25">
      <c r="A199" s="101"/>
      <c r="S199" s="216"/>
      <c r="BM199" s="101" t="s">
        <v>157</v>
      </c>
      <c r="BN199" t="s">
        <v>21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5</v>
      </c>
      <c r="BX199">
        <v>59</v>
      </c>
    </row>
    <row r="200" spans="1:76" ht="15" x14ac:dyDescent="0.35">
      <c r="A200" s="101"/>
      <c r="S200" s="216"/>
      <c r="AZ200" s="62" t="s">
        <v>162</v>
      </c>
      <c r="BA200" t="s">
        <v>21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0.2</v>
      </c>
      <c r="BK200">
        <v>73</v>
      </c>
      <c r="BM200" s="100"/>
    </row>
    <row r="201" spans="1:76" ht="15" x14ac:dyDescent="0.25">
      <c r="A201" s="101"/>
      <c r="S201" s="216"/>
      <c r="BM201" s="101" t="s">
        <v>158</v>
      </c>
      <c r="BN201" t="s">
        <v>21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3.6</v>
      </c>
      <c r="BX201">
        <v>61</v>
      </c>
    </row>
    <row r="202" spans="1:76" ht="15" x14ac:dyDescent="0.35">
      <c r="A202" s="101"/>
      <c r="S202" s="216"/>
      <c r="AZ202" s="62" t="s">
        <v>163</v>
      </c>
      <c r="BA202" t="s">
        <v>21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0.1</v>
      </c>
      <c r="BK202">
        <v>74</v>
      </c>
      <c r="BM202" s="100"/>
    </row>
    <row r="203" spans="1:76" ht="15" x14ac:dyDescent="0.25">
      <c r="A203" s="101"/>
      <c r="S203" s="216"/>
      <c r="BM203" s="101" t="s">
        <v>20</v>
      </c>
      <c r="BN203" t="s">
        <v>31</v>
      </c>
      <c r="BO203" t="s">
        <v>29</v>
      </c>
      <c r="BP203" t="s">
        <v>32</v>
      </c>
      <c r="BQ203" t="s">
        <v>29</v>
      </c>
      <c r="BR203" t="s">
        <v>32</v>
      </c>
      <c r="BS203" t="s">
        <v>29</v>
      </c>
      <c r="BT203" t="s">
        <v>32</v>
      </c>
      <c r="BU203" t="s">
        <v>29</v>
      </c>
      <c r="BV203" t="s">
        <v>142</v>
      </c>
      <c r="BW203" t="s">
        <v>20</v>
      </c>
      <c r="BX203" t="s">
        <v>32</v>
      </c>
    </row>
    <row r="204" spans="1:76" ht="15" x14ac:dyDescent="0.35">
      <c r="A204" s="101"/>
      <c r="S204" s="216"/>
      <c r="AZ204" s="62" t="s">
        <v>20</v>
      </c>
      <c r="BA204" t="s">
        <v>31</v>
      </c>
      <c r="BB204" t="s">
        <v>29</v>
      </c>
      <c r="BC204" t="s">
        <v>142</v>
      </c>
      <c r="BD204" t="s">
        <v>20</v>
      </c>
      <c r="BE204" t="s">
        <v>32</v>
      </c>
      <c r="BF204" t="s">
        <v>29</v>
      </c>
      <c r="BG204" t="s">
        <v>32</v>
      </c>
      <c r="BH204" t="s">
        <v>29</v>
      </c>
      <c r="BI204" t="s">
        <v>142</v>
      </c>
      <c r="BJ204" t="s">
        <v>20</v>
      </c>
      <c r="BK204" t="s">
        <v>32</v>
      </c>
      <c r="BM204" s="101" t="s">
        <v>164</v>
      </c>
      <c r="BN204" t="s">
        <v>21</v>
      </c>
      <c r="BO204">
        <v>33438.5</v>
      </c>
      <c r="BQ204">
        <v>21686.3</v>
      </c>
      <c r="BS204">
        <v>25973</v>
      </c>
      <c r="BU204">
        <v>32563.5</v>
      </c>
      <c r="BW204">
        <v>22902.400000000001</v>
      </c>
    </row>
    <row r="205" spans="1:76" ht="15" x14ac:dyDescent="0.35">
      <c r="A205" s="101"/>
      <c r="S205" s="216"/>
      <c r="AZ205" s="62" t="s">
        <v>164</v>
      </c>
      <c r="BA205" t="s">
        <v>21</v>
      </c>
      <c r="BB205">
        <v>21686.3</v>
      </c>
      <c r="BD205">
        <v>25973</v>
      </c>
      <c r="BF205">
        <v>32563.5</v>
      </c>
      <c r="BH205">
        <v>22902.400000000001</v>
      </c>
      <c r="BJ205">
        <v>25320.1</v>
      </c>
    </row>
    <row r="206" spans="1:76" ht="15" x14ac:dyDescent="0.25">
      <c r="A206" s="101"/>
      <c r="S206" s="216"/>
    </row>
    <row r="207" spans="1:76" ht="15" x14ac:dyDescent="0.25">
      <c r="A207" s="101"/>
      <c r="S207" s="216"/>
    </row>
    <row r="208" spans="1:76" ht="15" x14ac:dyDescent="0.25">
      <c r="A208" s="101"/>
      <c r="S208" s="216"/>
    </row>
    <row r="209" spans="1:1" ht="15" x14ac:dyDescent="0.25">
      <c r="A209" s="101"/>
    </row>
    <row r="210" spans="1:1" ht="15" x14ac:dyDescent="0.25">
      <c r="A210" s="101"/>
    </row>
    <row r="211" spans="1:1" ht="15" x14ac:dyDescent="0.25">
      <c r="A211" s="101"/>
    </row>
  </sheetData>
  <hyperlinks>
    <hyperlink ref="C15" r:id="rId1" xr:uid="{00000000-0004-0000-1C00-000000000000}"/>
    <hyperlink ref="C16" r:id="rId2" xr:uid="{00000000-0004-0000-1C00-000001000000}"/>
    <hyperlink ref="A4" r:id="rId3" xr:uid="{00000000-0004-0000-1C00-000002000000}"/>
  </hyperlinks>
  <pageMargins left="0.7" right="0.7" top="0.75" bottom="0.75" header="0.3" footer="0.3"/>
  <pageSetup scale="95" orientation="landscape" r:id="rId4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/>
  <dimension ref="A1:BB186"/>
  <sheetViews>
    <sheetView topLeftCell="AF1" zoomScaleNormal="100" workbookViewId="0">
      <selection activeCell="AS21" sqref="AS21"/>
    </sheetView>
  </sheetViews>
  <sheetFormatPr defaultRowHeight="13.2" x14ac:dyDescent="0.25"/>
  <cols>
    <col min="1" max="1" width="14" customWidth="1"/>
    <col min="2" max="2" width="18.5546875" customWidth="1"/>
    <col min="3" max="3" width="15.6640625" customWidth="1"/>
    <col min="4" max="4" width="13.6640625" customWidth="1"/>
    <col min="5" max="5" width="11.88671875" customWidth="1"/>
    <col min="6" max="7" width="10" customWidth="1"/>
    <col min="9" max="9" width="10.109375" customWidth="1"/>
    <col min="10" max="10" width="12.109375" customWidth="1"/>
    <col min="11" max="11" width="12.44140625" customWidth="1"/>
    <col min="12" max="13" width="12.6640625" customWidth="1"/>
    <col min="14" max="14" width="11.88671875" customWidth="1"/>
    <col min="15" max="15" width="11" customWidth="1"/>
    <col min="16" max="16" width="10" customWidth="1"/>
    <col min="17" max="17" width="10.6640625" customWidth="1"/>
    <col min="18" max="18" width="10.5546875" customWidth="1"/>
    <col min="23" max="25" width="14.88671875" customWidth="1"/>
    <col min="26" max="26" width="13" customWidth="1"/>
    <col min="27" max="27" width="13.33203125" customWidth="1"/>
    <col min="28" max="28" width="18.109375" customWidth="1"/>
    <col min="29" max="29" width="18.6640625" customWidth="1"/>
    <col min="30" max="30" width="17.5546875" customWidth="1"/>
    <col min="31" max="32" width="18.109375" customWidth="1"/>
    <col min="33" max="33" width="12.88671875" customWidth="1"/>
  </cols>
  <sheetData>
    <row r="1" spans="1:54" ht="15" x14ac:dyDescent="0.25">
      <c r="K1" t="s">
        <v>313</v>
      </c>
      <c r="L1" t="s">
        <v>314</v>
      </c>
      <c r="M1" t="s">
        <v>315</v>
      </c>
      <c r="N1" t="s">
        <v>316</v>
      </c>
      <c r="W1" s="101"/>
      <c r="X1" s="101"/>
      <c r="Y1" s="101"/>
      <c r="Z1" s="101"/>
      <c r="AA1" t="s">
        <v>312</v>
      </c>
      <c r="AB1" t="s">
        <v>313</v>
      </c>
      <c r="AC1" t="s">
        <v>314</v>
      </c>
      <c r="AD1" t="s">
        <v>315</v>
      </c>
      <c r="AE1" t="s">
        <v>316</v>
      </c>
      <c r="AO1" s="99"/>
      <c r="AP1" s="99"/>
      <c r="AQ1" s="99"/>
      <c r="AS1" t="s">
        <v>164</v>
      </c>
      <c r="AT1" t="s">
        <v>170</v>
      </c>
      <c r="AU1" t="s">
        <v>171</v>
      </c>
      <c r="AV1" t="s">
        <v>172</v>
      </c>
      <c r="AW1" t="s">
        <v>173</v>
      </c>
      <c r="AX1" t="s">
        <v>174</v>
      </c>
      <c r="AY1" t="s">
        <v>175</v>
      </c>
      <c r="AZ1" t="s">
        <v>176</v>
      </c>
    </row>
    <row r="2" spans="1:54" ht="15" x14ac:dyDescent="0.25">
      <c r="K2" t="s">
        <v>317</v>
      </c>
      <c r="L2" t="s">
        <v>318</v>
      </c>
      <c r="M2" t="s">
        <v>319</v>
      </c>
      <c r="N2" t="s">
        <v>320</v>
      </c>
      <c r="W2" s="101"/>
      <c r="X2" s="101"/>
      <c r="Y2" s="101"/>
      <c r="Z2" s="101"/>
      <c r="AB2" t="s">
        <v>317</v>
      </c>
      <c r="AC2" t="s">
        <v>318</v>
      </c>
      <c r="AD2" t="s">
        <v>319</v>
      </c>
      <c r="AE2" t="s">
        <v>320</v>
      </c>
      <c r="AO2" s="99"/>
      <c r="AP2" s="99"/>
      <c r="AQ2" s="99"/>
      <c r="AS2" t="s">
        <v>118</v>
      </c>
      <c r="AT2" t="s">
        <v>177</v>
      </c>
      <c r="AU2" t="s">
        <v>178</v>
      </c>
      <c r="AV2" t="s">
        <v>121</v>
      </c>
      <c r="AW2" t="s">
        <v>122</v>
      </c>
      <c r="AX2" t="s">
        <v>123</v>
      </c>
      <c r="AY2" t="s">
        <v>179</v>
      </c>
      <c r="AZ2" s="95">
        <v>41306</v>
      </c>
    </row>
    <row r="3" spans="1:54" ht="15" x14ac:dyDescent="0.25">
      <c r="K3" t="s">
        <v>181</v>
      </c>
      <c r="L3" t="s">
        <v>321</v>
      </c>
      <c r="M3" t="s">
        <v>322</v>
      </c>
      <c r="N3" t="s">
        <v>323</v>
      </c>
      <c r="W3" s="101"/>
      <c r="X3" s="101"/>
      <c r="Y3" s="101"/>
      <c r="Z3" s="101"/>
      <c r="AB3" t="s">
        <v>181</v>
      </c>
      <c r="AC3" t="s">
        <v>321</v>
      </c>
      <c r="AD3" t="s">
        <v>322</v>
      </c>
      <c r="AE3" t="s">
        <v>323</v>
      </c>
      <c r="AO3" s="99"/>
      <c r="AP3" s="99"/>
      <c r="AQ3" s="99"/>
      <c r="AT3" t="s">
        <v>181</v>
      </c>
      <c r="AU3" t="s">
        <v>182</v>
      </c>
      <c r="AV3" t="s">
        <v>127</v>
      </c>
      <c r="AW3" t="s">
        <v>128</v>
      </c>
      <c r="AX3" t="s">
        <v>129</v>
      </c>
      <c r="AY3" t="s">
        <v>130</v>
      </c>
    </row>
    <row r="4" spans="1:54" ht="15" x14ac:dyDescent="0.25">
      <c r="L4" s="75" t="s">
        <v>324</v>
      </c>
      <c r="M4" s="75" t="s">
        <v>325</v>
      </c>
      <c r="W4" s="101"/>
      <c r="X4" s="101"/>
      <c r="Y4" s="101"/>
      <c r="Z4" s="101"/>
      <c r="AC4" s="75" t="s">
        <v>324</v>
      </c>
      <c r="AD4" s="75" t="s">
        <v>325</v>
      </c>
      <c r="AO4" s="99"/>
      <c r="AP4" s="99"/>
      <c r="AQ4" s="99"/>
      <c r="AV4" s="75" t="s">
        <v>304</v>
      </c>
      <c r="AW4" s="75"/>
      <c r="AX4" s="75" t="s">
        <v>305</v>
      </c>
    </row>
    <row r="5" spans="1:54" x14ac:dyDescent="0.25">
      <c r="W5" s="100"/>
      <c r="X5" s="100"/>
      <c r="Y5" s="100"/>
      <c r="Z5" s="100"/>
      <c r="AO5" s="99"/>
      <c r="AP5" s="99"/>
      <c r="AQ5" s="99"/>
    </row>
    <row r="6" spans="1:54" ht="15" x14ac:dyDescent="0.25">
      <c r="E6" s="145"/>
      <c r="I6" s="294"/>
      <c r="J6" s="75" t="s">
        <v>595</v>
      </c>
      <c r="K6" s="75"/>
      <c r="L6" s="75" t="s">
        <v>596</v>
      </c>
      <c r="M6" s="75"/>
      <c r="N6" s="75" t="s">
        <v>539</v>
      </c>
      <c r="P6" s="75" t="s">
        <v>603</v>
      </c>
      <c r="R6" s="75" t="s">
        <v>541</v>
      </c>
      <c r="W6" s="101"/>
      <c r="X6" s="246" t="s">
        <v>512</v>
      </c>
      <c r="Y6" s="75"/>
      <c r="Z6" s="246" t="s">
        <v>335</v>
      </c>
      <c r="AA6" s="75"/>
      <c r="AB6" s="75" t="s">
        <v>251</v>
      </c>
      <c r="AC6" s="75"/>
      <c r="AD6" s="75" t="s">
        <v>236</v>
      </c>
      <c r="AE6" s="75"/>
      <c r="AF6" s="75"/>
      <c r="AG6" s="75" t="s">
        <v>306</v>
      </c>
      <c r="AH6" s="80"/>
      <c r="AI6" s="270" t="s">
        <v>346</v>
      </c>
      <c r="AJ6" s="271"/>
      <c r="AO6" s="99"/>
      <c r="AP6" s="99"/>
      <c r="AQ6" s="99"/>
      <c r="AS6" s="75" t="s">
        <v>307</v>
      </c>
      <c r="AT6" s="75"/>
      <c r="AU6" s="75" t="s">
        <v>308</v>
      </c>
      <c r="AV6" s="75"/>
      <c r="AW6" s="75" t="s">
        <v>309</v>
      </c>
      <c r="AX6" s="75"/>
      <c r="AY6" s="75" t="s">
        <v>493</v>
      </c>
      <c r="AZ6" s="75"/>
      <c r="BA6" s="75" t="s">
        <v>494</v>
      </c>
      <c r="BB6" s="75"/>
    </row>
    <row r="7" spans="1:54" ht="15" x14ac:dyDescent="0.25">
      <c r="E7" s="145"/>
      <c r="I7" s="294" t="s">
        <v>140</v>
      </c>
      <c r="J7" t="s">
        <v>110</v>
      </c>
      <c r="K7" t="s">
        <v>141</v>
      </c>
      <c r="L7" t="s">
        <v>110</v>
      </c>
      <c r="M7" t="s">
        <v>141</v>
      </c>
      <c r="N7" t="s">
        <v>110</v>
      </c>
      <c r="O7" t="s">
        <v>141</v>
      </c>
      <c r="P7" t="s">
        <v>110</v>
      </c>
      <c r="Q7" t="s">
        <v>141</v>
      </c>
      <c r="R7" t="s">
        <v>110</v>
      </c>
      <c r="S7" t="s">
        <v>141</v>
      </c>
      <c r="W7" s="101" t="s">
        <v>140</v>
      </c>
      <c r="X7" s="101" t="s">
        <v>110</v>
      </c>
      <c r="Y7" t="s">
        <v>141</v>
      </c>
      <c r="Z7" s="101" t="s">
        <v>110</v>
      </c>
      <c r="AA7" t="s">
        <v>141</v>
      </c>
      <c r="AB7" t="s">
        <v>110</v>
      </c>
      <c r="AC7" t="s">
        <v>141</v>
      </c>
      <c r="AD7" t="s">
        <v>110</v>
      </c>
      <c r="AE7" t="s">
        <v>141</v>
      </c>
      <c r="AG7" s="271" t="s">
        <v>110</v>
      </c>
      <c r="AH7" s="271" t="s">
        <v>141</v>
      </c>
      <c r="AI7" s="271" t="s">
        <v>110</v>
      </c>
      <c r="AJ7" s="271" t="s">
        <v>141</v>
      </c>
      <c r="AO7" s="99" t="s">
        <v>140</v>
      </c>
      <c r="AP7" s="99"/>
      <c r="AQ7" s="99"/>
      <c r="AS7" t="s">
        <v>110</v>
      </c>
      <c r="AT7" t="s">
        <v>141</v>
      </c>
      <c r="AU7" t="s">
        <v>110</v>
      </c>
      <c r="AV7" t="s">
        <v>141</v>
      </c>
      <c r="AW7" t="s">
        <v>110</v>
      </c>
      <c r="AX7" t="s">
        <v>141</v>
      </c>
      <c r="AY7" t="s">
        <v>110</v>
      </c>
      <c r="AZ7" t="s">
        <v>141</v>
      </c>
      <c r="BA7" t="s">
        <v>110</v>
      </c>
      <c r="BB7" t="s">
        <v>141</v>
      </c>
    </row>
    <row r="8" spans="1:54" ht="15" x14ac:dyDescent="0.25">
      <c r="A8" s="101" t="s">
        <v>140</v>
      </c>
      <c r="B8" s="75" t="s">
        <v>495</v>
      </c>
      <c r="C8" s="101" t="s">
        <v>140</v>
      </c>
      <c r="D8" s="75" t="s">
        <v>435</v>
      </c>
      <c r="E8" s="282"/>
      <c r="I8" s="294" t="s">
        <v>287</v>
      </c>
      <c r="J8" t="s">
        <v>29</v>
      </c>
      <c r="K8" t="s">
        <v>347</v>
      </c>
      <c r="L8" t="s">
        <v>489</v>
      </c>
      <c r="M8" t="s">
        <v>347</v>
      </c>
      <c r="N8" t="s">
        <v>489</v>
      </c>
      <c r="O8" t="s">
        <v>32</v>
      </c>
      <c r="P8" t="s">
        <v>29</v>
      </c>
      <c r="Q8" t="s">
        <v>347</v>
      </c>
      <c r="R8" t="s">
        <v>489</v>
      </c>
      <c r="S8" t="s">
        <v>347</v>
      </c>
      <c r="W8" s="101" t="s">
        <v>287</v>
      </c>
      <c r="X8" s="101" t="s">
        <v>20</v>
      </c>
      <c r="Y8" t="s">
        <v>32</v>
      </c>
      <c r="Z8" s="101" t="s">
        <v>20</v>
      </c>
      <c r="AA8" t="s">
        <v>32</v>
      </c>
      <c r="AB8" t="s">
        <v>29</v>
      </c>
      <c r="AC8" t="s">
        <v>32</v>
      </c>
      <c r="AD8" t="s">
        <v>29</v>
      </c>
      <c r="AE8" t="s">
        <v>32</v>
      </c>
      <c r="AG8" s="271" t="s">
        <v>29</v>
      </c>
      <c r="AH8" s="271" t="s">
        <v>142</v>
      </c>
      <c r="AI8" s="271" t="s">
        <v>29</v>
      </c>
      <c r="AJ8" s="271" t="s">
        <v>347</v>
      </c>
      <c r="AO8" s="99" t="s">
        <v>20</v>
      </c>
      <c r="AP8" s="99"/>
      <c r="AQ8" s="99"/>
      <c r="AR8" t="s">
        <v>31</v>
      </c>
      <c r="AS8" t="s">
        <v>29</v>
      </c>
      <c r="AT8" t="s">
        <v>32</v>
      </c>
      <c r="AU8" t="s">
        <v>29</v>
      </c>
      <c r="AV8" t="s">
        <v>32</v>
      </c>
      <c r="AW8" t="s">
        <v>29</v>
      </c>
      <c r="AX8" t="s">
        <v>32</v>
      </c>
      <c r="AY8" t="s">
        <v>29</v>
      </c>
      <c r="AZ8" t="s">
        <v>142</v>
      </c>
      <c r="BA8" t="s">
        <v>20</v>
      </c>
      <c r="BB8" t="s">
        <v>32</v>
      </c>
    </row>
    <row r="9" spans="1:54" ht="15" x14ac:dyDescent="0.25">
      <c r="A9" s="278" t="s">
        <v>350</v>
      </c>
      <c r="B9" s="219">
        <v>3046.7</v>
      </c>
      <c r="C9" s="256" t="s">
        <v>604</v>
      </c>
      <c r="D9" s="306">
        <v>3047</v>
      </c>
      <c r="E9" s="282"/>
      <c r="I9" s="303" t="s">
        <v>350</v>
      </c>
      <c r="J9" s="251">
        <v>3046.7</v>
      </c>
      <c r="K9" s="112">
        <v>1</v>
      </c>
      <c r="L9" s="84">
        <v>2474.1999999999998</v>
      </c>
      <c r="M9">
        <v>3</v>
      </c>
      <c r="N9" s="84">
        <v>2729.2</v>
      </c>
      <c r="O9">
        <v>3</v>
      </c>
      <c r="P9">
        <v>2118.4</v>
      </c>
      <c r="Q9">
        <v>3</v>
      </c>
      <c r="R9">
        <v>2337.9</v>
      </c>
      <c r="S9">
        <v>3</v>
      </c>
      <c r="W9" s="278" t="s">
        <v>349</v>
      </c>
      <c r="X9" s="271">
        <v>2935</v>
      </c>
      <c r="Y9" s="281">
        <v>1</v>
      </c>
      <c r="Z9" s="271">
        <v>3089.7</v>
      </c>
      <c r="AA9" s="271">
        <v>1</v>
      </c>
      <c r="AB9" s="271">
        <v>2318.1</v>
      </c>
      <c r="AC9" s="271">
        <v>2</v>
      </c>
      <c r="AD9" s="271">
        <v>2721.1</v>
      </c>
      <c r="AE9" s="271">
        <v>2</v>
      </c>
      <c r="AF9" s="271"/>
      <c r="AG9" s="271">
        <v>2940.3</v>
      </c>
      <c r="AH9" s="271">
        <v>3</v>
      </c>
      <c r="AI9" s="271">
        <v>3512.1</v>
      </c>
      <c r="AJ9" s="271">
        <v>1</v>
      </c>
      <c r="AO9" s="99" t="s">
        <v>23</v>
      </c>
      <c r="AP9" s="99"/>
      <c r="AQ9" s="99"/>
      <c r="AR9" t="s">
        <v>21</v>
      </c>
      <c r="AS9">
        <v>3544</v>
      </c>
      <c r="AT9">
        <v>1</v>
      </c>
      <c r="AU9">
        <v>3512.1</v>
      </c>
      <c r="AV9">
        <v>1</v>
      </c>
      <c r="AW9">
        <v>3273</v>
      </c>
      <c r="AX9">
        <v>3</v>
      </c>
      <c r="AY9">
        <v>3148.3</v>
      </c>
      <c r="AZ9">
        <v>2</v>
      </c>
      <c r="BA9">
        <v>3103.2</v>
      </c>
      <c r="BB9">
        <v>1</v>
      </c>
    </row>
    <row r="10" spans="1:54" ht="14.4" x14ac:dyDescent="0.25">
      <c r="A10" s="100"/>
      <c r="C10" s="256" t="s">
        <v>68</v>
      </c>
      <c r="D10" s="306">
        <v>3034</v>
      </c>
      <c r="E10" s="282"/>
      <c r="I10" s="304"/>
      <c r="J10" s="112"/>
      <c r="K10" s="112"/>
      <c r="W10" s="100"/>
      <c r="Y10" s="112"/>
      <c r="AG10" s="271"/>
      <c r="AH10" s="271"/>
      <c r="AI10" s="271"/>
      <c r="AJ10" s="271"/>
      <c r="AO10" s="99"/>
      <c r="AP10" s="99"/>
      <c r="AQ10" s="99"/>
    </row>
    <row r="11" spans="1:54" ht="15" x14ac:dyDescent="0.25">
      <c r="A11" s="101" t="s">
        <v>349</v>
      </c>
      <c r="B11" s="219">
        <v>3033.6</v>
      </c>
      <c r="C11" s="256" t="s">
        <v>23</v>
      </c>
      <c r="D11" s="306">
        <v>2695</v>
      </c>
      <c r="E11" s="282"/>
      <c r="I11" s="303" t="s">
        <v>349</v>
      </c>
      <c r="J11" s="112">
        <v>3033.6</v>
      </c>
      <c r="K11" s="112">
        <v>2</v>
      </c>
      <c r="L11">
        <v>2935</v>
      </c>
      <c r="M11">
        <v>1</v>
      </c>
      <c r="N11">
        <v>3089.7</v>
      </c>
      <c r="O11">
        <v>1</v>
      </c>
      <c r="P11">
        <v>2318.1</v>
      </c>
      <c r="Q11">
        <v>2</v>
      </c>
      <c r="R11">
        <v>2721.1</v>
      </c>
      <c r="S11">
        <v>2</v>
      </c>
      <c r="W11" s="101" t="s">
        <v>348</v>
      </c>
      <c r="X11">
        <v>2692.7</v>
      </c>
      <c r="Y11" s="112">
        <v>2</v>
      </c>
      <c r="Z11">
        <v>2819.7</v>
      </c>
      <c r="AA11">
        <v>2</v>
      </c>
      <c r="AB11">
        <v>2434</v>
      </c>
      <c r="AC11">
        <v>1</v>
      </c>
      <c r="AD11">
        <v>3120.5</v>
      </c>
      <c r="AE11">
        <v>1</v>
      </c>
      <c r="AG11" s="271">
        <v>2674.3</v>
      </c>
      <c r="AH11" s="271">
        <v>4</v>
      </c>
      <c r="AI11" s="271">
        <v>3495.9</v>
      </c>
      <c r="AJ11" s="271">
        <v>2</v>
      </c>
      <c r="AO11" s="99" t="s">
        <v>25</v>
      </c>
      <c r="AP11" s="99"/>
      <c r="AQ11" s="99"/>
      <c r="AR11" t="s">
        <v>21</v>
      </c>
      <c r="AS11">
        <v>3002.1</v>
      </c>
      <c r="AT11">
        <v>2</v>
      </c>
      <c r="AU11">
        <v>3248</v>
      </c>
      <c r="AV11">
        <v>3</v>
      </c>
      <c r="AW11">
        <v>3645.3</v>
      </c>
      <c r="AX11">
        <v>2</v>
      </c>
      <c r="AY11">
        <v>3233</v>
      </c>
      <c r="AZ11">
        <v>1</v>
      </c>
      <c r="BA11">
        <v>2660.8</v>
      </c>
      <c r="BB11">
        <v>2</v>
      </c>
    </row>
    <row r="12" spans="1:54" ht="14.4" x14ac:dyDescent="0.25">
      <c r="A12" s="100"/>
      <c r="C12" s="256" t="s">
        <v>25</v>
      </c>
      <c r="D12" s="307">
        <v>1564</v>
      </c>
      <c r="E12" s="282"/>
      <c r="I12" s="304"/>
      <c r="J12" s="112"/>
      <c r="K12" s="112"/>
      <c r="W12" s="100"/>
      <c r="Y12" s="112"/>
      <c r="AG12" s="271"/>
      <c r="AH12" s="271"/>
      <c r="AI12" s="271"/>
      <c r="AJ12" s="271"/>
      <c r="AO12" s="99"/>
      <c r="AP12" s="99"/>
      <c r="AQ12" s="99"/>
    </row>
    <row r="13" spans="1:54" ht="15" x14ac:dyDescent="0.25">
      <c r="A13" s="101" t="s">
        <v>348</v>
      </c>
      <c r="B13" s="219">
        <v>2695.4</v>
      </c>
      <c r="C13" s="256" t="s">
        <v>605</v>
      </c>
      <c r="D13" s="306">
        <v>1381</v>
      </c>
      <c r="E13" s="282"/>
      <c r="I13" s="303" t="s">
        <v>348</v>
      </c>
      <c r="J13" s="112">
        <v>2695.4</v>
      </c>
      <c r="K13" s="112">
        <v>3</v>
      </c>
      <c r="L13">
        <v>2692.7</v>
      </c>
      <c r="M13">
        <v>2</v>
      </c>
      <c r="N13">
        <v>2819.7</v>
      </c>
      <c r="O13">
        <v>2</v>
      </c>
      <c r="P13">
        <v>2434</v>
      </c>
      <c r="Q13">
        <v>1</v>
      </c>
      <c r="R13">
        <v>3120.5</v>
      </c>
      <c r="S13">
        <v>1</v>
      </c>
      <c r="W13" s="101" t="s">
        <v>350</v>
      </c>
      <c r="X13">
        <v>2474.1999999999998</v>
      </c>
      <c r="Y13" s="112">
        <v>3</v>
      </c>
      <c r="Z13">
        <v>2729.2</v>
      </c>
      <c r="AA13">
        <v>3</v>
      </c>
      <c r="AB13">
        <v>2118.4</v>
      </c>
      <c r="AC13">
        <v>3</v>
      </c>
      <c r="AD13">
        <v>2337.9</v>
      </c>
      <c r="AE13">
        <v>3</v>
      </c>
      <c r="AG13" s="271">
        <v>2013.1</v>
      </c>
      <c r="AH13" s="271">
        <v>6</v>
      </c>
      <c r="AI13" s="271">
        <v>2038.6</v>
      </c>
      <c r="AJ13" s="271">
        <v>4</v>
      </c>
      <c r="AO13" s="99" t="s">
        <v>68</v>
      </c>
      <c r="AP13" s="99"/>
      <c r="AQ13" s="99"/>
      <c r="AR13" t="s">
        <v>21</v>
      </c>
      <c r="AS13">
        <v>2760.5</v>
      </c>
      <c r="AT13">
        <v>3</v>
      </c>
      <c r="AU13">
        <v>3495.9</v>
      </c>
      <c r="AV13">
        <v>2</v>
      </c>
      <c r="AW13">
        <v>2601</v>
      </c>
      <c r="AX13">
        <v>4</v>
      </c>
      <c r="AY13">
        <v>1974.6</v>
      </c>
      <c r="AZ13">
        <v>3</v>
      </c>
      <c r="BA13">
        <v>2422.6</v>
      </c>
      <c r="BB13">
        <v>3</v>
      </c>
    </row>
    <row r="14" spans="1:54" ht="14.4" x14ac:dyDescent="0.25">
      <c r="A14" s="100"/>
      <c r="C14" s="256" t="s">
        <v>509</v>
      </c>
      <c r="D14" s="307">
        <v>1355</v>
      </c>
      <c r="E14" s="282"/>
      <c r="I14" s="304"/>
      <c r="J14" s="112"/>
      <c r="K14" s="112"/>
      <c r="W14" s="100"/>
      <c r="Y14" s="112"/>
      <c r="AG14" s="271"/>
      <c r="AH14" s="271"/>
      <c r="AI14" s="271"/>
      <c r="AJ14" s="271"/>
      <c r="AO14" s="99"/>
      <c r="AP14" s="99"/>
      <c r="AQ14" s="99"/>
    </row>
    <row r="15" spans="1:54" ht="15" x14ac:dyDescent="0.25">
      <c r="A15" s="101" t="s">
        <v>351</v>
      </c>
      <c r="B15" s="219">
        <v>1563.9</v>
      </c>
      <c r="C15" s="256" t="s">
        <v>46</v>
      </c>
      <c r="D15" s="306">
        <v>1164</v>
      </c>
      <c r="E15" s="282"/>
      <c r="I15" s="303" t="s">
        <v>351</v>
      </c>
      <c r="J15" s="112">
        <v>1563.9</v>
      </c>
      <c r="K15" s="112">
        <v>4</v>
      </c>
      <c r="L15">
        <v>1170.7</v>
      </c>
      <c r="M15">
        <v>5</v>
      </c>
      <c r="N15">
        <v>1540.4</v>
      </c>
      <c r="O15">
        <v>5</v>
      </c>
      <c r="P15">
        <v>1401.2</v>
      </c>
      <c r="Q15">
        <v>4</v>
      </c>
      <c r="R15">
        <v>1904</v>
      </c>
      <c r="S15">
        <v>4</v>
      </c>
      <c r="W15" s="101" t="s">
        <v>352</v>
      </c>
      <c r="X15">
        <v>1420.4</v>
      </c>
      <c r="Y15" s="112">
        <v>4</v>
      </c>
      <c r="Z15">
        <v>1275.5</v>
      </c>
      <c r="AA15">
        <v>6</v>
      </c>
      <c r="AB15">
        <v>1073.7</v>
      </c>
      <c r="AC15">
        <v>5</v>
      </c>
      <c r="AD15">
        <v>1148.0999999999999</v>
      </c>
      <c r="AE15">
        <v>6</v>
      </c>
      <c r="AG15" s="271">
        <v>1287</v>
      </c>
      <c r="AH15" s="271">
        <v>7</v>
      </c>
      <c r="AI15" s="271">
        <v>3248</v>
      </c>
      <c r="AJ15" s="271">
        <v>3</v>
      </c>
      <c r="AO15" s="99" t="s">
        <v>54</v>
      </c>
      <c r="AP15" s="99"/>
      <c r="AQ15" s="99"/>
      <c r="AR15" t="s">
        <v>21</v>
      </c>
      <c r="AS15">
        <v>1965.2</v>
      </c>
      <c r="AT15">
        <v>4</v>
      </c>
      <c r="AU15">
        <v>2038.6</v>
      </c>
      <c r="AV15">
        <v>4</v>
      </c>
      <c r="AW15">
        <v>1806.3</v>
      </c>
      <c r="AX15">
        <v>5</v>
      </c>
      <c r="AY15">
        <v>1517.5</v>
      </c>
      <c r="AZ15">
        <v>4</v>
      </c>
      <c r="BA15">
        <v>1480</v>
      </c>
      <c r="BB15">
        <v>6</v>
      </c>
    </row>
    <row r="16" spans="1:54" ht="14.4" x14ac:dyDescent="0.25">
      <c r="A16" s="100"/>
      <c r="C16" s="256" t="s">
        <v>24</v>
      </c>
      <c r="D16" s="307">
        <v>821</v>
      </c>
      <c r="E16" s="282"/>
      <c r="I16" s="304"/>
      <c r="J16" s="112"/>
      <c r="K16" s="112"/>
      <c r="W16" s="100"/>
      <c r="Y16" s="112"/>
      <c r="AG16" s="271"/>
      <c r="AH16" s="271"/>
      <c r="AI16" s="271"/>
      <c r="AJ16" s="271"/>
      <c r="AO16" s="99"/>
      <c r="AP16" s="99"/>
      <c r="AQ16" s="99"/>
    </row>
    <row r="17" spans="1:54" ht="15" x14ac:dyDescent="0.25">
      <c r="A17" s="101" t="s">
        <v>357</v>
      </c>
      <c r="B17" s="219">
        <v>1381.7</v>
      </c>
      <c r="C17" s="256" t="s">
        <v>511</v>
      </c>
      <c r="D17" s="306">
        <v>747</v>
      </c>
      <c r="E17" s="282"/>
      <c r="I17" s="303" t="s">
        <v>357</v>
      </c>
      <c r="J17" s="112">
        <v>1381.7</v>
      </c>
      <c r="K17" s="112">
        <v>5</v>
      </c>
      <c r="L17">
        <v>1141</v>
      </c>
      <c r="M17">
        <v>6</v>
      </c>
      <c r="N17">
        <v>1083.5</v>
      </c>
      <c r="O17">
        <v>8</v>
      </c>
      <c r="P17">
        <v>607.79999999999995</v>
      </c>
      <c r="Q17">
        <v>10</v>
      </c>
      <c r="R17">
        <v>643</v>
      </c>
      <c r="S17">
        <v>9</v>
      </c>
      <c r="W17" s="101" t="s">
        <v>351</v>
      </c>
      <c r="X17">
        <v>1170.7</v>
      </c>
      <c r="Y17" s="112">
        <v>5</v>
      </c>
      <c r="Z17">
        <v>1540.4</v>
      </c>
      <c r="AA17">
        <v>5</v>
      </c>
      <c r="AB17">
        <v>1401.2</v>
      </c>
      <c r="AC17">
        <v>4</v>
      </c>
      <c r="AD17">
        <v>1904</v>
      </c>
      <c r="AE17">
        <v>4</v>
      </c>
      <c r="AG17" s="271">
        <v>2629.4</v>
      </c>
      <c r="AH17" s="271">
        <v>5</v>
      </c>
      <c r="AI17" s="271">
        <v>1983</v>
      </c>
      <c r="AJ17" s="271">
        <v>5</v>
      </c>
      <c r="AO17" s="99" t="s">
        <v>24</v>
      </c>
      <c r="AP17" s="99"/>
      <c r="AQ17" s="99"/>
      <c r="AR17" t="s">
        <v>21</v>
      </c>
      <c r="AS17">
        <v>1678</v>
      </c>
      <c r="AT17">
        <v>5</v>
      </c>
      <c r="AU17">
        <v>949.8</v>
      </c>
      <c r="AV17">
        <v>6</v>
      </c>
      <c r="AW17">
        <v>4021.2</v>
      </c>
      <c r="AX17">
        <v>1</v>
      </c>
      <c r="AY17">
        <v>455.6</v>
      </c>
      <c r="AZ17">
        <v>14</v>
      </c>
      <c r="BA17">
        <v>1928.4</v>
      </c>
      <c r="BB17">
        <v>4</v>
      </c>
    </row>
    <row r="18" spans="1:54" ht="14.4" x14ac:dyDescent="0.25">
      <c r="A18" s="100"/>
      <c r="B18" s="145"/>
      <c r="C18" s="257" t="s">
        <v>76</v>
      </c>
      <c r="D18" s="307">
        <v>574</v>
      </c>
      <c r="E18" s="145"/>
      <c r="I18" s="304"/>
      <c r="J18" s="112"/>
      <c r="K18" s="112"/>
      <c r="W18" s="100"/>
      <c r="Y18" s="112"/>
      <c r="AG18" s="271"/>
      <c r="AH18" s="271"/>
      <c r="AI18" s="271"/>
      <c r="AJ18" s="271"/>
      <c r="AO18" s="99"/>
      <c r="AP18" s="99"/>
      <c r="AQ18" s="99"/>
    </row>
    <row r="19" spans="1:54" ht="15" x14ac:dyDescent="0.25">
      <c r="A19" s="101" t="s">
        <v>352</v>
      </c>
      <c r="B19" s="219">
        <v>1355.3</v>
      </c>
      <c r="C19" s="257"/>
      <c r="D19" s="248"/>
      <c r="E19" s="145"/>
      <c r="I19" s="303" t="s">
        <v>352</v>
      </c>
      <c r="J19" s="112">
        <v>1355.3</v>
      </c>
      <c r="K19" s="112">
        <v>6</v>
      </c>
      <c r="L19">
        <v>1420.4</v>
      </c>
      <c r="M19">
        <v>4</v>
      </c>
      <c r="N19">
        <v>1275.5</v>
      </c>
      <c r="O19">
        <v>6</v>
      </c>
      <c r="P19">
        <v>1073.7</v>
      </c>
      <c r="Q19">
        <v>5</v>
      </c>
      <c r="R19">
        <v>1148.0999999999999</v>
      </c>
      <c r="S19">
        <v>6</v>
      </c>
      <c r="W19" s="101" t="s">
        <v>357</v>
      </c>
      <c r="X19">
        <v>1141</v>
      </c>
      <c r="Y19" s="112">
        <v>6</v>
      </c>
      <c r="Z19">
        <v>1083.5</v>
      </c>
      <c r="AA19">
        <v>8</v>
      </c>
      <c r="AB19">
        <v>607.79999999999995</v>
      </c>
      <c r="AC19">
        <v>10</v>
      </c>
      <c r="AD19">
        <v>643</v>
      </c>
      <c r="AE19">
        <v>9</v>
      </c>
      <c r="AG19" s="271">
        <v>1075.8</v>
      </c>
      <c r="AH19" s="271">
        <v>8</v>
      </c>
      <c r="AI19" s="271">
        <v>887.9</v>
      </c>
      <c r="AJ19" s="271">
        <v>7</v>
      </c>
      <c r="AO19" s="99" t="s">
        <v>52</v>
      </c>
      <c r="AP19" s="99"/>
      <c r="AQ19" s="99"/>
      <c r="AR19" t="s">
        <v>21</v>
      </c>
      <c r="AS19">
        <v>1385</v>
      </c>
      <c r="AT19">
        <v>6</v>
      </c>
      <c r="AU19">
        <v>1983</v>
      </c>
      <c r="AV19">
        <v>5</v>
      </c>
      <c r="AW19">
        <v>1640.2</v>
      </c>
      <c r="AX19">
        <v>6</v>
      </c>
      <c r="AY19">
        <v>1110.7</v>
      </c>
      <c r="AZ19">
        <v>5</v>
      </c>
      <c r="BA19">
        <v>1127.4000000000001</v>
      </c>
      <c r="BB19">
        <v>8</v>
      </c>
    </row>
    <row r="20" spans="1:54" ht="14.4" x14ac:dyDescent="0.25">
      <c r="A20" s="100"/>
      <c r="C20" s="257"/>
      <c r="D20" s="247"/>
      <c r="E20" s="145"/>
      <c r="I20" s="304"/>
      <c r="J20" s="112"/>
      <c r="K20" s="112"/>
      <c r="W20" s="100"/>
      <c r="Y20" s="112"/>
      <c r="AG20" s="271"/>
      <c r="AH20" s="271"/>
      <c r="AI20" s="271"/>
      <c r="AJ20" s="271"/>
      <c r="AO20" s="99"/>
      <c r="AP20" s="99"/>
      <c r="AQ20" s="99"/>
    </row>
    <row r="21" spans="1:54" ht="15" x14ac:dyDescent="0.25">
      <c r="A21" s="101" t="s">
        <v>353</v>
      </c>
      <c r="B21" s="219">
        <v>1163.9000000000001</v>
      </c>
      <c r="C21" s="257"/>
      <c r="D21" s="248"/>
      <c r="E21" s="145"/>
      <c r="I21" s="303" t="s">
        <v>353</v>
      </c>
      <c r="J21" s="112">
        <v>1163.9000000000001</v>
      </c>
      <c r="K21" s="112">
        <v>7</v>
      </c>
      <c r="L21">
        <v>1114.4000000000001</v>
      </c>
      <c r="M21">
        <v>7</v>
      </c>
      <c r="N21">
        <v>1049.0999999999999</v>
      </c>
      <c r="O21">
        <v>9</v>
      </c>
      <c r="P21">
        <v>1033.7</v>
      </c>
      <c r="Q21">
        <v>6</v>
      </c>
      <c r="R21">
        <v>1001.6</v>
      </c>
      <c r="S21">
        <v>7</v>
      </c>
      <c r="W21" s="101" t="s">
        <v>353</v>
      </c>
      <c r="X21">
        <v>1114.4000000000001</v>
      </c>
      <c r="Y21" s="112">
        <v>7</v>
      </c>
      <c r="Z21">
        <v>1049.0999999999999</v>
      </c>
      <c r="AA21">
        <v>9</v>
      </c>
      <c r="AB21">
        <v>1033.7</v>
      </c>
      <c r="AC21">
        <v>6</v>
      </c>
      <c r="AD21">
        <v>1001.6</v>
      </c>
      <c r="AE21">
        <v>7</v>
      </c>
      <c r="AG21" s="271">
        <v>980</v>
      </c>
      <c r="AH21" s="271">
        <v>9</v>
      </c>
      <c r="AI21" s="271">
        <v>360</v>
      </c>
      <c r="AJ21" s="271">
        <v>19</v>
      </c>
      <c r="AO21" s="99" t="s">
        <v>46</v>
      </c>
      <c r="AP21" s="99"/>
      <c r="AQ21" s="99"/>
      <c r="AR21" t="s">
        <v>21</v>
      </c>
      <c r="AS21">
        <v>1038.0999999999999</v>
      </c>
      <c r="AT21">
        <v>7</v>
      </c>
      <c r="AU21">
        <v>887.9</v>
      </c>
      <c r="AV21">
        <v>7</v>
      </c>
      <c r="AW21">
        <v>912.9</v>
      </c>
      <c r="AX21">
        <v>10</v>
      </c>
      <c r="AY21">
        <v>843.6</v>
      </c>
      <c r="AZ21">
        <v>6</v>
      </c>
      <c r="BA21">
        <v>713.7</v>
      </c>
      <c r="BB21">
        <v>11</v>
      </c>
    </row>
    <row r="22" spans="1:54" ht="14.4" x14ac:dyDescent="0.25">
      <c r="A22" s="100"/>
      <c r="C22" s="257"/>
      <c r="D22" s="248"/>
      <c r="I22" s="304"/>
      <c r="J22" s="112"/>
      <c r="K22" s="112"/>
      <c r="W22" s="100"/>
      <c r="Y22" s="112"/>
      <c r="AG22" s="271"/>
      <c r="AH22" s="271"/>
      <c r="AI22" s="271"/>
      <c r="AJ22" s="271"/>
      <c r="AO22" s="99"/>
      <c r="AP22" s="99"/>
      <c r="AQ22" s="99"/>
    </row>
    <row r="23" spans="1:54" ht="15" x14ac:dyDescent="0.25">
      <c r="A23" s="101" t="s">
        <v>386</v>
      </c>
      <c r="B23" s="219">
        <v>820.9</v>
      </c>
      <c r="C23" s="219"/>
      <c r="D23" s="219"/>
      <c r="I23" s="303" t="s">
        <v>386</v>
      </c>
      <c r="J23" s="112">
        <v>820.9</v>
      </c>
      <c r="K23" s="112">
        <v>8</v>
      </c>
      <c r="L23">
        <v>115.2</v>
      </c>
      <c r="M23">
        <v>33</v>
      </c>
      <c r="N23">
        <v>111.9</v>
      </c>
      <c r="O23">
        <v>37</v>
      </c>
      <c r="P23">
        <v>74.8</v>
      </c>
      <c r="Q23">
        <v>33</v>
      </c>
      <c r="R23">
        <v>386.9</v>
      </c>
      <c r="S23">
        <v>16</v>
      </c>
      <c r="W23" s="101" t="s">
        <v>355</v>
      </c>
      <c r="X23">
        <v>902.4</v>
      </c>
      <c r="Y23" s="112">
        <v>8</v>
      </c>
      <c r="Z23">
        <v>1562.7</v>
      </c>
      <c r="AA23">
        <v>4</v>
      </c>
      <c r="AB23">
        <v>763.5</v>
      </c>
      <c r="AC23">
        <v>8</v>
      </c>
      <c r="AD23">
        <v>332.2</v>
      </c>
      <c r="AE23">
        <v>17</v>
      </c>
      <c r="AG23" s="271">
        <v>4213.3999999999996</v>
      </c>
      <c r="AH23" s="271">
        <v>1</v>
      </c>
      <c r="AI23" s="271">
        <v>534.29999999999995</v>
      </c>
      <c r="AJ23" s="271">
        <v>14</v>
      </c>
      <c r="AO23" s="99" t="s">
        <v>47</v>
      </c>
      <c r="AP23" s="99"/>
      <c r="AQ23" s="99"/>
      <c r="AR23" t="s">
        <v>21</v>
      </c>
      <c r="AS23">
        <v>742.7</v>
      </c>
      <c r="AT23">
        <v>8</v>
      </c>
      <c r="AU23">
        <v>534.29999999999995</v>
      </c>
      <c r="AV23">
        <v>14</v>
      </c>
      <c r="AW23">
        <v>120.7</v>
      </c>
      <c r="AX23">
        <v>38</v>
      </c>
      <c r="AY23">
        <v>290.8</v>
      </c>
      <c r="AZ23">
        <v>21</v>
      </c>
      <c r="BA23">
        <v>171.1</v>
      </c>
      <c r="BB23">
        <v>29</v>
      </c>
    </row>
    <row r="24" spans="1:54" x14ac:dyDescent="0.25">
      <c r="A24" s="100"/>
      <c r="I24" s="304"/>
      <c r="J24" s="112"/>
      <c r="K24" s="112"/>
      <c r="W24" s="100"/>
      <c r="Y24" s="112"/>
      <c r="AG24" s="271"/>
      <c r="AH24" s="271"/>
      <c r="AI24" s="271"/>
      <c r="AJ24" s="271"/>
      <c r="AO24" s="99"/>
      <c r="AP24" s="99"/>
      <c r="AQ24" s="99"/>
    </row>
    <row r="25" spans="1:54" ht="15" x14ac:dyDescent="0.25">
      <c r="A25" s="101" t="s">
        <v>359</v>
      </c>
      <c r="B25" s="219">
        <v>746.5</v>
      </c>
      <c r="C25" s="219"/>
      <c r="D25" s="219"/>
      <c r="I25" s="303" t="s">
        <v>359</v>
      </c>
      <c r="J25" s="112">
        <v>746.5</v>
      </c>
      <c r="K25" s="112">
        <v>9</v>
      </c>
      <c r="L25">
        <v>613.29999999999995</v>
      </c>
      <c r="M25">
        <v>12</v>
      </c>
      <c r="N25">
        <v>676.9</v>
      </c>
      <c r="O25">
        <v>13</v>
      </c>
      <c r="P25">
        <v>564.4</v>
      </c>
      <c r="Q25">
        <v>12</v>
      </c>
      <c r="R25">
        <v>677.6</v>
      </c>
      <c r="S25">
        <v>8</v>
      </c>
      <c r="W25" s="101" t="s">
        <v>356</v>
      </c>
      <c r="X25">
        <v>676.2</v>
      </c>
      <c r="Y25" s="112">
        <v>9</v>
      </c>
      <c r="Z25">
        <v>812</v>
      </c>
      <c r="AA25">
        <v>11</v>
      </c>
      <c r="AB25">
        <v>652.6</v>
      </c>
      <c r="AC25">
        <v>9</v>
      </c>
      <c r="AD25">
        <v>602.29999999999995</v>
      </c>
      <c r="AE25">
        <v>10</v>
      </c>
      <c r="AG25" s="271">
        <v>783.2</v>
      </c>
      <c r="AH25" s="271">
        <v>10</v>
      </c>
      <c r="AI25" s="271">
        <v>446.2</v>
      </c>
      <c r="AJ25" s="271">
        <v>16</v>
      </c>
      <c r="AO25" s="99" t="s">
        <v>71</v>
      </c>
      <c r="AP25" s="99"/>
      <c r="AQ25" s="99"/>
      <c r="AR25" t="s">
        <v>21</v>
      </c>
      <c r="AS25">
        <v>631.4</v>
      </c>
      <c r="AT25">
        <v>9</v>
      </c>
      <c r="AU25">
        <v>593.5</v>
      </c>
      <c r="AV25">
        <v>10</v>
      </c>
      <c r="AW25">
        <v>615.70000000000005</v>
      </c>
      <c r="AX25">
        <v>16</v>
      </c>
      <c r="AY25">
        <v>657.8</v>
      </c>
      <c r="AZ25">
        <v>7</v>
      </c>
      <c r="BA25">
        <v>567.5</v>
      </c>
      <c r="BB25">
        <v>13</v>
      </c>
    </row>
    <row r="26" spans="1:54" x14ac:dyDescent="0.25">
      <c r="A26" s="100"/>
      <c r="I26" s="304"/>
      <c r="J26" s="112"/>
      <c r="K26" s="112"/>
      <c r="W26" s="100"/>
      <c r="Y26" s="112"/>
      <c r="AG26" s="271"/>
      <c r="AH26" s="271"/>
      <c r="AI26" s="271"/>
      <c r="AJ26" s="271"/>
      <c r="AO26" s="99"/>
      <c r="AP26" s="99"/>
      <c r="AQ26" s="99"/>
    </row>
    <row r="27" spans="1:54" ht="15" x14ac:dyDescent="0.25">
      <c r="A27" s="101" t="s">
        <v>383</v>
      </c>
      <c r="B27" s="219">
        <v>573.79999999999995</v>
      </c>
      <c r="C27" s="219"/>
      <c r="D27" s="219"/>
      <c r="I27" s="303" t="s">
        <v>383</v>
      </c>
      <c r="J27" s="112">
        <v>573.79999999999995</v>
      </c>
      <c r="K27" s="112">
        <v>10</v>
      </c>
      <c r="L27">
        <v>671</v>
      </c>
      <c r="M27">
        <v>10</v>
      </c>
      <c r="N27">
        <v>0</v>
      </c>
      <c r="O27">
        <v>0</v>
      </c>
      <c r="P27">
        <v>50</v>
      </c>
      <c r="Q27">
        <v>37</v>
      </c>
      <c r="R27">
        <v>52.5</v>
      </c>
      <c r="S27">
        <v>38</v>
      </c>
      <c r="W27" s="101" t="s">
        <v>383</v>
      </c>
      <c r="X27">
        <v>671</v>
      </c>
      <c r="Y27" s="112">
        <v>10</v>
      </c>
      <c r="Z27">
        <v>0</v>
      </c>
      <c r="AA27">
        <v>0</v>
      </c>
      <c r="AB27">
        <v>50</v>
      </c>
      <c r="AC27">
        <v>37</v>
      </c>
      <c r="AD27">
        <v>52.5</v>
      </c>
      <c r="AE27">
        <v>38</v>
      </c>
      <c r="AG27" s="271">
        <v>52.5</v>
      </c>
      <c r="AH27" s="271">
        <v>37</v>
      </c>
      <c r="AI27" s="271">
        <v>830</v>
      </c>
      <c r="AJ27" s="271">
        <v>8</v>
      </c>
      <c r="AO27" s="99" t="s">
        <v>65</v>
      </c>
      <c r="AP27" s="99"/>
      <c r="AQ27" s="99"/>
      <c r="AR27" t="s">
        <v>21</v>
      </c>
      <c r="AS27">
        <v>600.29999999999995</v>
      </c>
      <c r="AT27">
        <v>10</v>
      </c>
      <c r="AU27">
        <v>446.2</v>
      </c>
      <c r="AV27">
        <v>16</v>
      </c>
      <c r="AW27">
        <v>782.7</v>
      </c>
      <c r="AX27">
        <v>11</v>
      </c>
      <c r="AY27">
        <v>575.4</v>
      </c>
      <c r="AZ27">
        <v>8</v>
      </c>
      <c r="BA27">
        <v>749</v>
      </c>
      <c r="BB27">
        <v>10</v>
      </c>
    </row>
    <row r="28" spans="1:54" x14ac:dyDescent="0.25">
      <c r="A28" s="100"/>
      <c r="I28" s="304"/>
      <c r="J28" s="112"/>
      <c r="K28" s="112"/>
      <c r="W28" s="100"/>
      <c r="AG28" s="271"/>
      <c r="AH28" s="271"/>
      <c r="AI28" s="271"/>
      <c r="AJ28" s="271"/>
      <c r="AO28" s="99"/>
      <c r="AP28" s="99"/>
      <c r="AQ28" s="99"/>
    </row>
    <row r="29" spans="1:54" ht="15" x14ac:dyDescent="0.25">
      <c r="A29" s="101" t="s">
        <v>358</v>
      </c>
      <c r="B29" s="219">
        <v>544.20000000000005</v>
      </c>
      <c r="C29" s="219"/>
      <c r="D29" s="219"/>
      <c r="I29" s="294" t="s">
        <v>358</v>
      </c>
      <c r="J29">
        <v>544.20000000000005</v>
      </c>
      <c r="K29">
        <v>11</v>
      </c>
      <c r="L29">
        <v>537</v>
      </c>
      <c r="M29">
        <v>13</v>
      </c>
      <c r="N29">
        <v>562.70000000000005</v>
      </c>
      <c r="O29">
        <v>15</v>
      </c>
      <c r="P29">
        <v>573.5</v>
      </c>
      <c r="Q29">
        <v>11</v>
      </c>
      <c r="R29">
        <v>519.29999999999995</v>
      </c>
      <c r="S29">
        <v>12</v>
      </c>
      <c r="W29" s="101" t="s">
        <v>377</v>
      </c>
      <c r="X29">
        <v>625.5</v>
      </c>
      <c r="Y29">
        <v>11</v>
      </c>
      <c r="Z29">
        <v>683.7</v>
      </c>
      <c r="AA29">
        <v>12</v>
      </c>
      <c r="AB29">
        <v>89.9</v>
      </c>
      <c r="AC29">
        <v>30</v>
      </c>
      <c r="AD29">
        <v>210.3</v>
      </c>
      <c r="AE29">
        <v>24</v>
      </c>
      <c r="AG29" s="271">
        <v>90.5</v>
      </c>
      <c r="AH29" s="271">
        <v>31</v>
      </c>
      <c r="AI29" s="271">
        <v>413.2</v>
      </c>
      <c r="AJ29" s="271">
        <v>18</v>
      </c>
      <c r="AO29" s="99" t="s">
        <v>70</v>
      </c>
      <c r="AP29" s="99"/>
      <c r="AQ29" s="99"/>
      <c r="AR29" t="s">
        <v>21</v>
      </c>
      <c r="AS29">
        <v>586.5</v>
      </c>
      <c r="AT29">
        <v>11</v>
      </c>
      <c r="AU29">
        <v>564.79999999999995</v>
      </c>
      <c r="AV29">
        <v>12</v>
      </c>
      <c r="AW29">
        <v>922.9</v>
      </c>
      <c r="AX29">
        <v>9</v>
      </c>
      <c r="AY29">
        <v>566.79999999999995</v>
      </c>
      <c r="AZ29">
        <v>9</v>
      </c>
      <c r="BA29">
        <v>348</v>
      </c>
      <c r="BB29">
        <v>22</v>
      </c>
    </row>
    <row r="30" spans="1:54" x14ac:dyDescent="0.25">
      <c r="A30" s="100"/>
      <c r="I30" s="100"/>
      <c r="W30" s="100"/>
      <c r="AG30" s="271"/>
      <c r="AH30" s="271"/>
      <c r="AI30" s="271"/>
      <c r="AJ30" s="271"/>
      <c r="AO30" s="99"/>
      <c r="AP30" s="99"/>
      <c r="AQ30" s="99"/>
    </row>
    <row r="31" spans="1:54" ht="15" x14ac:dyDescent="0.25">
      <c r="A31" s="101" t="s">
        <v>354</v>
      </c>
      <c r="B31" s="219">
        <v>528.1</v>
      </c>
      <c r="C31" s="219"/>
      <c r="D31" s="219"/>
      <c r="I31" s="294" t="s">
        <v>354</v>
      </c>
      <c r="J31">
        <v>528.1</v>
      </c>
      <c r="K31">
        <v>12</v>
      </c>
      <c r="L31">
        <v>425.3</v>
      </c>
      <c r="M31">
        <v>14</v>
      </c>
      <c r="N31">
        <v>428.2</v>
      </c>
      <c r="O31">
        <v>17</v>
      </c>
      <c r="P31">
        <v>786.7</v>
      </c>
      <c r="Q31">
        <v>7</v>
      </c>
      <c r="R31">
        <v>591.4</v>
      </c>
      <c r="S31">
        <v>11</v>
      </c>
      <c r="W31" s="101" t="s">
        <v>359</v>
      </c>
      <c r="X31">
        <v>613.29999999999995</v>
      </c>
      <c r="Y31">
        <v>12</v>
      </c>
      <c r="Z31">
        <v>676.9</v>
      </c>
      <c r="AA31">
        <v>13</v>
      </c>
      <c r="AB31">
        <v>564.4</v>
      </c>
      <c r="AC31">
        <v>12</v>
      </c>
      <c r="AD31">
        <v>677.6</v>
      </c>
      <c r="AE31">
        <v>8</v>
      </c>
      <c r="AG31" s="271">
        <v>613</v>
      </c>
      <c r="AH31" s="271">
        <v>11</v>
      </c>
      <c r="AI31" s="271">
        <v>507.5</v>
      </c>
      <c r="AJ31" s="271">
        <v>15</v>
      </c>
      <c r="AO31" s="99" t="s">
        <v>57</v>
      </c>
      <c r="AP31" s="99"/>
      <c r="AQ31" s="99"/>
      <c r="AR31" t="s">
        <v>21</v>
      </c>
      <c r="AS31">
        <v>564.20000000000005</v>
      </c>
      <c r="AT31">
        <v>12</v>
      </c>
      <c r="AU31">
        <v>507.5</v>
      </c>
      <c r="AV31">
        <v>15</v>
      </c>
      <c r="AW31">
        <v>481.9</v>
      </c>
      <c r="AX31">
        <v>20</v>
      </c>
      <c r="AY31">
        <v>459</v>
      </c>
      <c r="AZ31">
        <v>13</v>
      </c>
      <c r="BA31">
        <v>446</v>
      </c>
      <c r="BB31">
        <v>16</v>
      </c>
    </row>
    <row r="32" spans="1:54" x14ac:dyDescent="0.25">
      <c r="A32" s="100"/>
      <c r="I32" s="100"/>
      <c r="W32" s="100"/>
      <c r="AG32" s="271"/>
      <c r="AH32" s="271"/>
      <c r="AI32" s="271"/>
      <c r="AJ32" s="271"/>
      <c r="AO32" s="99"/>
      <c r="AP32" s="99"/>
      <c r="AQ32" s="99"/>
    </row>
    <row r="33" spans="1:54" ht="15" x14ac:dyDescent="0.25">
      <c r="A33" s="101" t="s">
        <v>361</v>
      </c>
      <c r="B33" s="219">
        <v>444.7</v>
      </c>
      <c r="I33" s="294" t="s">
        <v>361</v>
      </c>
      <c r="J33">
        <v>444.7</v>
      </c>
      <c r="K33">
        <v>13</v>
      </c>
      <c r="L33">
        <v>262.89999999999998</v>
      </c>
      <c r="M33">
        <v>21</v>
      </c>
      <c r="N33">
        <v>226</v>
      </c>
      <c r="O33">
        <v>24</v>
      </c>
      <c r="P33">
        <v>446.8</v>
      </c>
      <c r="Q33">
        <v>14</v>
      </c>
      <c r="R33">
        <v>298.2</v>
      </c>
      <c r="S33">
        <v>20</v>
      </c>
      <c r="W33" s="101" t="s">
        <v>358</v>
      </c>
      <c r="X33">
        <v>537</v>
      </c>
      <c r="Y33">
        <v>13</v>
      </c>
      <c r="Z33">
        <v>562.70000000000005</v>
      </c>
      <c r="AA33">
        <v>15</v>
      </c>
      <c r="AB33">
        <v>573.5</v>
      </c>
      <c r="AC33">
        <v>11</v>
      </c>
      <c r="AD33">
        <v>519.29999999999995</v>
      </c>
      <c r="AE33">
        <v>12</v>
      </c>
      <c r="AG33" s="271">
        <v>598</v>
      </c>
      <c r="AH33" s="271">
        <v>13</v>
      </c>
      <c r="AI33" s="271">
        <v>112.2</v>
      </c>
      <c r="AJ33" s="271">
        <v>33</v>
      </c>
      <c r="AO33" s="99" t="s">
        <v>93</v>
      </c>
      <c r="AP33" s="99"/>
      <c r="AQ33" s="99"/>
      <c r="AR33" t="s">
        <v>21</v>
      </c>
      <c r="AS33">
        <v>539</v>
      </c>
      <c r="AT33">
        <v>13</v>
      </c>
      <c r="AU33">
        <v>340.8</v>
      </c>
      <c r="AV33">
        <v>20</v>
      </c>
      <c r="AW33">
        <v>370.8</v>
      </c>
      <c r="AX33">
        <v>25</v>
      </c>
      <c r="AY33">
        <v>361.7</v>
      </c>
      <c r="AZ33">
        <v>18</v>
      </c>
      <c r="BA33">
        <v>463.5</v>
      </c>
      <c r="BB33">
        <v>15</v>
      </c>
    </row>
    <row r="34" spans="1:54" x14ac:dyDescent="0.25">
      <c r="A34" s="100"/>
      <c r="I34" s="100"/>
      <c r="W34" s="100"/>
      <c r="AG34" s="271"/>
      <c r="AH34" s="271"/>
      <c r="AI34" s="271"/>
      <c r="AJ34" s="271"/>
      <c r="AO34" s="99"/>
      <c r="AP34" s="99"/>
      <c r="AQ34" s="99"/>
    </row>
    <row r="35" spans="1:54" ht="15" x14ac:dyDescent="0.25">
      <c r="A35" s="101" t="s">
        <v>371</v>
      </c>
      <c r="B35" s="219">
        <v>441.8</v>
      </c>
      <c r="I35" s="294" t="s">
        <v>371</v>
      </c>
      <c r="J35">
        <v>441.8</v>
      </c>
      <c r="K35">
        <v>14</v>
      </c>
      <c r="L35">
        <v>211.3</v>
      </c>
      <c r="M35">
        <v>24</v>
      </c>
      <c r="N35">
        <v>216.7</v>
      </c>
      <c r="O35">
        <v>26</v>
      </c>
      <c r="P35">
        <v>164.5</v>
      </c>
      <c r="Q35">
        <v>24</v>
      </c>
      <c r="R35">
        <v>323.2</v>
      </c>
      <c r="S35">
        <v>18</v>
      </c>
      <c r="W35" s="101" t="s">
        <v>354</v>
      </c>
      <c r="X35">
        <v>425.3</v>
      </c>
      <c r="Y35">
        <v>14</v>
      </c>
      <c r="Z35">
        <v>428.2</v>
      </c>
      <c r="AA35">
        <v>17</v>
      </c>
      <c r="AB35">
        <v>786.7</v>
      </c>
      <c r="AC35">
        <v>7</v>
      </c>
      <c r="AD35">
        <v>591.4</v>
      </c>
      <c r="AE35">
        <v>11</v>
      </c>
      <c r="AG35" s="271">
        <v>444.7</v>
      </c>
      <c r="AH35" s="271">
        <v>17</v>
      </c>
      <c r="AI35" s="271">
        <v>417.5</v>
      </c>
      <c r="AJ35" s="271">
        <v>17</v>
      </c>
      <c r="AO35" s="99" t="s">
        <v>49</v>
      </c>
      <c r="AP35" s="99"/>
      <c r="AQ35" s="99"/>
      <c r="AR35" t="s">
        <v>21</v>
      </c>
      <c r="AS35">
        <v>533.70000000000005</v>
      </c>
      <c r="AT35">
        <v>14</v>
      </c>
      <c r="AU35">
        <v>830</v>
      </c>
      <c r="AV35">
        <v>8</v>
      </c>
      <c r="AW35">
        <v>781.4</v>
      </c>
      <c r="AX35">
        <v>12</v>
      </c>
      <c r="AY35">
        <v>528.6</v>
      </c>
      <c r="AZ35">
        <v>10</v>
      </c>
      <c r="BA35">
        <v>709.3</v>
      </c>
      <c r="BB35">
        <v>12</v>
      </c>
    </row>
    <row r="36" spans="1:54" x14ac:dyDescent="0.25">
      <c r="A36" s="100"/>
      <c r="I36" s="100"/>
      <c r="W36" s="100"/>
      <c r="AG36" s="271"/>
      <c r="AH36" s="271"/>
      <c r="AI36" s="271"/>
      <c r="AJ36" s="271"/>
      <c r="AO36" s="99"/>
      <c r="AP36" s="99"/>
      <c r="AQ36" s="99"/>
    </row>
    <row r="37" spans="1:54" ht="15" x14ac:dyDescent="0.25">
      <c r="A37" s="101" t="s">
        <v>412</v>
      </c>
      <c r="B37">
        <v>400.1</v>
      </c>
      <c r="I37" s="294" t="s">
        <v>412</v>
      </c>
      <c r="J37">
        <v>400.1</v>
      </c>
      <c r="K37">
        <v>15</v>
      </c>
      <c r="L37">
        <v>105.1</v>
      </c>
      <c r="M37">
        <v>35</v>
      </c>
      <c r="N37">
        <v>110.5</v>
      </c>
      <c r="O37">
        <v>38</v>
      </c>
      <c r="P37">
        <v>0</v>
      </c>
      <c r="Q37">
        <v>0</v>
      </c>
      <c r="R37">
        <v>1</v>
      </c>
      <c r="S37">
        <v>63</v>
      </c>
      <c r="W37" s="101" t="s">
        <v>393</v>
      </c>
      <c r="X37">
        <v>359.5</v>
      </c>
      <c r="Y37">
        <v>15</v>
      </c>
      <c r="Z37">
        <v>852.6</v>
      </c>
      <c r="AA37">
        <v>10</v>
      </c>
      <c r="AB37">
        <v>20.100000000000001</v>
      </c>
      <c r="AC37">
        <v>46</v>
      </c>
      <c r="AD37">
        <v>9.6999999999999993</v>
      </c>
      <c r="AE37">
        <v>54</v>
      </c>
      <c r="AG37" s="271">
        <v>0</v>
      </c>
      <c r="AH37" s="271">
        <v>0</v>
      </c>
      <c r="AI37" s="271">
        <v>103.3</v>
      </c>
      <c r="AJ37" s="271">
        <v>35</v>
      </c>
      <c r="AO37" s="99" t="s">
        <v>92</v>
      </c>
      <c r="AP37" s="99"/>
      <c r="AQ37" s="99"/>
      <c r="AR37" t="s">
        <v>21</v>
      </c>
      <c r="AS37">
        <v>526.79999999999995</v>
      </c>
      <c r="AT37">
        <v>15</v>
      </c>
      <c r="AU37">
        <v>112.2</v>
      </c>
      <c r="AV37">
        <v>33</v>
      </c>
      <c r="AW37">
        <v>404</v>
      </c>
      <c r="AX37">
        <v>24</v>
      </c>
      <c r="AY37">
        <v>269.7</v>
      </c>
      <c r="AZ37">
        <v>22</v>
      </c>
      <c r="BA37">
        <v>789</v>
      </c>
      <c r="BB37">
        <v>9</v>
      </c>
    </row>
    <row r="38" spans="1:54" x14ac:dyDescent="0.25">
      <c r="A38" s="100"/>
      <c r="I38" s="100"/>
      <c r="W38" s="100"/>
      <c r="AG38" s="271"/>
      <c r="AH38" s="271"/>
      <c r="AI38" s="271"/>
      <c r="AJ38" s="271"/>
      <c r="AO38" s="99"/>
      <c r="AP38" s="99"/>
      <c r="AQ38" s="99"/>
    </row>
    <row r="39" spans="1:54" ht="15" x14ac:dyDescent="0.25">
      <c r="A39" s="101" t="s">
        <v>356</v>
      </c>
      <c r="B39">
        <v>384.4</v>
      </c>
      <c r="I39" s="294" t="s">
        <v>356</v>
      </c>
      <c r="J39">
        <v>384.4</v>
      </c>
      <c r="K39">
        <v>16</v>
      </c>
      <c r="L39">
        <v>676.2</v>
      </c>
      <c r="M39">
        <v>9</v>
      </c>
      <c r="N39">
        <v>812</v>
      </c>
      <c r="O39">
        <v>11</v>
      </c>
      <c r="P39">
        <v>652.6</v>
      </c>
      <c r="Q39">
        <v>9</v>
      </c>
      <c r="R39">
        <v>602.29999999999995</v>
      </c>
      <c r="S39">
        <v>10</v>
      </c>
      <c r="W39" s="101" t="s">
        <v>363</v>
      </c>
      <c r="X39">
        <v>343.6</v>
      </c>
      <c r="Y39">
        <v>16</v>
      </c>
      <c r="Z39">
        <v>400</v>
      </c>
      <c r="AA39">
        <v>18</v>
      </c>
      <c r="AB39">
        <v>340.4</v>
      </c>
      <c r="AC39">
        <v>16</v>
      </c>
      <c r="AD39">
        <v>440.2</v>
      </c>
      <c r="AE39">
        <v>14</v>
      </c>
      <c r="AG39" s="271">
        <v>487.9</v>
      </c>
      <c r="AH39" s="271">
        <v>16</v>
      </c>
      <c r="AI39" s="271">
        <v>535.20000000000005</v>
      </c>
      <c r="AJ39" s="271">
        <v>13</v>
      </c>
      <c r="AO39" s="99" t="s">
        <v>67</v>
      </c>
      <c r="AP39" s="99"/>
      <c r="AQ39" s="99"/>
      <c r="AR39" t="s">
        <v>21</v>
      </c>
      <c r="AS39">
        <v>525</v>
      </c>
      <c r="AT39">
        <v>16</v>
      </c>
      <c r="AU39">
        <v>413.2</v>
      </c>
      <c r="AV39">
        <v>18</v>
      </c>
      <c r="AW39">
        <v>471.8</v>
      </c>
      <c r="AX39">
        <v>21</v>
      </c>
      <c r="AY39">
        <v>472.6</v>
      </c>
      <c r="AZ39">
        <v>12</v>
      </c>
      <c r="BA39">
        <v>390.2</v>
      </c>
      <c r="BB39">
        <v>18</v>
      </c>
    </row>
    <row r="40" spans="1:54" x14ac:dyDescent="0.25">
      <c r="A40" s="100"/>
      <c r="I40" s="100"/>
      <c r="W40" s="100"/>
      <c r="AG40" s="271"/>
      <c r="AH40" s="271"/>
      <c r="AI40" s="271"/>
      <c r="AJ40" s="271"/>
      <c r="AO40" s="99"/>
      <c r="AP40" s="99"/>
      <c r="AQ40" s="99"/>
    </row>
    <row r="41" spans="1:54" ht="15" x14ac:dyDescent="0.25">
      <c r="A41" s="101" t="s">
        <v>364</v>
      </c>
      <c r="B41">
        <v>367.4</v>
      </c>
      <c r="I41" s="294" t="s">
        <v>364</v>
      </c>
      <c r="J41">
        <v>367.4</v>
      </c>
      <c r="K41">
        <v>17</v>
      </c>
      <c r="L41">
        <v>298.7</v>
      </c>
      <c r="M41">
        <v>18</v>
      </c>
      <c r="N41">
        <v>611.9</v>
      </c>
      <c r="O41">
        <v>14</v>
      </c>
      <c r="P41">
        <v>268.2</v>
      </c>
      <c r="Q41">
        <v>17</v>
      </c>
      <c r="R41">
        <v>480.1</v>
      </c>
      <c r="S41">
        <v>13</v>
      </c>
      <c r="W41" s="101" t="s">
        <v>367</v>
      </c>
      <c r="X41">
        <v>300.8</v>
      </c>
      <c r="Y41">
        <v>17</v>
      </c>
      <c r="Z41">
        <v>535.70000000000005</v>
      </c>
      <c r="AA41">
        <v>16</v>
      </c>
      <c r="AB41">
        <v>245.9</v>
      </c>
      <c r="AC41">
        <v>20</v>
      </c>
      <c r="AD41">
        <v>231.7</v>
      </c>
      <c r="AE41">
        <v>23</v>
      </c>
      <c r="AG41" s="271">
        <v>578</v>
      </c>
      <c r="AH41" s="271">
        <v>15</v>
      </c>
      <c r="AI41" s="271">
        <v>564.79999999999995</v>
      </c>
      <c r="AJ41" s="271">
        <v>12</v>
      </c>
      <c r="AO41" s="99" t="s">
        <v>39</v>
      </c>
      <c r="AP41" s="99"/>
      <c r="AQ41" s="99"/>
      <c r="AR41" t="s">
        <v>21</v>
      </c>
      <c r="AS41">
        <v>497.9</v>
      </c>
      <c r="AT41">
        <v>17</v>
      </c>
      <c r="AU41">
        <v>360</v>
      </c>
      <c r="AV41">
        <v>19</v>
      </c>
      <c r="AW41">
        <v>698</v>
      </c>
      <c r="AX41">
        <v>13</v>
      </c>
      <c r="AY41">
        <v>364.4</v>
      </c>
      <c r="AZ41">
        <v>17</v>
      </c>
      <c r="BA41">
        <v>372.7</v>
      </c>
      <c r="BB41">
        <v>20</v>
      </c>
    </row>
    <row r="42" spans="1:54" x14ac:dyDescent="0.25">
      <c r="A42" s="100"/>
      <c r="I42" s="100"/>
      <c r="W42" s="100"/>
      <c r="AG42" s="271"/>
      <c r="AH42" s="271"/>
      <c r="AI42" s="271"/>
      <c r="AJ42" s="271"/>
      <c r="AO42" s="99"/>
      <c r="AP42" s="99"/>
      <c r="AQ42" s="99"/>
    </row>
    <row r="43" spans="1:54" ht="15" x14ac:dyDescent="0.25">
      <c r="A43" s="101" t="s">
        <v>366</v>
      </c>
      <c r="B43">
        <v>292.60000000000002</v>
      </c>
      <c r="I43" s="294" t="s">
        <v>366</v>
      </c>
      <c r="J43">
        <v>292.60000000000002</v>
      </c>
      <c r="K43">
        <v>18</v>
      </c>
      <c r="L43">
        <v>223.2</v>
      </c>
      <c r="M43">
        <v>23</v>
      </c>
      <c r="N43">
        <v>276.8</v>
      </c>
      <c r="O43">
        <v>20</v>
      </c>
      <c r="P43">
        <v>260.3</v>
      </c>
      <c r="Q43">
        <v>19</v>
      </c>
      <c r="R43">
        <v>205.2</v>
      </c>
      <c r="S43">
        <v>25</v>
      </c>
      <c r="W43" s="101" t="s">
        <v>364</v>
      </c>
      <c r="X43">
        <v>298.7</v>
      </c>
      <c r="Y43">
        <v>18</v>
      </c>
      <c r="Z43">
        <v>611.9</v>
      </c>
      <c r="AA43">
        <v>14</v>
      </c>
      <c r="AB43">
        <v>268.2</v>
      </c>
      <c r="AC43">
        <v>17</v>
      </c>
      <c r="AD43">
        <v>480.1</v>
      </c>
      <c r="AE43">
        <v>13</v>
      </c>
      <c r="AG43" s="271">
        <v>582.1</v>
      </c>
      <c r="AH43" s="271">
        <v>14</v>
      </c>
      <c r="AI43" s="271">
        <v>108.6</v>
      </c>
      <c r="AJ43" s="271">
        <v>34</v>
      </c>
      <c r="AO43" s="99" t="s">
        <v>94</v>
      </c>
      <c r="AP43" s="99"/>
      <c r="AQ43" s="99"/>
      <c r="AR43" t="s">
        <v>21</v>
      </c>
      <c r="AS43">
        <v>481.1</v>
      </c>
      <c r="AT43">
        <v>18</v>
      </c>
      <c r="AU43">
        <v>535.20000000000005</v>
      </c>
      <c r="AV43">
        <v>13</v>
      </c>
      <c r="AW43">
        <v>539.9</v>
      </c>
      <c r="AX43">
        <v>19</v>
      </c>
      <c r="AY43">
        <v>389.5</v>
      </c>
      <c r="AZ43">
        <v>16</v>
      </c>
      <c r="BA43">
        <v>401.8</v>
      </c>
      <c r="BB43">
        <v>17</v>
      </c>
    </row>
    <row r="44" spans="1:54" x14ac:dyDescent="0.25">
      <c r="A44" s="100"/>
      <c r="I44" s="100"/>
      <c r="W44" s="100"/>
      <c r="AG44" s="271"/>
      <c r="AH44" s="271"/>
      <c r="AI44" s="271"/>
      <c r="AJ44" s="271"/>
      <c r="AO44" s="99"/>
      <c r="AP44" s="99"/>
      <c r="AQ44" s="99"/>
    </row>
    <row r="45" spans="1:54" ht="15" x14ac:dyDescent="0.25">
      <c r="A45" s="101" t="s">
        <v>363</v>
      </c>
      <c r="B45">
        <v>282.39999999999998</v>
      </c>
      <c r="I45" s="294" t="s">
        <v>363</v>
      </c>
      <c r="J45">
        <v>282.39999999999998</v>
      </c>
      <c r="K45">
        <v>19</v>
      </c>
      <c r="L45">
        <v>343.6</v>
      </c>
      <c r="M45">
        <v>16</v>
      </c>
      <c r="N45">
        <v>400</v>
      </c>
      <c r="O45">
        <v>18</v>
      </c>
      <c r="P45">
        <v>340.4</v>
      </c>
      <c r="Q45">
        <v>16</v>
      </c>
      <c r="R45">
        <v>440.2</v>
      </c>
      <c r="S45">
        <v>14</v>
      </c>
      <c r="W45" s="101" t="s">
        <v>373</v>
      </c>
      <c r="X45">
        <v>286.7</v>
      </c>
      <c r="Y45">
        <v>19</v>
      </c>
      <c r="Z45">
        <v>240.4</v>
      </c>
      <c r="AA45">
        <v>23</v>
      </c>
      <c r="AB45">
        <v>164.2</v>
      </c>
      <c r="AC45">
        <v>26</v>
      </c>
      <c r="AD45">
        <v>242</v>
      </c>
      <c r="AE45">
        <v>22</v>
      </c>
      <c r="AG45" s="271">
        <v>152.4</v>
      </c>
      <c r="AH45" s="271">
        <v>26</v>
      </c>
      <c r="AI45" s="271">
        <v>152</v>
      </c>
      <c r="AJ45" s="271">
        <v>28</v>
      </c>
      <c r="AO45" s="99" t="s">
        <v>78</v>
      </c>
      <c r="AP45" s="99"/>
      <c r="AQ45" s="99"/>
      <c r="AR45" t="s">
        <v>21</v>
      </c>
      <c r="AS45">
        <v>422.7</v>
      </c>
      <c r="AT45">
        <v>19</v>
      </c>
      <c r="AU45">
        <v>417.5</v>
      </c>
      <c r="AV45">
        <v>17</v>
      </c>
      <c r="AW45">
        <v>659.2</v>
      </c>
      <c r="AX45">
        <v>15</v>
      </c>
      <c r="AY45">
        <v>516.70000000000005</v>
      </c>
      <c r="AZ45">
        <v>11</v>
      </c>
      <c r="BA45">
        <v>482.5</v>
      </c>
      <c r="BB45">
        <v>14</v>
      </c>
    </row>
    <row r="46" spans="1:54" x14ac:dyDescent="0.25">
      <c r="A46" s="100"/>
      <c r="I46" s="100"/>
      <c r="W46" s="100"/>
      <c r="AG46" s="271"/>
      <c r="AH46" s="271"/>
      <c r="AI46" s="271"/>
      <c r="AJ46" s="271"/>
      <c r="AO46" s="99"/>
      <c r="AP46" s="99"/>
      <c r="AQ46" s="99"/>
    </row>
    <row r="47" spans="1:54" ht="15" x14ac:dyDescent="0.25">
      <c r="A47" s="101" t="s">
        <v>367</v>
      </c>
      <c r="B47">
        <v>281.60000000000002</v>
      </c>
      <c r="I47" s="294" t="s">
        <v>367</v>
      </c>
      <c r="J47">
        <v>281.60000000000002</v>
      </c>
      <c r="K47">
        <v>20</v>
      </c>
      <c r="L47">
        <v>300.8</v>
      </c>
      <c r="M47">
        <v>17</v>
      </c>
      <c r="N47">
        <v>535.70000000000005</v>
      </c>
      <c r="O47">
        <v>16</v>
      </c>
      <c r="P47">
        <v>245.9</v>
      </c>
      <c r="Q47">
        <v>20</v>
      </c>
      <c r="R47">
        <v>231.7</v>
      </c>
      <c r="S47">
        <v>23</v>
      </c>
      <c r="W47" s="101" t="s">
        <v>368</v>
      </c>
      <c r="X47">
        <v>277.5</v>
      </c>
      <c r="Y47">
        <v>20</v>
      </c>
      <c r="Z47">
        <v>397.9</v>
      </c>
      <c r="AA47">
        <v>19</v>
      </c>
      <c r="AB47">
        <v>238.7</v>
      </c>
      <c r="AC47">
        <v>21</v>
      </c>
      <c r="AD47">
        <v>437.6</v>
      </c>
      <c r="AE47">
        <v>15</v>
      </c>
      <c r="AG47" s="271">
        <v>598.4</v>
      </c>
      <c r="AH47" s="271">
        <v>12</v>
      </c>
      <c r="AI47" s="271">
        <v>340.8</v>
      </c>
      <c r="AJ47" s="271">
        <v>20</v>
      </c>
      <c r="AO47" s="99" t="s">
        <v>79</v>
      </c>
      <c r="AP47" s="99"/>
      <c r="AQ47" s="99"/>
      <c r="AR47" t="s">
        <v>21</v>
      </c>
      <c r="AS47">
        <v>364.2</v>
      </c>
      <c r="AT47">
        <v>20</v>
      </c>
      <c r="AU47">
        <v>178</v>
      </c>
      <c r="AV47">
        <v>26</v>
      </c>
      <c r="AW47">
        <v>130.1</v>
      </c>
      <c r="AX47">
        <v>36</v>
      </c>
      <c r="AY47">
        <v>248</v>
      </c>
      <c r="AZ47">
        <v>23</v>
      </c>
      <c r="BA47">
        <v>56.9</v>
      </c>
      <c r="BB47">
        <v>40</v>
      </c>
    </row>
    <row r="48" spans="1:54" x14ac:dyDescent="0.25">
      <c r="A48" s="100"/>
      <c r="I48" s="100"/>
      <c r="W48" s="100"/>
      <c r="AG48" s="271"/>
      <c r="AH48" s="271"/>
      <c r="AI48" s="271"/>
      <c r="AJ48" s="271"/>
      <c r="AO48" s="99"/>
      <c r="AP48" s="99"/>
      <c r="AQ48" s="99"/>
    </row>
    <row r="49" spans="1:54" ht="15" x14ac:dyDescent="0.25">
      <c r="A49" s="101" t="s">
        <v>373</v>
      </c>
      <c r="B49">
        <v>270.2</v>
      </c>
      <c r="I49" s="294" t="s">
        <v>373</v>
      </c>
      <c r="J49">
        <v>270.2</v>
      </c>
      <c r="K49">
        <v>21</v>
      </c>
      <c r="L49">
        <v>286.7</v>
      </c>
      <c r="M49">
        <v>19</v>
      </c>
      <c r="N49">
        <v>240.4</v>
      </c>
      <c r="O49">
        <v>23</v>
      </c>
      <c r="P49">
        <v>164.2</v>
      </c>
      <c r="Q49">
        <v>26</v>
      </c>
      <c r="R49">
        <v>242</v>
      </c>
      <c r="S49">
        <v>22</v>
      </c>
      <c r="W49" s="101" t="s">
        <v>361</v>
      </c>
      <c r="X49">
        <v>262.89999999999998</v>
      </c>
      <c r="Y49">
        <v>21</v>
      </c>
      <c r="Z49">
        <v>226</v>
      </c>
      <c r="AA49">
        <v>24</v>
      </c>
      <c r="AB49">
        <v>446.8</v>
      </c>
      <c r="AC49">
        <v>14</v>
      </c>
      <c r="AD49">
        <v>298.2</v>
      </c>
      <c r="AE49">
        <v>20</v>
      </c>
      <c r="AG49" s="271">
        <v>353.4</v>
      </c>
      <c r="AH49" s="271">
        <v>18</v>
      </c>
      <c r="AI49" s="271">
        <v>593.5</v>
      </c>
      <c r="AJ49" s="271">
        <v>10</v>
      </c>
      <c r="AO49" s="99" t="s">
        <v>45</v>
      </c>
      <c r="AP49" s="99"/>
      <c r="AQ49" s="99"/>
      <c r="AR49" t="s">
        <v>21</v>
      </c>
      <c r="AS49">
        <v>328.4</v>
      </c>
      <c r="AT49">
        <v>21</v>
      </c>
      <c r="AU49">
        <v>0</v>
      </c>
      <c r="AV49">
        <v>0</v>
      </c>
      <c r="AW49">
        <v>928.8</v>
      </c>
      <c r="AX49">
        <v>8</v>
      </c>
      <c r="AY49">
        <v>38</v>
      </c>
      <c r="AZ49">
        <v>44</v>
      </c>
      <c r="BA49">
        <v>56.1</v>
      </c>
      <c r="BB49">
        <v>41</v>
      </c>
    </row>
    <row r="50" spans="1:54" x14ac:dyDescent="0.25">
      <c r="A50" s="100"/>
      <c r="I50" s="100"/>
      <c r="W50" s="100"/>
      <c r="AG50" s="271"/>
      <c r="AH50" s="271"/>
      <c r="AI50" s="271"/>
      <c r="AJ50" s="271"/>
      <c r="AO50" s="99"/>
      <c r="AP50" s="99"/>
      <c r="AQ50" s="99"/>
    </row>
    <row r="51" spans="1:54" ht="15" x14ac:dyDescent="0.25">
      <c r="A51" s="101" t="s">
        <v>362</v>
      </c>
      <c r="B51">
        <v>268.7</v>
      </c>
      <c r="I51" s="294" t="s">
        <v>362</v>
      </c>
      <c r="J51">
        <v>268.7</v>
      </c>
      <c r="K51">
        <v>22</v>
      </c>
      <c r="L51">
        <v>237.8</v>
      </c>
      <c r="M51">
        <v>22</v>
      </c>
      <c r="N51">
        <v>270.39999999999998</v>
      </c>
      <c r="O51">
        <v>21</v>
      </c>
      <c r="P51">
        <v>381.3</v>
      </c>
      <c r="Q51">
        <v>15</v>
      </c>
      <c r="R51">
        <v>315.39999999999998</v>
      </c>
      <c r="S51">
        <v>19</v>
      </c>
      <c r="W51" s="101" t="s">
        <v>362</v>
      </c>
      <c r="X51">
        <v>237.8</v>
      </c>
      <c r="Y51">
        <v>22</v>
      </c>
      <c r="Z51">
        <v>270.39999999999998</v>
      </c>
      <c r="AA51">
        <v>21</v>
      </c>
      <c r="AB51">
        <v>381.3</v>
      </c>
      <c r="AC51">
        <v>15</v>
      </c>
      <c r="AD51">
        <v>315.39999999999998</v>
      </c>
      <c r="AE51">
        <v>19</v>
      </c>
      <c r="AG51" s="271">
        <v>212.1</v>
      </c>
      <c r="AH51" s="271">
        <v>21</v>
      </c>
      <c r="AI51" s="271">
        <v>151.69999999999999</v>
      </c>
      <c r="AJ51" s="271">
        <v>29</v>
      </c>
      <c r="AO51" s="99" t="s">
        <v>42</v>
      </c>
      <c r="AP51" s="99"/>
      <c r="AQ51" s="99"/>
      <c r="AR51" t="s">
        <v>21</v>
      </c>
      <c r="AS51">
        <v>266.60000000000002</v>
      </c>
      <c r="AT51">
        <v>22</v>
      </c>
      <c r="AU51">
        <v>639.20000000000005</v>
      </c>
      <c r="AV51">
        <v>9</v>
      </c>
      <c r="AW51">
        <v>304.2</v>
      </c>
      <c r="AX51">
        <v>27</v>
      </c>
      <c r="AY51">
        <v>134.80000000000001</v>
      </c>
      <c r="AZ51">
        <v>29</v>
      </c>
      <c r="BA51">
        <v>363.8</v>
      </c>
      <c r="BB51">
        <v>21</v>
      </c>
    </row>
    <row r="52" spans="1:54" x14ac:dyDescent="0.25">
      <c r="A52" s="100"/>
      <c r="I52" s="100"/>
      <c r="W52" s="100"/>
      <c r="AG52" s="271"/>
      <c r="AH52" s="271"/>
      <c r="AI52" s="271"/>
      <c r="AJ52" s="271"/>
      <c r="AO52" s="99"/>
      <c r="AP52" s="99"/>
      <c r="AQ52" s="99"/>
    </row>
    <row r="53" spans="1:54" ht="15" x14ac:dyDescent="0.25">
      <c r="A53" s="101" t="s">
        <v>360</v>
      </c>
      <c r="B53">
        <v>267.60000000000002</v>
      </c>
      <c r="I53" s="294" t="s">
        <v>360</v>
      </c>
      <c r="J53">
        <v>267.60000000000002</v>
      </c>
      <c r="K53">
        <v>23</v>
      </c>
      <c r="L53">
        <v>127.9</v>
      </c>
      <c r="M53">
        <v>28</v>
      </c>
      <c r="N53">
        <v>1207.2</v>
      </c>
      <c r="O53">
        <v>7</v>
      </c>
      <c r="P53">
        <v>483</v>
      </c>
      <c r="Q53">
        <v>13</v>
      </c>
      <c r="R53">
        <v>1533.5</v>
      </c>
      <c r="S53">
        <v>5</v>
      </c>
      <c r="W53" s="101" t="s">
        <v>366</v>
      </c>
      <c r="X53">
        <v>223.2</v>
      </c>
      <c r="Y53">
        <v>23</v>
      </c>
      <c r="Z53">
        <v>276.8</v>
      </c>
      <c r="AA53">
        <v>20</v>
      </c>
      <c r="AB53">
        <v>260.3</v>
      </c>
      <c r="AC53">
        <v>19</v>
      </c>
      <c r="AD53">
        <v>205.2</v>
      </c>
      <c r="AE53">
        <v>25</v>
      </c>
      <c r="AG53" s="271">
        <v>255.9</v>
      </c>
      <c r="AH53" s="271">
        <v>20</v>
      </c>
      <c r="AI53" s="271">
        <v>148.69999999999999</v>
      </c>
      <c r="AJ53" s="271">
        <v>30</v>
      </c>
      <c r="AO53" s="99" t="s">
        <v>51</v>
      </c>
      <c r="AP53" s="99"/>
      <c r="AQ53" s="99"/>
      <c r="AR53" t="s">
        <v>21</v>
      </c>
      <c r="AS53">
        <v>241.9</v>
      </c>
      <c r="AT53">
        <v>23</v>
      </c>
      <c r="AU53">
        <v>266.89999999999998</v>
      </c>
      <c r="AV53">
        <v>22</v>
      </c>
      <c r="AW53">
        <v>459</v>
      </c>
      <c r="AX53">
        <v>22</v>
      </c>
      <c r="AY53">
        <v>174.2</v>
      </c>
      <c r="AZ53">
        <v>27</v>
      </c>
      <c r="BA53">
        <v>377.4</v>
      </c>
      <c r="BB53">
        <v>19</v>
      </c>
    </row>
    <row r="54" spans="1:54" x14ac:dyDescent="0.25">
      <c r="A54" s="100"/>
      <c r="I54" s="100"/>
      <c r="W54" s="100"/>
      <c r="AG54" s="271"/>
      <c r="AH54" s="271"/>
      <c r="AI54" s="271"/>
      <c r="AJ54" s="271"/>
      <c r="AO54" s="99"/>
      <c r="AP54" s="99"/>
      <c r="AQ54" s="99"/>
    </row>
    <row r="55" spans="1:54" ht="15" x14ac:dyDescent="0.25">
      <c r="A55" s="101" t="s">
        <v>377</v>
      </c>
      <c r="B55">
        <v>262.2</v>
      </c>
      <c r="I55" s="294" t="s">
        <v>377</v>
      </c>
      <c r="J55">
        <v>262.2</v>
      </c>
      <c r="K55">
        <v>24</v>
      </c>
      <c r="L55">
        <v>625.5</v>
      </c>
      <c r="M55">
        <v>11</v>
      </c>
      <c r="N55">
        <v>683.7</v>
      </c>
      <c r="O55">
        <v>12</v>
      </c>
      <c r="P55">
        <v>89.9</v>
      </c>
      <c r="Q55">
        <v>30</v>
      </c>
      <c r="R55">
        <v>210.3</v>
      </c>
      <c r="S55">
        <v>24</v>
      </c>
      <c r="W55" s="101" t="s">
        <v>371</v>
      </c>
      <c r="X55">
        <v>211.3</v>
      </c>
      <c r="Y55">
        <v>24</v>
      </c>
      <c r="Z55">
        <v>216.7</v>
      </c>
      <c r="AA55">
        <v>26</v>
      </c>
      <c r="AB55">
        <v>164.5</v>
      </c>
      <c r="AC55">
        <v>24</v>
      </c>
      <c r="AD55">
        <v>323.2</v>
      </c>
      <c r="AE55">
        <v>18</v>
      </c>
      <c r="AG55" s="271">
        <v>200.8</v>
      </c>
      <c r="AH55" s="271">
        <v>22</v>
      </c>
      <c r="AI55" s="271">
        <v>271.8</v>
      </c>
      <c r="AJ55" s="271">
        <v>21</v>
      </c>
      <c r="AO55" s="99" t="s">
        <v>55</v>
      </c>
      <c r="AP55" s="99"/>
      <c r="AQ55" s="99"/>
      <c r="AR55" t="s">
        <v>21</v>
      </c>
      <c r="AS55">
        <v>228</v>
      </c>
      <c r="AT55">
        <v>24</v>
      </c>
      <c r="AU55">
        <v>56.8</v>
      </c>
      <c r="AV55">
        <v>42</v>
      </c>
      <c r="AW55">
        <v>541.6</v>
      </c>
      <c r="AX55">
        <v>18</v>
      </c>
      <c r="AY55">
        <v>0</v>
      </c>
      <c r="AZ55">
        <v>0</v>
      </c>
      <c r="BA55">
        <v>59.3</v>
      </c>
      <c r="BB55">
        <v>37</v>
      </c>
    </row>
    <row r="56" spans="1:54" x14ac:dyDescent="0.25">
      <c r="A56" s="100"/>
      <c r="I56" s="100"/>
      <c r="W56" s="100"/>
      <c r="AG56" s="271"/>
      <c r="AH56" s="271"/>
      <c r="AI56" s="271"/>
      <c r="AJ56" s="271"/>
      <c r="AO56" s="99"/>
      <c r="AP56" s="99"/>
      <c r="AQ56" s="99"/>
    </row>
    <row r="57" spans="1:54" ht="15" x14ac:dyDescent="0.25">
      <c r="A57" s="101" t="s">
        <v>365</v>
      </c>
      <c r="B57">
        <v>222</v>
      </c>
      <c r="I57" s="294" t="s">
        <v>365</v>
      </c>
      <c r="J57">
        <v>222</v>
      </c>
      <c r="K57">
        <v>25</v>
      </c>
      <c r="L57">
        <v>207.7</v>
      </c>
      <c r="M57">
        <v>25</v>
      </c>
      <c r="N57">
        <v>189.7</v>
      </c>
      <c r="O57">
        <v>27</v>
      </c>
      <c r="P57">
        <v>261.60000000000002</v>
      </c>
      <c r="Q57">
        <v>18</v>
      </c>
      <c r="R57">
        <v>282.2</v>
      </c>
      <c r="S57">
        <v>21</v>
      </c>
      <c r="W57" s="101" t="s">
        <v>365</v>
      </c>
      <c r="X57">
        <v>207.7</v>
      </c>
      <c r="Y57">
        <v>25</v>
      </c>
      <c r="Z57">
        <v>189.7</v>
      </c>
      <c r="AA57">
        <v>27</v>
      </c>
      <c r="AB57">
        <v>261.60000000000002</v>
      </c>
      <c r="AC57">
        <v>18</v>
      </c>
      <c r="AD57">
        <v>282.2</v>
      </c>
      <c r="AE57">
        <v>21</v>
      </c>
      <c r="AG57" s="271">
        <v>101.5</v>
      </c>
      <c r="AH57" s="271">
        <v>30</v>
      </c>
      <c r="AI57" s="271">
        <v>52.2</v>
      </c>
      <c r="AJ57" s="271">
        <v>45</v>
      </c>
      <c r="AO57" s="99" t="s">
        <v>98</v>
      </c>
      <c r="AP57" s="99"/>
      <c r="AQ57" s="99"/>
      <c r="AR57" t="s">
        <v>21</v>
      </c>
      <c r="AS57">
        <v>226</v>
      </c>
      <c r="AT57">
        <v>25</v>
      </c>
      <c r="AU57">
        <v>152</v>
      </c>
      <c r="AV57">
        <v>28</v>
      </c>
      <c r="AW57">
        <v>176.3</v>
      </c>
      <c r="AX57">
        <v>31</v>
      </c>
      <c r="AY57">
        <v>196.7</v>
      </c>
      <c r="AZ57">
        <v>26</v>
      </c>
      <c r="BA57">
        <v>193</v>
      </c>
      <c r="BB57">
        <v>27</v>
      </c>
    </row>
    <row r="58" spans="1:54" x14ac:dyDescent="0.25">
      <c r="A58" s="100"/>
      <c r="I58" s="100"/>
      <c r="W58" s="100"/>
      <c r="AG58" s="271"/>
      <c r="AH58" s="271"/>
      <c r="AI58" s="271"/>
      <c r="AJ58" s="271"/>
      <c r="AO58" s="99"/>
      <c r="AP58" s="99"/>
      <c r="AQ58" s="99"/>
    </row>
    <row r="59" spans="1:54" ht="15" x14ac:dyDescent="0.25">
      <c r="A59" s="101" t="s">
        <v>368</v>
      </c>
      <c r="B59">
        <v>190.4</v>
      </c>
      <c r="I59" s="294" t="s">
        <v>368</v>
      </c>
      <c r="J59">
        <v>190.4</v>
      </c>
      <c r="K59">
        <v>26</v>
      </c>
      <c r="L59">
        <v>277.5</v>
      </c>
      <c r="M59">
        <v>20</v>
      </c>
      <c r="N59">
        <v>397.9</v>
      </c>
      <c r="O59">
        <v>19</v>
      </c>
      <c r="P59">
        <v>238.7</v>
      </c>
      <c r="Q59">
        <v>21</v>
      </c>
      <c r="R59">
        <v>437.6</v>
      </c>
      <c r="S59">
        <v>15</v>
      </c>
      <c r="W59" s="101" t="s">
        <v>370</v>
      </c>
      <c r="X59">
        <v>146.1</v>
      </c>
      <c r="Y59">
        <v>26</v>
      </c>
      <c r="Z59">
        <v>122.2</v>
      </c>
      <c r="AA59">
        <v>34</v>
      </c>
      <c r="AB59">
        <v>173.4</v>
      </c>
      <c r="AC59">
        <v>23</v>
      </c>
      <c r="AD59">
        <v>150.5</v>
      </c>
      <c r="AE59">
        <v>27</v>
      </c>
      <c r="AG59" s="271">
        <v>153.6</v>
      </c>
      <c r="AH59" s="271">
        <v>25</v>
      </c>
      <c r="AI59" s="271">
        <v>241.3</v>
      </c>
      <c r="AJ59" s="271">
        <v>25</v>
      </c>
      <c r="AO59" s="99" t="s">
        <v>76</v>
      </c>
      <c r="AP59" s="99"/>
      <c r="AQ59" s="99"/>
      <c r="AR59" t="s">
        <v>21</v>
      </c>
      <c r="AS59">
        <v>208.9</v>
      </c>
      <c r="AT59">
        <v>26</v>
      </c>
      <c r="AU59">
        <v>571.79999999999995</v>
      </c>
      <c r="AV59">
        <v>11</v>
      </c>
      <c r="AW59">
        <v>1078.4000000000001</v>
      </c>
      <c r="AX59">
        <v>7</v>
      </c>
      <c r="AY59">
        <v>306.7</v>
      </c>
      <c r="AZ59">
        <v>20</v>
      </c>
      <c r="BA59">
        <v>1205</v>
      </c>
      <c r="BB59">
        <v>7</v>
      </c>
    </row>
    <row r="60" spans="1:54" x14ac:dyDescent="0.25">
      <c r="A60" s="100"/>
      <c r="I60" s="100"/>
      <c r="W60" s="100"/>
      <c r="AG60" s="271"/>
      <c r="AH60" s="271"/>
      <c r="AI60" s="271"/>
      <c r="AJ60" s="271"/>
      <c r="AO60" s="99"/>
      <c r="AP60" s="99"/>
      <c r="AQ60" s="99"/>
    </row>
    <row r="61" spans="1:54" ht="15" x14ac:dyDescent="0.25">
      <c r="A61" s="101" t="s">
        <v>369</v>
      </c>
      <c r="B61">
        <v>162.4</v>
      </c>
      <c r="I61" s="294" t="s">
        <v>369</v>
      </c>
      <c r="J61">
        <v>162.4</v>
      </c>
      <c r="K61">
        <v>27</v>
      </c>
      <c r="L61">
        <v>126.1</v>
      </c>
      <c r="M61">
        <v>29</v>
      </c>
      <c r="N61">
        <v>164.9</v>
      </c>
      <c r="O61">
        <v>29</v>
      </c>
      <c r="P61">
        <v>188</v>
      </c>
      <c r="Q61">
        <v>22</v>
      </c>
      <c r="R61">
        <v>156.80000000000001</v>
      </c>
      <c r="S61">
        <v>26</v>
      </c>
      <c r="W61" s="101" t="s">
        <v>374</v>
      </c>
      <c r="X61">
        <v>139.30000000000001</v>
      </c>
      <c r="Y61">
        <v>27</v>
      </c>
      <c r="Z61">
        <v>117.2</v>
      </c>
      <c r="AA61">
        <v>36</v>
      </c>
      <c r="AB61">
        <v>150.1</v>
      </c>
      <c r="AC61">
        <v>27</v>
      </c>
      <c r="AD61">
        <v>128.80000000000001</v>
      </c>
      <c r="AE61">
        <v>30</v>
      </c>
      <c r="AG61" s="271">
        <v>121</v>
      </c>
      <c r="AH61" s="271">
        <v>29</v>
      </c>
      <c r="AI61" s="271">
        <v>157.5</v>
      </c>
      <c r="AJ61" s="271">
        <v>27</v>
      </c>
      <c r="AO61" s="99" t="s">
        <v>95</v>
      </c>
      <c r="AP61" s="99"/>
      <c r="AQ61" s="99"/>
      <c r="AR61" t="s">
        <v>21</v>
      </c>
      <c r="AS61">
        <v>205.8</v>
      </c>
      <c r="AT61">
        <v>27</v>
      </c>
      <c r="AU61">
        <v>103.3</v>
      </c>
      <c r="AV61">
        <v>35</v>
      </c>
      <c r="AW61">
        <v>95.4</v>
      </c>
      <c r="AX61">
        <v>44</v>
      </c>
      <c r="AY61">
        <v>150.19999999999999</v>
      </c>
      <c r="AZ61">
        <v>28</v>
      </c>
      <c r="BA61">
        <v>107.8</v>
      </c>
      <c r="BB61">
        <v>33</v>
      </c>
    </row>
    <row r="62" spans="1:54" x14ac:dyDescent="0.25">
      <c r="A62" s="100"/>
      <c r="I62" s="100"/>
      <c r="W62" s="100"/>
      <c r="AG62" s="271"/>
      <c r="AH62" s="271"/>
      <c r="AI62" s="271"/>
      <c r="AJ62" s="271"/>
      <c r="AO62" s="99"/>
      <c r="AP62" s="99"/>
      <c r="AQ62" s="99"/>
    </row>
    <row r="63" spans="1:54" ht="15" x14ac:dyDescent="0.25">
      <c r="A63" s="101" t="s">
        <v>398</v>
      </c>
      <c r="B63">
        <v>158.5</v>
      </c>
      <c r="I63" s="294" t="s">
        <v>398</v>
      </c>
      <c r="J63">
        <v>158.5</v>
      </c>
      <c r="K63">
        <v>28</v>
      </c>
      <c r="L63">
        <v>7.7</v>
      </c>
      <c r="M63">
        <v>55</v>
      </c>
      <c r="N63">
        <v>45.8</v>
      </c>
      <c r="O63">
        <v>46</v>
      </c>
      <c r="P63">
        <v>9.9</v>
      </c>
      <c r="Q63">
        <v>51</v>
      </c>
      <c r="R63">
        <v>0</v>
      </c>
      <c r="S63">
        <v>0</v>
      </c>
      <c r="W63" s="101" t="s">
        <v>360</v>
      </c>
      <c r="X63">
        <v>127.9</v>
      </c>
      <c r="Y63">
        <v>28</v>
      </c>
      <c r="Z63">
        <v>1207.2</v>
      </c>
      <c r="AA63">
        <v>7</v>
      </c>
      <c r="AB63">
        <v>483</v>
      </c>
      <c r="AC63">
        <v>13</v>
      </c>
      <c r="AD63">
        <v>1533.5</v>
      </c>
      <c r="AE63">
        <v>5</v>
      </c>
      <c r="AG63" s="271">
        <v>4211.3999999999996</v>
      </c>
      <c r="AH63" s="271">
        <v>2</v>
      </c>
      <c r="AI63" s="271">
        <v>266.89999999999998</v>
      </c>
      <c r="AJ63" s="271">
        <v>22</v>
      </c>
      <c r="AO63" s="99" t="s">
        <v>102</v>
      </c>
      <c r="AP63" s="99"/>
      <c r="AQ63" s="99"/>
      <c r="AR63" t="s">
        <v>21</v>
      </c>
      <c r="AS63">
        <v>204.2</v>
      </c>
      <c r="AT63">
        <v>28</v>
      </c>
      <c r="AU63">
        <v>241.3</v>
      </c>
      <c r="AV63">
        <v>25</v>
      </c>
      <c r="AW63">
        <v>218.7</v>
      </c>
      <c r="AX63">
        <v>29</v>
      </c>
      <c r="AY63">
        <v>229.6</v>
      </c>
      <c r="AZ63">
        <v>24</v>
      </c>
      <c r="BA63">
        <v>203.3</v>
      </c>
      <c r="BB63">
        <v>26</v>
      </c>
    </row>
    <row r="64" spans="1:54" x14ac:dyDescent="0.25">
      <c r="A64" s="100"/>
      <c r="I64" s="100"/>
      <c r="W64" s="100"/>
      <c r="AG64" s="271"/>
      <c r="AH64" s="271"/>
      <c r="AI64" s="271"/>
      <c r="AJ64" s="271"/>
      <c r="AO64" s="99"/>
      <c r="AP64" s="99"/>
      <c r="AQ64" s="99"/>
    </row>
    <row r="65" spans="1:54" ht="15" x14ac:dyDescent="0.25">
      <c r="A65" s="101" t="s">
        <v>381</v>
      </c>
      <c r="B65">
        <v>152.4</v>
      </c>
      <c r="I65" s="294" t="s">
        <v>381</v>
      </c>
      <c r="J65">
        <v>152.4</v>
      </c>
      <c r="K65">
        <v>29</v>
      </c>
      <c r="L65">
        <v>121.3</v>
      </c>
      <c r="M65">
        <v>32</v>
      </c>
      <c r="N65">
        <v>225.2</v>
      </c>
      <c r="O65">
        <v>25</v>
      </c>
      <c r="P65">
        <v>63.4</v>
      </c>
      <c r="Q65">
        <v>35</v>
      </c>
      <c r="R65">
        <v>44.4</v>
      </c>
      <c r="S65">
        <v>39</v>
      </c>
      <c r="W65" s="101" t="s">
        <v>369</v>
      </c>
      <c r="X65">
        <v>126.1</v>
      </c>
      <c r="Y65">
        <v>29</v>
      </c>
      <c r="Z65">
        <v>164.9</v>
      </c>
      <c r="AA65">
        <v>29</v>
      </c>
      <c r="AB65">
        <v>188</v>
      </c>
      <c r="AC65">
        <v>22</v>
      </c>
      <c r="AD65">
        <v>156.80000000000001</v>
      </c>
      <c r="AE65">
        <v>26</v>
      </c>
      <c r="AG65" s="271">
        <v>149.1</v>
      </c>
      <c r="AH65" s="271">
        <v>27</v>
      </c>
      <c r="AI65" s="271">
        <v>117.2</v>
      </c>
      <c r="AJ65" s="271">
        <v>32</v>
      </c>
      <c r="AO65" s="99" t="s">
        <v>97</v>
      </c>
      <c r="AP65" s="99"/>
      <c r="AQ65" s="99"/>
      <c r="AR65" t="s">
        <v>21</v>
      </c>
      <c r="AS65">
        <v>182</v>
      </c>
      <c r="AT65">
        <v>29</v>
      </c>
      <c r="AU65">
        <v>84.3</v>
      </c>
      <c r="AV65">
        <v>36</v>
      </c>
      <c r="AW65">
        <v>0</v>
      </c>
      <c r="AX65">
        <v>0</v>
      </c>
      <c r="AY65">
        <v>80.7</v>
      </c>
      <c r="AZ65">
        <v>39</v>
      </c>
      <c r="BA65">
        <v>121.3</v>
      </c>
      <c r="BB65">
        <v>32</v>
      </c>
    </row>
    <row r="66" spans="1:54" x14ac:dyDescent="0.25">
      <c r="A66" s="100"/>
      <c r="I66" s="100"/>
      <c r="W66" s="100"/>
      <c r="AG66" s="271"/>
      <c r="AH66" s="271"/>
      <c r="AI66" s="271"/>
      <c r="AJ66" s="271"/>
      <c r="AO66" s="99"/>
      <c r="AP66" s="99"/>
      <c r="AQ66" s="99"/>
    </row>
    <row r="67" spans="1:54" ht="15" x14ac:dyDescent="0.25">
      <c r="A67" s="101" t="s">
        <v>374</v>
      </c>
      <c r="B67">
        <v>144.30000000000001</v>
      </c>
      <c r="I67" s="294" t="s">
        <v>374</v>
      </c>
      <c r="J67">
        <v>144.30000000000001</v>
      </c>
      <c r="K67">
        <v>30</v>
      </c>
      <c r="L67">
        <v>139.30000000000001</v>
      </c>
      <c r="M67">
        <v>27</v>
      </c>
      <c r="N67">
        <v>117.2</v>
      </c>
      <c r="O67">
        <v>36</v>
      </c>
      <c r="P67">
        <v>150.1</v>
      </c>
      <c r="Q67">
        <v>27</v>
      </c>
      <c r="R67">
        <v>128.80000000000001</v>
      </c>
      <c r="S67">
        <v>30</v>
      </c>
      <c r="W67" s="101" t="s">
        <v>379</v>
      </c>
      <c r="X67">
        <v>125.1</v>
      </c>
      <c r="Y67">
        <v>30</v>
      </c>
      <c r="Z67">
        <v>133.5</v>
      </c>
      <c r="AA67">
        <v>30</v>
      </c>
      <c r="AB67">
        <v>78.5</v>
      </c>
      <c r="AC67">
        <v>32</v>
      </c>
      <c r="AD67">
        <v>67.599999999999994</v>
      </c>
      <c r="AE67">
        <v>35</v>
      </c>
      <c r="AG67" s="271">
        <v>85.9</v>
      </c>
      <c r="AH67" s="271">
        <v>33</v>
      </c>
      <c r="AI67" s="271">
        <v>178</v>
      </c>
      <c r="AJ67" s="271">
        <v>26</v>
      </c>
      <c r="AO67" s="99" t="s">
        <v>99</v>
      </c>
      <c r="AP67" s="99"/>
      <c r="AQ67" s="99"/>
      <c r="AR67" t="s">
        <v>21</v>
      </c>
      <c r="AS67">
        <v>154.80000000000001</v>
      </c>
      <c r="AT67">
        <v>30</v>
      </c>
      <c r="AU67">
        <v>151.69999999999999</v>
      </c>
      <c r="AV67">
        <v>29</v>
      </c>
      <c r="AW67">
        <v>169.8</v>
      </c>
      <c r="AX67">
        <v>33</v>
      </c>
      <c r="AY67">
        <v>106.2</v>
      </c>
      <c r="AZ67">
        <v>35</v>
      </c>
      <c r="BA67">
        <v>185.9</v>
      </c>
      <c r="BB67">
        <v>28</v>
      </c>
    </row>
    <row r="68" spans="1:54" x14ac:dyDescent="0.25">
      <c r="A68" s="100"/>
      <c r="I68" s="100"/>
      <c r="W68" s="100"/>
      <c r="AG68" s="271"/>
      <c r="AH68" s="271"/>
      <c r="AI68" s="271"/>
      <c r="AJ68" s="271"/>
      <c r="AO68" s="99"/>
      <c r="AP68" s="99"/>
      <c r="AQ68" s="99"/>
    </row>
    <row r="69" spans="1:54" ht="15" x14ac:dyDescent="0.25">
      <c r="A69" s="101" t="s">
        <v>380</v>
      </c>
      <c r="B69">
        <v>135.19999999999999</v>
      </c>
      <c r="I69" s="294" t="s">
        <v>380</v>
      </c>
      <c r="J69">
        <v>135.19999999999999</v>
      </c>
      <c r="K69">
        <v>31</v>
      </c>
      <c r="L69">
        <v>68.599999999999994</v>
      </c>
      <c r="M69">
        <v>40</v>
      </c>
      <c r="N69">
        <v>129.30000000000001</v>
      </c>
      <c r="O69">
        <v>31</v>
      </c>
      <c r="P69">
        <v>68.7</v>
      </c>
      <c r="Q69">
        <v>34</v>
      </c>
      <c r="R69">
        <v>132.19999999999999</v>
      </c>
      <c r="S69">
        <v>29</v>
      </c>
      <c r="W69" s="101" t="s">
        <v>376</v>
      </c>
      <c r="X69">
        <v>122.7</v>
      </c>
      <c r="Y69">
        <v>31</v>
      </c>
      <c r="Z69">
        <v>127.3</v>
      </c>
      <c r="AA69">
        <v>32</v>
      </c>
      <c r="AB69">
        <v>119.8</v>
      </c>
      <c r="AC69">
        <v>29</v>
      </c>
      <c r="AD69">
        <v>132.6</v>
      </c>
      <c r="AE69">
        <v>28</v>
      </c>
      <c r="AG69" s="271">
        <v>130.4</v>
      </c>
      <c r="AH69" s="271">
        <v>28</v>
      </c>
      <c r="AI69" s="271">
        <v>84.3</v>
      </c>
      <c r="AJ69" s="271">
        <v>36</v>
      </c>
      <c r="AO69" s="99" t="s">
        <v>104</v>
      </c>
      <c r="AP69" s="99"/>
      <c r="AQ69" s="99"/>
      <c r="AR69" t="s">
        <v>21</v>
      </c>
      <c r="AS69">
        <v>137</v>
      </c>
      <c r="AT69">
        <v>31</v>
      </c>
      <c r="AU69">
        <v>117.2</v>
      </c>
      <c r="AV69">
        <v>32</v>
      </c>
      <c r="AW69">
        <v>124.8</v>
      </c>
      <c r="AX69">
        <v>37</v>
      </c>
      <c r="AY69">
        <v>122.9</v>
      </c>
      <c r="AZ69">
        <v>31</v>
      </c>
      <c r="BA69">
        <v>132.9</v>
      </c>
      <c r="BB69">
        <v>30</v>
      </c>
    </row>
    <row r="70" spans="1:54" x14ac:dyDescent="0.25">
      <c r="A70" s="100"/>
      <c r="I70" s="100"/>
      <c r="W70" s="100"/>
      <c r="AG70" s="271"/>
      <c r="AH70" s="271"/>
      <c r="AI70" s="271"/>
      <c r="AJ70" s="271"/>
      <c r="AO70" s="99"/>
      <c r="AP70" s="99"/>
      <c r="AQ70" s="99"/>
    </row>
    <row r="71" spans="1:54" ht="15" x14ac:dyDescent="0.25">
      <c r="A71" s="101" t="s">
        <v>376</v>
      </c>
      <c r="B71">
        <v>130.80000000000001</v>
      </c>
      <c r="I71" s="294" t="s">
        <v>376</v>
      </c>
      <c r="J71">
        <v>130.80000000000001</v>
      </c>
      <c r="K71">
        <v>32</v>
      </c>
      <c r="L71">
        <v>122.7</v>
      </c>
      <c r="M71">
        <v>31</v>
      </c>
      <c r="N71">
        <v>127.3</v>
      </c>
      <c r="O71">
        <v>32</v>
      </c>
      <c r="P71">
        <v>119.8</v>
      </c>
      <c r="Q71">
        <v>29</v>
      </c>
      <c r="R71">
        <v>132.6</v>
      </c>
      <c r="S71">
        <v>28</v>
      </c>
      <c r="W71" s="101" t="s">
        <v>381</v>
      </c>
      <c r="X71">
        <v>121.3</v>
      </c>
      <c r="Y71">
        <v>32</v>
      </c>
      <c r="Z71">
        <v>225.2</v>
      </c>
      <c r="AA71">
        <v>25</v>
      </c>
      <c r="AB71">
        <v>63.4</v>
      </c>
      <c r="AC71">
        <v>35</v>
      </c>
      <c r="AD71">
        <v>44.4</v>
      </c>
      <c r="AE71">
        <v>39</v>
      </c>
      <c r="AG71" s="271">
        <v>54.6</v>
      </c>
      <c r="AH71" s="271">
        <v>36</v>
      </c>
      <c r="AI71" s="271">
        <v>70.599999999999994</v>
      </c>
      <c r="AJ71" s="271">
        <v>41</v>
      </c>
      <c r="AO71" s="99" t="s">
        <v>69</v>
      </c>
      <c r="AP71" s="99"/>
      <c r="AQ71" s="99"/>
      <c r="AR71" t="s">
        <v>21</v>
      </c>
      <c r="AS71">
        <v>133.69999999999999</v>
      </c>
      <c r="AT71">
        <v>32</v>
      </c>
      <c r="AU71">
        <v>157.5</v>
      </c>
      <c r="AV71">
        <v>27</v>
      </c>
      <c r="AW71">
        <v>108.5</v>
      </c>
      <c r="AX71">
        <v>41</v>
      </c>
      <c r="AY71">
        <v>124.7</v>
      </c>
      <c r="AZ71">
        <v>30</v>
      </c>
      <c r="BA71">
        <v>101.2</v>
      </c>
      <c r="BB71">
        <v>34</v>
      </c>
    </row>
    <row r="72" spans="1:54" x14ac:dyDescent="0.25">
      <c r="A72" s="100"/>
      <c r="I72" s="100"/>
      <c r="W72" s="100"/>
      <c r="AG72" s="271"/>
      <c r="AH72" s="271"/>
      <c r="AI72" s="271"/>
      <c r="AJ72" s="271"/>
      <c r="AO72" s="99"/>
      <c r="AP72" s="99"/>
      <c r="AQ72" s="99"/>
    </row>
    <row r="73" spans="1:54" ht="15" x14ac:dyDescent="0.25">
      <c r="A73" s="101" t="s">
        <v>379</v>
      </c>
      <c r="B73">
        <v>130</v>
      </c>
      <c r="I73" s="294" t="s">
        <v>379</v>
      </c>
      <c r="J73">
        <v>130</v>
      </c>
      <c r="K73">
        <v>33</v>
      </c>
      <c r="L73">
        <v>125.1</v>
      </c>
      <c r="M73">
        <v>30</v>
      </c>
      <c r="N73">
        <v>133.5</v>
      </c>
      <c r="O73">
        <v>30</v>
      </c>
      <c r="P73">
        <v>78.5</v>
      </c>
      <c r="Q73">
        <v>32</v>
      </c>
      <c r="R73">
        <v>67.599999999999994</v>
      </c>
      <c r="S73">
        <v>35</v>
      </c>
      <c r="W73" s="101" t="s">
        <v>386</v>
      </c>
      <c r="X73">
        <v>115.2</v>
      </c>
      <c r="Y73">
        <v>33</v>
      </c>
      <c r="Z73">
        <v>111.9</v>
      </c>
      <c r="AA73">
        <v>37</v>
      </c>
      <c r="AB73">
        <v>74.8</v>
      </c>
      <c r="AC73">
        <v>33</v>
      </c>
      <c r="AD73">
        <v>386.9</v>
      </c>
      <c r="AE73">
        <v>16</v>
      </c>
      <c r="AG73" s="271">
        <v>321.39999999999998</v>
      </c>
      <c r="AH73" s="271">
        <v>19</v>
      </c>
      <c r="AI73" s="271">
        <v>118.3</v>
      </c>
      <c r="AJ73" s="271">
        <v>31</v>
      </c>
      <c r="AO73" s="99" t="s">
        <v>63</v>
      </c>
      <c r="AP73" s="99"/>
      <c r="AQ73" s="99"/>
      <c r="AR73" t="s">
        <v>21</v>
      </c>
      <c r="AS73">
        <v>129.30000000000001</v>
      </c>
      <c r="AT73">
        <v>33</v>
      </c>
      <c r="AU73">
        <v>148.69999999999999</v>
      </c>
      <c r="AV73">
        <v>30</v>
      </c>
      <c r="AW73">
        <v>176.5</v>
      </c>
      <c r="AX73">
        <v>30</v>
      </c>
      <c r="AY73">
        <v>206.2</v>
      </c>
      <c r="AZ73">
        <v>25</v>
      </c>
      <c r="BA73">
        <v>235.4</v>
      </c>
      <c r="BB73">
        <v>25</v>
      </c>
    </row>
    <row r="74" spans="1:54" x14ac:dyDescent="0.25">
      <c r="A74" s="100"/>
      <c r="I74" s="100"/>
      <c r="W74" s="100"/>
      <c r="AG74" s="271"/>
      <c r="AH74" s="271"/>
      <c r="AI74" s="271"/>
      <c r="AJ74" s="271"/>
      <c r="AO74" s="99"/>
      <c r="AP74" s="99"/>
      <c r="AQ74" s="99"/>
    </row>
    <row r="75" spans="1:54" ht="15" x14ac:dyDescent="0.25">
      <c r="A75" s="101" t="s">
        <v>378</v>
      </c>
      <c r="B75">
        <v>117.4</v>
      </c>
      <c r="I75" s="294" t="s">
        <v>378</v>
      </c>
      <c r="J75">
        <v>117.4</v>
      </c>
      <c r="K75">
        <v>34</v>
      </c>
      <c r="L75">
        <v>107.8</v>
      </c>
      <c r="M75">
        <v>34</v>
      </c>
      <c r="N75">
        <v>106.2</v>
      </c>
      <c r="O75">
        <v>39</v>
      </c>
      <c r="P75">
        <v>84.3</v>
      </c>
      <c r="Q75">
        <v>31</v>
      </c>
      <c r="R75">
        <v>75.599999999999994</v>
      </c>
      <c r="S75">
        <v>33</v>
      </c>
      <c r="W75" s="101" t="s">
        <v>378</v>
      </c>
      <c r="X75">
        <v>107.8</v>
      </c>
      <c r="Y75">
        <v>34</v>
      </c>
      <c r="Z75">
        <v>106.2</v>
      </c>
      <c r="AA75">
        <v>39</v>
      </c>
      <c r="AB75">
        <v>84.3</v>
      </c>
      <c r="AC75">
        <v>31</v>
      </c>
      <c r="AD75">
        <v>75.599999999999994</v>
      </c>
      <c r="AE75">
        <v>33</v>
      </c>
      <c r="AG75" s="271">
        <v>86.8</v>
      </c>
      <c r="AH75" s="271">
        <v>32</v>
      </c>
      <c r="AI75" s="271">
        <v>250.7</v>
      </c>
      <c r="AJ75" s="271">
        <v>24</v>
      </c>
      <c r="AO75" s="99" t="s">
        <v>59</v>
      </c>
      <c r="AP75" s="99"/>
      <c r="AQ75" s="99"/>
      <c r="AR75" t="s">
        <v>21</v>
      </c>
      <c r="AS75">
        <v>125.4</v>
      </c>
      <c r="AT75">
        <v>34</v>
      </c>
      <c r="AU75">
        <v>108.6</v>
      </c>
      <c r="AV75">
        <v>34</v>
      </c>
      <c r="AW75">
        <v>173.3</v>
      </c>
      <c r="AX75">
        <v>32</v>
      </c>
      <c r="AY75">
        <v>46.9</v>
      </c>
      <c r="AZ75">
        <v>41</v>
      </c>
      <c r="BA75">
        <v>32.799999999999997</v>
      </c>
      <c r="BB75">
        <v>46</v>
      </c>
    </row>
    <row r="76" spans="1:54" x14ac:dyDescent="0.25">
      <c r="A76" s="100"/>
      <c r="I76" s="100"/>
      <c r="W76" s="100"/>
      <c r="AG76" s="271"/>
      <c r="AH76" s="271"/>
      <c r="AI76" s="271"/>
      <c r="AJ76" s="271"/>
      <c r="AO76" s="99"/>
      <c r="AP76" s="99"/>
      <c r="AQ76" s="99"/>
    </row>
    <row r="77" spans="1:54" ht="15" x14ac:dyDescent="0.25">
      <c r="A77" s="101" t="s">
        <v>375</v>
      </c>
      <c r="B77">
        <v>112.2</v>
      </c>
      <c r="I77" s="294" t="s">
        <v>375</v>
      </c>
      <c r="J77">
        <v>112.2</v>
      </c>
      <c r="K77">
        <v>35</v>
      </c>
      <c r="L77">
        <v>73.900000000000006</v>
      </c>
      <c r="M77">
        <v>36</v>
      </c>
      <c r="N77">
        <v>119.3</v>
      </c>
      <c r="O77">
        <v>35</v>
      </c>
      <c r="P77">
        <v>133.30000000000001</v>
      </c>
      <c r="Q77">
        <v>28</v>
      </c>
      <c r="R77">
        <v>79.099999999999994</v>
      </c>
      <c r="S77">
        <v>32</v>
      </c>
      <c r="W77" s="101" t="s">
        <v>412</v>
      </c>
      <c r="X77">
        <v>105.1</v>
      </c>
      <c r="Y77">
        <v>35</v>
      </c>
      <c r="Z77">
        <v>110.5</v>
      </c>
      <c r="AA77">
        <v>38</v>
      </c>
      <c r="AB77">
        <v>0</v>
      </c>
      <c r="AC77">
        <v>0</v>
      </c>
      <c r="AD77">
        <v>1</v>
      </c>
      <c r="AE77">
        <v>63</v>
      </c>
      <c r="AG77" s="271">
        <v>0</v>
      </c>
      <c r="AH77" s="271">
        <v>0</v>
      </c>
      <c r="AI77" s="271">
        <v>72.3</v>
      </c>
      <c r="AJ77" s="271">
        <v>38</v>
      </c>
      <c r="AO77" s="99" t="s">
        <v>53</v>
      </c>
      <c r="AP77" s="99"/>
      <c r="AQ77" s="99"/>
      <c r="AR77" t="s">
        <v>21</v>
      </c>
      <c r="AS77">
        <v>93</v>
      </c>
      <c r="AT77">
        <v>35</v>
      </c>
      <c r="AU77">
        <v>271.8</v>
      </c>
      <c r="AV77">
        <v>21</v>
      </c>
      <c r="AW77">
        <v>269.5</v>
      </c>
      <c r="AX77">
        <v>28</v>
      </c>
      <c r="AY77">
        <v>36.700000000000003</v>
      </c>
      <c r="AZ77">
        <v>45</v>
      </c>
      <c r="BA77">
        <v>61.7</v>
      </c>
      <c r="BB77">
        <v>36</v>
      </c>
    </row>
    <row r="78" spans="1:54" x14ac:dyDescent="0.25">
      <c r="A78" s="100"/>
      <c r="I78" s="100"/>
      <c r="W78" s="100"/>
      <c r="AG78" s="271"/>
      <c r="AH78" s="271"/>
      <c r="AI78" s="271"/>
      <c r="AJ78" s="271"/>
      <c r="AO78" s="99"/>
      <c r="AP78" s="99"/>
      <c r="AQ78" s="99"/>
    </row>
    <row r="79" spans="1:54" ht="15" x14ac:dyDescent="0.25">
      <c r="A79" s="101" t="s">
        <v>372</v>
      </c>
      <c r="B79">
        <v>102.7</v>
      </c>
      <c r="I79" s="294" t="s">
        <v>372</v>
      </c>
      <c r="J79">
        <v>102.7</v>
      </c>
      <c r="K79">
        <v>36</v>
      </c>
      <c r="L79">
        <v>19</v>
      </c>
      <c r="M79">
        <v>50</v>
      </c>
      <c r="N79">
        <v>268.60000000000002</v>
      </c>
      <c r="O79">
        <v>22</v>
      </c>
      <c r="P79">
        <v>164.3</v>
      </c>
      <c r="Q79">
        <v>25</v>
      </c>
      <c r="R79">
        <v>57.1</v>
      </c>
      <c r="S79">
        <v>36</v>
      </c>
      <c r="W79" s="101" t="s">
        <v>375</v>
      </c>
      <c r="X79">
        <v>73.900000000000006</v>
      </c>
      <c r="Y79">
        <v>36</v>
      </c>
      <c r="Z79">
        <v>119.3</v>
      </c>
      <c r="AA79">
        <v>35</v>
      </c>
      <c r="AB79">
        <v>133.30000000000001</v>
      </c>
      <c r="AC79">
        <v>28</v>
      </c>
      <c r="AD79">
        <v>79.099999999999994</v>
      </c>
      <c r="AE79">
        <v>32</v>
      </c>
      <c r="AG79" s="271">
        <v>166.7</v>
      </c>
      <c r="AH79" s="271">
        <v>24</v>
      </c>
      <c r="AI79" s="271">
        <v>571.79999999999995</v>
      </c>
      <c r="AJ79" s="271">
        <v>11</v>
      </c>
      <c r="AO79" s="99" t="s">
        <v>60</v>
      </c>
      <c r="AP79" s="99"/>
      <c r="AQ79" s="99"/>
      <c r="AR79" t="s">
        <v>21</v>
      </c>
      <c r="AS79">
        <v>87.9</v>
      </c>
      <c r="AT79">
        <v>36</v>
      </c>
      <c r="AU79">
        <v>0</v>
      </c>
      <c r="AV79">
        <v>0</v>
      </c>
      <c r="AW79">
        <v>334.3</v>
      </c>
      <c r="AX79">
        <v>26</v>
      </c>
      <c r="AY79">
        <v>427.9</v>
      </c>
      <c r="AZ79">
        <v>15</v>
      </c>
      <c r="BA79">
        <v>19.600000000000001</v>
      </c>
      <c r="BB79">
        <v>50</v>
      </c>
    </row>
    <row r="80" spans="1:54" x14ac:dyDescent="0.25">
      <c r="A80" s="100"/>
      <c r="I80" s="100"/>
      <c r="W80" s="100"/>
      <c r="AG80" s="271"/>
      <c r="AH80" s="271"/>
      <c r="AI80" s="271"/>
      <c r="AJ80" s="271"/>
      <c r="AO80" s="99"/>
      <c r="AP80" s="99"/>
      <c r="AQ80" s="99"/>
    </row>
    <row r="81" spans="1:54" ht="15" x14ac:dyDescent="0.25">
      <c r="A81" s="101" t="s">
        <v>387</v>
      </c>
      <c r="B81">
        <v>90.9</v>
      </c>
      <c r="I81" s="294" t="s">
        <v>387</v>
      </c>
      <c r="J81">
        <v>90.9</v>
      </c>
      <c r="K81">
        <v>37</v>
      </c>
      <c r="L81">
        <v>68.8</v>
      </c>
      <c r="M81">
        <v>39</v>
      </c>
      <c r="N81">
        <v>67.2</v>
      </c>
      <c r="O81">
        <v>40</v>
      </c>
      <c r="P81">
        <v>41.5</v>
      </c>
      <c r="Q81">
        <v>40</v>
      </c>
      <c r="R81">
        <v>92.8</v>
      </c>
      <c r="S81">
        <v>31</v>
      </c>
      <c r="W81" s="101" t="s">
        <v>388</v>
      </c>
      <c r="X81">
        <v>73</v>
      </c>
      <c r="Y81">
        <v>37</v>
      </c>
      <c r="Z81">
        <v>14.6</v>
      </c>
      <c r="AA81">
        <v>57</v>
      </c>
      <c r="AB81">
        <v>39.4</v>
      </c>
      <c r="AC81">
        <v>41</v>
      </c>
      <c r="AD81">
        <v>52.7</v>
      </c>
      <c r="AE81">
        <v>37</v>
      </c>
      <c r="AG81" s="271">
        <v>62.6</v>
      </c>
      <c r="AH81" s="271">
        <v>34</v>
      </c>
      <c r="AI81" s="271">
        <v>639.20000000000005</v>
      </c>
      <c r="AJ81" s="271">
        <v>9</v>
      </c>
      <c r="AO81" s="99" t="s">
        <v>77</v>
      </c>
      <c r="AP81" s="99"/>
      <c r="AQ81" s="99"/>
      <c r="AR81" t="s">
        <v>21</v>
      </c>
      <c r="AS81">
        <v>66</v>
      </c>
      <c r="AT81">
        <v>37</v>
      </c>
      <c r="AU81">
        <v>118.3</v>
      </c>
      <c r="AV81">
        <v>31</v>
      </c>
      <c r="AW81">
        <v>115.1</v>
      </c>
      <c r="AX81">
        <v>39</v>
      </c>
      <c r="AY81">
        <v>82.2</v>
      </c>
      <c r="AZ81">
        <v>38</v>
      </c>
      <c r="BA81">
        <v>125.5</v>
      </c>
      <c r="BB81">
        <v>31</v>
      </c>
    </row>
    <row r="82" spans="1:54" x14ac:dyDescent="0.25">
      <c r="A82" s="100"/>
      <c r="I82" s="100"/>
      <c r="W82" s="100"/>
      <c r="AG82" s="271"/>
      <c r="AH82" s="271"/>
      <c r="AI82" s="271"/>
      <c r="AJ82" s="271"/>
      <c r="AO82" s="99"/>
      <c r="AP82" s="99"/>
      <c r="AQ82" s="99"/>
    </row>
    <row r="83" spans="1:54" ht="15" x14ac:dyDescent="0.25">
      <c r="A83" s="101" t="s">
        <v>370</v>
      </c>
      <c r="B83">
        <v>86.5</v>
      </c>
      <c r="I83" s="294" t="s">
        <v>370</v>
      </c>
      <c r="J83">
        <v>86.5</v>
      </c>
      <c r="K83">
        <v>38</v>
      </c>
      <c r="L83">
        <v>146.1</v>
      </c>
      <c r="M83">
        <v>26</v>
      </c>
      <c r="N83">
        <v>122.2</v>
      </c>
      <c r="O83">
        <v>34</v>
      </c>
      <c r="P83">
        <v>173.4</v>
      </c>
      <c r="Q83">
        <v>23</v>
      </c>
      <c r="R83">
        <v>150.5</v>
      </c>
      <c r="S83">
        <v>27</v>
      </c>
      <c r="W83" s="101" t="s">
        <v>391</v>
      </c>
      <c r="X83">
        <v>69.2</v>
      </c>
      <c r="Y83">
        <v>38</v>
      </c>
      <c r="Z83">
        <v>55</v>
      </c>
      <c r="AA83">
        <v>41</v>
      </c>
      <c r="AB83">
        <v>27.9</v>
      </c>
      <c r="AC83">
        <v>44</v>
      </c>
      <c r="AD83">
        <v>29</v>
      </c>
      <c r="AE83">
        <v>45</v>
      </c>
      <c r="AG83" s="271">
        <v>23.7</v>
      </c>
      <c r="AH83" s="271">
        <v>43</v>
      </c>
      <c r="AI83" s="271">
        <v>42.5</v>
      </c>
      <c r="AJ83" s="271">
        <v>49</v>
      </c>
      <c r="AO83" s="99" t="s">
        <v>50</v>
      </c>
      <c r="AP83" s="99"/>
      <c r="AQ83" s="99"/>
      <c r="AR83" t="s">
        <v>21</v>
      </c>
      <c r="AS83">
        <v>59.8</v>
      </c>
      <c r="AT83">
        <v>38</v>
      </c>
      <c r="AU83">
        <v>263.39999999999998</v>
      </c>
      <c r="AV83">
        <v>23</v>
      </c>
      <c r="AW83">
        <v>0</v>
      </c>
      <c r="AX83">
        <v>0</v>
      </c>
      <c r="AY83">
        <v>113.2</v>
      </c>
      <c r="AZ83">
        <v>33</v>
      </c>
      <c r="BA83">
        <v>1763.8</v>
      </c>
      <c r="BB83">
        <v>5</v>
      </c>
    </row>
    <row r="84" spans="1:54" x14ac:dyDescent="0.25">
      <c r="A84" s="100"/>
      <c r="I84" s="100"/>
      <c r="W84" s="100"/>
      <c r="AG84" s="271"/>
      <c r="AH84" s="271"/>
      <c r="AI84" s="271"/>
      <c r="AJ84" s="271"/>
      <c r="AO84" s="99"/>
      <c r="AP84" s="99"/>
      <c r="AQ84" s="99"/>
    </row>
    <row r="85" spans="1:54" ht="15" x14ac:dyDescent="0.25">
      <c r="A85" s="101" t="s">
        <v>395</v>
      </c>
      <c r="B85">
        <v>65.5</v>
      </c>
      <c r="I85" s="294" t="s">
        <v>395</v>
      </c>
      <c r="J85">
        <v>65.5</v>
      </c>
      <c r="K85">
        <v>39</v>
      </c>
      <c r="L85">
        <v>29.3</v>
      </c>
      <c r="M85">
        <v>46</v>
      </c>
      <c r="N85">
        <v>34.1</v>
      </c>
      <c r="O85">
        <v>51</v>
      </c>
      <c r="P85">
        <v>16.3</v>
      </c>
      <c r="Q85">
        <v>48</v>
      </c>
      <c r="R85">
        <v>11.1</v>
      </c>
      <c r="S85">
        <v>49</v>
      </c>
      <c r="W85" s="101" t="s">
        <v>387</v>
      </c>
      <c r="X85">
        <v>68.8</v>
      </c>
      <c r="Y85">
        <v>39</v>
      </c>
      <c r="Z85">
        <v>67.2</v>
      </c>
      <c r="AA85">
        <v>40</v>
      </c>
      <c r="AB85">
        <v>41.5</v>
      </c>
      <c r="AC85">
        <v>40</v>
      </c>
      <c r="AD85">
        <v>92.8</v>
      </c>
      <c r="AE85">
        <v>31</v>
      </c>
      <c r="AG85" s="271">
        <v>43</v>
      </c>
      <c r="AH85" s="271">
        <v>39</v>
      </c>
      <c r="AI85" s="271">
        <v>949.8</v>
      </c>
      <c r="AJ85" s="271">
        <v>6</v>
      </c>
      <c r="AO85" s="99" t="s">
        <v>41</v>
      </c>
      <c r="AP85" s="99"/>
      <c r="AQ85" s="99"/>
      <c r="AR85" t="s">
        <v>21</v>
      </c>
      <c r="AS85">
        <v>59</v>
      </c>
      <c r="AT85">
        <v>39</v>
      </c>
      <c r="AU85">
        <v>22.4</v>
      </c>
      <c r="AV85">
        <v>54</v>
      </c>
      <c r="AW85">
        <v>61.5</v>
      </c>
      <c r="AX85">
        <v>52</v>
      </c>
      <c r="AY85">
        <v>11.3</v>
      </c>
      <c r="AZ85">
        <v>52</v>
      </c>
      <c r="BA85">
        <v>58.5</v>
      </c>
      <c r="BB85">
        <v>39</v>
      </c>
    </row>
    <row r="86" spans="1:54" x14ac:dyDescent="0.25">
      <c r="A86" s="100"/>
      <c r="I86" s="100"/>
      <c r="W86" s="100"/>
      <c r="AG86" s="271"/>
      <c r="AH86" s="271"/>
      <c r="AI86" s="271"/>
      <c r="AJ86" s="271"/>
      <c r="AO86" s="99"/>
      <c r="AP86" s="99"/>
      <c r="AQ86" s="99"/>
    </row>
    <row r="87" spans="1:54" ht="15" x14ac:dyDescent="0.25">
      <c r="A87" s="101" t="s">
        <v>428</v>
      </c>
      <c r="B87">
        <v>64.7</v>
      </c>
      <c r="I87" s="294" t="s">
        <v>428</v>
      </c>
      <c r="J87">
        <v>64.7</v>
      </c>
      <c r="K87">
        <v>40</v>
      </c>
      <c r="L87">
        <v>41.1</v>
      </c>
      <c r="M87">
        <v>43</v>
      </c>
      <c r="N87">
        <v>124.9</v>
      </c>
      <c r="O87">
        <v>33</v>
      </c>
      <c r="P87">
        <v>0</v>
      </c>
      <c r="Q87">
        <v>0</v>
      </c>
      <c r="R87">
        <v>0</v>
      </c>
      <c r="S87">
        <v>0</v>
      </c>
      <c r="W87" s="101" t="s">
        <v>380</v>
      </c>
      <c r="X87">
        <v>68.599999999999994</v>
      </c>
      <c r="Y87">
        <v>40</v>
      </c>
      <c r="Z87">
        <v>129.30000000000001</v>
      </c>
      <c r="AA87">
        <v>31</v>
      </c>
      <c r="AB87">
        <v>68.7</v>
      </c>
      <c r="AC87">
        <v>34</v>
      </c>
      <c r="AD87">
        <v>132.19999999999999</v>
      </c>
      <c r="AE87">
        <v>29</v>
      </c>
      <c r="AG87" s="271">
        <v>192.1</v>
      </c>
      <c r="AH87" s="271">
        <v>23</v>
      </c>
      <c r="AI87" s="271">
        <v>46.1</v>
      </c>
      <c r="AJ87" s="271">
        <v>46</v>
      </c>
      <c r="AO87" s="99" t="s">
        <v>145</v>
      </c>
      <c r="AP87" s="99"/>
      <c r="AQ87" s="99"/>
      <c r="AR87" t="s">
        <v>21</v>
      </c>
      <c r="AS87">
        <v>58.8</v>
      </c>
      <c r="AT87">
        <v>40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</row>
    <row r="88" spans="1:54" x14ac:dyDescent="0.25">
      <c r="A88" s="100"/>
      <c r="I88" s="100"/>
      <c r="W88" s="100"/>
      <c r="AG88" s="271"/>
      <c r="AH88" s="271"/>
      <c r="AI88" s="271"/>
      <c r="AJ88" s="271"/>
      <c r="AO88" s="99"/>
      <c r="AP88" s="99"/>
      <c r="AQ88" s="99"/>
    </row>
    <row r="89" spans="1:54" ht="15" x14ac:dyDescent="0.25">
      <c r="A89" s="101" t="s">
        <v>402</v>
      </c>
      <c r="B89">
        <v>64.5</v>
      </c>
      <c r="I89" s="294" t="s">
        <v>402</v>
      </c>
      <c r="J89">
        <v>64.5</v>
      </c>
      <c r="K89">
        <v>41</v>
      </c>
      <c r="L89">
        <v>0</v>
      </c>
      <c r="M89">
        <v>0</v>
      </c>
      <c r="N89">
        <v>172.5</v>
      </c>
      <c r="O89">
        <v>28</v>
      </c>
      <c r="P89">
        <v>0</v>
      </c>
      <c r="Q89">
        <v>0</v>
      </c>
      <c r="R89">
        <v>68.3</v>
      </c>
      <c r="S89">
        <v>34</v>
      </c>
      <c r="W89" s="101" t="s">
        <v>384</v>
      </c>
      <c r="X89">
        <v>62.2</v>
      </c>
      <c r="Y89">
        <v>41</v>
      </c>
      <c r="Z89">
        <v>19.100000000000001</v>
      </c>
      <c r="AA89">
        <v>55</v>
      </c>
      <c r="AB89">
        <v>47.9</v>
      </c>
      <c r="AC89">
        <v>38</v>
      </c>
      <c r="AD89">
        <v>33</v>
      </c>
      <c r="AE89">
        <v>42</v>
      </c>
      <c r="AG89" s="271">
        <v>19.899999999999999</v>
      </c>
      <c r="AH89" s="271">
        <v>46</v>
      </c>
      <c r="AI89" s="271">
        <v>72.2</v>
      </c>
      <c r="AJ89" s="271">
        <v>39</v>
      </c>
      <c r="AO89" s="99" t="s">
        <v>101</v>
      </c>
      <c r="AP89" s="99"/>
      <c r="AQ89" s="99"/>
      <c r="AR89" t="s">
        <v>21</v>
      </c>
      <c r="AS89">
        <v>58.4</v>
      </c>
      <c r="AT89">
        <v>41</v>
      </c>
      <c r="AU89">
        <v>72.3</v>
      </c>
      <c r="AV89">
        <v>38</v>
      </c>
      <c r="AW89">
        <v>113.8</v>
      </c>
      <c r="AX89">
        <v>40</v>
      </c>
      <c r="AY89">
        <v>108</v>
      </c>
      <c r="AZ89">
        <v>34</v>
      </c>
      <c r="BA89">
        <v>78.099999999999994</v>
      </c>
      <c r="BB89">
        <v>35</v>
      </c>
    </row>
    <row r="90" spans="1:54" x14ac:dyDescent="0.25">
      <c r="A90" s="100"/>
      <c r="I90" s="100"/>
      <c r="W90" s="100"/>
      <c r="AG90" s="271"/>
      <c r="AH90" s="271"/>
      <c r="AI90" s="271"/>
      <c r="AJ90" s="271"/>
      <c r="AO90" s="99"/>
      <c r="AP90" s="99"/>
      <c r="AQ90" s="99"/>
    </row>
    <row r="91" spans="1:54" ht="15" x14ac:dyDescent="0.25">
      <c r="A91" s="101" t="s">
        <v>426</v>
      </c>
      <c r="B91">
        <v>59.9</v>
      </c>
      <c r="I91" s="294" t="s">
        <v>426</v>
      </c>
      <c r="J91">
        <v>59.9</v>
      </c>
      <c r="K91">
        <v>42</v>
      </c>
      <c r="L91">
        <v>0</v>
      </c>
      <c r="M91">
        <v>0</v>
      </c>
      <c r="N91">
        <v>42.5</v>
      </c>
      <c r="O91">
        <v>47</v>
      </c>
      <c r="P91">
        <v>0</v>
      </c>
      <c r="Q91">
        <v>0</v>
      </c>
      <c r="R91">
        <v>0</v>
      </c>
      <c r="S91">
        <v>0</v>
      </c>
      <c r="W91" s="101" t="s">
        <v>419</v>
      </c>
      <c r="X91">
        <v>48.8</v>
      </c>
      <c r="Y91">
        <v>42</v>
      </c>
      <c r="Z91">
        <v>24.6</v>
      </c>
      <c r="AA91">
        <v>54</v>
      </c>
      <c r="AB91">
        <v>0</v>
      </c>
      <c r="AC91">
        <v>0</v>
      </c>
      <c r="AD91">
        <v>0</v>
      </c>
      <c r="AE91">
        <v>0</v>
      </c>
      <c r="AG91" s="271">
        <v>0</v>
      </c>
      <c r="AH91" s="271">
        <v>0</v>
      </c>
      <c r="AI91" s="271">
        <v>19.600000000000001</v>
      </c>
      <c r="AJ91" s="271">
        <v>56</v>
      </c>
      <c r="AO91" s="99" t="s">
        <v>84</v>
      </c>
      <c r="AP91" s="99"/>
      <c r="AQ91" s="99"/>
      <c r="AR91" t="s">
        <v>21</v>
      </c>
      <c r="AS91">
        <v>53.7</v>
      </c>
      <c r="AT91">
        <v>42</v>
      </c>
      <c r="AU91">
        <v>72.2</v>
      </c>
      <c r="AV91">
        <v>39</v>
      </c>
      <c r="AW91">
        <v>16.100000000000001</v>
      </c>
      <c r="AX91">
        <v>62</v>
      </c>
      <c r="AY91">
        <v>10.9</v>
      </c>
      <c r="AZ91">
        <v>54</v>
      </c>
      <c r="BA91">
        <v>16.100000000000001</v>
      </c>
      <c r="BB91">
        <v>54</v>
      </c>
    </row>
    <row r="92" spans="1:54" x14ac:dyDescent="0.25">
      <c r="A92" s="100"/>
      <c r="I92" s="100"/>
      <c r="W92" s="100"/>
      <c r="AG92" s="271"/>
      <c r="AH92" s="271"/>
      <c r="AI92" s="271"/>
      <c r="AJ92" s="271"/>
      <c r="AO92" s="99"/>
      <c r="AP92" s="99"/>
      <c r="AQ92" s="99"/>
    </row>
    <row r="93" spans="1:54" ht="15" x14ac:dyDescent="0.25">
      <c r="A93" s="101" t="s">
        <v>597</v>
      </c>
      <c r="B93">
        <v>55</v>
      </c>
      <c r="I93" s="294" t="s">
        <v>597</v>
      </c>
      <c r="J93">
        <v>55</v>
      </c>
      <c r="K93">
        <v>43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W93" s="101" t="s">
        <v>428</v>
      </c>
      <c r="X93">
        <v>41.1</v>
      </c>
      <c r="Y93">
        <v>43</v>
      </c>
      <c r="Z93">
        <v>124.9</v>
      </c>
      <c r="AA93">
        <v>33</v>
      </c>
      <c r="AB93">
        <v>0</v>
      </c>
      <c r="AC93">
        <v>0</v>
      </c>
      <c r="AD93">
        <v>0</v>
      </c>
      <c r="AE93">
        <v>0</v>
      </c>
      <c r="AG93" s="271">
        <v>0</v>
      </c>
      <c r="AH93" s="271">
        <v>0</v>
      </c>
      <c r="AI93" s="271">
        <v>32.799999999999997</v>
      </c>
      <c r="AJ93" s="271">
        <v>51</v>
      </c>
      <c r="AO93" s="99" t="s">
        <v>43</v>
      </c>
      <c r="AP93" s="99"/>
      <c r="AQ93" s="99"/>
      <c r="AR93" t="s">
        <v>21</v>
      </c>
      <c r="AS93">
        <v>52.1</v>
      </c>
      <c r="AT93">
        <v>43</v>
      </c>
      <c r="AU93">
        <v>70.599999999999994</v>
      </c>
      <c r="AV93">
        <v>41</v>
      </c>
      <c r="AW93">
        <v>61</v>
      </c>
      <c r="AX93">
        <v>53</v>
      </c>
      <c r="AY93">
        <v>43.3</v>
      </c>
      <c r="AZ93">
        <v>42</v>
      </c>
      <c r="BA93">
        <v>52.7</v>
      </c>
      <c r="BB93">
        <v>42</v>
      </c>
    </row>
    <row r="94" spans="1:54" x14ac:dyDescent="0.25">
      <c r="A94" s="100"/>
      <c r="I94" s="100"/>
      <c r="W94" s="100"/>
      <c r="AG94" s="271"/>
      <c r="AH94" s="271"/>
      <c r="AI94" s="271"/>
      <c r="AJ94" s="271"/>
      <c r="AO94" s="99"/>
      <c r="AP94" s="99"/>
      <c r="AQ94" s="99"/>
    </row>
    <row r="95" spans="1:54" ht="15" x14ac:dyDescent="0.25">
      <c r="A95" s="101" t="s">
        <v>388</v>
      </c>
      <c r="B95">
        <v>53.5</v>
      </c>
      <c r="I95" s="294" t="s">
        <v>388</v>
      </c>
      <c r="J95">
        <v>53.5</v>
      </c>
      <c r="K95">
        <v>44</v>
      </c>
      <c r="L95">
        <v>73</v>
      </c>
      <c r="M95">
        <v>37</v>
      </c>
      <c r="N95">
        <v>14.6</v>
      </c>
      <c r="O95">
        <v>57</v>
      </c>
      <c r="P95">
        <v>39.4</v>
      </c>
      <c r="Q95">
        <v>41</v>
      </c>
      <c r="R95">
        <v>52.7</v>
      </c>
      <c r="S95">
        <v>37</v>
      </c>
      <c r="W95" s="101" t="s">
        <v>385</v>
      </c>
      <c r="X95">
        <v>39.700000000000003</v>
      </c>
      <c r="Y95">
        <v>44</v>
      </c>
      <c r="Z95">
        <v>48.4</v>
      </c>
      <c r="AA95">
        <v>44</v>
      </c>
      <c r="AB95">
        <v>46.6</v>
      </c>
      <c r="AC95">
        <v>39</v>
      </c>
      <c r="AD95">
        <v>43.2</v>
      </c>
      <c r="AE95">
        <v>40</v>
      </c>
      <c r="AG95" s="271">
        <v>43.2</v>
      </c>
      <c r="AH95" s="271">
        <v>38</v>
      </c>
      <c r="AI95" s="271">
        <v>29.7</v>
      </c>
      <c r="AJ95" s="271">
        <v>52</v>
      </c>
      <c r="AO95" s="99" t="s">
        <v>56</v>
      </c>
      <c r="AP95" s="99"/>
      <c r="AQ95" s="99"/>
      <c r="AR95" t="s">
        <v>21</v>
      </c>
      <c r="AS95">
        <v>47.9</v>
      </c>
      <c r="AT95">
        <v>44</v>
      </c>
      <c r="AU95">
        <v>46.1</v>
      </c>
      <c r="AV95">
        <v>46</v>
      </c>
      <c r="AW95">
        <v>66</v>
      </c>
      <c r="AX95">
        <v>50</v>
      </c>
      <c r="AY95">
        <v>66</v>
      </c>
      <c r="AZ95">
        <v>40</v>
      </c>
      <c r="BA95">
        <v>59.2</v>
      </c>
      <c r="BB95">
        <v>38</v>
      </c>
    </row>
    <row r="96" spans="1:54" x14ac:dyDescent="0.25">
      <c r="A96" s="100"/>
      <c r="I96" s="100"/>
      <c r="W96" s="100"/>
      <c r="AG96" s="271"/>
      <c r="AH96" s="271"/>
      <c r="AI96" s="271"/>
      <c r="AJ96" s="271"/>
      <c r="AO96" s="99"/>
      <c r="AP96" s="99"/>
      <c r="AQ96" s="99"/>
    </row>
    <row r="97" spans="1:54" ht="15" x14ac:dyDescent="0.25">
      <c r="A97" s="101" t="s">
        <v>418</v>
      </c>
      <c r="B97">
        <v>53.1</v>
      </c>
      <c r="I97" s="294" t="s">
        <v>418</v>
      </c>
      <c r="J97">
        <v>53.1</v>
      </c>
      <c r="K97">
        <v>45</v>
      </c>
      <c r="L97">
        <v>0</v>
      </c>
      <c r="M97">
        <v>0</v>
      </c>
      <c r="N97">
        <v>51.4</v>
      </c>
      <c r="O97">
        <v>43</v>
      </c>
      <c r="P97">
        <v>0</v>
      </c>
      <c r="Q97">
        <v>0</v>
      </c>
      <c r="R97">
        <v>0</v>
      </c>
      <c r="S97">
        <v>0</v>
      </c>
      <c r="W97" s="101" t="s">
        <v>400</v>
      </c>
      <c r="X97">
        <v>33.1</v>
      </c>
      <c r="Y97">
        <v>45</v>
      </c>
      <c r="Z97">
        <v>27.4</v>
      </c>
      <c r="AA97">
        <v>52</v>
      </c>
      <c r="AB97">
        <v>8.3000000000000007</v>
      </c>
      <c r="AC97">
        <v>53</v>
      </c>
      <c r="AD97">
        <v>30.1</v>
      </c>
      <c r="AE97">
        <v>44</v>
      </c>
      <c r="AG97" s="271">
        <v>20.3</v>
      </c>
      <c r="AH97" s="271">
        <v>45</v>
      </c>
      <c r="AI97" s="271">
        <v>17.7</v>
      </c>
      <c r="AJ97" s="271">
        <v>58</v>
      </c>
      <c r="AO97" s="99" t="s">
        <v>154</v>
      </c>
      <c r="AP97" s="99"/>
      <c r="AQ97" s="99"/>
      <c r="AR97" t="s">
        <v>21</v>
      </c>
      <c r="AS97">
        <v>47.6</v>
      </c>
      <c r="AT97">
        <v>45</v>
      </c>
      <c r="AU97">
        <v>52.4</v>
      </c>
      <c r="AV97">
        <v>44</v>
      </c>
      <c r="AW97">
        <v>408.5</v>
      </c>
      <c r="AX97">
        <v>23</v>
      </c>
      <c r="AY97">
        <v>0</v>
      </c>
      <c r="AZ97">
        <v>0</v>
      </c>
      <c r="BA97">
        <v>0</v>
      </c>
      <c r="BB97">
        <v>0</v>
      </c>
    </row>
    <row r="98" spans="1:54" x14ac:dyDescent="0.25">
      <c r="A98" s="100"/>
      <c r="I98" s="100"/>
      <c r="W98" s="100"/>
      <c r="AG98" s="271"/>
      <c r="AH98" s="271"/>
      <c r="AI98" s="271"/>
      <c r="AJ98" s="271"/>
      <c r="AO98" s="99"/>
      <c r="AP98" s="99"/>
      <c r="AQ98" s="99"/>
    </row>
    <row r="99" spans="1:54" ht="15" x14ac:dyDescent="0.25">
      <c r="A99" s="101" t="s">
        <v>406</v>
      </c>
      <c r="B99">
        <v>51.2</v>
      </c>
      <c r="I99" s="294" t="s">
        <v>406</v>
      </c>
      <c r="J99">
        <v>51.2</v>
      </c>
      <c r="K99">
        <v>46</v>
      </c>
      <c r="L99">
        <v>20</v>
      </c>
      <c r="M99">
        <v>49</v>
      </c>
      <c r="N99">
        <v>42.3</v>
      </c>
      <c r="O99">
        <v>48</v>
      </c>
      <c r="P99">
        <v>0</v>
      </c>
      <c r="Q99">
        <v>0</v>
      </c>
      <c r="R99">
        <v>8.6</v>
      </c>
      <c r="S99">
        <v>55</v>
      </c>
      <c r="W99" s="101" t="s">
        <v>395</v>
      </c>
      <c r="X99">
        <v>29.3</v>
      </c>
      <c r="Y99">
        <v>46</v>
      </c>
      <c r="Z99">
        <v>34.1</v>
      </c>
      <c r="AA99">
        <v>51</v>
      </c>
      <c r="AB99">
        <v>16.3</v>
      </c>
      <c r="AC99">
        <v>48</v>
      </c>
      <c r="AD99">
        <v>11.1</v>
      </c>
      <c r="AE99">
        <v>49</v>
      </c>
      <c r="AG99" s="271">
        <v>12.2</v>
      </c>
      <c r="AH99" s="271">
        <v>51</v>
      </c>
      <c r="AI99" s="271">
        <v>0</v>
      </c>
      <c r="AJ99" s="271">
        <v>0</v>
      </c>
      <c r="AO99" s="99" t="s">
        <v>36</v>
      </c>
      <c r="AP99" s="99"/>
      <c r="AQ99" s="99"/>
      <c r="AR99" t="s">
        <v>21</v>
      </c>
      <c r="AS99">
        <v>46.6</v>
      </c>
      <c r="AT99">
        <v>46</v>
      </c>
      <c r="AU99">
        <v>70.7</v>
      </c>
      <c r="AV99">
        <v>40</v>
      </c>
      <c r="AW99">
        <v>102.8</v>
      </c>
      <c r="AX99">
        <v>43</v>
      </c>
      <c r="AY99">
        <v>22.6</v>
      </c>
      <c r="AZ99">
        <v>49</v>
      </c>
      <c r="BA99">
        <v>49</v>
      </c>
      <c r="BB99">
        <v>43</v>
      </c>
    </row>
    <row r="100" spans="1:54" x14ac:dyDescent="0.25">
      <c r="A100" s="100"/>
      <c r="I100" s="100"/>
      <c r="W100" s="100"/>
      <c r="AG100" s="271"/>
      <c r="AH100" s="271"/>
      <c r="AI100" s="271"/>
      <c r="AJ100" s="271"/>
      <c r="AO100" s="99"/>
      <c r="AP100" s="99"/>
      <c r="AQ100" s="99"/>
    </row>
    <row r="101" spans="1:54" ht="15" x14ac:dyDescent="0.25">
      <c r="A101" s="101" t="s">
        <v>355</v>
      </c>
      <c r="B101">
        <v>42</v>
      </c>
      <c r="I101" s="294" t="s">
        <v>355</v>
      </c>
      <c r="J101">
        <v>42</v>
      </c>
      <c r="K101">
        <v>47</v>
      </c>
      <c r="L101">
        <v>902.4</v>
      </c>
      <c r="M101">
        <v>8</v>
      </c>
      <c r="N101">
        <v>1562.7</v>
      </c>
      <c r="O101">
        <v>4</v>
      </c>
      <c r="P101">
        <v>763.5</v>
      </c>
      <c r="Q101">
        <v>8</v>
      </c>
      <c r="R101">
        <v>332.2</v>
      </c>
      <c r="S101">
        <v>17</v>
      </c>
      <c r="W101" s="101" t="s">
        <v>538</v>
      </c>
      <c r="X101">
        <v>27.5</v>
      </c>
      <c r="Y101">
        <v>47</v>
      </c>
      <c r="Z101">
        <v>0.1</v>
      </c>
      <c r="AA101">
        <v>64</v>
      </c>
      <c r="AB101">
        <v>0</v>
      </c>
      <c r="AC101">
        <v>0</v>
      </c>
      <c r="AD101">
        <v>0</v>
      </c>
      <c r="AE101">
        <v>0</v>
      </c>
      <c r="AG101" s="271">
        <v>0</v>
      </c>
      <c r="AH101" s="271">
        <v>0</v>
      </c>
      <c r="AI101" s="271">
        <v>17.2</v>
      </c>
      <c r="AJ101" s="271">
        <v>59</v>
      </c>
      <c r="AO101" s="99" t="s">
        <v>89</v>
      </c>
      <c r="AP101" s="99"/>
      <c r="AQ101" s="99"/>
      <c r="AR101" t="s">
        <v>21</v>
      </c>
      <c r="AS101">
        <v>45.9</v>
      </c>
      <c r="AT101">
        <v>47</v>
      </c>
      <c r="AU101">
        <v>250.7</v>
      </c>
      <c r="AV101">
        <v>24</v>
      </c>
      <c r="AW101">
        <v>563.5</v>
      </c>
      <c r="AX101">
        <v>17</v>
      </c>
      <c r="AY101">
        <v>100.6</v>
      </c>
      <c r="AZ101">
        <v>36</v>
      </c>
      <c r="BA101">
        <v>284.60000000000002</v>
      </c>
      <c r="BB101">
        <v>24</v>
      </c>
    </row>
    <row r="102" spans="1:54" x14ac:dyDescent="0.25">
      <c r="A102" s="100"/>
      <c r="I102" s="100"/>
      <c r="W102" s="100"/>
      <c r="AG102" s="271"/>
      <c r="AH102" s="271"/>
      <c r="AI102" s="271"/>
      <c r="AJ102" s="271"/>
      <c r="AO102" s="99"/>
      <c r="AP102" s="99"/>
      <c r="AQ102" s="99"/>
    </row>
    <row r="103" spans="1:54" ht="15" x14ac:dyDescent="0.25">
      <c r="A103" s="101" t="s">
        <v>389</v>
      </c>
      <c r="B103">
        <v>40.700000000000003</v>
      </c>
      <c r="I103" s="294" t="s">
        <v>389</v>
      </c>
      <c r="J103">
        <v>40.700000000000003</v>
      </c>
      <c r="K103">
        <v>48</v>
      </c>
      <c r="L103">
        <v>20.6</v>
      </c>
      <c r="M103">
        <v>48</v>
      </c>
      <c r="N103">
        <v>36.9</v>
      </c>
      <c r="O103">
        <v>50</v>
      </c>
      <c r="P103">
        <v>36</v>
      </c>
      <c r="Q103">
        <v>42</v>
      </c>
      <c r="R103">
        <v>10.6</v>
      </c>
      <c r="S103">
        <v>51</v>
      </c>
      <c r="W103" s="101" t="s">
        <v>389</v>
      </c>
      <c r="X103">
        <v>20.6</v>
      </c>
      <c r="Y103">
        <v>48</v>
      </c>
      <c r="Z103">
        <v>36.9</v>
      </c>
      <c r="AA103">
        <v>50</v>
      </c>
      <c r="AB103">
        <v>36</v>
      </c>
      <c r="AC103">
        <v>42</v>
      </c>
      <c r="AD103">
        <v>10.6</v>
      </c>
      <c r="AE103">
        <v>51</v>
      </c>
      <c r="AG103" s="271">
        <v>16.5</v>
      </c>
      <c r="AH103" s="271">
        <v>47</v>
      </c>
      <c r="AI103" s="271">
        <v>11.5</v>
      </c>
      <c r="AJ103" s="271">
        <v>60</v>
      </c>
      <c r="AO103" s="99" t="s">
        <v>109</v>
      </c>
      <c r="AP103" s="99"/>
      <c r="AQ103" s="99"/>
      <c r="AR103" t="s">
        <v>21</v>
      </c>
      <c r="AS103">
        <v>45.3</v>
      </c>
      <c r="AT103">
        <v>48</v>
      </c>
      <c r="AU103">
        <v>36.299999999999997</v>
      </c>
      <c r="AV103">
        <v>50</v>
      </c>
      <c r="AW103">
        <v>44.2</v>
      </c>
      <c r="AX103">
        <v>55</v>
      </c>
      <c r="AY103">
        <v>7.5</v>
      </c>
      <c r="AZ103">
        <v>55</v>
      </c>
      <c r="BA103">
        <v>0</v>
      </c>
      <c r="BB103">
        <v>0</v>
      </c>
    </row>
    <row r="104" spans="1:54" x14ac:dyDescent="0.25">
      <c r="A104" s="100"/>
      <c r="I104" s="100"/>
      <c r="W104" s="100"/>
      <c r="AG104" s="271"/>
      <c r="AH104" s="271"/>
      <c r="AI104" s="271"/>
      <c r="AJ104" s="271"/>
      <c r="AO104" s="99"/>
      <c r="AP104" s="99"/>
      <c r="AQ104" s="99"/>
    </row>
    <row r="105" spans="1:54" ht="15" x14ac:dyDescent="0.25">
      <c r="A105" s="101" t="s">
        <v>385</v>
      </c>
      <c r="B105">
        <v>39.9</v>
      </c>
      <c r="I105" s="294" t="s">
        <v>385</v>
      </c>
      <c r="J105">
        <v>39.9</v>
      </c>
      <c r="K105">
        <v>49</v>
      </c>
      <c r="L105">
        <v>39.700000000000003</v>
      </c>
      <c r="M105">
        <v>44</v>
      </c>
      <c r="N105">
        <v>48.4</v>
      </c>
      <c r="O105">
        <v>44</v>
      </c>
      <c r="P105">
        <v>46.6</v>
      </c>
      <c r="Q105">
        <v>39</v>
      </c>
      <c r="R105">
        <v>43.2</v>
      </c>
      <c r="S105">
        <v>40</v>
      </c>
      <c r="W105" s="101" t="s">
        <v>406</v>
      </c>
      <c r="X105">
        <v>20</v>
      </c>
      <c r="Y105">
        <v>49</v>
      </c>
      <c r="Z105">
        <v>42.3</v>
      </c>
      <c r="AA105">
        <v>48</v>
      </c>
      <c r="AB105">
        <v>0</v>
      </c>
      <c r="AC105">
        <v>0</v>
      </c>
      <c r="AD105">
        <v>8.6</v>
      </c>
      <c r="AE105">
        <v>55</v>
      </c>
      <c r="AG105" s="271">
        <v>11.7</v>
      </c>
      <c r="AH105" s="271">
        <v>52</v>
      </c>
      <c r="AI105" s="271">
        <v>70.7</v>
      </c>
      <c r="AJ105" s="271">
        <v>40</v>
      </c>
      <c r="AO105" s="99" t="s">
        <v>88</v>
      </c>
      <c r="AP105" s="99"/>
      <c r="AQ105" s="99"/>
      <c r="AR105" t="s">
        <v>21</v>
      </c>
      <c r="AS105">
        <v>35.6</v>
      </c>
      <c r="AT105">
        <v>49</v>
      </c>
      <c r="AU105">
        <v>52.7</v>
      </c>
      <c r="AV105">
        <v>43</v>
      </c>
      <c r="AW105">
        <v>71.599999999999994</v>
      </c>
      <c r="AX105">
        <v>49</v>
      </c>
      <c r="AY105">
        <v>86.3</v>
      </c>
      <c r="AZ105">
        <v>37</v>
      </c>
      <c r="BA105">
        <v>6.6</v>
      </c>
      <c r="BB105">
        <v>59</v>
      </c>
    </row>
    <row r="106" spans="1:54" x14ac:dyDescent="0.25">
      <c r="A106" s="100"/>
      <c r="I106" s="100"/>
      <c r="W106" s="100"/>
      <c r="AG106" s="271"/>
      <c r="AH106" s="271"/>
      <c r="AI106" s="271"/>
      <c r="AJ106" s="271"/>
      <c r="AO106" s="99"/>
      <c r="AP106" s="99"/>
      <c r="AQ106" s="99"/>
    </row>
    <row r="107" spans="1:54" ht="15" x14ac:dyDescent="0.25">
      <c r="A107" s="101" t="s">
        <v>400</v>
      </c>
      <c r="B107">
        <v>37.700000000000003</v>
      </c>
      <c r="I107" s="294" t="s">
        <v>400</v>
      </c>
      <c r="J107">
        <v>37.700000000000003</v>
      </c>
      <c r="K107">
        <v>50</v>
      </c>
      <c r="L107">
        <v>33.1</v>
      </c>
      <c r="M107">
        <v>45</v>
      </c>
      <c r="N107">
        <v>27.4</v>
      </c>
      <c r="O107">
        <v>52</v>
      </c>
      <c r="P107">
        <v>8.3000000000000007</v>
      </c>
      <c r="Q107">
        <v>53</v>
      </c>
      <c r="R107">
        <v>30.1</v>
      </c>
      <c r="S107">
        <v>44</v>
      </c>
      <c r="W107" s="101" t="s">
        <v>372</v>
      </c>
      <c r="X107">
        <v>19</v>
      </c>
      <c r="Y107">
        <v>50</v>
      </c>
      <c r="Z107">
        <v>268.60000000000002</v>
      </c>
      <c r="AA107">
        <v>22</v>
      </c>
      <c r="AB107">
        <v>164.3</v>
      </c>
      <c r="AC107">
        <v>25</v>
      </c>
      <c r="AD107">
        <v>57.1</v>
      </c>
      <c r="AE107">
        <v>36</v>
      </c>
      <c r="AG107" s="271">
        <v>42.6</v>
      </c>
      <c r="AH107" s="271">
        <v>40</v>
      </c>
      <c r="AI107" s="271">
        <v>22.4</v>
      </c>
      <c r="AJ107" s="271">
        <v>54</v>
      </c>
      <c r="AO107" s="99" t="s">
        <v>224</v>
      </c>
      <c r="AP107" s="99"/>
      <c r="AQ107" s="99"/>
      <c r="AR107" t="s">
        <v>21</v>
      </c>
      <c r="AS107">
        <v>33.9</v>
      </c>
      <c r="AT107">
        <v>50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</row>
    <row r="108" spans="1:54" x14ac:dyDescent="0.25">
      <c r="A108" s="100"/>
      <c r="I108" s="100"/>
      <c r="W108" s="100"/>
      <c r="AG108" s="271"/>
      <c r="AH108" s="271"/>
      <c r="AI108" s="271"/>
      <c r="AJ108" s="271"/>
      <c r="AO108" s="99"/>
      <c r="AP108" s="99"/>
      <c r="AQ108" s="99"/>
    </row>
    <row r="109" spans="1:54" ht="15" x14ac:dyDescent="0.25">
      <c r="A109" s="101" t="s">
        <v>397</v>
      </c>
      <c r="B109">
        <v>34.5</v>
      </c>
      <c r="I109" s="294" t="s">
        <v>397</v>
      </c>
      <c r="J109">
        <v>34.5</v>
      </c>
      <c r="K109">
        <v>51</v>
      </c>
      <c r="L109">
        <v>0</v>
      </c>
      <c r="M109">
        <v>0</v>
      </c>
      <c r="N109">
        <v>26.4</v>
      </c>
      <c r="O109">
        <v>53</v>
      </c>
      <c r="P109">
        <v>10.199999999999999</v>
      </c>
      <c r="Q109">
        <v>50</v>
      </c>
      <c r="R109">
        <v>0</v>
      </c>
      <c r="S109">
        <v>0</v>
      </c>
      <c r="W109" s="101" t="s">
        <v>399</v>
      </c>
      <c r="X109">
        <v>18.2</v>
      </c>
      <c r="Y109">
        <v>51</v>
      </c>
      <c r="Z109">
        <v>11.3</v>
      </c>
      <c r="AA109">
        <v>59</v>
      </c>
      <c r="AB109">
        <v>9</v>
      </c>
      <c r="AC109">
        <v>52</v>
      </c>
      <c r="AD109">
        <v>15.3</v>
      </c>
      <c r="AE109">
        <v>46</v>
      </c>
      <c r="AG109" s="271">
        <v>6.8</v>
      </c>
      <c r="AH109" s="271">
        <v>54</v>
      </c>
      <c r="AI109" s="271">
        <v>52.7</v>
      </c>
      <c r="AJ109" s="271">
        <v>43</v>
      </c>
      <c r="AO109" s="99" t="s">
        <v>100</v>
      </c>
      <c r="AP109" s="99"/>
      <c r="AQ109" s="99"/>
      <c r="AR109" t="s">
        <v>21</v>
      </c>
      <c r="AS109">
        <v>33.200000000000003</v>
      </c>
      <c r="AT109">
        <v>51</v>
      </c>
      <c r="AU109">
        <v>42.5</v>
      </c>
      <c r="AV109">
        <v>49</v>
      </c>
      <c r="AW109">
        <v>37.5</v>
      </c>
      <c r="AX109">
        <v>56</v>
      </c>
      <c r="AY109">
        <v>26.1</v>
      </c>
      <c r="AZ109">
        <v>47</v>
      </c>
      <c r="BA109">
        <v>40.5</v>
      </c>
      <c r="BB109">
        <v>45</v>
      </c>
    </row>
    <row r="110" spans="1:54" x14ac:dyDescent="0.25">
      <c r="A110" s="100"/>
      <c r="I110" s="100"/>
      <c r="W110" s="100"/>
      <c r="AG110" s="271"/>
      <c r="AH110" s="271"/>
      <c r="AI110" s="271"/>
      <c r="AJ110" s="271"/>
      <c r="AO110" s="99"/>
      <c r="AP110" s="99"/>
      <c r="AQ110" s="99"/>
    </row>
    <row r="111" spans="1:54" ht="15" x14ac:dyDescent="0.25">
      <c r="A111" s="101" t="s">
        <v>391</v>
      </c>
      <c r="B111">
        <v>34</v>
      </c>
      <c r="I111" s="294" t="s">
        <v>391</v>
      </c>
      <c r="J111">
        <v>34</v>
      </c>
      <c r="K111">
        <v>52</v>
      </c>
      <c r="L111">
        <v>69.2</v>
      </c>
      <c r="M111">
        <v>38</v>
      </c>
      <c r="N111">
        <v>55</v>
      </c>
      <c r="O111">
        <v>41</v>
      </c>
      <c r="P111">
        <v>27.9</v>
      </c>
      <c r="Q111">
        <v>44</v>
      </c>
      <c r="R111">
        <v>29</v>
      </c>
      <c r="S111">
        <v>45</v>
      </c>
      <c r="W111" s="101" t="s">
        <v>382</v>
      </c>
      <c r="X111">
        <v>17.7</v>
      </c>
      <c r="Y111">
        <v>52</v>
      </c>
      <c r="Z111">
        <v>47.7</v>
      </c>
      <c r="AA111">
        <v>45</v>
      </c>
      <c r="AB111">
        <v>54.9</v>
      </c>
      <c r="AC111">
        <v>36</v>
      </c>
      <c r="AD111">
        <v>30.5</v>
      </c>
      <c r="AE111">
        <v>43</v>
      </c>
      <c r="AG111" s="271">
        <v>61.4</v>
      </c>
      <c r="AH111" s="271">
        <v>35</v>
      </c>
      <c r="AI111" s="271">
        <v>36.299999999999997</v>
      </c>
      <c r="AJ111" s="271">
        <v>50</v>
      </c>
      <c r="AO111" s="99" t="s">
        <v>227</v>
      </c>
      <c r="AP111" s="99"/>
      <c r="AQ111" s="99"/>
      <c r="AR111" t="s">
        <v>21</v>
      </c>
      <c r="AS111">
        <v>31.3</v>
      </c>
      <c r="AT111">
        <v>52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</row>
    <row r="112" spans="1:54" x14ac:dyDescent="0.25">
      <c r="A112" s="100"/>
      <c r="I112" s="100"/>
      <c r="W112" s="100"/>
      <c r="AG112" s="271"/>
      <c r="AH112" s="271"/>
      <c r="AI112" s="271"/>
      <c r="AJ112" s="271"/>
      <c r="AO112" s="99"/>
      <c r="AP112" s="99"/>
      <c r="AQ112" s="99"/>
    </row>
    <row r="113" spans="1:54" ht="15" x14ac:dyDescent="0.25">
      <c r="A113" s="101" t="s">
        <v>598</v>
      </c>
      <c r="B113">
        <v>22.6</v>
      </c>
      <c r="I113" s="294" t="s">
        <v>598</v>
      </c>
      <c r="J113">
        <v>22.6</v>
      </c>
      <c r="K113">
        <v>53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W113" s="101" t="s">
        <v>394</v>
      </c>
      <c r="X113">
        <v>15.3</v>
      </c>
      <c r="Y113">
        <v>53</v>
      </c>
      <c r="Z113">
        <v>12.6</v>
      </c>
      <c r="AA113">
        <v>58</v>
      </c>
      <c r="AB113">
        <v>17.899999999999999</v>
      </c>
      <c r="AC113">
        <v>47</v>
      </c>
      <c r="AD113">
        <v>15</v>
      </c>
      <c r="AE113">
        <v>48</v>
      </c>
      <c r="AG113" s="271">
        <v>13.7</v>
      </c>
      <c r="AH113" s="271">
        <v>48</v>
      </c>
      <c r="AI113" s="271">
        <v>0</v>
      </c>
      <c r="AJ113" s="271">
        <v>0</v>
      </c>
      <c r="AO113" s="99" t="s">
        <v>82</v>
      </c>
      <c r="AP113" s="99"/>
      <c r="AQ113" s="99"/>
      <c r="AR113" t="s">
        <v>21</v>
      </c>
      <c r="AS113">
        <v>27.5</v>
      </c>
      <c r="AT113">
        <v>53</v>
      </c>
      <c r="AU113">
        <v>2.5</v>
      </c>
      <c r="AV113">
        <v>64</v>
      </c>
      <c r="AW113">
        <v>18.399999999999999</v>
      </c>
      <c r="AX113">
        <v>60</v>
      </c>
      <c r="AY113">
        <v>2.2999999999999998</v>
      </c>
      <c r="AZ113">
        <v>61</v>
      </c>
      <c r="BA113">
        <v>19.100000000000001</v>
      </c>
      <c r="BB113">
        <v>51</v>
      </c>
    </row>
    <row r="114" spans="1:54" x14ac:dyDescent="0.25">
      <c r="A114" s="100"/>
      <c r="I114" s="100"/>
      <c r="W114" s="100"/>
      <c r="AG114" s="271"/>
      <c r="AH114" s="271"/>
      <c r="AI114" s="271"/>
      <c r="AJ114" s="271"/>
      <c r="AO114" s="99"/>
      <c r="AP114" s="99"/>
      <c r="AQ114" s="99"/>
    </row>
    <row r="115" spans="1:54" ht="15" x14ac:dyDescent="0.25">
      <c r="A115" s="101" t="s">
        <v>384</v>
      </c>
      <c r="B115">
        <v>21.8</v>
      </c>
      <c r="I115" s="294" t="s">
        <v>384</v>
      </c>
      <c r="J115">
        <v>21.8</v>
      </c>
      <c r="K115">
        <v>54</v>
      </c>
      <c r="L115">
        <v>62.2</v>
      </c>
      <c r="M115">
        <v>41</v>
      </c>
      <c r="N115">
        <v>19.100000000000001</v>
      </c>
      <c r="O115">
        <v>55</v>
      </c>
      <c r="P115">
        <v>47.9</v>
      </c>
      <c r="Q115">
        <v>38</v>
      </c>
      <c r="R115">
        <v>33</v>
      </c>
      <c r="S115">
        <v>42</v>
      </c>
      <c r="W115" s="101" t="s">
        <v>392</v>
      </c>
      <c r="X115">
        <v>14.5</v>
      </c>
      <c r="Y115">
        <v>54</v>
      </c>
      <c r="Z115">
        <v>17.100000000000001</v>
      </c>
      <c r="AA115">
        <v>56</v>
      </c>
      <c r="AB115">
        <v>20.399999999999999</v>
      </c>
      <c r="AC115">
        <v>45</v>
      </c>
      <c r="AD115">
        <v>15.1</v>
      </c>
      <c r="AE115">
        <v>47</v>
      </c>
      <c r="AG115" s="271">
        <v>12.4</v>
      </c>
      <c r="AH115" s="271">
        <v>50</v>
      </c>
      <c r="AI115" s="271">
        <v>5.6</v>
      </c>
      <c r="AJ115" s="271">
        <v>63</v>
      </c>
      <c r="AO115" s="99" t="s">
        <v>64</v>
      </c>
      <c r="AP115" s="99"/>
      <c r="AQ115" s="99"/>
      <c r="AR115" t="s">
        <v>21</v>
      </c>
      <c r="AS115">
        <v>26.6</v>
      </c>
      <c r="AT115">
        <v>54</v>
      </c>
      <c r="AU115">
        <v>52.2</v>
      </c>
      <c r="AV115">
        <v>45</v>
      </c>
      <c r="AW115">
        <v>692.5</v>
      </c>
      <c r="AX115">
        <v>14</v>
      </c>
      <c r="AY115">
        <v>350.5</v>
      </c>
      <c r="AZ115">
        <v>19</v>
      </c>
      <c r="BA115">
        <v>25.6</v>
      </c>
      <c r="BB115">
        <v>48</v>
      </c>
    </row>
    <row r="116" spans="1:54" x14ac:dyDescent="0.25">
      <c r="A116" s="100"/>
      <c r="I116" s="100"/>
      <c r="W116" s="100"/>
      <c r="AG116" s="271"/>
      <c r="AH116" s="271"/>
      <c r="AI116" s="271"/>
      <c r="AJ116" s="271"/>
      <c r="AO116" s="99"/>
      <c r="AP116" s="99"/>
      <c r="AQ116" s="99"/>
    </row>
    <row r="117" spans="1:54" ht="15" x14ac:dyDescent="0.25">
      <c r="A117" s="101" t="s">
        <v>396</v>
      </c>
      <c r="B117">
        <v>21.3</v>
      </c>
      <c r="I117" s="294" t="s">
        <v>396</v>
      </c>
      <c r="J117">
        <v>21.3</v>
      </c>
      <c r="K117">
        <v>55</v>
      </c>
      <c r="L117">
        <v>0</v>
      </c>
      <c r="M117">
        <v>0</v>
      </c>
      <c r="N117">
        <v>41.2</v>
      </c>
      <c r="O117">
        <v>49</v>
      </c>
      <c r="P117">
        <v>10.4</v>
      </c>
      <c r="Q117">
        <v>49</v>
      </c>
      <c r="R117">
        <v>10.5</v>
      </c>
      <c r="S117">
        <v>52</v>
      </c>
      <c r="W117" s="101" t="s">
        <v>398</v>
      </c>
      <c r="X117">
        <v>7.7</v>
      </c>
      <c r="Y117">
        <v>55</v>
      </c>
      <c r="Z117">
        <v>45.8</v>
      </c>
      <c r="AA117">
        <v>46</v>
      </c>
      <c r="AB117">
        <v>9.9</v>
      </c>
      <c r="AC117">
        <v>51</v>
      </c>
      <c r="AD117">
        <v>0</v>
      </c>
      <c r="AE117">
        <v>0</v>
      </c>
      <c r="AG117" s="271">
        <v>23</v>
      </c>
      <c r="AH117" s="271">
        <v>44</v>
      </c>
      <c r="AI117" s="271">
        <v>56.8</v>
      </c>
      <c r="AJ117" s="271">
        <v>42</v>
      </c>
      <c r="AO117" s="99" t="s">
        <v>58</v>
      </c>
      <c r="AP117" s="99"/>
      <c r="AQ117" s="99"/>
      <c r="AR117" t="s">
        <v>21</v>
      </c>
      <c r="AS117">
        <v>22</v>
      </c>
      <c r="AT117">
        <v>55</v>
      </c>
      <c r="AU117">
        <v>29.7</v>
      </c>
      <c r="AV117">
        <v>52</v>
      </c>
      <c r="AW117">
        <v>65.099999999999994</v>
      </c>
      <c r="AX117">
        <v>51</v>
      </c>
      <c r="AY117">
        <v>38.9</v>
      </c>
      <c r="AZ117">
        <v>43</v>
      </c>
      <c r="BA117">
        <v>43.8</v>
      </c>
      <c r="BB117">
        <v>44</v>
      </c>
    </row>
    <row r="118" spans="1:54" x14ac:dyDescent="0.25">
      <c r="A118" s="100"/>
      <c r="I118" s="100"/>
      <c r="W118" s="100"/>
      <c r="AG118" s="271"/>
      <c r="AH118" s="271"/>
      <c r="AI118" s="271"/>
      <c r="AJ118" s="271"/>
      <c r="AO118" s="99"/>
      <c r="AP118" s="99"/>
      <c r="AQ118" s="99"/>
    </row>
    <row r="119" spans="1:54" ht="15" x14ac:dyDescent="0.25">
      <c r="A119" s="101" t="s">
        <v>427</v>
      </c>
      <c r="B119">
        <v>21.2</v>
      </c>
      <c r="I119" s="294" t="s">
        <v>427</v>
      </c>
      <c r="J119">
        <v>21.2</v>
      </c>
      <c r="K119">
        <v>56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W119" s="101" t="s">
        <v>401</v>
      </c>
      <c r="X119">
        <v>5.6</v>
      </c>
      <c r="Y119">
        <v>56</v>
      </c>
      <c r="Z119">
        <v>5.4</v>
      </c>
      <c r="AA119">
        <v>62</v>
      </c>
      <c r="AB119">
        <v>4.9000000000000004</v>
      </c>
      <c r="AC119">
        <v>54</v>
      </c>
      <c r="AD119">
        <v>5.2</v>
      </c>
      <c r="AE119">
        <v>57</v>
      </c>
      <c r="AG119" s="271">
        <v>4.7</v>
      </c>
      <c r="AH119" s="271">
        <v>57</v>
      </c>
      <c r="AI119" s="271">
        <v>0</v>
      </c>
      <c r="AJ119" s="271">
        <v>0</v>
      </c>
      <c r="AO119" s="99" t="s">
        <v>91</v>
      </c>
      <c r="AP119" s="99"/>
      <c r="AQ119" s="99"/>
      <c r="AR119" t="s">
        <v>21</v>
      </c>
      <c r="AS119">
        <v>21</v>
      </c>
      <c r="AT119">
        <v>56</v>
      </c>
      <c r="AU119">
        <v>17.2</v>
      </c>
      <c r="AV119">
        <v>59</v>
      </c>
      <c r="AW119">
        <v>17.600000000000001</v>
      </c>
      <c r="AX119">
        <v>61</v>
      </c>
      <c r="AY119">
        <v>11.2</v>
      </c>
      <c r="AZ119">
        <v>53</v>
      </c>
      <c r="BA119">
        <v>18.7</v>
      </c>
      <c r="BB119">
        <v>52</v>
      </c>
    </row>
    <row r="120" spans="1:54" x14ac:dyDescent="0.25">
      <c r="A120" s="100"/>
      <c r="I120" s="100"/>
      <c r="W120" s="100"/>
      <c r="AG120" s="271"/>
      <c r="AH120" s="271"/>
      <c r="AI120" s="271"/>
      <c r="AJ120" s="271"/>
      <c r="AO120" s="99"/>
      <c r="AP120" s="99"/>
      <c r="AQ120" s="99"/>
    </row>
    <row r="121" spans="1:54" ht="15" x14ac:dyDescent="0.25">
      <c r="A121" s="101" t="s">
        <v>394</v>
      </c>
      <c r="B121">
        <v>19.8</v>
      </c>
      <c r="I121" s="294" t="s">
        <v>394</v>
      </c>
      <c r="J121">
        <v>19.8</v>
      </c>
      <c r="K121">
        <v>57</v>
      </c>
      <c r="L121">
        <v>15.3</v>
      </c>
      <c r="M121">
        <v>53</v>
      </c>
      <c r="N121">
        <v>12.6</v>
      </c>
      <c r="O121">
        <v>58</v>
      </c>
      <c r="P121">
        <v>17.899999999999999</v>
      </c>
      <c r="Q121">
        <v>47</v>
      </c>
      <c r="R121">
        <v>15</v>
      </c>
      <c r="S121">
        <v>48</v>
      </c>
      <c r="W121" s="101" t="s">
        <v>402</v>
      </c>
      <c r="X121">
        <v>0</v>
      </c>
      <c r="Y121">
        <v>0</v>
      </c>
      <c r="Z121">
        <v>172.5</v>
      </c>
      <c r="AA121">
        <v>28</v>
      </c>
      <c r="AB121">
        <v>0</v>
      </c>
      <c r="AC121">
        <v>0</v>
      </c>
      <c r="AD121">
        <v>68.3</v>
      </c>
      <c r="AE121">
        <v>34</v>
      </c>
      <c r="AG121" s="271">
        <v>0</v>
      </c>
      <c r="AH121" s="271">
        <v>0</v>
      </c>
      <c r="AI121" s="271">
        <v>0</v>
      </c>
      <c r="AJ121" s="271">
        <v>0</v>
      </c>
      <c r="AO121" s="99" t="s">
        <v>162</v>
      </c>
      <c r="AP121" s="99"/>
      <c r="AQ121" s="99"/>
      <c r="AR121" t="s">
        <v>21</v>
      </c>
      <c r="AS121">
        <v>19.3</v>
      </c>
      <c r="AT121">
        <v>57</v>
      </c>
      <c r="AU121">
        <v>11.5</v>
      </c>
      <c r="AV121">
        <v>60</v>
      </c>
      <c r="AW121">
        <v>15.5</v>
      </c>
      <c r="AX121">
        <v>63</v>
      </c>
      <c r="AY121">
        <v>0</v>
      </c>
      <c r="AZ121">
        <v>0</v>
      </c>
      <c r="BA121">
        <v>0</v>
      </c>
      <c r="BB121">
        <v>0</v>
      </c>
    </row>
    <row r="122" spans="1:54" x14ac:dyDescent="0.25">
      <c r="A122" s="100"/>
      <c r="I122" s="100"/>
      <c r="W122" s="100"/>
      <c r="AG122" s="271"/>
      <c r="AH122" s="271"/>
      <c r="AI122" s="271"/>
      <c r="AJ122" s="271"/>
      <c r="AO122" s="99"/>
      <c r="AP122" s="99"/>
      <c r="AQ122" s="99"/>
    </row>
    <row r="123" spans="1:54" ht="15" x14ac:dyDescent="0.25">
      <c r="A123" s="101" t="s">
        <v>392</v>
      </c>
      <c r="B123">
        <v>16</v>
      </c>
      <c r="I123" s="294" t="s">
        <v>392</v>
      </c>
      <c r="J123">
        <v>16</v>
      </c>
      <c r="K123">
        <v>58</v>
      </c>
      <c r="L123">
        <v>14.5</v>
      </c>
      <c r="M123">
        <v>54</v>
      </c>
      <c r="N123">
        <v>17.100000000000001</v>
      </c>
      <c r="O123">
        <v>56</v>
      </c>
      <c r="P123">
        <v>20.399999999999999</v>
      </c>
      <c r="Q123">
        <v>45</v>
      </c>
      <c r="R123">
        <v>15.1</v>
      </c>
      <c r="S123">
        <v>47</v>
      </c>
      <c r="W123" s="101" t="s">
        <v>403</v>
      </c>
      <c r="X123">
        <v>0</v>
      </c>
      <c r="Y123">
        <v>0</v>
      </c>
      <c r="Z123">
        <v>53</v>
      </c>
      <c r="AA123">
        <v>42</v>
      </c>
      <c r="AB123">
        <v>0</v>
      </c>
      <c r="AC123">
        <v>0</v>
      </c>
      <c r="AD123">
        <v>36.6</v>
      </c>
      <c r="AE123">
        <v>41</v>
      </c>
      <c r="AG123" s="271">
        <v>33.6</v>
      </c>
      <c r="AH123" s="271">
        <v>41</v>
      </c>
      <c r="AI123" s="271">
        <v>44.2</v>
      </c>
      <c r="AJ123" s="271">
        <v>47</v>
      </c>
      <c r="AO123" s="99" t="s">
        <v>80</v>
      </c>
      <c r="AP123" s="99"/>
      <c r="AQ123" s="99"/>
      <c r="AR123" t="s">
        <v>21</v>
      </c>
      <c r="AS123">
        <v>16.100000000000001</v>
      </c>
      <c r="AT123">
        <v>58</v>
      </c>
      <c r="AU123">
        <v>0</v>
      </c>
      <c r="AV123">
        <v>0</v>
      </c>
      <c r="AW123">
        <v>7.4</v>
      </c>
      <c r="AX123">
        <v>67</v>
      </c>
      <c r="AY123">
        <v>0</v>
      </c>
      <c r="AZ123">
        <v>0</v>
      </c>
      <c r="BA123">
        <v>17.399999999999999</v>
      </c>
      <c r="BB123">
        <v>53</v>
      </c>
    </row>
    <row r="124" spans="1:54" x14ac:dyDescent="0.25">
      <c r="A124" s="100"/>
      <c r="I124" s="100"/>
      <c r="W124" s="100"/>
      <c r="AG124" s="271"/>
      <c r="AH124" s="271"/>
      <c r="AI124" s="271"/>
      <c r="AJ124" s="271"/>
      <c r="AO124" s="99"/>
      <c r="AP124" s="99"/>
      <c r="AQ124" s="99"/>
    </row>
    <row r="125" spans="1:54" ht="15" x14ac:dyDescent="0.25">
      <c r="A125" s="101" t="s">
        <v>538</v>
      </c>
      <c r="B125">
        <v>13.8</v>
      </c>
      <c r="I125" s="294" t="s">
        <v>538</v>
      </c>
      <c r="J125">
        <v>13.8</v>
      </c>
      <c r="K125">
        <v>59</v>
      </c>
      <c r="L125">
        <v>27.5</v>
      </c>
      <c r="M125">
        <v>47</v>
      </c>
      <c r="N125">
        <v>0.1</v>
      </c>
      <c r="O125">
        <v>64</v>
      </c>
      <c r="P125">
        <v>0</v>
      </c>
      <c r="Q125">
        <v>0</v>
      </c>
      <c r="R125">
        <v>0</v>
      </c>
      <c r="S125">
        <v>0</v>
      </c>
      <c r="W125" s="101" t="s">
        <v>418</v>
      </c>
      <c r="X125">
        <v>0</v>
      </c>
      <c r="Y125">
        <v>0</v>
      </c>
      <c r="Z125">
        <v>51.4</v>
      </c>
      <c r="AA125">
        <v>43</v>
      </c>
      <c r="AB125">
        <v>0</v>
      </c>
      <c r="AC125">
        <v>0</v>
      </c>
      <c r="AD125">
        <v>0</v>
      </c>
      <c r="AE125">
        <v>0</v>
      </c>
      <c r="AG125" s="271">
        <v>0</v>
      </c>
      <c r="AH125" s="271">
        <v>0</v>
      </c>
      <c r="AI125" s="271">
        <v>2.5</v>
      </c>
      <c r="AJ125" s="271">
        <v>64</v>
      </c>
      <c r="AO125" s="99" t="s">
        <v>62</v>
      </c>
      <c r="AP125" s="99"/>
      <c r="AQ125" s="99"/>
      <c r="AR125" t="s">
        <v>21</v>
      </c>
      <c r="AS125">
        <v>11.7</v>
      </c>
      <c r="AT125">
        <v>59</v>
      </c>
      <c r="AU125">
        <v>17.7</v>
      </c>
      <c r="AV125">
        <v>58</v>
      </c>
      <c r="AW125">
        <v>14.3</v>
      </c>
      <c r="AX125">
        <v>65</v>
      </c>
      <c r="AY125">
        <v>5.2</v>
      </c>
      <c r="AZ125">
        <v>57</v>
      </c>
      <c r="BA125">
        <v>20.3</v>
      </c>
      <c r="BB125">
        <v>49</v>
      </c>
    </row>
    <row r="126" spans="1:54" x14ac:dyDescent="0.25">
      <c r="A126" s="100"/>
      <c r="I126" s="100"/>
      <c r="W126" s="100"/>
      <c r="AG126" s="271"/>
      <c r="AH126" s="271"/>
      <c r="AI126" s="271"/>
      <c r="AJ126" s="271"/>
      <c r="AO126" s="99"/>
      <c r="AP126" s="99"/>
      <c r="AQ126" s="99"/>
    </row>
    <row r="127" spans="1:54" ht="15" x14ac:dyDescent="0.25">
      <c r="A127" s="101" t="s">
        <v>382</v>
      </c>
      <c r="B127">
        <v>12</v>
      </c>
      <c r="I127" s="294" t="s">
        <v>382</v>
      </c>
      <c r="J127">
        <v>12</v>
      </c>
      <c r="K127">
        <v>60</v>
      </c>
      <c r="L127">
        <v>17.7</v>
      </c>
      <c r="M127">
        <v>52</v>
      </c>
      <c r="N127">
        <v>47.7</v>
      </c>
      <c r="O127">
        <v>45</v>
      </c>
      <c r="P127">
        <v>54.9</v>
      </c>
      <c r="Q127">
        <v>36</v>
      </c>
      <c r="R127">
        <v>30.5</v>
      </c>
      <c r="S127">
        <v>43</v>
      </c>
      <c r="W127" s="101" t="s">
        <v>426</v>
      </c>
      <c r="X127">
        <v>0</v>
      </c>
      <c r="Y127">
        <v>0</v>
      </c>
      <c r="Z127">
        <v>42.5</v>
      </c>
      <c r="AA127">
        <v>47</v>
      </c>
      <c r="AB127">
        <v>0</v>
      </c>
      <c r="AC127">
        <v>0</v>
      </c>
      <c r="AD127">
        <v>0</v>
      </c>
      <c r="AE127">
        <v>0</v>
      </c>
      <c r="AG127" s="271">
        <v>0</v>
      </c>
      <c r="AH127" s="271">
        <v>0</v>
      </c>
      <c r="AI127" s="271">
        <v>0</v>
      </c>
      <c r="AJ127" s="271">
        <v>0</v>
      </c>
      <c r="AO127" s="99" t="s">
        <v>147</v>
      </c>
      <c r="AP127" s="99"/>
      <c r="AQ127" s="99"/>
      <c r="AR127" t="s">
        <v>21</v>
      </c>
      <c r="AS127">
        <v>11</v>
      </c>
      <c r="AT127">
        <v>60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</row>
    <row r="128" spans="1:54" x14ac:dyDescent="0.25">
      <c r="A128" s="100"/>
      <c r="I128" s="100"/>
      <c r="W128" s="100"/>
      <c r="AG128" s="271"/>
      <c r="AH128" s="271"/>
      <c r="AI128" s="271"/>
      <c r="AJ128" s="271"/>
      <c r="AO128" s="99"/>
      <c r="AP128" s="99"/>
      <c r="AQ128" s="99"/>
    </row>
    <row r="129" spans="1:54" ht="15" x14ac:dyDescent="0.25">
      <c r="A129" s="101" t="s">
        <v>599</v>
      </c>
      <c r="B129">
        <v>11</v>
      </c>
      <c r="I129" s="294" t="s">
        <v>599</v>
      </c>
      <c r="J129">
        <v>11</v>
      </c>
      <c r="K129">
        <v>61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W129" s="101" t="s">
        <v>396</v>
      </c>
      <c r="X129">
        <v>0</v>
      </c>
      <c r="Y129">
        <v>0</v>
      </c>
      <c r="Z129">
        <v>41.2</v>
      </c>
      <c r="AA129">
        <v>49</v>
      </c>
      <c r="AB129">
        <v>10.4</v>
      </c>
      <c r="AC129">
        <v>49</v>
      </c>
      <c r="AD129">
        <v>10.5</v>
      </c>
      <c r="AE129">
        <v>52</v>
      </c>
      <c r="AG129" s="271">
        <v>0</v>
      </c>
      <c r="AH129" s="271">
        <v>0</v>
      </c>
      <c r="AI129" s="271">
        <v>0</v>
      </c>
      <c r="AJ129" s="271">
        <v>0</v>
      </c>
      <c r="AO129" s="99" t="s">
        <v>38</v>
      </c>
      <c r="AP129" s="99"/>
      <c r="AQ129" s="99"/>
      <c r="AR129" t="s">
        <v>21</v>
      </c>
      <c r="AS129">
        <v>10.9</v>
      </c>
      <c r="AT129">
        <v>61</v>
      </c>
      <c r="AU129">
        <v>19.8</v>
      </c>
      <c r="AV129">
        <v>55</v>
      </c>
      <c r="AW129">
        <v>52.9</v>
      </c>
      <c r="AX129">
        <v>54</v>
      </c>
      <c r="AY129">
        <v>0</v>
      </c>
      <c r="AZ129">
        <v>0</v>
      </c>
      <c r="BA129">
        <v>0.2</v>
      </c>
      <c r="BB129">
        <v>70</v>
      </c>
    </row>
    <row r="130" spans="1:54" x14ac:dyDescent="0.25">
      <c r="A130" s="100"/>
      <c r="I130" s="100"/>
      <c r="W130" s="100"/>
      <c r="AG130" s="271"/>
      <c r="AH130" s="271"/>
      <c r="AI130" s="271"/>
      <c r="AJ130" s="271"/>
      <c r="AO130" s="99"/>
      <c r="AP130" s="99"/>
      <c r="AQ130" s="99"/>
    </row>
    <row r="131" spans="1:54" ht="15" x14ac:dyDescent="0.25">
      <c r="A131" s="101" t="s">
        <v>600</v>
      </c>
      <c r="B131">
        <v>5.5</v>
      </c>
      <c r="I131" s="294" t="s">
        <v>600</v>
      </c>
      <c r="J131">
        <v>5.5</v>
      </c>
      <c r="K131">
        <v>62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W131" s="101" t="s">
        <v>397</v>
      </c>
      <c r="X131">
        <v>0</v>
      </c>
      <c r="Y131">
        <v>0</v>
      </c>
      <c r="Z131">
        <v>26.4</v>
      </c>
      <c r="AA131">
        <v>53</v>
      </c>
      <c r="AB131">
        <v>10.199999999999999</v>
      </c>
      <c r="AC131">
        <v>50</v>
      </c>
      <c r="AD131">
        <v>0</v>
      </c>
      <c r="AE131">
        <v>0</v>
      </c>
      <c r="AG131" s="271">
        <v>0</v>
      </c>
      <c r="AH131" s="271">
        <v>0</v>
      </c>
      <c r="AI131" s="271">
        <v>0</v>
      </c>
      <c r="AJ131" s="271">
        <v>0</v>
      </c>
      <c r="AO131" s="99" t="s">
        <v>159</v>
      </c>
      <c r="AP131" s="99"/>
      <c r="AQ131" s="99"/>
      <c r="AR131" t="s">
        <v>21</v>
      </c>
      <c r="AS131">
        <v>10.7</v>
      </c>
      <c r="AT131">
        <v>62</v>
      </c>
      <c r="AU131">
        <v>26.3</v>
      </c>
      <c r="AV131">
        <v>53</v>
      </c>
      <c r="AW131">
        <v>92.8</v>
      </c>
      <c r="AX131">
        <v>45</v>
      </c>
      <c r="AY131">
        <v>0</v>
      </c>
      <c r="AZ131">
        <v>0</v>
      </c>
      <c r="BA131">
        <v>0</v>
      </c>
      <c r="BB131">
        <v>0</v>
      </c>
    </row>
    <row r="132" spans="1:54" x14ac:dyDescent="0.25">
      <c r="A132" s="100"/>
      <c r="I132" s="100"/>
      <c r="W132" s="100"/>
      <c r="AG132" s="271"/>
      <c r="AH132" s="271"/>
      <c r="AI132" s="271"/>
      <c r="AJ132" s="271"/>
      <c r="AO132" s="99"/>
      <c r="AP132" s="99"/>
      <c r="AQ132" s="99"/>
    </row>
    <row r="133" spans="1:54" ht="15" x14ac:dyDescent="0.25">
      <c r="A133" s="101" t="s">
        <v>601</v>
      </c>
      <c r="B133">
        <v>4.4000000000000004</v>
      </c>
      <c r="I133" s="294" t="s">
        <v>601</v>
      </c>
      <c r="J133">
        <v>4.4000000000000004</v>
      </c>
      <c r="K133">
        <v>63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W133" s="101" t="s">
        <v>408</v>
      </c>
      <c r="X133">
        <v>0</v>
      </c>
      <c r="Y133">
        <v>0</v>
      </c>
      <c r="Z133">
        <v>10.7</v>
      </c>
      <c r="AA133">
        <v>60</v>
      </c>
      <c r="AB133">
        <v>0</v>
      </c>
      <c r="AC133">
        <v>0</v>
      </c>
      <c r="AD133">
        <v>4.5</v>
      </c>
      <c r="AE133">
        <v>58</v>
      </c>
      <c r="AG133" s="271">
        <v>6.1</v>
      </c>
      <c r="AH133" s="271">
        <v>55</v>
      </c>
      <c r="AI133" s="271">
        <v>0</v>
      </c>
      <c r="AJ133" s="271">
        <v>0</v>
      </c>
      <c r="AO133" s="99" t="s">
        <v>86</v>
      </c>
      <c r="AP133" s="99"/>
      <c r="AQ133" s="99"/>
      <c r="AR133" t="s">
        <v>21</v>
      </c>
      <c r="AS133">
        <v>9.6</v>
      </c>
      <c r="AT133">
        <v>63</v>
      </c>
      <c r="AU133">
        <v>19.600000000000001</v>
      </c>
      <c r="AV133">
        <v>56</v>
      </c>
      <c r="AW133">
        <v>0</v>
      </c>
      <c r="AX133">
        <v>0</v>
      </c>
      <c r="AY133">
        <v>14.2</v>
      </c>
      <c r="AZ133">
        <v>51</v>
      </c>
      <c r="BA133">
        <v>4.7</v>
      </c>
      <c r="BB133">
        <v>63</v>
      </c>
    </row>
    <row r="134" spans="1:54" x14ac:dyDescent="0.25">
      <c r="A134" s="100"/>
      <c r="I134" s="100"/>
      <c r="W134" s="100"/>
      <c r="AG134" s="271"/>
      <c r="AH134" s="271"/>
      <c r="AI134" s="271"/>
      <c r="AJ134" s="271"/>
      <c r="AO134" s="99"/>
      <c r="AP134" s="99"/>
      <c r="AQ134" s="99"/>
    </row>
    <row r="135" spans="1:54" ht="15" x14ac:dyDescent="0.25">
      <c r="A135" s="101" t="s">
        <v>401</v>
      </c>
      <c r="B135">
        <v>4.0999999999999996</v>
      </c>
      <c r="I135" s="294" t="s">
        <v>401</v>
      </c>
      <c r="J135">
        <v>4.0999999999999996</v>
      </c>
      <c r="K135">
        <v>64</v>
      </c>
      <c r="L135">
        <v>5.6</v>
      </c>
      <c r="M135">
        <v>56</v>
      </c>
      <c r="N135">
        <v>5.4</v>
      </c>
      <c r="O135">
        <v>62</v>
      </c>
      <c r="P135">
        <v>4.9000000000000004</v>
      </c>
      <c r="Q135">
        <v>54</v>
      </c>
      <c r="R135">
        <v>5.2</v>
      </c>
      <c r="S135">
        <v>57</v>
      </c>
      <c r="W135" s="101" t="s">
        <v>429</v>
      </c>
      <c r="X135">
        <v>0</v>
      </c>
      <c r="Y135">
        <v>0</v>
      </c>
      <c r="Z135">
        <v>5.7</v>
      </c>
      <c r="AA135">
        <v>61</v>
      </c>
      <c r="AB135">
        <v>0</v>
      </c>
      <c r="AC135">
        <v>0</v>
      </c>
      <c r="AD135">
        <v>0</v>
      </c>
      <c r="AE135">
        <v>0</v>
      </c>
      <c r="AG135" s="271">
        <v>0</v>
      </c>
      <c r="AH135" s="271">
        <v>0</v>
      </c>
      <c r="AI135" s="271">
        <v>0</v>
      </c>
      <c r="AJ135" s="271">
        <v>0</v>
      </c>
      <c r="AO135" s="99" t="s">
        <v>61</v>
      </c>
      <c r="AP135" s="99"/>
      <c r="AQ135" s="99"/>
      <c r="AR135" t="s">
        <v>21</v>
      </c>
      <c r="AS135">
        <v>9.5</v>
      </c>
      <c r="AT135">
        <v>64</v>
      </c>
      <c r="AU135">
        <v>32.799999999999997</v>
      </c>
      <c r="AV135">
        <v>51</v>
      </c>
      <c r="AW135">
        <v>84.5</v>
      </c>
      <c r="AX135">
        <v>46</v>
      </c>
      <c r="AY135">
        <v>34.9</v>
      </c>
      <c r="AZ135">
        <v>46</v>
      </c>
      <c r="BA135">
        <v>10</v>
      </c>
      <c r="BB135">
        <v>57</v>
      </c>
    </row>
    <row r="136" spans="1:54" x14ac:dyDescent="0.25">
      <c r="A136" s="100"/>
      <c r="I136" s="100"/>
      <c r="W136" s="100"/>
      <c r="AG136" s="271"/>
      <c r="AH136" s="271"/>
      <c r="AI136" s="271"/>
      <c r="AJ136" s="271"/>
      <c r="AO136" s="99"/>
      <c r="AP136" s="99"/>
      <c r="AQ136" s="99"/>
    </row>
    <row r="137" spans="1:54" ht="15" x14ac:dyDescent="0.25">
      <c r="A137" s="101" t="s">
        <v>399</v>
      </c>
      <c r="B137">
        <v>4.0999999999999996</v>
      </c>
      <c r="I137" s="294" t="s">
        <v>399</v>
      </c>
      <c r="J137">
        <v>4.0999999999999996</v>
      </c>
      <c r="K137">
        <v>65</v>
      </c>
      <c r="L137">
        <v>18.2</v>
      </c>
      <c r="M137">
        <v>51</v>
      </c>
      <c r="N137">
        <v>11.3</v>
      </c>
      <c r="O137">
        <v>59</v>
      </c>
      <c r="P137">
        <v>9</v>
      </c>
      <c r="Q137">
        <v>52</v>
      </c>
      <c r="R137">
        <v>15.3</v>
      </c>
      <c r="S137">
        <v>46</v>
      </c>
      <c r="W137" s="101" t="s">
        <v>537</v>
      </c>
      <c r="X137">
        <v>0</v>
      </c>
      <c r="Y137">
        <v>0</v>
      </c>
      <c r="Z137">
        <v>0.7</v>
      </c>
      <c r="AA137">
        <v>63</v>
      </c>
      <c r="AB137">
        <v>0</v>
      </c>
      <c r="AC137">
        <v>0</v>
      </c>
      <c r="AD137">
        <v>0</v>
      </c>
      <c r="AE137">
        <v>0</v>
      </c>
      <c r="AG137" s="271">
        <v>0</v>
      </c>
      <c r="AH137" s="271">
        <v>0</v>
      </c>
      <c r="AI137" s="271">
        <v>0</v>
      </c>
      <c r="AJ137" s="271">
        <v>0</v>
      </c>
      <c r="AO137" s="99" t="s">
        <v>81</v>
      </c>
      <c r="AP137" s="99"/>
      <c r="AQ137" s="99"/>
      <c r="AR137" t="s">
        <v>21</v>
      </c>
      <c r="AS137">
        <v>8</v>
      </c>
      <c r="AT137">
        <v>65</v>
      </c>
      <c r="AU137">
        <v>6.3</v>
      </c>
      <c r="AV137">
        <v>61</v>
      </c>
      <c r="AW137">
        <v>14.7</v>
      </c>
      <c r="AX137">
        <v>64</v>
      </c>
      <c r="AY137">
        <v>2.5</v>
      </c>
      <c r="AZ137">
        <v>60</v>
      </c>
      <c r="BA137">
        <v>0</v>
      </c>
      <c r="BB137">
        <v>0</v>
      </c>
    </row>
    <row r="138" spans="1:54" x14ac:dyDescent="0.25">
      <c r="A138" s="100"/>
      <c r="I138" s="100"/>
      <c r="W138" s="100"/>
      <c r="AG138" s="271"/>
      <c r="AH138" s="271"/>
      <c r="AI138" s="271"/>
      <c r="AJ138" s="271"/>
      <c r="AO138" s="99"/>
      <c r="AP138" s="99"/>
      <c r="AQ138" s="99"/>
    </row>
    <row r="139" spans="1:54" ht="15" x14ac:dyDescent="0.25">
      <c r="A139" s="101" t="s">
        <v>407</v>
      </c>
      <c r="B139">
        <v>2.2000000000000002</v>
      </c>
      <c r="I139" s="294" t="s">
        <v>407</v>
      </c>
      <c r="J139">
        <v>2.2000000000000002</v>
      </c>
      <c r="K139">
        <v>66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5.5</v>
      </c>
      <c r="S139">
        <v>56</v>
      </c>
      <c r="W139" s="101" t="s">
        <v>390</v>
      </c>
      <c r="X139">
        <v>0</v>
      </c>
      <c r="Y139">
        <v>0</v>
      </c>
      <c r="Z139">
        <v>0</v>
      </c>
      <c r="AA139">
        <v>0</v>
      </c>
      <c r="AB139">
        <v>30.8</v>
      </c>
      <c r="AC139">
        <v>43</v>
      </c>
      <c r="AD139">
        <v>2.5</v>
      </c>
      <c r="AE139">
        <v>60</v>
      </c>
      <c r="AG139" s="271">
        <v>0</v>
      </c>
      <c r="AH139" s="271">
        <v>0</v>
      </c>
      <c r="AI139" s="271">
        <v>19.8</v>
      </c>
      <c r="AJ139" s="271">
        <v>55</v>
      </c>
      <c r="AO139" s="99" t="s">
        <v>167</v>
      </c>
      <c r="AP139" s="99"/>
      <c r="AQ139" s="99"/>
      <c r="AR139" t="s">
        <v>21</v>
      </c>
      <c r="AS139">
        <v>7.7</v>
      </c>
      <c r="AT139">
        <v>66</v>
      </c>
      <c r="AU139">
        <v>0</v>
      </c>
      <c r="AV139">
        <v>0</v>
      </c>
      <c r="AW139">
        <v>104.9</v>
      </c>
      <c r="AX139">
        <v>42</v>
      </c>
      <c r="AY139">
        <v>0</v>
      </c>
      <c r="AZ139">
        <v>0</v>
      </c>
      <c r="BA139">
        <v>0</v>
      </c>
      <c r="BB139">
        <v>0</v>
      </c>
    </row>
    <row r="140" spans="1:54" x14ac:dyDescent="0.25">
      <c r="A140" s="100"/>
      <c r="I140" s="100"/>
      <c r="W140" s="100"/>
      <c r="AG140" s="271"/>
      <c r="AH140" s="271"/>
      <c r="AI140" s="271"/>
      <c r="AJ140" s="271"/>
      <c r="AO140" s="99"/>
      <c r="AP140" s="99"/>
      <c r="AQ140" s="99"/>
    </row>
    <row r="141" spans="1:54" ht="15" x14ac:dyDescent="0.25">
      <c r="A141" s="101" t="s">
        <v>602</v>
      </c>
      <c r="B141">
        <v>2</v>
      </c>
      <c r="I141" s="294" t="s">
        <v>602</v>
      </c>
      <c r="J141">
        <v>2</v>
      </c>
      <c r="K141">
        <v>67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W141" s="101" t="s">
        <v>404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11</v>
      </c>
      <c r="AE141">
        <v>50</v>
      </c>
      <c r="AG141" s="271">
        <v>0</v>
      </c>
      <c r="AH141" s="271">
        <v>0</v>
      </c>
      <c r="AI141" s="271">
        <v>0</v>
      </c>
      <c r="AJ141" s="271">
        <v>0</v>
      </c>
      <c r="AO141" s="99" t="s">
        <v>96</v>
      </c>
      <c r="AP141" s="99"/>
      <c r="AQ141" s="99"/>
      <c r="AR141" t="s">
        <v>21</v>
      </c>
      <c r="AS141">
        <v>6.8</v>
      </c>
      <c r="AT141">
        <v>67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6.1</v>
      </c>
      <c r="BB141">
        <v>61</v>
      </c>
    </row>
    <row r="142" spans="1:54" x14ac:dyDescent="0.25">
      <c r="A142" s="100"/>
      <c r="I142" s="100"/>
      <c r="W142" s="100"/>
      <c r="AG142" s="271"/>
      <c r="AH142" s="271"/>
      <c r="AI142" s="271"/>
      <c r="AJ142" s="271"/>
      <c r="AO142" s="99"/>
      <c r="AP142" s="99"/>
      <c r="AQ142" s="99"/>
    </row>
    <row r="143" spans="1:54" ht="15" x14ac:dyDescent="0.25">
      <c r="A143" s="101" t="s">
        <v>393</v>
      </c>
      <c r="B143">
        <v>0</v>
      </c>
      <c r="I143" s="294" t="s">
        <v>393</v>
      </c>
      <c r="J143">
        <v>0</v>
      </c>
      <c r="K143">
        <v>0</v>
      </c>
      <c r="L143">
        <v>359.5</v>
      </c>
      <c r="M143">
        <v>15</v>
      </c>
      <c r="N143">
        <v>852.6</v>
      </c>
      <c r="O143">
        <v>10</v>
      </c>
      <c r="P143">
        <v>20.100000000000001</v>
      </c>
      <c r="Q143">
        <v>46</v>
      </c>
      <c r="R143">
        <v>9.6999999999999993</v>
      </c>
      <c r="S143">
        <v>54</v>
      </c>
      <c r="W143" s="101" t="s">
        <v>405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10.4</v>
      </c>
      <c r="AE143">
        <v>53</v>
      </c>
      <c r="AG143" s="271">
        <v>9</v>
      </c>
      <c r="AH143" s="271">
        <v>53</v>
      </c>
      <c r="AI143" s="271">
        <v>0</v>
      </c>
      <c r="AJ143" s="271">
        <v>0</v>
      </c>
      <c r="AO143" s="99" t="s">
        <v>48</v>
      </c>
      <c r="AP143" s="99"/>
      <c r="AQ143" s="99"/>
      <c r="AR143" t="s">
        <v>21</v>
      </c>
      <c r="AS143">
        <v>6.6</v>
      </c>
      <c r="AT143">
        <v>68</v>
      </c>
      <c r="AU143">
        <v>5.6</v>
      </c>
      <c r="AV143">
        <v>63</v>
      </c>
      <c r="AW143">
        <v>5.2</v>
      </c>
      <c r="AX143">
        <v>68</v>
      </c>
      <c r="AY143">
        <v>4.8</v>
      </c>
      <c r="AZ143">
        <v>58</v>
      </c>
      <c r="BA143">
        <v>5.2</v>
      </c>
      <c r="BB143">
        <v>62</v>
      </c>
    </row>
    <row r="144" spans="1:54" x14ac:dyDescent="0.25">
      <c r="A144" s="100"/>
      <c r="I144" s="100"/>
      <c r="W144" s="100"/>
      <c r="AG144" s="271"/>
      <c r="AH144" s="271"/>
      <c r="AI144" s="271"/>
      <c r="AJ144" s="271"/>
      <c r="AO144" s="99"/>
      <c r="AP144" s="99"/>
      <c r="AQ144" s="99"/>
    </row>
    <row r="145" spans="1:54" ht="15" x14ac:dyDescent="0.25">
      <c r="A145" s="101" t="s">
        <v>419</v>
      </c>
      <c r="B145">
        <v>0</v>
      </c>
      <c r="I145" s="294" t="s">
        <v>419</v>
      </c>
      <c r="J145">
        <v>0</v>
      </c>
      <c r="K145">
        <v>0</v>
      </c>
      <c r="L145">
        <v>48.8</v>
      </c>
      <c r="M145">
        <v>42</v>
      </c>
      <c r="N145">
        <v>24.6</v>
      </c>
      <c r="O145">
        <v>54</v>
      </c>
      <c r="P145">
        <v>0</v>
      </c>
      <c r="Q145">
        <v>0</v>
      </c>
      <c r="R145">
        <v>0</v>
      </c>
      <c r="S145">
        <v>0</v>
      </c>
      <c r="W145" s="101" t="s">
        <v>407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5.5</v>
      </c>
      <c r="AE145">
        <v>56</v>
      </c>
      <c r="AG145" s="271">
        <v>3</v>
      </c>
      <c r="AH145" s="271">
        <v>58</v>
      </c>
      <c r="AI145" s="271">
        <v>0</v>
      </c>
      <c r="AJ145" s="271">
        <v>0</v>
      </c>
      <c r="AO145" s="99" t="s">
        <v>231</v>
      </c>
      <c r="AP145" s="99"/>
      <c r="AQ145" s="99"/>
      <c r="AR145" t="s">
        <v>21</v>
      </c>
      <c r="AS145">
        <v>3.3</v>
      </c>
      <c r="AT145">
        <v>69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</row>
    <row r="146" spans="1:54" x14ac:dyDescent="0.25">
      <c r="A146" s="100"/>
      <c r="I146" s="100"/>
      <c r="W146" s="100"/>
      <c r="AG146" s="271"/>
      <c r="AH146" s="271"/>
      <c r="AI146" s="271"/>
      <c r="AJ146" s="271"/>
      <c r="AO146" s="99"/>
      <c r="AP146" s="99"/>
      <c r="AQ146" s="99"/>
    </row>
    <row r="147" spans="1:54" ht="15" x14ac:dyDescent="0.25">
      <c r="A147" s="101" t="s">
        <v>403</v>
      </c>
      <c r="B147">
        <v>0</v>
      </c>
      <c r="I147" s="294" t="s">
        <v>403</v>
      </c>
      <c r="J147">
        <v>0</v>
      </c>
      <c r="K147">
        <v>0</v>
      </c>
      <c r="L147">
        <v>0</v>
      </c>
      <c r="M147">
        <v>0</v>
      </c>
      <c r="N147">
        <v>53</v>
      </c>
      <c r="O147">
        <v>42</v>
      </c>
      <c r="P147">
        <v>0</v>
      </c>
      <c r="Q147">
        <v>0</v>
      </c>
      <c r="R147">
        <v>36.6</v>
      </c>
      <c r="S147">
        <v>41</v>
      </c>
      <c r="W147" s="101" t="s">
        <v>409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4</v>
      </c>
      <c r="AE147">
        <v>59</v>
      </c>
      <c r="AG147" s="271">
        <v>3</v>
      </c>
      <c r="AH147" s="271">
        <v>59</v>
      </c>
      <c r="AI147" s="271">
        <v>263.39999999999998</v>
      </c>
      <c r="AJ147" s="271">
        <v>23</v>
      </c>
      <c r="AO147" s="99" t="s">
        <v>72</v>
      </c>
      <c r="AP147" s="99"/>
      <c r="AQ147" s="99"/>
      <c r="AR147" t="s">
        <v>21</v>
      </c>
      <c r="AS147">
        <v>3</v>
      </c>
      <c r="AT147">
        <v>70</v>
      </c>
      <c r="AU147">
        <v>0</v>
      </c>
      <c r="AV147">
        <v>0</v>
      </c>
      <c r="AW147">
        <v>0</v>
      </c>
      <c r="AX147">
        <v>0</v>
      </c>
      <c r="AY147">
        <v>7.3</v>
      </c>
      <c r="AZ147">
        <v>56</v>
      </c>
      <c r="BA147">
        <v>15.5</v>
      </c>
      <c r="BB147">
        <v>56</v>
      </c>
    </row>
    <row r="148" spans="1:54" x14ac:dyDescent="0.25">
      <c r="A148" s="100"/>
      <c r="I148" s="100"/>
      <c r="W148" s="100"/>
      <c r="AG148" s="271"/>
      <c r="AH148" s="271"/>
      <c r="AI148" s="271"/>
      <c r="AJ148" s="271"/>
      <c r="AO148" s="99"/>
      <c r="AP148" s="99"/>
      <c r="AQ148" s="99"/>
    </row>
    <row r="149" spans="1:54" ht="15" x14ac:dyDescent="0.25">
      <c r="A149" s="101" t="s">
        <v>408</v>
      </c>
      <c r="B149">
        <v>0</v>
      </c>
      <c r="I149" s="294" t="s">
        <v>408</v>
      </c>
      <c r="J149">
        <v>0</v>
      </c>
      <c r="K149">
        <v>0</v>
      </c>
      <c r="L149">
        <v>0</v>
      </c>
      <c r="M149">
        <v>0</v>
      </c>
      <c r="N149">
        <v>10.7</v>
      </c>
      <c r="O149">
        <v>60</v>
      </c>
      <c r="P149">
        <v>0</v>
      </c>
      <c r="Q149">
        <v>0</v>
      </c>
      <c r="R149">
        <v>4.5</v>
      </c>
      <c r="S149">
        <v>58</v>
      </c>
      <c r="W149" s="101" t="s">
        <v>410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2</v>
      </c>
      <c r="AE149">
        <v>61</v>
      </c>
      <c r="AG149" s="271">
        <v>1.5</v>
      </c>
      <c r="AH149" s="271">
        <v>60</v>
      </c>
      <c r="AI149" s="271">
        <v>0</v>
      </c>
      <c r="AJ149" s="271">
        <v>0</v>
      </c>
      <c r="AO149" s="99" t="s">
        <v>73</v>
      </c>
      <c r="AP149" s="99"/>
      <c r="AQ149" s="99"/>
      <c r="AR149" t="s">
        <v>21</v>
      </c>
      <c r="AS149">
        <v>0.8</v>
      </c>
      <c r="AT149">
        <v>71</v>
      </c>
      <c r="AU149">
        <v>1.3</v>
      </c>
      <c r="AV149">
        <v>65</v>
      </c>
      <c r="AW149">
        <v>0</v>
      </c>
      <c r="AX149">
        <v>0</v>
      </c>
      <c r="AY149">
        <v>0</v>
      </c>
      <c r="AZ149">
        <v>0</v>
      </c>
      <c r="BA149">
        <v>2.2000000000000002</v>
      </c>
      <c r="BB149">
        <v>68</v>
      </c>
    </row>
    <row r="150" spans="1:54" x14ac:dyDescent="0.25">
      <c r="A150" s="100"/>
      <c r="I150" s="100"/>
      <c r="W150" s="100"/>
      <c r="AG150" s="271"/>
      <c r="AH150" s="271"/>
      <c r="AI150" s="271"/>
      <c r="AJ150" s="271"/>
      <c r="AO150" s="99"/>
      <c r="AP150" s="99"/>
      <c r="AQ150" s="99"/>
    </row>
    <row r="151" spans="1:54" ht="15" x14ac:dyDescent="0.25">
      <c r="A151" s="101" t="s">
        <v>429</v>
      </c>
      <c r="B151">
        <v>0</v>
      </c>
      <c r="I151" s="294" t="s">
        <v>429</v>
      </c>
      <c r="J151">
        <v>0</v>
      </c>
      <c r="K151">
        <v>0</v>
      </c>
      <c r="L151">
        <v>0</v>
      </c>
      <c r="M151">
        <v>0</v>
      </c>
      <c r="N151">
        <v>5.7</v>
      </c>
      <c r="O151">
        <v>61</v>
      </c>
      <c r="P151">
        <v>0</v>
      </c>
      <c r="Q151">
        <v>0</v>
      </c>
      <c r="R151">
        <v>0</v>
      </c>
      <c r="S151">
        <v>0</v>
      </c>
      <c r="W151" s="101" t="s">
        <v>411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2</v>
      </c>
      <c r="AE151">
        <v>62</v>
      </c>
      <c r="AG151" s="271">
        <v>0</v>
      </c>
      <c r="AH151" s="271">
        <v>0</v>
      </c>
      <c r="AI151" s="271">
        <v>52.4</v>
      </c>
      <c r="AJ151" s="271">
        <v>44</v>
      </c>
      <c r="AO151" s="99" t="s">
        <v>146</v>
      </c>
      <c r="AP151" s="99"/>
      <c r="AQ151" s="99"/>
      <c r="AR151" t="s">
        <v>21</v>
      </c>
      <c r="AS151">
        <v>0</v>
      </c>
      <c r="AT151">
        <v>0</v>
      </c>
      <c r="AU151">
        <v>80.7</v>
      </c>
      <c r="AV151">
        <v>37</v>
      </c>
      <c r="AW151">
        <v>76</v>
      </c>
      <c r="AX151">
        <v>47</v>
      </c>
      <c r="AY151">
        <v>0</v>
      </c>
      <c r="AZ151">
        <v>0</v>
      </c>
      <c r="BA151">
        <v>0</v>
      </c>
      <c r="BB151">
        <v>0</v>
      </c>
    </row>
    <row r="152" spans="1:54" x14ac:dyDescent="0.25">
      <c r="A152" s="100"/>
      <c r="I152" s="100"/>
      <c r="W152" s="100"/>
      <c r="AG152" s="271"/>
      <c r="AH152" s="271"/>
      <c r="AI152" s="271"/>
      <c r="AJ152" s="271"/>
      <c r="AO152" s="99"/>
      <c r="AP152" s="99"/>
      <c r="AQ152" s="99"/>
    </row>
    <row r="153" spans="1:54" ht="15" x14ac:dyDescent="0.25">
      <c r="A153" s="101" t="s">
        <v>537</v>
      </c>
      <c r="B153">
        <v>0</v>
      </c>
      <c r="I153" s="294" t="s">
        <v>537</v>
      </c>
      <c r="J153">
        <v>0</v>
      </c>
      <c r="K153">
        <v>0</v>
      </c>
      <c r="L153">
        <v>0</v>
      </c>
      <c r="M153">
        <v>0</v>
      </c>
      <c r="N153">
        <v>0.7</v>
      </c>
      <c r="O153">
        <v>63</v>
      </c>
      <c r="P153">
        <v>0</v>
      </c>
      <c r="Q153">
        <v>0</v>
      </c>
      <c r="R153">
        <v>0</v>
      </c>
      <c r="S153">
        <v>0</v>
      </c>
      <c r="W153" s="101" t="s">
        <v>413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G153" s="271">
        <v>29.3</v>
      </c>
      <c r="AH153" s="271">
        <v>42</v>
      </c>
      <c r="AI153" s="271">
        <v>0</v>
      </c>
      <c r="AJ153" s="271">
        <v>0</v>
      </c>
      <c r="AO153" s="99" t="s">
        <v>40</v>
      </c>
      <c r="AP153" s="99"/>
      <c r="AQ153" s="99"/>
      <c r="AR153" t="s">
        <v>21</v>
      </c>
      <c r="AS153">
        <v>0</v>
      </c>
      <c r="AT153">
        <v>0</v>
      </c>
      <c r="AU153">
        <v>44.2</v>
      </c>
      <c r="AV153">
        <v>47</v>
      </c>
      <c r="AW153">
        <v>27.2</v>
      </c>
      <c r="AX153">
        <v>58</v>
      </c>
      <c r="AY153">
        <v>22.5</v>
      </c>
      <c r="AZ153">
        <v>50</v>
      </c>
      <c r="BA153">
        <v>0</v>
      </c>
      <c r="BB153">
        <v>0</v>
      </c>
    </row>
    <row r="154" spans="1:54" x14ac:dyDescent="0.25">
      <c r="A154" s="100"/>
      <c r="I154" s="100"/>
      <c r="W154" s="100"/>
      <c r="AG154" s="271"/>
      <c r="AH154" s="271"/>
      <c r="AI154" s="271"/>
      <c r="AJ154" s="271"/>
      <c r="AO154" s="99"/>
      <c r="AP154" s="99"/>
      <c r="AQ154" s="99"/>
    </row>
    <row r="155" spans="1:54" ht="15" x14ac:dyDescent="0.25">
      <c r="A155" s="101" t="s">
        <v>390</v>
      </c>
      <c r="B155">
        <v>0</v>
      </c>
      <c r="I155" s="294" t="s">
        <v>390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30.8</v>
      </c>
      <c r="Q155">
        <v>43</v>
      </c>
      <c r="R155">
        <v>2.5</v>
      </c>
      <c r="S155">
        <v>60</v>
      </c>
      <c r="W155" s="101" t="s">
        <v>414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G155" s="271">
        <v>13.5</v>
      </c>
      <c r="AH155" s="271">
        <v>49</v>
      </c>
      <c r="AI155" s="271">
        <v>26.3</v>
      </c>
      <c r="AJ155" s="271">
        <v>53</v>
      </c>
      <c r="AO155" s="99" t="s">
        <v>156</v>
      </c>
      <c r="AP155" s="99"/>
      <c r="AQ155" s="99"/>
      <c r="AR155" t="s">
        <v>21</v>
      </c>
      <c r="AS155">
        <v>0</v>
      </c>
      <c r="AT155">
        <v>0</v>
      </c>
      <c r="AU155">
        <v>44</v>
      </c>
      <c r="AV155">
        <v>48</v>
      </c>
      <c r="AW155">
        <v>169.7</v>
      </c>
      <c r="AX155">
        <v>34</v>
      </c>
      <c r="AY155">
        <v>0</v>
      </c>
      <c r="AZ155">
        <v>0</v>
      </c>
      <c r="BA155">
        <v>0</v>
      </c>
      <c r="BB155">
        <v>0</v>
      </c>
    </row>
    <row r="156" spans="1:54" x14ac:dyDescent="0.25">
      <c r="A156" s="100"/>
      <c r="I156" s="100"/>
      <c r="W156" s="100"/>
      <c r="AG156" s="271"/>
      <c r="AH156" s="271"/>
      <c r="AI156" s="271"/>
      <c r="AJ156" s="271"/>
      <c r="AO156" s="99"/>
      <c r="AP156" s="99"/>
      <c r="AQ156" s="99"/>
    </row>
    <row r="157" spans="1:54" ht="15" x14ac:dyDescent="0.25">
      <c r="A157" s="101" t="s">
        <v>404</v>
      </c>
      <c r="B157">
        <v>0</v>
      </c>
      <c r="I157" s="294" t="s">
        <v>404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11</v>
      </c>
      <c r="S157">
        <v>50</v>
      </c>
      <c r="W157" s="101" t="s">
        <v>415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G157" s="271">
        <v>6</v>
      </c>
      <c r="AH157" s="271">
        <v>56</v>
      </c>
      <c r="AI157" s="271">
        <v>6.3</v>
      </c>
      <c r="AJ157" s="271">
        <v>61</v>
      </c>
      <c r="AO157" s="99" t="s">
        <v>85</v>
      </c>
      <c r="AP157" s="99"/>
      <c r="AQ157" s="99"/>
      <c r="AR157" t="s">
        <v>21</v>
      </c>
      <c r="AS157">
        <v>0</v>
      </c>
      <c r="AT157">
        <v>0</v>
      </c>
      <c r="AU157">
        <v>19.600000000000001</v>
      </c>
      <c r="AV157">
        <v>57</v>
      </c>
      <c r="AW157">
        <v>142.80000000000001</v>
      </c>
      <c r="AX157">
        <v>35</v>
      </c>
      <c r="AY157">
        <v>25.3</v>
      </c>
      <c r="AZ157">
        <v>48</v>
      </c>
      <c r="BA157">
        <v>0</v>
      </c>
      <c r="BB157">
        <v>0</v>
      </c>
    </row>
    <row r="158" spans="1:54" x14ac:dyDescent="0.25">
      <c r="A158" s="100"/>
      <c r="I158" s="100"/>
      <c r="W158" s="100"/>
      <c r="AG158" s="271"/>
      <c r="AH158" s="271"/>
      <c r="AI158" s="271"/>
      <c r="AJ158" s="271"/>
      <c r="AO158" s="99"/>
      <c r="AP158" s="99"/>
      <c r="AQ158" s="99"/>
    </row>
    <row r="159" spans="1:54" ht="15" x14ac:dyDescent="0.25">
      <c r="A159" s="101" t="s">
        <v>405</v>
      </c>
      <c r="B159">
        <v>0</v>
      </c>
      <c r="I159" s="294" t="s">
        <v>405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10.4</v>
      </c>
      <c r="S159">
        <v>53</v>
      </c>
      <c r="W159" s="101" t="s">
        <v>489</v>
      </c>
      <c r="X159" t="s">
        <v>29</v>
      </c>
      <c r="Y159" t="s">
        <v>32</v>
      </c>
      <c r="Z159" t="s">
        <v>29</v>
      </c>
      <c r="AA159" t="s">
        <v>32</v>
      </c>
      <c r="AB159" t="s">
        <v>29</v>
      </c>
      <c r="AC159" t="s">
        <v>32</v>
      </c>
      <c r="AD159" t="s">
        <v>29</v>
      </c>
      <c r="AE159" t="s">
        <v>32</v>
      </c>
      <c r="AG159" s="271" t="s">
        <v>29</v>
      </c>
      <c r="AH159" s="271" t="s">
        <v>32</v>
      </c>
      <c r="AI159" s="271">
        <v>0</v>
      </c>
      <c r="AJ159" s="271">
        <v>0</v>
      </c>
      <c r="AO159" s="99" t="s">
        <v>90</v>
      </c>
      <c r="AP159" s="99"/>
      <c r="AQ159" s="99"/>
      <c r="AR159" t="s">
        <v>21</v>
      </c>
      <c r="AS159">
        <v>0</v>
      </c>
      <c r="AT159">
        <v>0</v>
      </c>
      <c r="AU159">
        <v>6.1</v>
      </c>
      <c r="AV159">
        <v>62</v>
      </c>
      <c r="AW159">
        <v>8.9</v>
      </c>
      <c r="AX159">
        <v>66</v>
      </c>
      <c r="AY159">
        <v>3.9</v>
      </c>
      <c r="AZ159">
        <v>59</v>
      </c>
      <c r="BA159">
        <v>6.2</v>
      </c>
      <c r="BB159">
        <v>60</v>
      </c>
    </row>
    <row r="160" spans="1:54" ht="15" x14ac:dyDescent="0.25">
      <c r="A160" s="101"/>
      <c r="I160" s="100"/>
      <c r="W160" s="280" t="s">
        <v>431</v>
      </c>
      <c r="X160" s="75">
        <v>22419.200000000001</v>
      </c>
      <c r="Y160" s="75"/>
      <c r="Z160" s="75">
        <v>26512.799999999999</v>
      </c>
      <c r="AA160" s="75"/>
      <c r="AB160" s="75">
        <v>19473.099999999999</v>
      </c>
      <c r="AC160" s="75"/>
      <c r="AD160" s="75">
        <v>22622.5</v>
      </c>
      <c r="AE160" s="75"/>
      <c r="AF160" s="75"/>
      <c r="AG160" s="270">
        <v>30113</v>
      </c>
      <c r="AH160" s="271"/>
      <c r="AI160" s="271"/>
      <c r="AJ160" s="271"/>
      <c r="AO160" s="99"/>
      <c r="AP160" s="99"/>
      <c r="AQ160" s="99"/>
    </row>
    <row r="161" spans="1:54" ht="15" x14ac:dyDescent="0.25">
      <c r="A161" s="101" t="s">
        <v>409</v>
      </c>
      <c r="B161">
        <v>0</v>
      </c>
      <c r="I161" s="294" t="s">
        <v>409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4</v>
      </c>
      <c r="S161">
        <v>59</v>
      </c>
      <c r="W161" s="101"/>
      <c r="Z161" s="101"/>
      <c r="AI161" s="271">
        <v>0</v>
      </c>
      <c r="AJ161" s="271">
        <v>0</v>
      </c>
      <c r="AO161" s="99" t="s">
        <v>44</v>
      </c>
      <c r="AP161" s="99"/>
      <c r="AQ161" s="99"/>
      <c r="AR161" t="s">
        <v>21</v>
      </c>
      <c r="AS161">
        <v>0</v>
      </c>
      <c r="AT161">
        <v>0</v>
      </c>
      <c r="AU161">
        <v>0.5</v>
      </c>
      <c r="AV161">
        <v>66</v>
      </c>
      <c r="AW161">
        <v>0</v>
      </c>
      <c r="AX161">
        <v>0</v>
      </c>
      <c r="AY161">
        <v>0</v>
      </c>
      <c r="AZ161">
        <v>0</v>
      </c>
      <c r="BA161">
        <v>9.1999999999999993</v>
      </c>
      <c r="BB161">
        <v>58</v>
      </c>
    </row>
    <row r="162" spans="1:54" x14ac:dyDescent="0.25">
      <c r="A162" s="100"/>
      <c r="I162" s="100"/>
      <c r="W162" s="100"/>
      <c r="Z162" s="100"/>
      <c r="AI162" s="271"/>
      <c r="AJ162" s="271"/>
      <c r="AO162" s="99"/>
      <c r="AP162" s="99"/>
      <c r="AQ162" s="99"/>
    </row>
    <row r="163" spans="1:54" ht="15" x14ac:dyDescent="0.25">
      <c r="A163" s="101" t="s">
        <v>410</v>
      </c>
      <c r="B163">
        <v>0</v>
      </c>
      <c r="I163" s="294" t="s">
        <v>410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2</v>
      </c>
      <c r="S163">
        <v>61</v>
      </c>
      <c r="W163" s="101"/>
      <c r="Z163" s="101"/>
      <c r="AI163" s="271">
        <v>1.3</v>
      </c>
      <c r="AJ163" s="271">
        <v>65</v>
      </c>
      <c r="AO163" s="99" t="s">
        <v>166</v>
      </c>
      <c r="AP163" s="99"/>
      <c r="AQ163" s="99"/>
      <c r="AR163" t="s">
        <v>21</v>
      </c>
      <c r="AS163">
        <v>0</v>
      </c>
      <c r="AT163">
        <v>0</v>
      </c>
      <c r="AU163">
        <v>0</v>
      </c>
      <c r="AV163">
        <v>0</v>
      </c>
      <c r="AW163">
        <v>75.400000000000006</v>
      </c>
      <c r="AX163">
        <v>48</v>
      </c>
      <c r="AY163">
        <v>0</v>
      </c>
      <c r="AZ163">
        <v>0</v>
      </c>
      <c r="BA163">
        <v>0</v>
      </c>
      <c r="BB163">
        <v>0</v>
      </c>
    </row>
    <row r="164" spans="1:54" x14ac:dyDescent="0.25">
      <c r="A164" s="100"/>
      <c r="I164" s="100"/>
      <c r="W164" s="100"/>
      <c r="Z164" s="100"/>
      <c r="AI164" s="271"/>
      <c r="AJ164" s="271"/>
      <c r="AO164" s="99"/>
      <c r="AP164" s="99"/>
      <c r="AQ164" s="99"/>
    </row>
    <row r="165" spans="1:54" ht="15" x14ac:dyDescent="0.25">
      <c r="A165" s="101" t="s">
        <v>411</v>
      </c>
      <c r="B165">
        <v>0</v>
      </c>
      <c r="I165" s="294" t="s">
        <v>411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2</v>
      </c>
      <c r="S165">
        <v>62</v>
      </c>
      <c r="W165" s="101"/>
      <c r="Z165" s="101"/>
      <c r="AI165" s="271">
        <v>80.7</v>
      </c>
      <c r="AJ165" s="271">
        <v>37</v>
      </c>
      <c r="AO165" s="99" t="s">
        <v>66</v>
      </c>
      <c r="AP165" s="99"/>
      <c r="AQ165" s="99"/>
      <c r="AR165" t="s">
        <v>21</v>
      </c>
      <c r="AS165">
        <v>0</v>
      </c>
      <c r="AT165">
        <v>0</v>
      </c>
      <c r="AU165">
        <v>0</v>
      </c>
      <c r="AV165">
        <v>0</v>
      </c>
      <c r="AW165">
        <v>27.5</v>
      </c>
      <c r="AX165">
        <v>57</v>
      </c>
      <c r="AY165">
        <v>118.6</v>
      </c>
      <c r="AZ165">
        <v>32</v>
      </c>
      <c r="BA165">
        <v>339.4</v>
      </c>
      <c r="BB165">
        <v>23</v>
      </c>
    </row>
    <row r="166" spans="1:54" x14ac:dyDescent="0.25">
      <c r="A166" s="100"/>
      <c r="I166" s="100"/>
      <c r="W166" s="100"/>
      <c r="Z166" s="100"/>
      <c r="AI166" s="271"/>
      <c r="AJ166" s="271"/>
      <c r="AO166" s="99"/>
      <c r="AP166" s="99"/>
      <c r="AQ166" s="99"/>
    </row>
    <row r="167" spans="1:54" ht="15" x14ac:dyDescent="0.25">
      <c r="A167" s="101" t="s">
        <v>287</v>
      </c>
      <c r="B167" t="s">
        <v>29</v>
      </c>
      <c r="I167" s="294" t="s">
        <v>287</v>
      </c>
      <c r="J167" t="s">
        <v>29</v>
      </c>
      <c r="K167" t="s">
        <v>347</v>
      </c>
      <c r="L167" t="s">
        <v>489</v>
      </c>
      <c r="M167" t="s">
        <v>347</v>
      </c>
      <c r="N167" t="s">
        <v>489</v>
      </c>
      <c r="O167" t="s">
        <v>32</v>
      </c>
      <c r="P167" t="s">
        <v>29</v>
      </c>
      <c r="Q167" t="s">
        <v>347</v>
      </c>
      <c r="R167" t="s">
        <v>489</v>
      </c>
      <c r="S167" t="s">
        <v>347</v>
      </c>
      <c r="W167" s="101"/>
      <c r="Z167" s="101"/>
      <c r="AI167" s="271">
        <v>44</v>
      </c>
      <c r="AJ167" s="271">
        <v>48</v>
      </c>
      <c r="AO167" s="99" t="s">
        <v>169</v>
      </c>
      <c r="AP167" s="99"/>
      <c r="AQ167" s="99"/>
      <c r="AR167" t="s">
        <v>21</v>
      </c>
      <c r="AS167">
        <v>0</v>
      </c>
      <c r="AT167">
        <v>0</v>
      </c>
      <c r="AU167">
        <v>0</v>
      </c>
      <c r="AV167">
        <v>0</v>
      </c>
      <c r="AW167">
        <v>26</v>
      </c>
      <c r="AX167">
        <v>59</v>
      </c>
      <c r="AY167">
        <v>0</v>
      </c>
      <c r="AZ167">
        <v>0</v>
      </c>
      <c r="BA167">
        <v>0</v>
      </c>
      <c r="BB167">
        <v>0</v>
      </c>
    </row>
    <row r="168" spans="1:54" ht="15" x14ac:dyDescent="0.25">
      <c r="A168" s="246" t="s">
        <v>431</v>
      </c>
      <c r="B168" s="75">
        <v>24231.599999999999</v>
      </c>
      <c r="I168" s="305" t="s">
        <v>431</v>
      </c>
      <c r="J168" s="75">
        <v>24231.599999999999</v>
      </c>
      <c r="K168" s="75"/>
      <c r="L168" s="75">
        <v>22419.200000000001</v>
      </c>
      <c r="M168" s="75"/>
      <c r="N168" s="75">
        <v>26512.799999999999</v>
      </c>
      <c r="O168" s="75"/>
      <c r="P168" s="75">
        <v>19473.099999999999</v>
      </c>
      <c r="Q168" s="75"/>
      <c r="R168" s="75">
        <v>22622.5</v>
      </c>
      <c r="W168" s="100"/>
      <c r="Z168" s="100"/>
      <c r="AI168" s="271"/>
      <c r="AJ168" s="271"/>
      <c r="AO168" s="99"/>
      <c r="AP168" s="99"/>
      <c r="AQ168" s="99"/>
    </row>
    <row r="169" spans="1:54" ht="15" x14ac:dyDescent="0.25">
      <c r="A169" s="101"/>
      <c r="W169" s="101"/>
      <c r="Z169" s="101"/>
      <c r="AI169" s="271">
        <v>19.600000000000001</v>
      </c>
      <c r="AJ169" s="271">
        <v>57</v>
      </c>
      <c r="AO169" s="99" t="s">
        <v>87</v>
      </c>
      <c r="AP169" s="99"/>
      <c r="AQ169" s="99"/>
      <c r="AR169" t="s">
        <v>21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26</v>
      </c>
      <c r="BB169">
        <v>47</v>
      </c>
    </row>
    <row r="170" spans="1:54" x14ac:dyDescent="0.25">
      <c r="A170" s="100"/>
      <c r="W170" s="100"/>
      <c r="Z170" s="100"/>
      <c r="AI170" s="271"/>
      <c r="AJ170" s="271"/>
      <c r="AO170" s="99"/>
      <c r="AP170" s="99"/>
      <c r="AQ170" s="99"/>
    </row>
    <row r="171" spans="1:54" ht="15" x14ac:dyDescent="0.25">
      <c r="A171" s="101"/>
      <c r="W171" s="101"/>
      <c r="Z171" s="101"/>
      <c r="AI171" s="271">
        <v>6.1</v>
      </c>
      <c r="AJ171" s="271">
        <v>62</v>
      </c>
      <c r="AO171" s="99" t="s">
        <v>75</v>
      </c>
      <c r="AP171" s="99"/>
      <c r="AQ171" s="99"/>
      <c r="AR171" t="s">
        <v>21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15.7</v>
      </c>
      <c r="BB171">
        <v>55</v>
      </c>
    </row>
    <row r="172" spans="1:54" ht="13.8" x14ac:dyDescent="0.25">
      <c r="A172" s="100"/>
      <c r="B172" s="279">
        <f>AVERAGE(J168,L168,N168)</f>
        <v>24387.866666666669</v>
      </c>
      <c r="W172" s="100"/>
      <c r="Z172" s="100"/>
      <c r="AI172" s="271"/>
      <c r="AJ172" s="271"/>
      <c r="AO172" s="99"/>
      <c r="AP172" s="99"/>
      <c r="AQ172" s="99"/>
    </row>
    <row r="173" spans="1:54" ht="15" x14ac:dyDescent="0.25">
      <c r="A173" s="101"/>
      <c r="W173" s="101"/>
      <c r="Z173" s="101"/>
      <c r="AI173" s="271">
        <v>0.5</v>
      </c>
      <c r="AJ173" s="271">
        <v>66</v>
      </c>
      <c r="AO173" s="99" t="s">
        <v>74</v>
      </c>
      <c r="AP173" s="99"/>
      <c r="AQ173" s="99"/>
      <c r="AR173" t="s">
        <v>21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3.2</v>
      </c>
      <c r="BB173">
        <v>64</v>
      </c>
    </row>
    <row r="174" spans="1:54" x14ac:dyDescent="0.25">
      <c r="A174" s="100"/>
      <c r="W174" s="100"/>
      <c r="Z174" s="100"/>
      <c r="AI174" s="271"/>
      <c r="AJ174" s="271"/>
      <c r="AO174" s="99"/>
      <c r="AP174" s="99"/>
      <c r="AQ174" s="99"/>
    </row>
    <row r="175" spans="1:54" ht="15" x14ac:dyDescent="0.25">
      <c r="A175" s="101"/>
      <c r="W175" s="101"/>
      <c r="Z175" s="101"/>
      <c r="AI175" t="s">
        <v>29</v>
      </c>
      <c r="AJ175" t="s">
        <v>347</v>
      </c>
      <c r="AO175" s="99" t="s">
        <v>37</v>
      </c>
      <c r="AP175" s="99"/>
      <c r="AQ175" s="99"/>
      <c r="AR175" t="s">
        <v>21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3.2</v>
      </c>
      <c r="BB175">
        <v>65</v>
      </c>
    </row>
    <row r="176" spans="1:54" ht="15" x14ac:dyDescent="0.25">
      <c r="A176" s="101"/>
      <c r="W176" s="280"/>
      <c r="X176" s="75"/>
      <c r="Y176" s="75"/>
      <c r="Z176" s="246"/>
      <c r="AA176" s="75"/>
      <c r="AB176" s="75"/>
      <c r="AC176" s="75"/>
      <c r="AD176" s="75"/>
      <c r="AE176" s="75"/>
      <c r="AF176" s="75"/>
      <c r="AG176" s="75"/>
      <c r="AH176" s="75"/>
      <c r="AI176">
        <v>26627.3</v>
      </c>
      <c r="AO176" s="99"/>
      <c r="AP176" s="99"/>
      <c r="AQ176" s="99"/>
    </row>
    <row r="177" spans="1:54" ht="15" x14ac:dyDescent="0.25">
      <c r="A177" s="101"/>
      <c r="W177" s="101"/>
      <c r="X177" s="101"/>
      <c r="Y177" s="101"/>
      <c r="Z177" s="144"/>
      <c r="AA177" s="145"/>
      <c r="AB177" s="145"/>
      <c r="AC177" s="145"/>
      <c r="AD177" s="145"/>
      <c r="AE177" s="145"/>
      <c r="AF177" s="145"/>
      <c r="AO177" s="99" t="s">
        <v>103</v>
      </c>
      <c r="AP177" s="99"/>
      <c r="AQ177" s="99"/>
      <c r="AR177" t="s">
        <v>21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2.8</v>
      </c>
      <c r="BB177">
        <v>66</v>
      </c>
    </row>
    <row r="178" spans="1:54" x14ac:dyDescent="0.25">
      <c r="A178" s="100"/>
      <c r="W178" s="100"/>
      <c r="X178" s="100"/>
      <c r="Y178" s="100"/>
      <c r="Z178" s="146"/>
      <c r="AA178" s="145"/>
      <c r="AB178" s="145"/>
      <c r="AC178" s="145"/>
      <c r="AD178" s="145"/>
      <c r="AE178" s="145"/>
      <c r="AF178" s="145"/>
      <c r="AO178" s="99"/>
      <c r="AP178" s="99"/>
      <c r="AQ178" s="99"/>
    </row>
    <row r="179" spans="1:54" ht="15" x14ac:dyDescent="0.25">
      <c r="A179" s="101"/>
      <c r="W179" s="101"/>
      <c r="X179" s="101"/>
      <c r="Y179" s="101"/>
      <c r="Z179" s="144"/>
      <c r="AA179" s="145"/>
      <c r="AB179" s="145"/>
      <c r="AC179" s="145"/>
      <c r="AD179" s="145"/>
      <c r="AE179" s="145"/>
      <c r="AF179" s="145"/>
      <c r="AO179" s="99" t="s">
        <v>108</v>
      </c>
      <c r="AP179" s="99"/>
      <c r="AQ179" s="99"/>
      <c r="AR179" t="s">
        <v>21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2.7</v>
      </c>
      <c r="BB179">
        <v>67</v>
      </c>
    </row>
    <row r="180" spans="1:54" x14ac:dyDescent="0.25">
      <c r="A180" s="100"/>
      <c r="W180" s="100"/>
      <c r="X180" s="100"/>
      <c r="Y180" s="100"/>
      <c r="Z180" s="146"/>
      <c r="AA180" s="145"/>
      <c r="AB180" s="145"/>
      <c r="AC180" s="145"/>
      <c r="AD180" s="145"/>
      <c r="AE180" s="145"/>
      <c r="AF180" s="145"/>
      <c r="AO180" s="99"/>
      <c r="AP180" s="99"/>
      <c r="AQ180" s="99"/>
    </row>
    <row r="181" spans="1:54" ht="15" x14ac:dyDescent="0.25">
      <c r="A181" s="101"/>
      <c r="W181" s="101"/>
      <c r="X181" s="101"/>
      <c r="Y181" s="101"/>
      <c r="Z181" s="144"/>
      <c r="AA181" s="145"/>
      <c r="AB181" s="145"/>
      <c r="AC181" s="145"/>
      <c r="AD181" s="145"/>
      <c r="AE181" s="145"/>
      <c r="AF181" s="145"/>
      <c r="AO181" s="99" t="s">
        <v>83</v>
      </c>
      <c r="AP181" s="99"/>
      <c r="AQ181" s="99"/>
      <c r="AR181" t="s">
        <v>21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1.5</v>
      </c>
      <c r="BB181">
        <v>69</v>
      </c>
    </row>
    <row r="182" spans="1:54" ht="15" x14ac:dyDescent="0.25">
      <c r="A182" s="101"/>
      <c r="B182" s="309"/>
      <c r="W182" s="101"/>
      <c r="Y182" s="101"/>
      <c r="Z182" s="146"/>
      <c r="AA182" s="145"/>
      <c r="AB182" s="145"/>
      <c r="AC182" s="145"/>
      <c r="AD182" s="145"/>
      <c r="AE182" s="145"/>
      <c r="AF182" s="145"/>
      <c r="AO182" s="99"/>
      <c r="AP182" s="99"/>
      <c r="AQ182" s="99"/>
    </row>
    <row r="183" spans="1:54" x14ac:dyDescent="0.25">
      <c r="B183" s="145"/>
      <c r="W183" s="100"/>
      <c r="X183" s="100"/>
      <c r="Y183" s="100"/>
      <c r="Z183" s="146"/>
      <c r="AA183" s="145"/>
      <c r="AB183" s="145"/>
      <c r="AC183" s="145"/>
      <c r="AD183" s="145"/>
      <c r="AE183" s="145"/>
      <c r="AF183" s="145"/>
      <c r="AO183" s="99" t="s">
        <v>20</v>
      </c>
      <c r="AP183" s="99"/>
      <c r="AQ183" s="99"/>
      <c r="AR183" t="s">
        <v>31</v>
      </c>
      <c r="AS183" t="s">
        <v>29</v>
      </c>
      <c r="AT183" t="s">
        <v>32</v>
      </c>
      <c r="AU183" t="s">
        <v>29</v>
      </c>
      <c r="AV183" t="s">
        <v>32</v>
      </c>
      <c r="AW183" t="s">
        <v>29</v>
      </c>
      <c r="AX183" t="s">
        <v>32</v>
      </c>
      <c r="AY183" t="s">
        <v>29</v>
      </c>
      <c r="AZ183" t="s">
        <v>142</v>
      </c>
      <c r="BA183" t="s">
        <v>20</v>
      </c>
      <c r="BB183" t="s">
        <v>32</v>
      </c>
    </row>
    <row r="184" spans="1:54" ht="15" x14ac:dyDescent="0.25">
      <c r="B184" s="145"/>
      <c r="W184" s="101"/>
      <c r="X184" s="101"/>
      <c r="Y184" s="101"/>
      <c r="Z184" s="144"/>
      <c r="AA184" s="145"/>
      <c r="AB184" s="145"/>
      <c r="AC184" s="145"/>
      <c r="AD184" s="145"/>
      <c r="AE184" s="145"/>
      <c r="AF184" s="145"/>
      <c r="AO184" s="99" t="s">
        <v>164</v>
      </c>
      <c r="AP184" s="99"/>
      <c r="AQ184" s="99"/>
      <c r="AR184" t="s">
        <v>21</v>
      </c>
      <c r="AS184">
        <v>26348.1</v>
      </c>
      <c r="AU184">
        <v>26627.3</v>
      </c>
      <c r="AW184">
        <v>33438.5</v>
      </c>
      <c r="AY184">
        <v>21686.3</v>
      </c>
      <c r="BA184">
        <v>25973</v>
      </c>
    </row>
    <row r="185" spans="1:54" ht="15" x14ac:dyDescent="0.25">
      <c r="W185" s="101"/>
      <c r="X185" s="101"/>
      <c r="Y185" s="101"/>
      <c r="Z185" s="144"/>
      <c r="AA185" s="145"/>
      <c r="AB185" s="145"/>
      <c r="AC185" s="145"/>
      <c r="AD185" s="145"/>
      <c r="AE185" s="145"/>
      <c r="AF185" s="145"/>
      <c r="AO185" s="99"/>
      <c r="AP185" s="99"/>
      <c r="AQ185" s="99"/>
    </row>
    <row r="186" spans="1:54" x14ac:dyDescent="0.25">
      <c r="Z186" s="145"/>
      <c r="AA186" s="145"/>
      <c r="AB186" s="145"/>
      <c r="AC186" s="145"/>
      <c r="AD186" s="145"/>
      <c r="AE186" s="145"/>
      <c r="AF186" s="145"/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45"/>
  <dimension ref="A1:K155"/>
  <sheetViews>
    <sheetView workbookViewId="0">
      <selection activeCell="D11" sqref="A9:D11"/>
    </sheetView>
  </sheetViews>
  <sheetFormatPr defaultRowHeight="13.2" x14ac:dyDescent="0.25"/>
  <cols>
    <col min="1" max="1" width="11.6640625" customWidth="1"/>
    <col min="2" max="2" width="10" customWidth="1"/>
    <col min="3" max="3" width="13.6640625" customWidth="1"/>
    <col min="4" max="4" width="12.88671875" customWidth="1"/>
    <col min="6" max="6" width="10.33203125" customWidth="1"/>
    <col min="8" max="8" width="10" customWidth="1"/>
    <col min="9" max="9" width="11.44140625" customWidth="1"/>
    <col min="10" max="10" width="11" customWidth="1"/>
  </cols>
  <sheetData>
    <row r="1" spans="1:11" ht="15" x14ac:dyDescent="0.25">
      <c r="A1" s="101"/>
      <c r="B1" t="s">
        <v>512</v>
      </c>
      <c r="C1">
        <v>2018</v>
      </c>
      <c r="D1" t="s">
        <v>561</v>
      </c>
      <c r="E1">
        <v>2017</v>
      </c>
      <c r="F1" t="s">
        <v>344</v>
      </c>
      <c r="G1">
        <v>2016</v>
      </c>
      <c r="H1" t="s">
        <v>345</v>
      </c>
      <c r="I1">
        <v>2015</v>
      </c>
      <c r="J1" t="s">
        <v>237</v>
      </c>
      <c r="K1">
        <v>2014</v>
      </c>
    </row>
    <row r="2" spans="1:11" ht="15" x14ac:dyDescent="0.25">
      <c r="A2" s="101" t="s">
        <v>140</v>
      </c>
      <c r="B2" t="s">
        <v>110</v>
      </c>
      <c r="C2" t="s">
        <v>141</v>
      </c>
      <c r="D2" t="s">
        <v>110</v>
      </c>
      <c r="E2" t="s">
        <v>141</v>
      </c>
      <c r="F2" t="s">
        <v>110</v>
      </c>
      <c r="G2" t="s">
        <v>141</v>
      </c>
      <c r="H2" t="s">
        <v>110</v>
      </c>
      <c r="I2" t="s">
        <v>141</v>
      </c>
      <c r="J2" t="s">
        <v>110</v>
      </c>
      <c r="K2" t="s">
        <v>141</v>
      </c>
    </row>
    <row r="3" spans="1:11" ht="15" x14ac:dyDescent="0.25">
      <c r="A3" s="101" t="s">
        <v>489</v>
      </c>
      <c r="B3" t="s">
        <v>29</v>
      </c>
      <c r="C3" t="s">
        <v>32</v>
      </c>
      <c r="D3" t="s">
        <v>29</v>
      </c>
      <c r="E3" t="s">
        <v>32</v>
      </c>
      <c r="F3" t="s">
        <v>29</v>
      </c>
      <c r="G3" t="s">
        <v>32</v>
      </c>
      <c r="H3" t="s">
        <v>29</v>
      </c>
      <c r="I3" t="s">
        <v>32</v>
      </c>
      <c r="J3" t="s">
        <v>29</v>
      </c>
      <c r="K3" t="s">
        <v>32</v>
      </c>
    </row>
    <row r="4" spans="1:11" ht="15" x14ac:dyDescent="0.25">
      <c r="A4" s="278" t="s">
        <v>349</v>
      </c>
      <c r="B4" s="271">
        <v>2935</v>
      </c>
      <c r="C4" s="271">
        <v>1</v>
      </c>
      <c r="D4" s="271">
        <v>3089.7</v>
      </c>
      <c r="E4" s="271">
        <v>1</v>
      </c>
      <c r="F4" s="271">
        <v>2318.1</v>
      </c>
      <c r="G4" s="271">
        <v>2</v>
      </c>
      <c r="H4" s="271">
        <v>2721.1</v>
      </c>
      <c r="I4" s="271">
        <v>2</v>
      </c>
      <c r="J4" s="271">
        <v>2940.3</v>
      </c>
      <c r="K4" s="271">
        <v>3</v>
      </c>
    </row>
    <row r="5" spans="1:11" x14ac:dyDescent="0.25">
      <c r="A5" s="100"/>
    </row>
    <row r="6" spans="1:11" ht="15" x14ac:dyDescent="0.25">
      <c r="A6" s="101" t="s">
        <v>348</v>
      </c>
      <c r="B6">
        <v>2692.7</v>
      </c>
      <c r="C6">
        <v>2</v>
      </c>
      <c r="D6">
        <v>2819.7</v>
      </c>
      <c r="E6">
        <v>2</v>
      </c>
      <c r="F6">
        <v>2434</v>
      </c>
      <c r="G6">
        <v>1</v>
      </c>
      <c r="H6">
        <v>3120.5</v>
      </c>
      <c r="I6">
        <v>1</v>
      </c>
      <c r="J6">
        <v>2674.3</v>
      </c>
      <c r="K6">
        <v>4</v>
      </c>
    </row>
    <row r="7" spans="1:11" x14ac:dyDescent="0.25">
      <c r="A7" s="100"/>
    </row>
    <row r="8" spans="1:11" ht="15" x14ac:dyDescent="0.25">
      <c r="A8" s="101" t="s">
        <v>350</v>
      </c>
      <c r="B8">
        <v>2474.1999999999998</v>
      </c>
      <c r="C8">
        <v>3</v>
      </c>
      <c r="D8">
        <v>2729.2</v>
      </c>
      <c r="E8">
        <v>3</v>
      </c>
      <c r="F8">
        <v>2118.4</v>
      </c>
      <c r="G8">
        <v>3</v>
      </c>
      <c r="H8">
        <v>2337.9</v>
      </c>
      <c r="I8">
        <v>3</v>
      </c>
      <c r="J8">
        <v>2013.1</v>
      </c>
      <c r="K8">
        <v>6</v>
      </c>
    </row>
    <row r="9" spans="1:11" x14ac:dyDescent="0.25">
      <c r="A9" s="100"/>
    </row>
    <row r="10" spans="1:11" ht="15" x14ac:dyDescent="0.25">
      <c r="A10" s="101" t="s">
        <v>352</v>
      </c>
      <c r="B10">
        <v>1420.4</v>
      </c>
      <c r="C10">
        <v>4</v>
      </c>
      <c r="D10">
        <v>1275.5</v>
      </c>
      <c r="E10">
        <v>6</v>
      </c>
      <c r="F10">
        <v>1073.7</v>
      </c>
      <c r="G10">
        <v>5</v>
      </c>
      <c r="H10">
        <v>1148.0999999999999</v>
      </c>
      <c r="I10">
        <v>6</v>
      </c>
      <c r="J10">
        <v>1287</v>
      </c>
      <c r="K10">
        <v>7</v>
      </c>
    </row>
    <row r="11" spans="1:11" x14ac:dyDescent="0.25">
      <c r="A11" s="100"/>
    </row>
    <row r="12" spans="1:11" ht="15" x14ac:dyDescent="0.25">
      <c r="A12" s="101" t="s">
        <v>351</v>
      </c>
      <c r="B12">
        <v>1170.7</v>
      </c>
      <c r="C12">
        <v>5</v>
      </c>
      <c r="D12">
        <v>1540.4</v>
      </c>
      <c r="E12">
        <v>5</v>
      </c>
      <c r="F12">
        <v>1401.2</v>
      </c>
      <c r="G12">
        <v>4</v>
      </c>
      <c r="H12">
        <v>1904</v>
      </c>
      <c r="I12">
        <v>4</v>
      </c>
      <c r="J12">
        <v>2629.4</v>
      </c>
      <c r="K12">
        <v>5</v>
      </c>
    </row>
    <row r="13" spans="1:11" x14ac:dyDescent="0.25">
      <c r="A13" s="100"/>
    </row>
    <row r="14" spans="1:11" ht="15" x14ac:dyDescent="0.25">
      <c r="A14" s="101" t="s">
        <v>357</v>
      </c>
      <c r="B14">
        <v>1141</v>
      </c>
      <c r="C14">
        <v>6</v>
      </c>
      <c r="D14">
        <v>1083.5</v>
      </c>
      <c r="E14">
        <v>8</v>
      </c>
      <c r="F14">
        <v>607.79999999999995</v>
      </c>
      <c r="G14">
        <v>10</v>
      </c>
      <c r="H14">
        <v>643</v>
      </c>
      <c r="I14">
        <v>9</v>
      </c>
      <c r="J14">
        <v>1075.8</v>
      </c>
      <c r="K14">
        <v>8</v>
      </c>
    </row>
    <row r="15" spans="1:11" x14ac:dyDescent="0.25">
      <c r="A15" s="100"/>
    </row>
    <row r="16" spans="1:11" ht="15" x14ac:dyDescent="0.25">
      <c r="A16" s="101" t="s">
        <v>353</v>
      </c>
      <c r="B16">
        <v>1114.4000000000001</v>
      </c>
      <c r="C16">
        <v>7</v>
      </c>
      <c r="D16">
        <v>1049.0999999999999</v>
      </c>
      <c r="E16">
        <v>9</v>
      </c>
      <c r="F16">
        <v>1033.7</v>
      </c>
      <c r="G16">
        <v>6</v>
      </c>
      <c r="H16">
        <v>1001.6</v>
      </c>
      <c r="I16">
        <v>7</v>
      </c>
      <c r="J16">
        <v>980</v>
      </c>
      <c r="K16">
        <v>9</v>
      </c>
    </row>
    <row r="17" spans="1:11" x14ac:dyDescent="0.25">
      <c r="A17" s="100"/>
    </row>
    <row r="18" spans="1:11" ht="15" x14ac:dyDescent="0.25">
      <c r="A18" s="101" t="s">
        <v>355</v>
      </c>
      <c r="B18">
        <v>902.4</v>
      </c>
      <c r="C18">
        <v>8</v>
      </c>
      <c r="D18">
        <v>1562.7</v>
      </c>
      <c r="E18">
        <v>4</v>
      </c>
      <c r="F18">
        <v>763.5</v>
      </c>
      <c r="G18">
        <v>8</v>
      </c>
      <c r="H18">
        <v>332.2</v>
      </c>
      <c r="I18">
        <v>17</v>
      </c>
      <c r="J18">
        <v>4213.3999999999996</v>
      </c>
      <c r="K18">
        <v>1</v>
      </c>
    </row>
    <row r="19" spans="1:11" x14ac:dyDescent="0.25">
      <c r="A19" s="100"/>
    </row>
    <row r="20" spans="1:11" ht="15" x14ac:dyDescent="0.25">
      <c r="A20" s="101" t="s">
        <v>356</v>
      </c>
      <c r="B20">
        <v>676.2</v>
      </c>
      <c r="C20">
        <v>9</v>
      </c>
      <c r="D20">
        <v>812</v>
      </c>
      <c r="E20">
        <v>11</v>
      </c>
      <c r="F20">
        <v>652.6</v>
      </c>
      <c r="G20">
        <v>9</v>
      </c>
      <c r="H20">
        <v>602.29999999999995</v>
      </c>
      <c r="I20">
        <v>10</v>
      </c>
      <c r="J20">
        <v>783.2</v>
      </c>
      <c r="K20">
        <v>10</v>
      </c>
    </row>
    <row r="21" spans="1:11" x14ac:dyDescent="0.25">
      <c r="A21" s="100"/>
    </row>
    <row r="22" spans="1:11" ht="15" x14ac:dyDescent="0.25">
      <c r="A22" s="101" t="s">
        <v>383</v>
      </c>
      <c r="B22">
        <v>671</v>
      </c>
      <c r="C22">
        <v>10</v>
      </c>
      <c r="D22">
        <v>0</v>
      </c>
      <c r="E22">
        <v>0</v>
      </c>
      <c r="F22">
        <v>50</v>
      </c>
      <c r="G22">
        <v>37</v>
      </c>
      <c r="H22">
        <v>52.5</v>
      </c>
      <c r="I22">
        <v>38</v>
      </c>
      <c r="J22">
        <v>52.5</v>
      </c>
      <c r="K22">
        <v>37</v>
      </c>
    </row>
    <row r="23" spans="1:11" x14ac:dyDescent="0.25">
      <c r="A23" s="100"/>
    </row>
    <row r="24" spans="1:11" ht="15" x14ac:dyDescent="0.25">
      <c r="A24" s="101" t="s">
        <v>377</v>
      </c>
      <c r="B24">
        <v>625.5</v>
      </c>
      <c r="C24">
        <v>11</v>
      </c>
      <c r="D24">
        <v>683.7</v>
      </c>
      <c r="E24">
        <v>12</v>
      </c>
      <c r="F24">
        <v>89.9</v>
      </c>
      <c r="G24">
        <v>30</v>
      </c>
      <c r="H24">
        <v>210.3</v>
      </c>
      <c r="I24">
        <v>24</v>
      </c>
      <c r="J24">
        <v>90.5</v>
      </c>
      <c r="K24">
        <v>31</v>
      </c>
    </row>
    <row r="25" spans="1:11" x14ac:dyDescent="0.25">
      <c r="A25" s="100"/>
    </row>
    <row r="26" spans="1:11" ht="15" x14ac:dyDescent="0.25">
      <c r="A26" s="101" t="s">
        <v>359</v>
      </c>
      <c r="B26">
        <v>613.29999999999995</v>
      </c>
      <c r="C26">
        <v>12</v>
      </c>
      <c r="D26">
        <v>676.9</v>
      </c>
      <c r="E26">
        <v>13</v>
      </c>
      <c r="F26">
        <v>564.4</v>
      </c>
      <c r="G26">
        <v>12</v>
      </c>
      <c r="H26">
        <v>677.6</v>
      </c>
      <c r="I26">
        <v>8</v>
      </c>
      <c r="J26">
        <v>613</v>
      </c>
      <c r="K26">
        <v>11</v>
      </c>
    </row>
    <row r="27" spans="1:11" x14ac:dyDescent="0.25">
      <c r="A27" s="100"/>
    </row>
    <row r="28" spans="1:11" ht="15" x14ac:dyDescent="0.25">
      <c r="A28" s="101" t="s">
        <v>358</v>
      </c>
      <c r="B28">
        <v>537</v>
      </c>
      <c r="C28">
        <v>13</v>
      </c>
      <c r="D28">
        <v>562.70000000000005</v>
      </c>
      <c r="E28">
        <v>15</v>
      </c>
      <c r="F28">
        <v>573.5</v>
      </c>
      <c r="G28">
        <v>11</v>
      </c>
      <c r="H28">
        <v>519.29999999999995</v>
      </c>
      <c r="I28">
        <v>12</v>
      </c>
      <c r="J28">
        <v>598</v>
      </c>
      <c r="K28">
        <v>13</v>
      </c>
    </row>
    <row r="29" spans="1:11" x14ac:dyDescent="0.25">
      <c r="A29" s="100"/>
    </row>
    <row r="30" spans="1:11" ht="15" x14ac:dyDescent="0.25">
      <c r="A30" s="101" t="s">
        <v>354</v>
      </c>
      <c r="B30">
        <v>425.3</v>
      </c>
      <c r="C30">
        <v>14</v>
      </c>
      <c r="D30">
        <v>428.2</v>
      </c>
      <c r="E30">
        <v>17</v>
      </c>
      <c r="F30">
        <v>786.7</v>
      </c>
      <c r="G30">
        <v>7</v>
      </c>
      <c r="H30">
        <v>591.4</v>
      </c>
      <c r="I30">
        <v>11</v>
      </c>
      <c r="J30">
        <v>444.7</v>
      </c>
      <c r="K30">
        <v>17</v>
      </c>
    </row>
    <row r="31" spans="1:11" x14ac:dyDescent="0.25">
      <c r="A31" s="100"/>
    </row>
    <row r="32" spans="1:11" ht="15" x14ac:dyDescent="0.25">
      <c r="A32" s="101" t="s">
        <v>393</v>
      </c>
      <c r="B32">
        <v>359.5</v>
      </c>
      <c r="C32">
        <v>15</v>
      </c>
      <c r="D32">
        <v>852.6</v>
      </c>
      <c r="E32">
        <v>10</v>
      </c>
      <c r="F32">
        <v>20.100000000000001</v>
      </c>
      <c r="G32">
        <v>46</v>
      </c>
      <c r="H32">
        <v>9.6999999999999993</v>
      </c>
      <c r="I32">
        <v>54</v>
      </c>
      <c r="J32">
        <v>0</v>
      </c>
      <c r="K32">
        <v>0</v>
      </c>
    </row>
    <row r="33" spans="1:11" x14ac:dyDescent="0.25">
      <c r="A33" s="100"/>
    </row>
    <row r="34" spans="1:11" ht="15" x14ac:dyDescent="0.25">
      <c r="A34" s="101" t="s">
        <v>363</v>
      </c>
      <c r="B34">
        <v>343.6</v>
      </c>
      <c r="C34">
        <v>16</v>
      </c>
      <c r="D34">
        <v>400</v>
      </c>
      <c r="E34">
        <v>18</v>
      </c>
      <c r="F34">
        <v>340.4</v>
      </c>
      <c r="G34">
        <v>16</v>
      </c>
      <c r="H34">
        <v>440.2</v>
      </c>
      <c r="I34">
        <v>14</v>
      </c>
      <c r="J34">
        <v>487.9</v>
      </c>
      <c r="K34">
        <v>16</v>
      </c>
    </row>
    <row r="35" spans="1:11" x14ac:dyDescent="0.25">
      <c r="A35" s="100"/>
    </row>
    <row r="36" spans="1:11" ht="15" x14ac:dyDescent="0.25">
      <c r="A36" s="101" t="s">
        <v>367</v>
      </c>
      <c r="B36">
        <v>300.8</v>
      </c>
      <c r="C36">
        <v>17</v>
      </c>
      <c r="D36">
        <v>535.70000000000005</v>
      </c>
      <c r="E36">
        <v>16</v>
      </c>
      <c r="F36">
        <v>245.9</v>
      </c>
      <c r="G36">
        <v>20</v>
      </c>
      <c r="H36">
        <v>231.7</v>
      </c>
      <c r="I36">
        <v>23</v>
      </c>
      <c r="J36">
        <v>578</v>
      </c>
      <c r="K36">
        <v>15</v>
      </c>
    </row>
    <row r="37" spans="1:11" x14ac:dyDescent="0.25">
      <c r="A37" s="100"/>
    </row>
    <row r="38" spans="1:11" ht="15" x14ac:dyDescent="0.25">
      <c r="A38" s="101" t="s">
        <v>364</v>
      </c>
      <c r="B38">
        <v>298.7</v>
      </c>
      <c r="C38">
        <v>18</v>
      </c>
      <c r="D38">
        <v>611.9</v>
      </c>
      <c r="E38">
        <v>14</v>
      </c>
      <c r="F38">
        <v>268.2</v>
      </c>
      <c r="G38">
        <v>17</v>
      </c>
      <c r="H38">
        <v>480.1</v>
      </c>
      <c r="I38">
        <v>13</v>
      </c>
      <c r="J38">
        <v>582.1</v>
      </c>
      <c r="K38">
        <v>14</v>
      </c>
    </row>
    <row r="39" spans="1:11" x14ac:dyDescent="0.25">
      <c r="A39" s="100"/>
    </row>
    <row r="40" spans="1:11" ht="15" x14ac:dyDescent="0.25">
      <c r="A40" s="101" t="s">
        <v>373</v>
      </c>
      <c r="B40">
        <v>286.7</v>
      </c>
      <c r="C40">
        <v>19</v>
      </c>
      <c r="D40">
        <v>240.4</v>
      </c>
      <c r="E40">
        <v>23</v>
      </c>
      <c r="F40">
        <v>164.2</v>
      </c>
      <c r="G40">
        <v>26</v>
      </c>
      <c r="H40">
        <v>242</v>
      </c>
      <c r="I40">
        <v>22</v>
      </c>
      <c r="J40">
        <v>152.4</v>
      </c>
      <c r="K40">
        <v>26</v>
      </c>
    </row>
    <row r="41" spans="1:11" x14ac:dyDescent="0.25">
      <c r="A41" s="100"/>
    </row>
    <row r="42" spans="1:11" ht="15" x14ac:dyDescent="0.25">
      <c r="A42" s="101" t="s">
        <v>368</v>
      </c>
      <c r="B42">
        <v>277.5</v>
      </c>
      <c r="C42">
        <v>20</v>
      </c>
      <c r="D42">
        <v>397.9</v>
      </c>
      <c r="E42">
        <v>19</v>
      </c>
      <c r="F42">
        <v>238.7</v>
      </c>
      <c r="G42">
        <v>21</v>
      </c>
      <c r="H42">
        <v>437.6</v>
      </c>
      <c r="I42">
        <v>15</v>
      </c>
      <c r="J42">
        <v>598.4</v>
      </c>
      <c r="K42">
        <v>12</v>
      </c>
    </row>
    <row r="43" spans="1:11" x14ac:dyDescent="0.25">
      <c r="A43" s="100"/>
    </row>
    <row r="44" spans="1:11" ht="15" x14ac:dyDescent="0.25">
      <c r="A44" s="101" t="s">
        <v>361</v>
      </c>
      <c r="B44">
        <v>262.89999999999998</v>
      </c>
      <c r="C44">
        <v>21</v>
      </c>
      <c r="D44">
        <v>226</v>
      </c>
      <c r="E44">
        <v>24</v>
      </c>
      <c r="F44">
        <v>446.8</v>
      </c>
      <c r="G44">
        <v>14</v>
      </c>
      <c r="H44">
        <v>298.2</v>
      </c>
      <c r="I44">
        <v>20</v>
      </c>
      <c r="J44">
        <v>353.4</v>
      </c>
      <c r="K44">
        <v>18</v>
      </c>
    </row>
    <row r="45" spans="1:11" x14ac:dyDescent="0.25">
      <c r="A45" s="100"/>
    </row>
    <row r="46" spans="1:11" ht="15" x14ac:dyDescent="0.25">
      <c r="A46" s="101" t="s">
        <v>362</v>
      </c>
      <c r="B46">
        <v>237.8</v>
      </c>
      <c r="C46">
        <v>22</v>
      </c>
      <c r="D46">
        <v>270.39999999999998</v>
      </c>
      <c r="E46">
        <v>21</v>
      </c>
      <c r="F46">
        <v>381.3</v>
      </c>
      <c r="G46">
        <v>15</v>
      </c>
      <c r="H46">
        <v>315.39999999999998</v>
      </c>
      <c r="I46">
        <v>19</v>
      </c>
      <c r="J46">
        <v>212.1</v>
      </c>
      <c r="K46">
        <v>21</v>
      </c>
    </row>
    <row r="47" spans="1:11" x14ac:dyDescent="0.25">
      <c r="A47" s="100"/>
    </row>
    <row r="48" spans="1:11" ht="15" x14ac:dyDescent="0.25">
      <c r="A48" s="101" t="s">
        <v>366</v>
      </c>
      <c r="B48">
        <v>223.2</v>
      </c>
      <c r="C48">
        <v>23</v>
      </c>
      <c r="D48">
        <v>276.8</v>
      </c>
      <c r="E48">
        <v>20</v>
      </c>
      <c r="F48">
        <v>260.3</v>
      </c>
      <c r="G48">
        <v>19</v>
      </c>
      <c r="H48">
        <v>205.2</v>
      </c>
      <c r="I48">
        <v>25</v>
      </c>
      <c r="J48">
        <v>255.9</v>
      </c>
      <c r="K48">
        <v>20</v>
      </c>
    </row>
    <row r="49" spans="1:11" x14ac:dyDescent="0.25">
      <c r="A49" s="100"/>
    </row>
    <row r="50" spans="1:11" ht="15" x14ac:dyDescent="0.25">
      <c r="A50" s="101" t="s">
        <v>371</v>
      </c>
      <c r="B50">
        <v>211.3</v>
      </c>
      <c r="C50">
        <v>24</v>
      </c>
      <c r="D50">
        <v>216.7</v>
      </c>
      <c r="E50">
        <v>26</v>
      </c>
      <c r="F50">
        <v>164.5</v>
      </c>
      <c r="G50">
        <v>24</v>
      </c>
      <c r="H50">
        <v>323.2</v>
      </c>
      <c r="I50">
        <v>18</v>
      </c>
      <c r="J50">
        <v>200.8</v>
      </c>
      <c r="K50">
        <v>22</v>
      </c>
    </row>
    <row r="51" spans="1:11" x14ac:dyDescent="0.25">
      <c r="A51" s="100"/>
    </row>
    <row r="52" spans="1:11" ht="15" x14ac:dyDescent="0.25">
      <c r="A52" s="101" t="s">
        <v>365</v>
      </c>
      <c r="B52">
        <v>207.7</v>
      </c>
      <c r="C52">
        <v>25</v>
      </c>
      <c r="D52">
        <v>189.7</v>
      </c>
      <c r="E52">
        <v>27</v>
      </c>
      <c r="F52">
        <v>261.60000000000002</v>
      </c>
      <c r="G52">
        <v>18</v>
      </c>
      <c r="H52">
        <v>282.2</v>
      </c>
      <c r="I52">
        <v>21</v>
      </c>
      <c r="J52">
        <v>101.5</v>
      </c>
      <c r="K52">
        <v>30</v>
      </c>
    </row>
    <row r="53" spans="1:11" x14ac:dyDescent="0.25">
      <c r="A53" s="100"/>
    </row>
    <row r="54" spans="1:11" ht="15" x14ac:dyDescent="0.25">
      <c r="A54" s="101" t="s">
        <v>370</v>
      </c>
      <c r="B54">
        <v>146.1</v>
      </c>
      <c r="C54">
        <v>26</v>
      </c>
      <c r="D54">
        <v>122.2</v>
      </c>
      <c r="E54">
        <v>34</v>
      </c>
      <c r="F54">
        <v>173.4</v>
      </c>
      <c r="G54">
        <v>23</v>
      </c>
      <c r="H54">
        <v>150.5</v>
      </c>
      <c r="I54">
        <v>27</v>
      </c>
      <c r="J54">
        <v>153.6</v>
      </c>
      <c r="K54">
        <v>25</v>
      </c>
    </row>
    <row r="55" spans="1:11" x14ac:dyDescent="0.25">
      <c r="A55" s="100"/>
    </row>
    <row r="56" spans="1:11" ht="15" x14ac:dyDescent="0.25">
      <c r="A56" s="101" t="s">
        <v>374</v>
      </c>
      <c r="B56">
        <v>139.30000000000001</v>
      </c>
      <c r="C56">
        <v>27</v>
      </c>
      <c r="D56">
        <v>117.2</v>
      </c>
      <c r="E56">
        <v>36</v>
      </c>
      <c r="F56">
        <v>150.1</v>
      </c>
      <c r="G56">
        <v>27</v>
      </c>
      <c r="H56">
        <v>128.80000000000001</v>
      </c>
      <c r="I56">
        <v>30</v>
      </c>
      <c r="J56">
        <v>121</v>
      </c>
      <c r="K56">
        <v>29</v>
      </c>
    </row>
    <row r="57" spans="1:11" x14ac:dyDescent="0.25">
      <c r="A57" s="100"/>
    </row>
    <row r="58" spans="1:11" ht="15" x14ac:dyDescent="0.25">
      <c r="A58" s="101" t="s">
        <v>360</v>
      </c>
      <c r="B58">
        <v>127.9</v>
      </c>
      <c r="C58">
        <v>28</v>
      </c>
      <c r="D58">
        <v>1207.2</v>
      </c>
      <c r="E58">
        <v>7</v>
      </c>
      <c r="F58">
        <v>483</v>
      </c>
      <c r="G58">
        <v>13</v>
      </c>
      <c r="H58">
        <v>1533.5</v>
      </c>
      <c r="I58">
        <v>5</v>
      </c>
      <c r="J58">
        <v>4211.3999999999996</v>
      </c>
      <c r="K58">
        <v>2</v>
      </c>
    </row>
    <row r="59" spans="1:11" x14ac:dyDescent="0.25">
      <c r="A59" s="100"/>
    </row>
    <row r="60" spans="1:11" ht="15" x14ac:dyDescent="0.25">
      <c r="A60" s="101" t="s">
        <v>369</v>
      </c>
      <c r="B60">
        <v>126.1</v>
      </c>
      <c r="C60">
        <v>29</v>
      </c>
      <c r="D60">
        <v>164.9</v>
      </c>
      <c r="E60">
        <v>29</v>
      </c>
      <c r="F60">
        <v>188</v>
      </c>
      <c r="G60">
        <v>22</v>
      </c>
      <c r="H60">
        <v>156.80000000000001</v>
      </c>
      <c r="I60">
        <v>26</v>
      </c>
      <c r="J60">
        <v>149.1</v>
      </c>
      <c r="K60">
        <v>27</v>
      </c>
    </row>
    <row r="61" spans="1:11" x14ac:dyDescent="0.25">
      <c r="A61" s="100"/>
    </row>
    <row r="62" spans="1:11" ht="15" x14ac:dyDescent="0.25">
      <c r="A62" s="101" t="s">
        <v>379</v>
      </c>
      <c r="B62">
        <v>125.1</v>
      </c>
      <c r="C62">
        <v>30</v>
      </c>
      <c r="D62">
        <v>133.5</v>
      </c>
      <c r="E62">
        <v>30</v>
      </c>
      <c r="F62">
        <v>78.5</v>
      </c>
      <c r="G62">
        <v>32</v>
      </c>
      <c r="H62">
        <v>67.599999999999994</v>
      </c>
      <c r="I62">
        <v>35</v>
      </c>
      <c r="J62">
        <v>85.9</v>
      </c>
      <c r="K62">
        <v>33</v>
      </c>
    </row>
    <row r="63" spans="1:11" x14ac:dyDescent="0.25">
      <c r="A63" s="100"/>
    </row>
    <row r="64" spans="1:11" ht="15" x14ac:dyDescent="0.25">
      <c r="A64" s="101" t="s">
        <v>376</v>
      </c>
      <c r="B64">
        <v>122.7</v>
      </c>
      <c r="C64">
        <v>31</v>
      </c>
      <c r="D64">
        <v>127.3</v>
      </c>
      <c r="E64">
        <v>32</v>
      </c>
      <c r="F64">
        <v>119.8</v>
      </c>
      <c r="G64">
        <v>29</v>
      </c>
      <c r="H64">
        <v>132.6</v>
      </c>
      <c r="I64">
        <v>28</v>
      </c>
      <c r="J64">
        <v>130.4</v>
      </c>
      <c r="K64">
        <v>28</v>
      </c>
    </row>
    <row r="65" spans="1:11" x14ac:dyDescent="0.25">
      <c r="A65" s="100"/>
    </row>
    <row r="66" spans="1:11" ht="15" x14ac:dyDescent="0.25">
      <c r="A66" s="101" t="s">
        <v>381</v>
      </c>
      <c r="B66">
        <v>121.3</v>
      </c>
      <c r="C66">
        <v>32</v>
      </c>
      <c r="D66">
        <v>225.2</v>
      </c>
      <c r="E66">
        <v>25</v>
      </c>
      <c r="F66">
        <v>63.4</v>
      </c>
      <c r="G66">
        <v>35</v>
      </c>
      <c r="H66">
        <v>44.4</v>
      </c>
      <c r="I66">
        <v>39</v>
      </c>
      <c r="J66">
        <v>54.6</v>
      </c>
      <c r="K66">
        <v>36</v>
      </c>
    </row>
    <row r="67" spans="1:11" x14ac:dyDescent="0.25">
      <c r="A67" s="100"/>
    </row>
    <row r="68" spans="1:11" ht="15" x14ac:dyDescent="0.25">
      <c r="A68" s="101" t="s">
        <v>386</v>
      </c>
      <c r="B68">
        <v>115.2</v>
      </c>
      <c r="C68">
        <v>33</v>
      </c>
      <c r="D68">
        <v>111.9</v>
      </c>
      <c r="E68">
        <v>37</v>
      </c>
      <c r="F68">
        <v>74.8</v>
      </c>
      <c r="G68">
        <v>33</v>
      </c>
      <c r="H68">
        <v>386.9</v>
      </c>
      <c r="I68">
        <v>16</v>
      </c>
      <c r="J68">
        <v>321.39999999999998</v>
      </c>
      <c r="K68">
        <v>19</v>
      </c>
    </row>
    <row r="69" spans="1:11" x14ac:dyDescent="0.25">
      <c r="A69" s="100"/>
    </row>
    <row r="70" spans="1:11" ht="15" x14ac:dyDescent="0.25">
      <c r="A70" s="101" t="s">
        <v>378</v>
      </c>
      <c r="B70">
        <v>107.8</v>
      </c>
      <c r="C70">
        <v>34</v>
      </c>
      <c r="D70">
        <v>106.2</v>
      </c>
      <c r="E70">
        <v>39</v>
      </c>
      <c r="F70">
        <v>84.3</v>
      </c>
      <c r="G70">
        <v>31</v>
      </c>
      <c r="H70">
        <v>75.599999999999994</v>
      </c>
      <c r="I70">
        <v>33</v>
      </c>
      <c r="J70">
        <v>86.8</v>
      </c>
      <c r="K70">
        <v>32</v>
      </c>
    </row>
    <row r="71" spans="1:11" x14ac:dyDescent="0.25">
      <c r="A71" s="100"/>
    </row>
    <row r="72" spans="1:11" ht="15" x14ac:dyDescent="0.25">
      <c r="A72" s="101" t="s">
        <v>412</v>
      </c>
      <c r="B72">
        <v>105.1</v>
      </c>
      <c r="C72">
        <v>35</v>
      </c>
      <c r="D72">
        <v>110.5</v>
      </c>
      <c r="E72">
        <v>38</v>
      </c>
      <c r="F72">
        <v>0</v>
      </c>
      <c r="G72">
        <v>0</v>
      </c>
      <c r="H72">
        <v>1</v>
      </c>
      <c r="I72">
        <v>63</v>
      </c>
      <c r="J72">
        <v>0</v>
      </c>
      <c r="K72">
        <v>0</v>
      </c>
    </row>
    <row r="73" spans="1:11" x14ac:dyDescent="0.25">
      <c r="A73" s="100"/>
    </row>
    <row r="74" spans="1:11" ht="15" x14ac:dyDescent="0.25">
      <c r="A74" s="101" t="s">
        <v>375</v>
      </c>
      <c r="B74">
        <v>73.900000000000006</v>
      </c>
      <c r="C74">
        <v>36</v>
      </c>
      <c r="D74">
        <v>119.3</v>
      </c>
      <c r="E74">
        <v>35</v>
      </c>
      <c r="F74">
        <v>133.30000000000001</v>
      </c>
      <c r="G74">
        <v>28</v>
      </c>
      <c r="H74">
        <v>79.099999999999994</v>
      </c>
      <c r="I74">
        <v>32</v>
      </c>
      <c r="J74">
        <v>166.7</v>
      </c>
      <c r="K74">
        <v>24</v>
      </c>
    </row>
    <row r="75" spans="1:11" x14ac:dyDescent="0.25">
      <c r="A75" s="100"/>
    </row>
    <row r="76" spans="1:11" ht="15" x14ac:dyDescent="0.25">
      <c r="A76" s="101" t="s">
        <v>388</v>
      </c>
      <c r="B76">
        <v>73</v>
      </c>
      <c r="C76">
        <v>37</v>
      </c>
      <c r="D76">
        <v>14.6</v>
      </c>
      <c r="E76">
        <v>57</v>
      </c>
      <c r="F76">
        <v>39.4</v>
      </c>
      <c r="G76">
        <v>41</v>
      </c>
      <c r="H76">
        <v>52.7</v>
      </c>
      <c r="I76">
        <v>37</v>
      </c>
      <c r="J76">
        <v>62.6</v>
      </c>
      <c r="K76">
        <v>34</v>
      </c>
    </row>
    <row r="77" spans="1:11" x14ac:dyDescent="0.25">
      <c r="A77" s="100"/>
    </row>
    <row r="78" spans="1:11" ht="15" x14ac:dyDescent="0.25">
      <c r="A78" s="101" t="s">
        <v>391</v>
      </c>
      <c r="B78">
        <v>69.2</v>
      </c>
      <c r="C78">
        <v>38</v>
      </c>
      <c r="D78">
        <v>55</v>
      </c>
      <c r="E78">
        <v>41</v>
      </c>
      <c r="F78">
        <v>27.9</v>
      </c>
      <c r="G78">
        <v>44</v>
      </c>
      <c r="H78">
        <v>29</v>
      </c>
      <c r="I78">
        <v>45</v>
      </c>
      <c r="J78">
        <v>23.7</v>
      </c>
      <c r="K78">
        <v>43</v>
      </c>
    </row>
    <row r="79" spans="1:11" x14ac:dyDescent="0.25">
      <c r="A79" s="100"/>
    </row>
    <row r="80" spans="1:11" ht="15" x14ac:dyDescent="0.25">
      <c r="A80" s="101" t="s">
        <v>387</v>
      </c>
      <c r="B80">
        <v>68.8</v>
      </c>
      <c r="C80">
        <v>39</v>
      </c>
      <c r="D80">
        <v>67.2</v>
      </c>
      <c r="E80">
        <v>40</v>
      </c>
      <c r="F80">
        <v>41.5</v>
      </c>
      <c r="G80">
        <v>40</v>
      </c>
      <c r="H80">
        <v>92.8</v>
      </c>
      <c r="I80">
        <v>31</v>
      </c>
      <c r="J80">
        <v>43</v>
      </c>
      <c r="K80">
        <v>39</v>
      </c>
    </row>
    <row r="81" spans="1:11" x14ac:dyDescent="0.25">
      <c r="A81" s="100"/>
    </row>
    <row r="82" spans="1:11" ht="15" x14ac:dyDescent="0.25">
      <c r="A82" s="101" t="s">
        <v>380</v>
      </c>
      <c r="B82">
        <v>68.599999999999994</v>
      </c>
      <c r="C82">
        <v>40</v>
      </c>
      <c r="D82">
        <v>129.30000000000001</v>
      </c>
      <c r="E82">
        <v>31</v>
      </c>
      <c r="F82">
        <v>68.7</v>
      </c>
      <c r="G82">
        <v>34</v>
      </c>
      <c r="H82">
        <v>132.19999999999999</v>
      </c>
      <c r="I82">
        <v>29</v>
      </c>
      <c r="J82">
        <v>192.1</v>
      </c>
      <c r="K82">
        <v>23</v>
      </c>
    </row>
    <row r="83" spans="1:11" x14ac:dyDescent="0.25">
      <c r="A83" s="100"/>
    </row>
    <row r="84" spans="1:11" ht="15" x14ac:dyDescent="0.25">
      <c r="A84" s="101" t="s">
        <v>384</v>
      </c>
      <c r="B84">
        <v>62.2</v>
      </c>
      <c r="C84">
        <v>41</v>
      </c>
      <c r="D84">
        <v>19.100000000000001</v>
      </c>
      <c r="E84">
        <v>55</v>
      </c>
      <c r="F84">
        <v>47.9</v>
      </c>
      <c r="G84">
        <v>38</v>
      </c>
      <c r="H84">
        <v>33</v>
      </c>
      <c r="I84">
        <v>42</v>
      </c>
      <c r="J84">
        <v>19.899999999999999</v>
      </c>
      <c r="K84">
        <v>46</v>
      </c>
    </row>
    <row r="85" spans="1:11" x14ac:dyDescent="0.25">
      <c r="A85" s="100"/>
    </row>
    <row r="86" spans="1:11" ht="15" x14ac:dyDescent="0.25">
      <c r="A86" s="101" t="s">
        <v>419</v>
      </c>
      <c r="B86">
        <v>48.8</v>
      </c>
      <c r="C86">
        <v>42</v>
      </c>
      <c r="D86">
        <v>24.6</v>
      </c>
      <c r="E86">
        <v>54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</row>
    <row r="87" spans="1:11" x14ac:dyDescent="0.25">
      <c r="A87" s="100"/>
    </row>
    <row r="88" spans="1:11" ht="15" x14ac:dyDescent="0.25">
      <c r="A88" s="101" t="s">
        <v>428</v>
      </c>
      <c r="B88">
        <v>41.1</v>
      </c>
      <c r="C88">
        <v>43</v>
      </c>
      <c r="D88">
        <v>124.9</v>
      </c>
      <c r="E88">
        <v>33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</row>
    <row r="89" spans="1:11" x14ac:dyDescent="0.25">
      <c r="A89" s="100"/>
    </row>
    <row r="90" spans="1:11" ht="15" x14ac:dyDescent="0.25">
      <c r="A90" s="101" t="s">
        <v>385</v>
      </c>
      <c r="B90">
        <v>39.700000000000003</v>
      </c>
      <c r="C90">
        <v>44</v>
      </c>
      <c r="D90">
        <v>48.4</v>
      </c>
      <c r="E90">
        <v>44</v>
      </c>
      <c r="F90">
        <v>46.6</v>
      </c>
      <c r="G90">
        <v>39</v>
      </c>
      <c r="H90">
        <v>43.2</v>
      </c>
      <c r="I90">
        <v>40</v>
      </c>
      <c r="J90">
        <v>43.2</v>
      </c>
      <c r="K90">
        <v>38</v>
      </c>
    </row>
    <row r="91" spans="1:11" x14ac:dyDescent="0.25">
      <c r="A91" s="100"/>
    </row>
    <row r="92" spans="1:11" ht="15" x14ac:dyDescent="0.25">
      <c r="A92" s="101" t="s">
        <v>400</v>
      </c>
      <c r="B92">
        <v>33.1</v>
      </c>
      <c r="C92">
        <v>45</v>
      </c>
      <c r="D92">
        <v>27.4</v>
      </c>
      <c r="E92">
        <v>52</v>
      </c>
      <c r="F92">
        <v>8.3000000000000007</v>
      </c>
      <c r="G92">
        <v>53</v>
      </c>
      <c r="H92">
        <v>30.1</v>
      </c>
      <c r="I92">
        <v>44</v>
      </c>
      <c r="J92">
        <v>20.3</v>
      </c>
      <c r="K92">
        <v>45</v>
      </c>
    </row>
    <row r="93" spans="1:11" x14ac:dyDescent="0.25">
      <c r="A93" s="100"/>
    </row>
    <row r="94" spans="1:11" ht="15" x14ac:dyDescent="0.25">
      <c r="A94" s="101" t="s">
        <v>395</v>
      </c>
      <c r="B94">
        <v>29.3</v>
      </c>
      <c r="C94">
        <v>46</v>
      </c>
      <c r="D94">
        <v>34.1</v>
      </c>
      <c r="E94">
        <v>51</v>
      </c>
      <c r="F94">
        <v>16.3</v>
      </c>
      <c r="G94">
        <v>48</v>
      </c>
      <c r="H94">
        <v>11.1</v>
      </c>
      <c r="I94">
        <v>49</v>
      </c>
      <c r="J94">
        <v>12.2</v>
      </c>
      <c r="K94">
        <v>51</v>
      </c>
    </row>
    <row r="95" spans="1:11" x14ac:dyDescent="0.25">
      <c r="A95" s="100"/>
    </row>
    <row r="96" spans="1:11" ht="15" x14ac:dyDescent="0.25">
      <c r="A96" s="101" t="s">
        <v>538</v>
      </c>
      <c r="B96">
        <v>27.5</v>
      </c>
      <c r="C96">
        <v>47</v>
      </c>
      <c r="D96">
        <v>0.1</v>
      </c>
      <c r="E96">
        <v>64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</row>
    <row r="97" spans="1:11" x14ac:dyDescent="0.25">
      <c r="A97" s="100"/>
    </row>
    <row r="98" spans="1:11" ht="15" x14ac:dyDescent="0.25">
      <c r="A98" s="101" t="s">
        <v>389</v>
      </c>
      <c r="B98">
        <v>20.6</v>
      </c>
      <c r="C98">
        <v>48</v>
      </c>
      <c r="D98">
        <v>36.9</v>
      </c>
      <c r="E98">
        <v>50</v>
      </c>
      <c r="F98">
        <v>36</v>
      </c>
      <c r="G98">
        <v>42</v>
      </c>
      <c r="H98">
        <v>10.6</v>
      </c>
      <c r="I98">
        <v>51</v>
      </c>
      <c r="J98">
        <v>16.5</v>
      </c>
      <c r="K98">
        <v>47</v>
      </c>
    </row>
    <row r="99" spans="1:11" x14ac:dyDescent="0.25">
      <c r="A99" s="100"/>
    </row>
    <row r="100" spans="1:11" ht="15" x14ac:dyDescent="0.25">
      <c r="A100" s="101" t="s">
        <v>406</v>
      </c>
      <c r="B100">
        <v>20</v>
      </c>
      <c r="C100">
        <v>49</v>
      </c>
      <c r="D100">
        <v>42.3</v>
      </c>
      <c r="E100">
        <v>48</v>
      </c>
      <c r="F100">
        <v>0</v>
      </c>
      <c r="G100">
        <v>0</v>
      </c>
      <c r="H100">
        <v>8.6</v>
      </c>
      <c r="I100">
        <v>55</v>
      </c>
      <c r="J100">
        <v>11.7</v>
      </c>
      <c r="K100">
        <v>52</v>
      </c>
    </row>
    <row r="101" spans="1:11" x14ac:dyDescent="0.25">
      <c r="A101" s="100"/>
    </row>
    <row r="102" spans="1:11" ht="15" x14ac:dyDescent="0.25">
      <c r="A102" s="101" t="s">
        <v>372</v>
      </c>
      <c r="B102">
        <v>19</v>
      </c>
      <c r="C102">
        <v>50</v>
      </c>
      <c r="D102">
        <v>268.60000000000002</v>
      </c>
      <c r="E102">
        <v>22</v>
      </c>
      <c r="F102">
        <v>164.3</v>
      </c>
      <c r="G102">
        <v>25</v>
      </c>
      <c r="H102">
        <v>57.1</v>
      </c>
      <c r="I102">
        <v>36</v>
      </c>
      <c r="J102">
        <v>42.6</v>
      </c>
      <c r="K102">
        <v>40</v>
      </c>
    </row>
    <row r="103" spans="1:11" x14ac:dyDescent="0.25">
      <c r="A103" s="100"/>
    </row>
    <row r="104" spans="1:11" ht="15" x14ac:dyDescent="0.25">
      <c r="A104" s="101" t="s">
        <v>399</v>
      </c>
      <c r="B104">
        <v>18.2</v>
      </c>
      <c r="C104">
        <v>51</v>
      </c>
      <c r="D104">
        <v>11.3</v>
      </c>
      <c r="E104">
        <v>59</v>
      </c>
      <c r="F104">
        <v>9</v>
      </c>
      <c r="G104">
        <v>52</v>
      </c>
      <c r="H104">
        <v>15.3</v>
      </c>
      <c r="I104">
        <v>46</v>
      </c>
      <c r="J104">
        <v>6.8</v>
      </c>
      <c r="K104">
        <v>54</v>
      </c>
    </row>
    <row r="105" spans="1:11" x14ac:dyDescent="0.25">
      <c r="A105" s="100"/>
    </row>
    <row r="106" spans="1:11" ht="15" x14ac:dyDescent="0.25">
      <c r="A106" s="101" t="s">
        <v>382</v>
      </c>
      <c r="B106">
        <v>17.7</v>
      </c>
      <c r="C106">
        <v>52</v>
      </c>
      <c r="D106">
        <v>47.7</v>
      </c>
      <c r="E106">
        <v>45</v>
      </c>
      <c r="F106">
        <v>54.9</v>
      </c>
      <c r="G106">
        <v>36</v>
      </c>
      <c r="H106">
        <v>30.5</v>
      </c>
      <c r="I106">
        <v>43</v>
      </c>
      <c r="J106">
        <v>61.4</v>
      </c>
      <c r="K106">
        <v>35</v>
      </c>
    </row>
    <row r="107" spans="1:11" x14ac:dyDescent="0.25">
      <c r="A107" s="100"/>
    </row>
    <row r="108" spans="1:11" ht="15" x14ac:dyDescent="0.25">
      <c r="A108" s="101" t="s">
        <v>394</v>
      </c>
      <c r="B108">
        <v>15.3</v>
      </c>
      <c r="C108">
        <v>53</v>
      </c>
      <c r="D108">
        <v>12.6</v>
      </c>
      <c r="E108">
        <v>58</v>
      </c>
      <c r="F108">
        <v>17.899999999999999</v>
      </c>
      <c r="G108">
        <v>47</v>
      </c>
      <c r="H108">
        <v>15</v>
      </c>
      <c r="I108">
        <v>48</v>
      </c>
      <c r="J108">
        <v>13.7</v>
      </c>
      <c r="K108">
        <v>48</v>
      </c>
    </row>
    <row r="109" spans="1:11" x14ac:dyDescent="0.25">
      <c r="A109" s="100"/>
    </row>
    <row r="110" spans="1:11" ht="15" x14ac:dyDescent="0.25">
      <c r="A110" s="101" t="s">
        <v>392</v>
      </c>
      <c r="B110">
        <v>14.5</v>
      </c>
      <c r="C110">
        <v>54</v>
      </c>
      <c r="D110">
        <v>17.100000000000001</v>
      </c>
      <c r="E110">
        <v>56</v>
      </c>
      <c r="F110">
        <v>20.399999999999999</v>
      </c>
      <c r="G110">
        <v>45</v>
      </c>
      <c r="H110">
        <v>15.1</v>
      </c>
      <c r="I110">
        <v>47</v>
      </c>
      <c r="J110">
        <v>12.4</v>
      </c>
      <c r="K110">
        <v>50</v>
      </c>
    </row>
    <row r="111" spans="1:11" x14ac:dyDescent="0.25">
      <c r="A111" s="100"/>
    </row>
    <row r="112" spans="1:11" ht="15" x14ac:dyDescent="0.25">
      <c r="A112" s="101" t="s">
        <v>398</v>
      </c>
      <c r="B112">
        <v>7.7</v>
      </c>
      <c r="C112">
        <v>55</v>
      </c>
      <c r="D112">
        <v>45.8</v>
      </c>
      <c r="E112">
        <v>46</v>
      </c>
      <c r="F112">
        <v>9.9</v>
      </c>
      <c r="G112">
        <v>51</v>
      </c>
      <c r="H112">
        <v>0</v>
      </c>
      <c r="I112">
        <v>0</v>
      </c>
      <c r="J112">
        <v>23</v>
      </c>
      <c r="K112">
        <v>44</v>
      </c>
    </row>
    <row r="113" spans="1:11" x14ac:dyDescent="0.25">
      <c r="A113" s="100"/>
    </row>
    <row r="114" spans="1:11" ht="15" x14ac:dyDescent="0.25">
      <c r="A114" s="101" t="s">
        <v>401</v>
      </c>
      <c r="B114">
        <v>5.6</v>
      </c>
      <c r="C114">
        <v>56</v>
      </c>
      <c r="D114">
        <v>5.4</v>
      </c>
      <c r="E114">
        <v>62</v>
      </c>
      <c r="F114">
        <v>4.9000000000000004</v>
      </c>
      <c r="G114">
        <v>54</v>
      </c>
      <c r="H114">
        <v>5.2</v>
      </c>
      <c r="I114">
        <v>57</v>
      </c>
      <c r="J114">
        <v>4.7</v>
      </c>
      <c r="K114">
        <v>57</v>
      </c>
    </row>
    <row r="115" spans="1:11" x14ac:dyDescent="0.25">
      <c r="A115" s="100"/>
    </row>
    <row r="116" spans="1:11" ht="15" x14ac:dyDescent="0.25">
      <c r="A116" s="101" t="s">
        <v>402</v>
      </c>
      <c r="B116">
        <v>0</v>
      </c>
      <c r="C116">
        <v>0</v>
      </c>
      <c r="D116">
        <v>172.5</v>
      </c>
      <c r="E116">
        <v>28</v>
      </c>
      <c r="F116">
        <v>0</v>
      </c>
      <c r="G116">
        <v>0</v>
      </c>
      <c r="H116">
        <v>68.3</v>
      </c>
      <c r="I116">
        <v>34</v>
      </c>
      <c r="J116">
        <v>0</v>
      </c>
      <c r="K116">
        <v>0</v>
      </c>
    </row>
    <row r="117" spans="1:11" x14ac:dyDescent="0.25">
      <c r="A117" s="100"/>
    </row>
    <row r="118" spans="1:11" ht="15" x14ac:dyDescent="0.25">
      <c r="A118" s="101" t="s">
        <v>403</v>
      </c>
      <c r="B118">
        <v>0</v>
      </c>
      <c r="C118">
        <v>0</v>
      </c>
      <c r="D118">
        <v>53</v>
      </c>
      <c r="E118">
        <v>42</v>
      </c>
      <c r="F118">
        <v>0</v>
      </c>
      <c r="G118">
        <v>0</v>
      </c>
      <c r="H118">
        <v>36.6</v>
      </c>
      <c r="I118">
        <v>41</v>
      </c>
      <c r="J118">
        <v>33.6</v>
      </c>
      <c r="K118">
        <v>41</v>
      </c>
    </row>
    <row r="119" spans="1:11" x14ac:dyDescent="0.25">
      <c r="A119" s="100"/>
    </row>
    <row r="120" spans="1:11" ht="15" x14ac:dyDescent="0.25">
      <c r="A120" s="101" t="s">
        <v>418</v>
      </c>
      <c r="B120">
        <v>0</v>
      </c>
      <c r="C120">
        <v>0</v>
      </c>
      <c r="D120">
        <v>51.4</v>
      </c>
      <c r="E120">
        <v>43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</row>
    <row r="121" spans="1:11" x14ac:dyDescent="0.25">
      <c r="A121" s="100"/>
    </row>
    <row r="122" spans="1:11" ht="15" x14ac:dyDescent="0.25">
      <c r="A122" s="101" t="s">
        <v>426</v>
      </c>
      <c r="B122">
        <v>0</v>
      </c>
      <c r="C122">
        <v>0</v>
      </c>
      <c r="D122">
        <v>42.5</v>
      </c>
      <c r="E122">
        <v>47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</row>
    <row r="123" spans="1:11" x14ac:dyDescent="0.25">
      <c r="A123" s="100"/>
    </row>
    <row r="124" spans="1:11" ht="15" x14ac:dyDescent="0.25">
      <c r="A124" s="101" t="s">
        <v>396</v>
      </c>
      <c r="B124">
        <v>0</v>
      </c>
      <c r="C124">
        <v>0</v>
      </c>
      <c r="D124">
        <v>41.2</v>
      </c>
      <c r="E124">
        <v>49</v>
      </c>
      <c r="F124">
        <v>10.4</v>
      </c>
      <c r="G124">
        <v>49</v>
      </c>
      <c r="H124">
        <v>10.5</v>
      </c>
      <c r="I124">
        <v>52</v>
      </c>
      <c r="J124">
        <v>0</v>
      </c>
      <c r="K124">
        <v>0</v>
      </c>
    </row>
    <row r="125" spans="1:11" x14ac:dyDescent="0.25">
      <c r="A125" s="100"/>
    </row>
    <row r="126" spans="1:11" ht="15" x14ac:dyDescent="0.25">
      <c r="A126" s="101" t="s">
        <v>397</v>
      </c>
      <c r="B126">
        <v>0</v>
      </c>
      <c r="C126">
        <v>0</v>
      </c>
      <c r="D126">
        <v>26.4</v>
      </c>
      <c r="E126">
        <v>53</v>
      </c>
      <c r="F126">
        <v>10.199999999999999</v>
      </c>
      <c r="G126">
        <v>50</v>
      </c>
      <c r="H126">
        <v>0</v>
      </c>
      <c r="I126">
        <v>0</v>
      </c>
      <c r="J126">
        <v>0</v>
      </c>
      <c r="K126">
        <v>0</v>
      </c>
    </row>
    <row r="127" spans="1:11" x14ac:dyDescent="0.25">
      <c r="A127" s="100"/>
    </row>
    <row r="128" spans="1:11" ht="15" x14ac:dyDescent="0.25">
      <c r="A128" s="101" t="s">
        <v>408</v>
      </c>
      <c r="B128">
        <v>0</v>
      </c>
      <c r="C128">
        <v>0</v>
      </c>
      <c r="D128">
        <v>10.7</v>
      </c>
      <c r="E128">
        <v>60</v>
      </c>
      <c r="F128">
        <v>0</v>
      </c>
      <c r="G128">
        <v>0</v>
      </c>
      <c r="H128">
        <v>4.5</v>
      </c>
      <c r="I128">
        <v>58</v>
      </c>
      <c r="J128">
        <v>6.1</v>
      </c>
      <c r="K128">
        <v>55</v>
      </c>
    </row>
    <row r="129" spans="1:11" x14ac:dyDescent="0.25">
      <c r="A129" s="100"/>
    </row>
    <row r="130" spans="1:11" ht="15" x14ac:dyDescent="0.25">
      <c r="A130" s="101" t="s">
        <v>429</v>
      </c>
      <c r="B130">
        <v>0</v>
      </c>
      <c r="C130">
        <v>0</v>
      </c>
      <c r="D130">
        <v>5.7</v>
      </c>
      <c r="E130">
        <v>61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</row>
    <row r="131" spans="1:11" x14ac:dyDescent="0.25">
      <c r="A131" s="100"/>
    </row>
    <row r="132" spans="1:11" ht="15" x14ac:dyDescent="0.25">
      <c r="A132" s="101" t="s">
        <v>537</v>
      </c>
      <c r="B132">
        <v>0</v>
      </c>
      <c r="C132">
        <v>0</v>
      </c>
      <c r="D132">
        <v>0.7</v>
      </c>
      <c r="E132">
        <v>63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</row>
    <row r="133" spans="1:11" x14ac:dyDescent="0.25">
      <c r="A133" s="100"/>
    </row>
    <row r="134" spans="1:11" ht="15" x14ac:dyDescent="0.25">
      <c r="A134" s="101" t="s">
        <v>390</v>
      </c>
      <c r="B134">
        <v>0</v>
      </c>
      <c r="C134">
        <v>0</v>
      </c>
      <c r="D134">
        <v>0</v>
      </c>
      <c r="E134">
        <v>0</v>
      </c>
      <c r="F134">
        <v>30.8</v>
      </c>
      <c r="G134">
        <v>43</v>
      </c>
      <c r="H134">
        <v>2.5</v>
      </c>
      <c r="I134">
        <v>60</v>
      </c>
      <c r="J134">
        <v>0</v>
      </c>
      <c r="K134">
        <v>0</v>
      </c>
    </row>
    <row r="135" spans="1:11" x14ac:dyDescent="0.25">
      <c r="A135" s="100"/>
    </row>
    <row r="136" spans="1:11" ht="15" x14ac:dyDescent="0.25">
      <c r="A136" s="101" t="s">
        <v>404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11</v>
      </c>
      <c r="I136">
        <v>50</v>
      </c>
      <c r="J136">
        <v>0</v>
      </c>
      <c r="K136">
        <v>0</v>
      </c>
    </row>
    <row r="137" spans="1:11" x14ac:dyDescent="0.25">
      <c r="A137" s="100"/>
    </row>
    <row r="138" spans="1:11" ht="15" x14ac:dyDescent="0.25">
      <c r="A138" s="101" t="s">
        <v>405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10.4</v>
      </c>
      <c r="I138">
        <v>53</v>
      </c>
      <c r="J138">
        <v>9</v>
      </c>
      <c r="K138">
        <v>53</v>
      </c>
    </row>
    <row r="139" spans="1:11" x14ac:dyDescent="0.25">
      <c r="A139" s="100"/>
    </row>
    <row r="140" spans="1:11" ht="15" x14ac:dyDescent="0.25">
      <c r="A140" s="101" t="s">
        <v>407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5.5</v>
      </c>
      <c r="I140">
        <v>56</v>
      </c>
      <c r="J140">
        <v>3</v>
      </c>
      <c r="K140">
        <v>58</v>
      </c>
    </row>
    <row r="141" spans="1:11" x14ac:dyDescent="0.25">
      <c r="A141" s="100"/>
    </row>
    <row r="142" spans="1:11" ht="15" x14ac:dyDescent="0.25">
      <c r="A142" s="101" t="s">
        <v>409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4</v>
      </c>
      <c r="I142">
        <v>59</v>
      </c>
      <c r="J142">
        <v>3</v>
      </c>
      <c r="K142">
        <v>59</v>
      </c>
    </row>
    <row r="143" spans="1:11" x14ac:dyDescent="0.25">
      <c r="A143" s="100"/>
    </row>
    <row r="144" spans="1:11" ht="15" x14ac:dyDescent="0.25">
      <c r="A144" s="101" t="s">
        <v>410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2</v>
      </c>
      <c r="I144">
        <v>61</v>
      </c>
      <c r="J144">
        <v>1.5</v>
      </c>
      <c r="K144">
        <v>60</v>
      </c>
    </row>
    <row r="145" spans="1:11" x14ac:dyDescent="0.25">
      <c r="A145" s="100"/>
    </row>
    <row r="146" spans="1:11" ht="15" x14ac:dyDescent="0.25">
      <c r="A146" s="101" t="s">
        <v>411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2</v>
      </c>
      <c r="I146">
        <v>62</v>
      </c>
      <c r="J146">
        <v>0</v>
      </c>
      <c r="K146">
        <v>0</v>
      </c>
    </row>
    <row r="147" spans="1:11" x14ac:dyDescent="0.25">
      <c r="A147" s="100"/>
    </row>
    <row r="148" spans="1:11" ht="15" x14ac:dyDescent="0.25">
      <c r="A148" s="101" t="s">
        <v>413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29.3</v>
      </c>
      <c r="K148">
        <v>42</v>
      </c>
    </row>
    <row r="149" spans="1:11" x14ac:dyDescent="0.25">
      <c r="A149" s="100"/>
    </row>
    <row r="150" spans="1:11" ht="15" x14ac:dyDescent="0.25">
      <c r="A150" s="101" t="s">
        <v>414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13.5</v>
      </c>
      <c r="K150">
        <v>49</v>
      </c>
    </row>
    <row r="151" spans="1:11" x14ac:dyDescent="0.25">
      <c r="A151" s="100"/>
    </row>
    <row r="152" spans="1:11" ht="15" x14ac:dyDescent="0.25">
      <c r="A152" s="101" t="s">
        <v>415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6</v>
      </c>
      <c r="K152">
        <v>56</v>
      </c>
    </row>
    <row r="153" spans="1:11" x14ac:dyDescent="0.25">
      <c r="A153" s="100"/>
    </row>
    <row r="154" spans="1:11" ht="15" x14ac:dyDescent="0.25">
      <c r="A154" s="101" t="s">
        <v>489</v>
      </c>
      <c r="B154" t="s">
        <v>29</v>
      </c>
      <c r="C154" t="s">
        <v>32</v>
      </c>
      <c r="D154" t="s">
        <v>29</v>
      </c>
      <c r="E154" t="s">
        <v>32</v>
      </c>
      <c r="F154" t="s">
        <v>29</v>
      </c>
      <c r="G154" t="s">
        <v>32</v>
      </c>
      <c r="H154" t="s">
        <v>29</v>
      </c>
      <c r="I154" t="s">
        <v>32</v>
      </c>
      <c r="J154" t="s">
        <v>29</v>
      </c>
      <c r="K154" t="s">
        <v>32</v>
      </c>
    </row>
    <row r="155" spans="1:11" ht="15" x14ac:dyDescent="0.25">
      <c r="A155" s="101" t="s">
        <v>431</v>
      </c>
      <c r="B155">
        <v>22419.200000000001</v>
      </c>
      <c r="D155">
        <v>26512.799999999999</v>
      </c>
      <c r="F155">
        <v>19473.099999999999</v>
      </c>
      <c r="H155">
        <v>22622.5</v>
      </c>
      <c r="J155">
        <v>30113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46"/>
  <dimension ref="A2:K164"/>
  <sheetViews>
    <sheetView zoomScale="115" zoomScaleNormal="115" workbookViewId="0">
      <selection activeCell="B16" sqref="B16"/>
    </sheetView>
  </sheetViews>
  <sheetFormatPr defaultRowHeight="13.2" x14ac:dyDescent="0.25"/>
  <cols>
    <col min="1" max="1" width="10.109375" customWidth="1"/>
  </cols>
  <sheetData>
    <row r="2" spans="1:11" ht="15" x14ac:dyDescent="0.25">
      <c r="A2" s="294"/>
      <c r="B2" s="75" t="s">
        <v>595</v>
      </c>
      <c r="C2" s="75"/>
      <c r="D2" s="75" t="s">
        <v>596</v>
      </c>
      <c r="E2" s="75"/>
      <c r="F2" s="75" t="s">
        <v>539</v>
      </c>
      <c r="H2" s="75" t="s">
        <v>603</v>
      </c>
      <c r="J2" s="75" t="s">
        <v>541</v>
      </c>
    </row>
    <row r="3" spans="1:11" ht="15" x14ac:dyDescent="0.25">
      <c r="A3" s="294" t="s">
        <v>140</v>
      </c>
      <c r="B3" t="s">
        <v>110</v>
      </c>
      <c r="C3" t="s">
        <v>141</v>
      </c>
      <c r="D3" t="s">
        <v>110</v>
      </c>
      <c r="E3" t="s">
        <v>141</v>
      </c>
      <c r="F3" t="s">
        <v>110</v>
      </c>
      <c r="G3" t="s">
        <v>141</v>
      </c>
      <c r="H3" t="s">
        <v>110</v>
      </c>
      <c r="I3" t="s">
        <v>141</v>
      </c>
      <c r="J3" t="s">
        <v>110</v>
      </c>
      <c r="K3" t="s">
        <v>141</v>
      </c>
    </row>
    <row r="4" spans="1:11" ht="15" x14ac:dyDescent="0.25">
      <c r="A4" s="294" t="s">
        <v>287</v>
      </c>
      <c r="B4" t="s">
        <v>29</v>
      </c>
      <c r="C4" t="s">
        <v>347</v>
      </c>
      <c r="D4" t="s">
        <v>489</v>
      </c>
      <c r="E4" t="s">
        <v>347</v>
      </c>
      <c r="F4" t="s">
        <v>489</v>
      </c>
      <c r="G4" t="s">
        <v>32</v>
      </c>
      <c r="H4" t="s">
        <v>29</v>
      </c>
      <c r="I4" t="s">
        <v>347</v>
      </c>
      <c r="J4" t="s">
        <v>489</v>
      </c>
      <c r="K4" t="s">
        <v>347</v>
      </c>
    </row>
    <row r="5" spans="1:11" ht="15" x14ac:dyDescent="0.25">
      <c r="A5" s="294" t="s">
        <v>350</v>
      </c>
      <c r="B5">
        <v>3046.7</v>
      </c>
      <c r="C5">
        <v>1</v>
      </c>
      <c r="D5">
        <v>2474.1999999999998</v>
      </c>
      <c r="E5">
        <v>3</v>
      </c>
      <c r="F5">
        <v>2729.2</v>
      </c>
      <c r="G5">
        <v>3</v>
      </c>
      <c r="H5">
        <v>2118.4</v>
      </c>
      <c r="I5">
        <v>3</v>
      </c>
      <c r="J5">
        <v>2337.9</v>
      </c>
      <c r="K5">
        <v>3</v>
      </c>
    </row>
    <row r="6" spans="1:11" x14ac:dyDescent="0.25">
      <c r="A6" s="100"/>
    </row>
    <row r="7" spans="1:11" ht="15" x14ac:dyDescent="0.25">
      <c r="A7" s="294" t="s">
        <v>349</v>
      </c>
      <c r="B7">
        <v>3033.6</v>
      </c>
      <c r="C7">
        <v>2</v>
      </c>
      <c r="D7">
        <v>2935</v>
      </c>
      <c r="E7">
        <v>1</v>
      </c>
      <c r="F7">
        <v>3089.7</v>
      </c>
      <c r="G7">
        <v>1</v>
      </c>
      <c r="H7">
        <v>2318.1</v>
      </c>
      <c r="I7">
        <v>2</v>
      </c>
      <c r="J7">
        <v>2721.1</v>
      </c>
      <c r="K7">
        <v>2</v>
      </c>
    </row>
    <row r="8" spans="1:11" x14ac:dyDescent="0.25">
      <c r="A8" s="100"/>
    </row>
    <row r="9" spans="1:11" ht="15" x14ac:dyDescent="0.25">
      <c r="A9" s="294" t="s">
        <v>348</v>
      </c>
      <c r="B9">
        <v>2695.4</v>
      </c>
      <c r="C9">
        <v>3</v>
      </c>
      <c r="D9">
        <v>2692.7</v>
      </c>
      <c r="E9">
        <v>2</v>
      </c>
      <c r="F9">
        <v>2819.7</v>
      </c>
      <c r="G9">
        <v>2</v>
      </c>
      <c r="H9">
        <v>2434</v>
      </c>
      <c r="I9">
        <v>1</v>
      </c>
      <c r="J9">
        <v>3120.5</v>
      </c>
      <c r="K9">
        <v>1</v>
      </c>
    </row>
    <row r="10" spans="1:11" x14ac:dyDescent="0.25">
      <c r="A10" s="100"/>
    </row>
    <row r="11" spans="1:11" ht="15" x14ac:dyDescent="0.25">
      <c r="A11" s="294" t="s">
        <v>351</v>
      </c>
      <c r="B11">
        <v>1563.9</v>
      </c>
      <c r="C11">
        <v>4</v>
      </c>
      <c r="D11">
        <v>1170.7</v>
      </c>
      <c r="E11">
        <v>5</v>
      </c>
      <c r="F11">
        <v>1540.4</v>
      </c>
      <c r="G11">
        <v>5</v>
      </c>
      <c r="H11">
        <v>1401.2</v>
      </c>
      <c r="I11">
        <v>4</v>
      </c>
      <c r="J11">
        <v>1904</v>
      </c>
      <c r="K11">
        <v>4</v>
      </c>
    </row>
    <row r="12" spans="1:11" x14ac:dyDescent="0.25">
      <c r="A12" s="100"/>
    </row>
    <row r="13" spans="1:11" ht="15" x14ac:dyDescent="0.25">
      <c r="A13" s="294" t="s">
        <v>357</v>
      </c>
      <c r="B13">
        <v>1381.7</v>
      </c>
      <c r="C13">
        <v>5</v>
      </c>
      <c r="D13">
        <v>1141</v>
      </c>
      <c r="E13">
        <v>6</v>
      </c>
      <c r="F13">
        <v>1083.5</v>
      </c>
      <c r="G13">
        <v>8</v>
      </c>
      <c r="H13">
        <v>607.79999999999995</v>
      </c>
      <c r="I13">
        <v>10</v>
      </c>
      <c r="J13">
        <v>643</v>
      </c>
      <c r="K13">
        <v>9</v>
      </c>
    </row>
    <row r="14" spans="1:11" x14ac:dyDescent="0.25">
      <c r="A14" s="100"/>
    </row>
    <row r="15" spans="1:11" ht="15" x14ac:dyDescent="0.25">
      <c r="A15" s="294" t="s">
        <v>352</v>
      </c>
      <c r="B15">
        <v>1355.3</v>
      </c>
      <c r="C15">
        <v>6</v>
      </c>
      <c r="D15">
        <v>1420.4</v>
      </c>
      <c r="E15">
        <v>4</v>
      </c>
      <c r="F15">
        <v>1275.5</v>
      </c>
      <c r="G15">
        <v>6</v>
      </c>
      <c r="H15">
        <v>1073.7</v>
      </c>
      <c r="I15">
        <v>5</v>
      </c>
      <c r="J15">
        <v>1148.0999999999999</v>
      </c>
      <c r="K15">
        <v>6</v>
      </c>
    </row>
    <row r="16" spans="1:11" x14ac:dyDescent="0.25">
      <c r="A16" s="100"/>
    </row>
    <row r="17" spans="1:11" ht="15" x14ac:dyDescent="0.25">
      <c r="A17" s="294" t="s">
        <v>353</v>
      </c>
      <c r="B17">
        <v>1163.9000000000001</v>
      </c>
      <c r="C17">
        <v>7</v>
      </c>
      <c r="D17">
        <v>1114.4000000000001</v>
      </c>
      <c r="E17">
        <v>7</v>
      </c>
      <c r="F17">
        <v>1049.0999999999999</v>
      </c>
      <c r="G17">
        <v>9</v>
      </c>
      <c r="H17">
        <v>1033.7</v>
      </c>
      <c r="I17">
        <v>6</v>
      </c>
      <c r="J17">
        <v>1001.6</v>
      </c>
      <c r="K17">
        <v>7</v>
      </c>
    </row>
    <row r="18" spans="1:11" x14ac:dyDescent="0.25">
      <c r="A18" s="100"/>
    </row>
    <row r="19" spans="1:11" ht="15" x14ac:dyDescent="0.25">
      <c r="A19" s="294" t="s">
        <v>386</v>
      </c>
      <c r="B19">
        <v>820.9</v>
      </c>
      <c r="C19">
        <v>8</v>
      </c>
      <c r="D19">
        <v>115.2</v>
      </c>
      <c r="E19">
        <v>33</v>
      </c>
      <c r="F19">
        <v>111.9</v>
      </c>
      <c r="G19">
        <v>37</v>
      </c>
      <c r="H19">
        <v>74.8</v>
      </c>
      <c r="I19">
        <v>33</v>
      </c>
      <c r="J19">
        <v>386.9</v>
      </c>
      <c r="K19">
        <v>16</v>
      </c>
    </row>
    <row r="20" spans="1:11" x14ac:dyDescent="0.25">
      <c r="A20" s="100"/>
    </row>
    <row r="21" spans="1:11" ht="15" x14ac:dyDescent="0.25">
      <c r="A21" s="294" t="s">
        <v>359</v>
      </c>
      <c r="B21">
        <v>746.5</v>
      </c>
      <c r="C21">
        <v>9</v>
      </c>
      <c r="D21">
        <v>613.29999999999995</v>
      </c>
      <c r="E21">
        <v>12</v>
      </c>
      <c r="F21">
        <v>676.9</v>
      </c>
      <c r="G21">
        <v>13</v>
      </c>
      <c r="H21">
        <v>564.4</v>
      </c>
      <c r="I21">
        <v>12</v>
      </c>
      <c r="J21">
        <v>677.6</v>
      </c>
      <c r="K21">
        <v>8</v>
      </c>
    </row>
    <row r="22" spans="1:11" x14ac:dyDescent="0.25">
      <c r="A22" s="100"/>
    </row>
    <row r="23" spans="1:11" ht="15" x14ac:dyDescent="0.25">
      <c r="A23" s="294" t="s">
        <v>383</v>
      </c>
      <c r="B23">
        <v>573.79999999999995</v>
      </c>
      <c r="C23">
        <v>10</v>
      </c>
      <c r="D23">
        <v>671</v>
      </c>
      <c r="E23">
        <v>10</v>
      </c>
      <c r="F23">
        <v>0</v>
      </c>
      <c r="G23">
        <v>0</v>
      </c>
      <c r="H23">
        <v>50</v>
      </c>
      <c r="I23">
        <v>37</v>
      </c>
      <c r="J23">
        <v>52.5</v>
      </c>
      <c r="K23">
        <v>38</v>
      </c>
    </row>
    <row r="24" spans="1:11" x14ac:dyDescent="0.25">
      <c r="A24" s="100"/>
    </row>
    <row r="25" spans="1:11" ht="15" x14ac:dyDescent="0.25">
      <c r="A25" s="294" t="s">
        <v>358</v>
      </c>
      <c r="B25">
        <v>544.20000000000005</v>
      </c>
      <c r="C25">
        <v>11</v>
      </c>
      <c r="D25">
        <v>537</v>
      </c>
      <c r="E25">
        <v>13</v>
      </c>
      <c r="F25">
        <v>562.70000000000005</v>
      </c>
      <c r="G25">
        <v>15</v>
      </c>
      <c r="H25">
        <v>573.5</v>
      </c>
      <c r="I25">
        <v>11</v>
      </c>
      <c r="J25">
        <v>519.29999999999995</v>
      </c>
      <c r="K25">
        <v>12</v>
      </c>
    </row>
    <row r="26" spans="1:11" x14ac:dyDescent="0.25">
      <c r="A26" s="100"/>
    </row>
    <row r="27" spans="1:11" ht="15" x14ac:dyDescent="0.25">
      <c r="A27" s="294" t="s">
        <v>354</v>
      </c>
      <c r="B27">
        <v>528.1</v>
      </c>
      <c r="C27">
        <v>12</v>
      </c>
      <c r="D27">
        <v>425.3</v>
      </c>
      <c r="E27">
        <v>14</v>
      </c>
      <c r="F27">
        <v>428.2</v>
      </c>
      <c r="G27">
        <v>17</v>
      </c>
      <c r="H27">
        <v>786.7</v>
      </c>
      <c r="I27">
        <v>7</v>
      </c>
      <c r="J27">
        <v>591.4</v>
      </c>
      <c r="K27">
        <v>11</v>
      </c>
    </row>
    <row r="28" spans="1:11" x14ac:dyDescent="0.25">
      <c r="A28" s="100"/>
    </row>
    <row r="29" spans="1:11" ht="15" x14ac:dyDescent="0.25">
      <c r="A29" s="294" t="s">
        <v>361</v>
      </c>
      <c r="B29">
        <v>444.7</v>
      </c>
      <c r="C29">
        <v>13</v>
      </c>
      <c r="D29">
        <v>262.89999999999998</v>
      </c>
      <c r="E29">
        <v>21</v>
      </c>
      <c r="F29">
        <v>226</v>
      </c>
      <c r="G29">
        <v>24</v>
      </c>
      <c r="H29">
        <v>446.8</v>
      </c>
      <c r="I29">
        <v>14</v>
      </c>
      <c r="J29">
        <v>298.2</v>
      </c>
      <c r="K29">
        <v>20</v>
      </c>
    </row>
    <row r="30" spans="1:11" x14ac:dyDescent="0.25">
      <c r="A30" s="100"/>
    </row>
    <row r="31" spans="1:11" ht="15" x14ac:dyDescent="0.25">
      <c r="A31" s="294" t="s">
        <v>371</v>
      </c>
      <c r="B31">
        <v>441.8</v>
      </c>
      <c r="C31">
        <v>14</v>
      </c>
      <c r="D31">
        <v>211.3</v>
      </c>
      <c r="E31">
        <v>24</v>
      </c>
      <c r="F31">
        <v>216.7</v>
      </c>
      <c r="G31">
        <v>26</v>
      </c>
      <c r="H31">
        <v>164.5</v>
      </c>
      <c r="I31">
        <v>24</v>
      </c>
      <c r="J31">
        <v>323.2</v>
      </c>
      <c r="K31">
        <v>18</v>
      </c>
    </row>
    <row r="32" spans="1:11" x14ac:dyDescent="0.25">
      <c r="A32" s="100"/>
    </row>
    <row r="33" spans="1:11" ht="15" x14ac:dyDescent="0.25">
      <c r="A33" s="294" t="s">
        <v>412</v>
      </c>
      <c r="B33">
        <v>400.1</v>
      </c>
      <c r="C33">
        <v>15</v>
      </c>
      <c r="D33">
        <v>105.1</v>
      </c>
      <c r="E33">
        <v>35</v>
      </c>
      <c r="F33">
        <v>110.5</v>
      </c>
      <c r="G33">
        <v>38</v>
      </c>
      <c r="H33">
        <v>0</v>
      </c>
      <c r="I33">
        <v>0</v>
      </c>
      <c r="J33">
        <v>1</v>
      </c>
      <c r="K33">
        <v>63</v>
      </c>
    </row>
    <row r="34" spans="1:11" x14ac:dyDescent="0.25">
      <c r="A34" s="100"/>
    </row>
    <row r="35" spans="1:11" ht="15" x14ac:dyDescent="0.25">
      <c r="A35" s="294" t="s">
        <v>356</v>
      </c>
      <c r="B35">
        <v>384.4</v>
      </c>
      <c r="C35">
        <v>16</v>
      </c>
      <c r="D35">
        <v>676.2</v>
      </c>
      <c r="E35">
        <v>9</v>
      </c>
      <c r="F35">
        <v>812</v>
      </c>
      <c r="G35">
        <v>11</v>
      </c>
      <c r="H35">
        <v>652.6</v>
      </c>
      <c r="I35">
        <v>9</v>
      </c>
      <c r="J35">
        <v>602.29999999999995</v>
      </c>
      <c r="K35">
        <v>10</v>
      </c>
    </row>
    <row r="36" spans="1:11" x14ac:dyDescent="0.25">
      <c r="A36" s="100"/>
    </row>
    <row r="37" spans="1:11" ht="15" x14ac:dyDescent="0.25">
      <c r="A37" s="294" t="s">
        <v>364</v>
      </c>
      <c r="B37">
        <v>367.4</v>
      </c>
      <c r="C37">
        <v>17</v>
      </c>
      <c r="D37">
        <v>298.7</v>
      </c>
      <c r="E37">
        <v>18</v>
      </c>
      <c r="F37">
        <v>611.9</v>
      </c>
      <c r="G37">
        <v>14</v>
      </c>
      <c r="H37">
        <v>268.2</v>
      </c>
      <c r="I37">
        <v>17</v>
      </c>
      <c r="J37">
        <v>480.1</v>
      </c>
      <c r="K37">
        <v>13</v>
      </c>
    </row>
    <row r="38" spans="1:11" x14ac:dyDescent="0.25">
      <c r="A38" s="100"/>
    </row>
    <row r="39" spans="1:11" ht="15" x14ac:dyDescent="0.25">
      <c r="A39" s="294" t="s">
        <v>366</v>
      </c>
      <c r="B39">
        <v>292.60000000000002</v>
      </c>
      <c r="C39">
        <v>18</v>
      </c>
      <c r="D39">
        <v>223.2</v>
      </c>
      <c r="E39">
        <v>23</v>
      </c>
      <c r="F39">
        <v>276.8</v>
      </c>
      <c r="G39">
        <v>20</v>
      </c>
      <c r="H39">
        <v>260.3</v>
      </c>
      <c r="I39">
        <v>19</v>
      </c>
      <c r="J39">
        <v>205.2</v>
      </c>
      <c r="K39">
        <v>25</v>
      </c>
    </row>
    <row r="40" spans="1:11" x14ac:dyDescent="0.25">
      <c r="A40" s="100"/>
    </row>
    <row r="41" spans="1:11" ht="15" x14ac:dyDescent="0.25">
      <c r="A41" s="294" t="s">
        <v>363</v>
      </c>
      <c r="B41">
        <v>282.39999999999998</v>
      </c>
      <c r="C41">
        <v>19</v>
      </c>
      <c r="D41">
        <v>343.6</v>
      </c>
      <c r="E41">
        <v>16</v>
      </c>
      <c r="F41">
        <v>400</v>
      </c>
      <c r="G41">
        <v>18</v>
      </c>
      <c r="H41">
        <v>340.4</v>
      </c>
      <c r="I41">
        <v>16</v>
      </c>
      <c r="J41">
        <v>440.2</v>
      </c>
      <c r="K41">
        <v>14</v>
      </c>
    </row>
    <row r="42" spans="1:11" x14ac:dyDescent="0.25">
      <c r="A42" s="100"/>
    </row>
    <row r="43" spans="1:11" ht="15" x14ac:dyDescent="0.25">
      <c r="A43" s="294" t="s">
        <v>367</v>
      </c>
      <c r="B43">
        <v>281.60000000000002</v>
      </c>
      <c r="C43">
        <v>20</v>
      </c>
      <c r="D43">
        <v>300.8</v>
      </c>
      <c r="E43">
        <v>17</v>
      </c>
      <c r="F43">
        <v>535.70000000000005</v>
      </c>
      <c r="G43">
        <v>16</v>
      </c>
      <c r="H43">
        <v>245.9</v>
      </c>
      <c r="I43">
        <v>20</v>
      </c>
      <c r="J43">
        <v>231.7</v>
      </c>
      <c r="K43">
        <v>23</v>
      </c>
    </row>
    <row r="44" spans="1:11" x14ac:dyDescent="0.25">
      <c r="A44" s="100"/>
    </row>
    <row r="45" spans="1:11" ht="15" x14ac:dyDescent="0.25">
      <c r="A45" s="294" t="s">
        <v>373</v>
      </c>
      <c r="B45">
        <v>270.2</v>
      </c>
      <c r="C45">
        <v>21</v>
      </c>
      <c r="D45">
        <v>286.7</v>
      </c>
      <c r="E45">
        <v>19</v>
      </c>
      <c r="F45">
        <v>240.4</v>
      </c>
      <c r="G45">
        <v>23</v>
      </c>
      <c r="H45">
        <v>164.2</v>
      </c>
      <c r="I45">
        <v>26</v>
      </c>
      <c r="J45">
        <v>242</v>
      </c>
      <c r="K45">
        <v>22</v>
      </c>
    </row>
    <row r="46" spans="1:11" x14ac:dyDescent="0.25">
      <c r="A46" s="100"/>
    </row>
    <row r="47" spans="1:11" ht="15" x14ac:dyDescent="0.25">
      <c r="A47" s="294" t="s">
        <v>362</v>
      </c>
      <c r="B47">
        <v>268.7</v>
      </c>
      <c r="C47">
        <v>22</v>
      </c>
      <c r="D47">
        <v>237.8</v>
      </c>
      <c r="E47">
        <v>22</v>
      </c>
      <c r="F47">
        <v>270.39999999999998</v>
      </c>
      <c r="G47">
        <v>21</v>
      </c>
      <c r="H47">
        <v>381.3</v>
      </c>
      <c r="I47">
        <v>15</v>
      </c>
      <c r="J47">
        <v>315.39999999999998</v>
      </c>
      <c r="K47">
        <v>19</v>
      </c>
    </row>
    <row r="48" spans="1:11" x14ac:dyDescent="0.25">
      <c r="A48" s="100"/>
    </row>
    <row r="49" spans="1:11" ht="15" x14ac:dyDescent="0.25">
      <c r="A49" s="294" t="s">
        <v>360</v>
      </c>
      <c r="B49">
        <v>267.60000000000002</v>
      </c>
      <c r="C49">
        <v>23</v>
      </c>
      <c r="D49">
        <v>127.9</v>
      </c>
      <c r="E49">
        <v>28</v>
      </c>
      <c r="F49">
        <v>1207.2</v>
      </c>
      <c r="G49">
        <v>7</v>
      </c>
      <c r="H49">
        <v>483</v>
      </c>
      <c r="I49">
        <v>13</v>
      </c>
      <c r="J49">
        <v>1533.5</v>
      </c>
      <c r="K49">
        <v>5</v>
      </c>
    </row>
    <row r="50" spans="1:11" x14ac:dyDescent="0.25">
      <c r="A50" s="100"/>
    </row>
    <row r="51" spans="1:11" ht="15" x14ac:dyDescent="0.25">
      <c r="A51" s="294" t="s">
        <v>377</v>
      </c>
      <c r="B51">
        <v>262.2</v>
      </c>
      <c r="C51">
        <v>24</v>
      </c>
      <c r="D51">
        <v>625.5</v>
      </c>
      <c r="E51">
        <v>11</v>
      </c>
      <c r="F51">
        <v>683.7</v>
      </c>
      <c r="G51">
        <v>12</v>
      </c>
      <c r="H51">
        <v>89.9</v>
      </c>
      <c r="I51">
        <v>30</v>
      </c>
      <c r="J51">
        <v>210.3</v>
      </c>
      <c r="K51">
        <v>24</v>
      </c>
    </row>
    <row r="52" spans="1:11" x14ac:dyDescent="0.25">
      <c r="A52" s="100"/>
    </row>
    <row r="53" spans="1:11" ht="15" x14ac:dyDescent="0.25">
      <c r="A53" s="294" t="s">
        <v>365</v>
      </c>
      <c r="B53">
        <v>222</v>
      </c>
      <c r="C53">
        <v>25</v>
      </c>
      <c r="D53">
        <v>207.7</v>
      </c>
      <c r="E53">
        <v>25</v>
      </c>
      <c r="F53">
        <v>189.7</v>
      </c>
      <c r="G53">
        <v>27</v>
      </c>
      <c r="H53">
        <v>261.60000000000002</v>
      </c>
      <c r="I53">
        <v>18</v>
      </c>
      <c r="J53">
        <v>282.2</v>
      </c>
      <c r="K53">
        <v>21</v>
      </c>
    </row>
    <row r="54" spans="1:11" x14ac:dyDescent="0.25">
      <c r="A54" s="100"/>
    </row>
    <row r="55" spans="1:11" ht="15" x14ac:dyDescent="0.25">
      <c r="A55" s="294" t="s">
        <v>368</v>
      </c>
      <c r="B55">
        <v>190.4</v>
      </c>
      <c r="C55">
        <v>26</v>
      </c>
      <c r="D55">
        <v>277.5</v>
      </c>
      <c r="E55">
        <v>20</v>
      </c>
      <c r="F55">
        <v>397.9</v>
      </c>
      <c r="G55">
        <v>19</v>
      </c>
      <c r="H55">
        <v>238.7</v>
      </c>
      <c r="I55">
        <v>21</v>
      </c>
      <c r="J55">
        <v>437.6</v>
      </c>
      <c r="K55">
        <v>15</v>
      </c>
    </row>
    <row r="56" spans="1:11" x14ac:dyDescent="0.25">
      <c r="A56" s="100"/>
    </row>
    <row r="57" spans="1:11" ht="15" x14ac:dyDescent="0.25">
      <c r="A57" s="294" t="s">
        <v>369</v>
      </c>
      <c r="B57">
        <v>162.4</v>
      </c>
      <c r="C57">
        <v>27</v>
      </c>
      <c r="D57">
        <v>126.1</v>
      </c>
      <c r="E57">
        <v>29</v>
      </c>
      <c r="F57">
        <v>164.9</v>
      </c>
      <c r="G57">
        <v>29</v>
      </c>
      <c r="H57">
        <v>188</v>
      </c>
      <c r="I57">
        <v>22</v>
      </c>
      <c r="J57">
        <v>156.80000000000001</v>
      </c>
      <c r="K57">
        <v>26</v>
      </c>
    </row>
    <row r="58" spans="1:11" x14ac:dyDescent="0.25">
      <c r="A58" s="100"/>
    </row>
    <row r="59" spans="1:11" ht="15" x14ac:dyDescent="0.25">
      <c r="A59" s="294" t="s">
        <v>398</v>
      </c>
      <c r="B59">
        <v>158.5</v>
      </c>
      <c r="C59">
        <v>28</v>
      </c>
      <c r="D59">
        <v>7.7</v>
      </c>
      <c r="E59">
        <v>55</v>
      </c>
      <c r="F59">
        <v>45.8</v>
      </c>
      <c r="G59">
        <v>46</v>
      </c>
      <c r="H59">
        <v>9.9</v>
      </c>
      <c r="I59">
        <v>51</v>
      </c>
      <c r="J59">
        <v>0</v>
      </c>
      <c r="K59">
        <v>0</v>
      </c>
    </row>
    <row r="60" spans="1:11" x14ac:dyDescent="0.25">
      <c r="A60" s="100"/>
    </row>
    <row r="61" spans="1:11" ht="15" x14ac:dyDescent="0.25">
      <c r="A61" s="294" t="s">
        <v>381</v>
      </c>
      <c r="B61">
        <v>152.4</v>
      </c>
      <c r="C61">
        <v>29</v>
      </c>
      <c r="D61">
        <v>121.3</v>
      </c>
      <c r="E61">
        <v>32</v>
      </c>
      <c r="F61">
        <v>225.2</v>
      </c>
      <c r="G61">
        <v>25</v>
      </c>
      <c r="H61">
        <v>63.4</v>
      </c>
      <c r="I61">
        <v>35</v>
      </c>
      <c r="J61">
        <v>44.4</v>
      </c>
      <c r="K61">
        <v>39</v>
      </c>
    </row>
    <row r="62" spans="1:11" x14ac:dyDescent="0.25">
      <c r="A62" s="100"/>
    </row>
    <row r="63" spans="1:11" ht="15" x14ac:dyDescent="0.25">
      <c r="A63" s="294" t="s">
        <v>374</v>
      </c>
      <c r="B63">
        <v>144.30000000000001</v>
      </c>
      <c r="C63">
        <v>30</v>
      </c>
      <c r="D63">
        <v>139.30000000000001</v>
      </c>
      <c r="E63">
        <v>27</v>
      </c>
      <c r="F63">
        <v>117.2</v>
      </c>
      <c r="G63">
        <v>36</v>
      </c>
      <c r="H63">
        <v>150.1</v>
      </c>
      <c r="I63">
        <v>27</v>
      </c>
      <c r="J63">
        <v>128.80000000000001</v>
      </c>
      <c r="K63">
        <v>30</v>
      </c>
    </row>
    <row r="64" spans="1:11" x14ac:dyDescent="0.25">
      <c r="A64" s="100"/>
    </row>
    <row r="65" spans="1:11" ht="15" x14ac:dyDescent="0.25">
      <c r="A65" s="294" t="s">
        <v>380</v>
      </c>
      <c r="B65">
        <v>135.19999999999999</v>
      </c>
      <c r="C65">
        <v>31</v>
      </c>
      <c r="D65">
        <v>68.599999999999994</v>
      </c>
      <c r="E65">
        <v>40</v>
      </c>
      <c r="F65">
        <v>129.30000000000001</v>
      </c>
      <c r="G65">
        <v>31</v>
      </c>
      <c r="H65">
        <v>68.7</v>
      </c>
      <c r="I65">
        <v>34</v>
      </c>
      <c r="J65">
        <v>132.19999999999999</v>
      </c>
      <c r="K65">
        <v>29</v>
      </c>
    </row>
    <row r="66" spans="1:11" x14ac:dyDescent="0.25">
      <c r="A66" s="100"/>
    </row>
    <row r="67" spans="1:11" ht="15" x14ac:dyDescent="0.25">
      <c r="A67" s="294" t="s">
        <v>376</v>
      </c>
      <c r="B67">
        <v>130.80000000000001</v>
      </c>
      <c r="C67">
        <v>32</v>
      </c>
      <c r="D67">
        <v>122.7</v>
      </c>
      <c r="E67">
        <v>31</v>
      </c>
      <c r="F67">
        <v>127.3</v>
      </c>
      <c r="G67">
        <v>32</v>
      </c>
      <c r="H67">
        <v>119.8</v>
      </c>
      <c r="I67">
        <v>29</v>
      </c>
      <c r="J67">
        <v>132.6</v>
      </c>
      <c r="K67">
        <v>28</v>
      </c>
    </row>
    <row r="68" spans="1:11" x14ac:dyDescent="0.25">
      <c r="A68" s="100"/>
    </row>
    <row r="69" spans="1:11" ht="15" x14ac:dyDescent="0.25">
      <c r="A69" s="294" t="s">
        <v>379</v>
      </c>
      <c r="B69">
        <v>130</v>
      </c>
      <c r="C69">
        <v>33</v>
      </c>
      <c r="D69">
        <v>125.1</v>
      </c>
      <c r="E69">
        <v>30</v>
      </c>
      <c r="F69">
        <v>133.5</v>
      </c>
      <c r="G69">
        <v>30</v>
      </c>
      <c r="H69">
        <v>78.5</v>
      </c>
      <c r="I69">
        <v>32</v>
      </c>
      <c r="J69">
        <v>67.599999999999994</v>
      </c>
      <c r="K69">
        <v>35</v>
      </c>
    </row>
    <row r="70" spans="1:11" x14ac:dyDescent="0.25">
      <c r="A70" s="100"/>
    </row>
    <row r="71" spans="1:11" ht="15" x14ac:dyDescent="0.25">
      <c r="A71" s="294" t="s">
        <v>378</v>
      </c>
      <c r="B71">
        <v>117.4</v>
      </c>
      <c r="C71">
        <v>34</v>
      </c>
      <c r="D71">
        <v>107.8</v>
      </c>
      <c r="E71">
        <v>34</v>
      </c>
      <c r="F71">
        <v>106.2</v>
      </c>
      <c r="G71">
        <v>39</v>
      </c>
      <c r="H71">
        <v>84.3</v>
      </c>
      <c r="I71">
        <v>31</v>
      </c>
      <c r="J71">
        <v>75.599999999999994</v>
      </c>
      <c r="K71">
        <v>33</v>
      </c>
    </row>
    <row r="72" spans="1:11" x14ac:dyDescent="0.25">
      <c r="A72" s="100"/>
    </row>
    <row r="73" spans="1:11" ht="15" x14ac:dyDescent="0.25">
      <c r="A73" s="294" t="s">
        <v>375</v>
      </c>
      <c r="B73">
        <v>112.2</v>
      </c>
      <c r="C73">
        <v>35</v>
      </c>
      <c r="D73">
        <v>73.900000000000006</v>
      </c>
      <c r="E73">
        <v>36</v>
      </c>
      <c r="F73">
        <v>119.3</v>
      </c>
      <c r="G73">
        <v>35</v>
      </c>
      <c r="H73">
        <v>133.30000000000001</v>
      </c>
      <c r="I73">
        <v>28</v>
      </c>
      <c r="J73">
        <v>79.099999999999994</v>
      </c>
      <c r="K73">
        <v>32</v>
      </c>
    </row>
    <row r="74" spans="1:11" x14ac:dyDescent="0.25">
      <c r="A74" s="100"/>
    </row>
    <row r="75" spans="1:11" ht="15" x14ac:dyDescent="0.25">
      <c r="A75" s="294" t="s">
        <v>372</v>
      </c>
      <c r="B75">
        <v>102.7</v>
      </c>
      <c r="C75">
        <v>36</v>
      </c>
      <c r="D75">
        <v>19</v>
      </c>
      <c r="E75">
        <v>50</v>
      </c>
      <c r="F75">
        <v>268.60000000000002</v>
      </c>
      <c r="G75">
        <v>22</v>
      </c>
      <c r="H75">
        <v>164.3</v>
      </c>
      <c r="I75">
        <v>25</v>
      </c>
      <c r="J75">
        <v>57.1</v>
      </c>
      <c r="K75">
        <v>36</v>
      </c>
    </row>
    <row r="76" spans="1:11" x14ac:dyDescent="0.25">
      <c r="A76" s="100"/>
    </row>
    <row r="77" spans="1:11" ht="15" x14ac:dyDescent="0.25">
      <c r="A77" s="294" t="s">
        <v>387</v>
      </c>
      <c r="B77">
        <v>90.9</v>
      </c>
      <c r="C77">
        <v>37</v>
      </c>
      <c r="D77">
        <v>68.8</v>
      </c>
      <c r="E77">
        <v>39</v>
      </c>
      <c r="F77">
        <v>67.2</v>
      </c>
      <c r="G77">
        <v>40</v>
      </c>
      <c r="H77">
        <v>41.5</v>
      </c>
      <c r="I77">
        <v>40</v>
      </c>
      <c r="J77">
        <v>92.8</v>
      </c>
      <c r="K77">
        <v>31</v>
      </c>
    </row>
    <row r="78" spans="1:11" x14ac:dyDescent="0.25">
      <c r="A78" s="100"/>
    </row>
    <row r="79" spans="1:11" ht="15" x14ac:dyDescent="0.25">
      <c r="A79" s="294" t="s">
        <v>370</v>
      </c>
      <c r="B79">
        <v>86.5</v>
      </c>
      <c r="C79">
        <v>38</v>
      </c>
      <c r="D79">
        <v>146.1</v>
      </c>
      <c r="E79">
        <v>26</v>
      </c>
      <c r="F79">
        <v>122.2</v>
      </c>
      <c r="G79">
        <v>34</v>
      </c>
      <c r="H79">
        <v>173.4</v>
      </c>
      <c r="I79">
        <v>23</v>
      </c>
      <c r="J79">
        <v>150.5</v>
      </c>
      <c r="K79">
        <v>27</v>
      </c>
    </row>
    <row r="80" spans="1:11" x14ac:dyDescent="0.25">
      <c r="A80" s="100"/>
    </row>
    <row r="81" spans="1:11" ht="15" x14ac:dyDescent="0.25">
      <c r="A81" s="294" t="s">
        <v>395</v>
      </c>
      <c r="B81">
        <v>65.5</v>
      </c>
      <c r="C81">
        <v>39</v>
      </c>
      <c r="D81">
        <v>29.3</v>
      </c>
      <c r="E81">
        <v>46</v>
      </c>
      <c r="F81">
        <v>34.1</v>
      </c>
      <c r="G81">
        <v>51</v>
      </c>
      <c r="H81">
        <v>16.3</v>
      </c>
      <c r="I81">
        <v>48</v>
      </c>
      <c r="J81">
        <v>11.1</v>
      </c>
      <c r="K81">
        <v>49</v>
      </c>
    </row>
    <row r="82" spans="1:11" x14ac:dyDescent="0.25">
      <c r="A82" s="100"/>
    </row>
    <row r="83" spans="1:11" ht="15" x14ac:dyDescent="0.25">
      <c r="A83" s="294" t="s">
        <v>428</v>
      </c>
      <c r="B83">
        <v>64.7</v>
      </c>
      <c r="C83">
        <v>40</v>
      </c>
      <c r="D83">
        <v>41.1</v>
      </c>
      <c r="E83">
        <v>43</v>
      </c>
      <c r="F83">
        <v>124.9</v>
      </c>
      <c r="G83">
        <v>33</v>
      </c>
      <c r="H83">
        <v>0</v>
      </c>
      <c r="I83">
        <v>0</v>
      </c>
      <c r="J83">
        <v>0</v>
      </c>
      <c r="K83">
        <v>0</v>
      </c>
    </row>
    <row r="84" spans="1:11" x14ac:dyDescent="0.25">
      <c r="A84" s="100"/>
    </row>
    <row r="85" spans="1:11" ht="15" x14ac:dyDescent="0.25">
      <c r="A85" s="294" t="s">
        <v>402</v>
      </c>
      <c r="B85">
        <v>64.5</v>
      </c>
      <c r="C85">
        <v>41</v>
      </c>
      <c r="D85">
        <v>0</v>
      </c>
      <c r="E85">
        <v>0</v>
      </c>
      <c r="F85">
        <v>172.5</v>
      </c>
      <c r="G85">
        <v>28</v>
      </c>
      <c r="H85">
        <v>0</v>
      </c>
      <c r="I85">
        <v>0</v>
      </c>
      <c r="J85">
        <v>68.3</v>
      </c>
      <c r="K85">
        <v>34</v>
      </c>
    </row>
    <row r="86" spans="1:11" x14ac:dyDescent="0.25">
      <c r="A86" s="100"/>
    </row>
    <row r="87" spans="1:11" ht="15" x14ac:dyDescent="0.25">
      <c r="A87" s="294" t="s">
        <v>426</v>
      </c>
      <c r="B87">
        <v>59.9</v>
      </c>
      <c r="C87">
        <v>42</v>
      </c>
      <c r="D87">
        <v>0</v>
      </c>
      <c r="E87">
        <v>0</v>
      </c>
      <c r="F87">
        <v>42.5</v>
      </c>
      <c r="G87">
        <v>47</v>
      </c>
      <c r="H87">
        <v>0</v>
      </c>
      <c r="I87">
        <v>0</v>
      </c>
      <c r="J87">
        <v>0</v>
      </c>
      <c r="K87">
        <v>0</v>
      </c>
    </row>
    <row r="88" spans="1:11" x14ac:dyDescent="0.25">
      <c r="A88" s="100"/>
    </row>
    <row r="89" spans="1:11" ht="15" x14ac:dyDescent="0.25">
      <c r="A89" s="294" t="s">
        <v>597</v>
      </c>
      <c r="B89">
        <v>55</v>
      </c>
      <c r="C89">
        <v>43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</row>
    <row r="90" spans="1:11" x14ac:dyDescent="0.25">
      <c r="A90" s="100"/>
    </row>
    <row r="91" spans="1:11" ht="15" x14ac:dyDescent="0.25">
      <c r="A91" s="294" t="s">
        <v>388</v>
      </c>
      <c r="B91">
        <v>53.5</v>
      </c>
      <c r="C91">
        <v>44</v>
      </c>
      <c r="D91">
        <v>73</v>
      </c>
      <c r="E91">
        <v>37</v>
      </c>
      <c r="F91">
        <v>14.6</v>
      </c>
      <c r="G91">
        <v>57</v>
      </c>
      <c r="H91">
        <v>39.4</v>
      </c>
      <c r="I91">
        <v>41</v>
      </c>
      <c r="J91">
        <v>52.7</v>
      </c>
      <c r="K91">
        <v>37</v>
      </c>
    </row>
    <row r="92" spans="1:11" x14ac:dyDescent="0.25">
      <c r="A92" s="100"/>
    </row>
    <row r="93" spans="1:11" ht="15" x14ac:dyDescent="0.25">
      <c r="A93" s="294" t="s">
        <v>418</v>
      </c>
      <c r="B93">
        <v>53.1</v>
      </c>
      <c r="C93">
        <v>45</v>
      </c>
      <c r="D93">
        <v>0</v>
      </c>
      <c r="E93">
        <v>0</v>
      </c>
      <c r="F93">
        <v>51.4</v>
      </c>
      <c r="G93">
        <v>43</v>
      </c>
      <c r="H93">
        <v>0</v>
      </c>
      <c r="I93">
        <v>0</v>
      </c>
      <c r="J93">
        <v>0</v>
      </c>
      <c r="K93">
        <v>0</v>
      </c>
    </row>
    <row r="94" spans="1:11" x14ac:dyDescent="0.25">
      <c r="A94" s="100"/>
    </row>
    <row r="95" spans="1:11" ht="15" x14ac:dyDescent="0.25">
      <c r="A95" s="294" t="s">
        <v>406</v>
      </c>
      <c r="B95">
        <v>51.2</v>
      </c>
      <c r="C95">
        <v>46</v>
      </c>
      <c r="D95">
        <v>20</v>
      </c>
      <c r="E95">
        <v>49</v>
      </c>
      <c r="F95">
        <v>42.3</v>
      </c>
      <c r="G95">
        <v>48</v>
      </c>
      <c r="H95">
        <v>0</v>
      </c>
      <c r="I95">
        <v>0</v>
      </c>
      <c r="J95">
        <v>8.6</v>
      </c>
      <c r="K95">
        <v>55</v>
      </c>
    </row>
    <row r="96" spans="1:11" x14ac:dyDescent="0.25">
      <c r="A96" s="100"/>
    </row>
    <row r="97" spans="1:11" ht="15" x14ac:dyDescent="0.25">
      <c r="A97" s="294" t="s">
        <v>355</v>
      </c>
      <c r="B97">
        <v>42</v>
      </c>
      <c r="C97">
        <v>47</v>
      </c>
      <c r="D97">
        <v>902.4</v>
      </c>
      <c r="E97">
        <v>8</v>
      </c>
      <c r="F97">
        <v>1562.7</v>
      </c>
      <c r="G97">
        <v>4</v>
      </c>
      <c r="H97">
        <v>763.5</v>
      </c>
      <c r="I97">
        <v>8</v>
      </c>
      <c r="J97">
        <v>332.2</v>
      </c>
      <c r="K97">
        <v>17</v>
      </c>
    </row>
    <row r="98" spans="1:11" x14ac:dyDescent="0.25">
      <c r="A98" s="100"/>
    </row>
    <row r="99" spans="1:11" ht="15" x14ac:dyDescent="0.25">
      <c r="A99" s="294" t="s">
        <v>389</v>
      </c>
      <c r="B99">
        <v>40.700000000000003</v>
      </c>
      <c r="C99">
        <v>48</v>
      </c>
      <c r="D99">
        <v>20.6</v>
      </c>
      <c r="E99">
        <v>48</v>
      </c>
      <c r="F99">
        <v>36.9</v>
      </c>
      <c r="G99">
        <v>50</v>
      </c>
      <c r="H99">
        <v>36</v>
      </c>
      <c r="I99">
        <v>42</v>
      </c>
      <c r="J99">
        <v>10.6</v>
      </c>
      <c r="K99">
        <v>51</v>
      </c>
    </row>
    <row r="100" spans="1:11" x14ac:dyDescent="0.25">
      <c r="A100" s="100"/>
    </row>
    <row r="101" spans="1:11" ht="15" x14ac:dyDescent="0.25">
      <c r="A101" s="294" t="s">
        <v>385</v>
      </c>
      <c r="B101">
        <v>39.9</v>
      </c>
      <c r="C101">
        <v>49</v>
      </c>
      <c r="D101">
        <v>39.700000000000003</v>
      </c>
      <c r="E101">
        <v>44</v>
      </c>
      <c r="F101">
        <v>48.4</v>
      </c>
      <c r="G101">
        <v>44</v>
      </c>
      <c r="H101">
        <v>46.6</v>
      </c>
      <c r="I101">
        <v>39</v>
      </c>
      <c r="J101">
        <v>43.2</v>
      </c>
      <c r="K101">
        <v>40</v>
      </c>
    </row>
    <row r="102" spans="1:11" x14ac:dyDescent="0.25">
      <c r="A102" s="100"/>
    </row>
    <row r="103" spans="1:11" ht="15" x14ac:dyDescent="0.25">
      <c r="A103" s="294" t="s">
        <v>400</v>
      </c>
      <c r="B103">
        <v>37.700000000000003</v>
      </c>
      <c r="C103">
        <v>50</v>
      </c>
      <c r="D103">
        <v>33.1</v>
      </c>
      <c r="E103">
        <v>45</v>
      </c>
      <c r="F103">
        <v>27.4</v>
      </c>
      <c r="G103">
        <v>52</v>
      </c>
      <c r="H103">
        <v>8.3000000000000007</v>
      </c>
      <c r="I103">
        <v>53</v>
      </c>
      <c r="J103">
        <v>30.1</v>
      </c>
      <c r="K103">
        <v>44</v>
      </c>
    </row>
    <row r="104" spans="1:11" x14ac:dyDescent="0.25">
      <c r="A104" s="100"/>
    </row>
    <row r="105" spans="1:11" ht="15" x14ac:dyDescent="0.25">
      <c r="A105" s="294" t="s">
        <v>397</v>
      </c>
      <c r="B105">
        <v>34.5</v>
      </c>
      <c r="C105">
        <v>51</v>
      </c>
      <c r="D105">
        <v>0</v>
      </c>
      <c r="E105">
        <v>0</v>
      </c>
      <c r="F105">
        <v>26.4</v>
      </c>
      <c r="G105">
        <v>53</v>
      </c>
      <c r="H105">
        <v>10.199999999999999</v>
      </c>
      <c r="I105">
        <v>50</v>
      </c>
      <c r="J105">
        <v>0</v>
      </c>
      <c r="K105">
        <v>0</v>
      </c>
    </row>
    <row r="106" spans="1:11" x14ac:dyDescent="0.25">
      <c r="A106" s="100"/>
    </row>
    <row r="107" spans="1:11" ht="15" x14ac:dyDescent="0.25">
      <c r="A107" s="294" t="s">
        <v>391</v>
      </c>
      <c r="B107">
        <v>34</v>
      </c>
      <c r="C107">
        <v>52</v>
      </c>
      <c r="D107">
        <v>69.2</v>
      </c>
      <c r="E107">
        <v>38</v>
      </c>
      <c r="F107">
        <v>55</v>
      </c>
      <c r="G107">
        <v>41</v>
      </c>
      <c r="H107">
        <v>27.9</v>
      </c>
      <c r="I107">
        <v>44</v>
      </c>
      <c r="J107">
        <v>29</v>
      </c>
      <c r="K107">
        <v>45</v>
      </c>
    </row>
    <row r="108" spans="1:11" x14ac:dyDescent="0.25">
      <c r="A108" s="100"/>
    </row>
    <row r="109" spans="1:11" ht="15" x14ac:dyDescent="0.25">
      <c r="A109" s="294" t="s">
        <v>598</v>
      </c>
      <c r="B109">
        <v>22.6</v>
      </c>
      <c r="C109">
        <v>53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</row>
    <row r="110" spans="1:11" x14ac:dyDescent="0.25">
      <c r="A110" s="100"/>
    </row>
    <row r="111" spans="1:11" ht="15" x14ac:dyDescent="0.25">
      <c r="A111" s="294" t="s">
        <v>384</v>
      </c>
      <c r="B111">
        <v>21.8</v>
      </c>
      <c r="C111">
        <v>54</v>
      </c>
      <c r="D111">
        <v>62.2</v>
      </c>
      <c r="E111">
        <v>41</v>
      </c>
      <c r="F111">
        <v>19.100000000000001</v>
      </c>
      <c r="G111">
        <v>55</v>
      </c>
      <c r="H111">
        <v>47.9</v>
      </c>
      <c r="I111">
        <v>38</v>
      </c>
      <c r="J111">
        <v>33</v>
      </c>
      <c r="K111">
        <v>42</v>
      </c>
    </row>
    <row r="112" spans="1:11" x14ac:dyDescent="0.25">
      <c r="A112" s="100"/>
    </row>
    <row r="113" spans="1:11" ht="15" x14ac:dyDescent="0.25">
      <c r="A113" s="294" t="s">
        <v>396</v>
      </c>
      <c r="B113">
        <v>21.3</v>
      </c>
      <c r="C113">
        <v>55</v>
      </c>
      <c r="D113">
        <v>0</v>
      </c>
      <c r="E113">
        <v>0</v>
      </c>
      <c r="F113">
        <v>41.2</v>
      </c>
      <c r="G113">
        <v>49</v>
      </c>
      <c r="H113">
        <v>10.4</v>
      </c>
      <c r="I113">
        <v>49</v>
      </c>
      <c r="J113">
        <v>10.5</v>
      </c>
      <c r="K113">
        <v>52</v>
      </c>
    </row>
    <row r="114" spans="1:11" x14ac:dyDescent="0.25">
      <c r="A114" s="100"/>
    </row>
    <row r="115" spans="1:11" ht="15" x14ac:dyDescent="0.25">
      <c r="A115" s="294" t="s">
        <v>427</v>
      </c>
      <c r="B115">
        <v>21.2</v>
      </c>
      <c r="C115">
        <v>56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</row>
    <row r="116" spans="1:11" x14ac:dyDescent="0.25">
      <c r="A116" s="100"/>
    </row>
    <row r="117" spans="1:11" ht="15" x14ac:dyDescent="0.25">
      <c r="A117" s="294" t="s">
        <v>394</v>
      </c>
      <c r="B117">
        <v>19.8</v>
      </c>
      <c r="C117">
        <v>57</v>
      </c>
      <c r="D117">
        <v>15.3</v>
      </c>
      <c r="E117">
        <v>53</v>
      </c>
      <c r="F117">
        <v>12.6</v>
      </c>
      <c r="G117">
        <v>58</v>
      </c>
      <c r="H117">
        <v>17.899999999999999</v>
      </c>
      <c r="I117">
        <v>47</v>
      </c>
      <c r="J117">
        <v>15</v>
      </c>
      <c r="K117">
        <v>48</v>
      </c>
    </row>
    <row r="118" spans="1:11" x14ac:dyDescent="0.25">
      <c r="A118" s="100"/>
    </row>
    <row r="119" spans="1:11" ht="15" x14ac:dyDescent="0.25">
      <c r="A119" s="294" t="s">
        <v>392</v>
      </c>
      <c r="B119">
        <v>16</v>
      </c>
      <c r="C119">
        <v>58</v>
      </c>
      <c r="D119">
        <v>14.5</v>
      </c>
      <c r="E119">
        <v>54</v>
      </c>
      <c r="F119">
        <v>17.100000000000001</v>
      </c>
      <c r="G119">
        <v>56</v>
      </c>
      <c r="H119">
        <v>20.399999999999999</v>
      </c>
      <c r="I119">
        <v>45</v>
      </c>
      <c r="J119">
        <v>15.1</v>
      </c>
      <c r="K119">
        <v>47</v>
      </c>
    </row>
    <row r="120" spans="1:11" x14ac:dyDescent="0.25">
      <c r="A120" s="100"/>
    </row>
    <row r="121" spans="1:11" ht="15" x14ac:dyDescent="0.25">
      <c r="A121" s="294" t="s">
        <v>538</v>
      </c>
      <c r="B121">
        <v>13.8</v>
      </c>
      <c r="C121">
        <v>59</v>
      </c>
      <c r="D121">
        <v>27.5</v>
      </c>
      <c r="E121">
        <v>47</v>
      </c>
      <c r="F121">
        <v>0.1</v>
      </c>
      <c r="G121">
        <v>64</v>
      </c>
      <c r="H121">
        <v>0</v>
      </c>
      <c r="I121">
        <v>0</v>
      </c>
      <c r="J121">
        <v>0</v>
      </c>
      <c r="K121">
        <v>0</v>
      </c>
    </row>
    <row r="122" spans="1:11" x14ac:dyDescent="0.25">
      <c r="A122" s="100"/>
    </row>
    <row r="123" spans="1:11" ht="15" x14ac:dyDescent="0.25">
      <c r="A123" s="294" t="s">
        <v>382</v>
      </c>
      <c r="B123">
        <v>12</v>
      </c>
      <c r="C123">
        <v>60</v>
      </c>
      <c r="D123">
        <v>17.7</v>
      </c>
      <c r="E123">
        <v>52</v>
      </c>
      <c r="F123">
        <v>47.7</v>
      </c>
      <c r="G123">
        <v>45</v>
      </c>
      <c r="H123">
        <v>54.9</v>
      </c>
      <c r="I123">
        <v>36</v>
      </c>
      <c r="J123">
        <v>30.5</v>
      </c>
      <c r="K123">
        <v>43</v>
      </c>
    </row>
    <row r="124" spans="1:11" x14ac:dyDescent="0.25">
      <c r="A124" s="100"/>
    </row>
    <row r="125" spans="1:11" ht="15" x14ac:dyDescent="0.25">
      <c r="A125" s="294" t="s">
        <v>599</v>
      </c>
      <c r="B125">
        <v>11</v>
      </c>
      <c r="C125">
        <v>61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</row>
    <row r="126" spans="1:11" x14ac:dyDescent="0.25">
      <c r="A126" s="100"/>
    </row>
    <row r="127" spans="1:11" ht="15" x14ac:dyDescent="0.25">
      <c r="A127" s="294" t="s">
        <v>600</v>
      </c>
      <c r="B127">
        <v>5.5</v>
      </c>
      <c r="C127">
        <v>62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</row>
    <row r="128" spans="1:11" x14ac:dyDescent="0.25">
      <c r="A128" s="100"/>
    </row>
    <row r="129" spans="1:11" ht="15" x14ac:dyDescent="0.25">
      <c r="A129" s="294" t="s">
        <v>601</v>
      </c>
      <c r="B129">
        <v>4.4000000000000004</v>
      </c>
      <c r="C129">
        <v>63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</row>
    <row r="130" spans="1:11" x14ac:dyDescent="0.25">
      <c r="A130" s="100"/>
    </row>
    <row r="131" spans="1:11" ht="15" x14ac:dyDescent="0.25">
      <c r="A131" s="294" t="s">
        <v>401</v>
      </c>
      <c r="B131">
        <v>4.0999999999999996</v>
      </c>
      <c r="C131">
        <v>64</v>
      </c>
      <c r="D131">
        <v>5.6</v>
      </c>
      <c r="E131">
        <v>56</v>
      </c>
      <c r="F131">
        <v>5.4</v>
      </c>
      <c r="G131">
        <v>62</v>
      </c>
      <c r="H131">
        <v>4.9000000000000004</v>
      </c>
      <c r="I131">
        <v>54</v>
      </c>
      <c r="J131">
        <v>5.2</v>
      </c>
      <c r="K131">
        <v>57</v>
      </c>
    </row>
    <row r="132" spans="1:11" x14ac:dyDescent="0.25">
      <c r="A132" s="100"/>
    </row>
    <row r="133" spans="1:11" ht="15" x14ac:dyDescent="0.25">
      <c r="A133" s="294" t="s">
        <v>399</v>
      </c>
      <c r="B133">
        <v>4.0999999999999996</v>
      </c>
      <c r="C133">
        <v>65</v>
      </c>
      <c r="D133">
        <v>18.2</v>
      </c>
      <c r="E133">
        <v>51</v>
      </c>
      <c r="F133">
        <v>11.3</v>
      </c>
      <c r="G133">
        <v>59</v>
      </c>
      <c r="H133">
        <v>9</v>
      </c>
      <c r="I133">
        <v>52</v>
      </c>
      <c r="J133">
        <v>15.3</v>
      </c>
      <c r="K133">
        <v>46</v>
      </c>
    </row>
    <row r="134" spans="1:11" x14ac:dyDescent="0.25">
      <c r="A134" s="100"/>
    </row>
    <row r="135" spans="1:11" ht="15" x14ac:dyDescent="0.25">
      <c r="A135" s="294" t="s">
        <v>407</v>
      </c>
      <c r="B135">
        <v>2.2000000000000002</v>
      </c>
      <c r="C135">
        <v>66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5.5</v>
      </c>
      <c r="K135">
        <v>56</v>
      </c>
    </row>
    <row r="136" spans="1:11" x14ac:dyDescent="0.25">
      <c r="A136" s="100"/>
    </row>
    <row r="137" spans="1:11" ht="15" x14ac:dyDescent="0.25">
      <c r="A137" s="294" t="s">
        <v>602</v>
      </c>
      <c r="B137">
        <v>2</v>
      </c>
      <c r="C137">
        <v>67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</row>
    <row r="138" spans="1:11" x14ac:dyDescent="0.25">
      <c r="A138" s="100"/>
    </row>
    <row r="139" spans="1:11" ht="15" x14ac:dyDescent="0.25">
      <c r="A139" s="294" t="s">
        <v>393</v>
      </c>
      <c r="B139">
        <v>0</v>
      </c>
      <c r="C139">
        <v>0</v>
      </c>
      <c r="D139">
        <v>359.5</v>
      </c>
      <c r="E139">
        <v>15</v>
      </c>
      <c r="F139">
        <v>852.6</v>
      </c>
      <c r="G139">
        <v>10</v>
      </c>
      <c r="H139">
        <v>20.100000000000001</v>
      </c>
      <c r="I139">
        <v>46</v>
      </c>
      <c r="J139">
        <v>9.6999999999999993</v>
      </c>
      <c r="K139">
        <v>54</v>
      </c>
    </row>
    <row r="140" spans="1:11" x14ac:dyDescent="0.25">
      <c r="A140" s="100"/>
    </row>
    <row r="141" spans="1:11" ht="15" x14ac:dyDescent="0.25">
      <c r="A141" s="294" t="s">
        <v>419</v>
      </c>
      <c r="B141">
        <v>0</v>
      </c>
      <c r="C141">
        <v>0</v>
      </c>
      <c r="D141">
        <v>48.8</v>
      </c>
      <c r="E141">
        <v>42</v>
      </c>
      <c r="F141">
        <v>24.6</v>
      </c>
      <c r="G141">
        <v>54</v>
      </c>
      <c r="H141">
        <v>0</v>
      </c>
      <c r="I141">
        <v>0</v>
      </c>
      <c r="J141">
        <v>0</v>
      </c>
      <c r="K141">
        <v>0</v>
      </c>
    </row>
    <row r="142" spans="1:11" x14ac:dyDescent="0.25">
      <c r="A142" s="100"/>
    </row>
    <row r="143" spans="1:11" ht="15" x14ac:dyDescent="0.25">
      <c r="A143" s="294" t="s">
        <v>403</v>
      </c>
      <c r="B143">
        <v>0</v>
      </c>
      <c r="C143">
        <v>0</v>
      </c>
      <c r="D143">
        <v>0</v>
      </c>
      <c r="E143">
        <v>0</v>
      </c>
      <c r="F143">
        <v>53</v>
      </c>
      <c r="G143">
        <v>42</v>
      </c>
      <c r="H143">
        <v>0</v>
      </c>
      <c r="I143">
        <v>0</v>
      </c>
      <c r="J143">
        <v>36.6</v>
      </c>
      <c r="K143">
        <v>41</v>
      </c>
    </row>
    <row r="144" spans="1:11" x14ac:dyDescent="0.25">
      <c r="A144" s="100"/>
    </row>
    <row r="145" spans="1:11" ht="15" x14ac:dyDescent="0.25">
      <c r="A145" s="294" t="s">
        <v>408</v>
      </c>
      <c r="B145">
        <v>0</v>
      </c>
      <c r="C145">
        <v>0</v>
      </c>
      <c r="D145">
        <v>0</v>
      </c>
      <c r="E145">
        <v>0</v>
      </c>
      <c r="F145">
        <v>10.7</v>
      </c>
      <c r="G145">
        <v>60</v>
      </c>
      <c r="H145">
        <v>0</v>
      </c>
      <c r="I145">
        <v>0</v>
      </c>
      <c r="J145">
        <v>4.5</v>
      </c>
      <c r="K145">
        <v>58</v>
      </c>
    </row>
    <row r="146" spans="1:11" x14ac:dyDescent="0.25">
      <c r="A146" s="100"/>
    </row>
    <row r="147" spans="1:11" ht="15" x14ac:dyDescent="0.25">
      <c r="A147" s="294" t="s">
        <v>429</v>
      </c>
      <c r="B147">
        <v>0</v>
      </c>
      <c r="C147">
        <v>0</v>
      </c>
      <c r="D147">
        <v>0</v>
      </c>
      <c r="E147">
        <v>0</v>
      </c>
      <c r="F147">
        <v>5.7</v>
      </c>
      <c r="G147">
        <v>61</v>
      </c>
      <c r="H147">
        <v>0</v>
      </c>
      <c r="I147">
        <v>0</v>
      </c>
      <c r="J147">
        <v>0</v>
      </c>
      <c r="K147">
        <v>0</v>
      </c>
    </row>
    <row r="148" spans="1:11" x14ac:dyDescent="0.25">
      <c r="A148" s="100"/>
    </row>
    <row r="149" spans="1:11" ht="15" x14ac:dyDescent="0.25">
      <c r="A149" s="294" t="s">
        <v>537</v>
      </c>
      <c r="B149">
        <v>0</v>
      </c>
      <c r="C149">
        <v>0</v>
      </c>
      <c r="D149">
        <v>0</v>
      </c>
      <c r="E149">
        <v>0</v>
      </c>
      <c r="F149">
        <v>0.7</v>
      </c>
      <c r="G149">
        <v>63</v>
      </c>
      <c r="H149">
        <v>0</v>
      </c>
      <c r="I149">
        <v>0</v>
      </c>
      <c r="J149">
        <v>0</v>
      </c>
      <c r="K149">
        <v>0</v>
      </c>
    </row>
    <row r="150" spans="1:11" x14ac:dyDescent="0.25">
      <c r="A150" s="100"/>
    </row>
    <row r="151" spans="1:11" ht="15" x14ac:dyDescent="0.25">
      <c r="A151" s="294" t="s">
        <v>390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30.8</v>
      </c>
      <c r="I151">
        <v>43</v>
      </c>
      <c r="J151">
        <v>2.5</v>
      </c>
      <c r="K151">
        <v>60</v>
      </c>
    </row>
    <row r="152" spans="1:11" x14ac:dyDescent="0.25">
      <c r="A152" s="100"/>
    </row>
    <row r="153" spans="1:11" ht="15" x14ac:dyDescent="0.25">
      <c r="A153" s="294" t="s">
        <v>404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11</v>
      </c>
      <c r="K153">
        <v>50</v>
      </c>
    </row>
    <row r="154" spans="1:11" x14ac:dyDescent="0.25">
      <c r="A154" s="100"/>
    </row>
    <row r="155" spans="1:11" ht="15" x14ac:dyDescent="0.25">
      <c r="A155" s="294" t="s">
        <v>405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10.4</v>
      </c>
      <c r="K155">
        <v>53</v>
      </c>
    </row>
    <row r="156" spans="1:11" x14ac:dyDescent="0.25">
      <c r="A156" s="100"/>
    </row>
    <row r="157" spans="1:11" ht="15" x14ac:dyDescent="0.25">
      <c r="A157" s="294" t="s">
        <v>409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4</v>
      </c>
      <c r="K157">
        <v>59</v>
      </c>
    </row>
    <row r="158" spans="1:11" x14ac:dyDescent="0.25">
      <c r="A158" s="100"/>
    </row>
    <row r="159" spans="1:11" ht="15" x14ac:dyDescent="0.25">
      <c r="A159" s="294" t="s">
        <v>410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2</v>
      </c>
      <c r="K159">
        <v>61</v>
      </c>
    </row>
    <row r="160" spans="1:11" x14ac:dyDescent="0.25">
      <c r="A160" s="100"/>
    </row>
    <row r="161" spans="1:11" ht="15" x14ac:dyDescent="0.25">
      <c r="A161" s="294" t="s">
        <v>411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2</v>
      </c>
      <c r="K161">
        <v>62</v>
      </c>
    </row>
    <row r="162" spans="1:11" x14ac:dyDescent="0.25">
      <c r="A162" s="100"/>
    </row>
    <row r="163" spans="1:11" ht="15" x14ac:dyDescent="0.25">
      <c r="A163" s="294" t="s">
        <v>287</v>
      </c>
      <c r="B163" t="s">
        <v>29</v>
      </c>
      <c r="C163" t="s">
        <v>347</v>
      </c>
      <c r="D163" t="s">
        <v>489</v>
      </c>
      <c r="E163" t="s">
        <v>347</v>
      </c>
      <c r="F163" t="s">
        <v>489</v>
      </c>
      <c r="G163" t="s">
        <v>32</v>
      </c>
      <c r="H163" t="s">
        <v>29</v>
      </c>
      <c r="I163" t="s">
        <v>347</v>
      </c>
      <c r="J163" t="s">
        <v>489</v>
      </c>
      <c r="K163" t="s">
        <v>347</v>
      </c>
    </row>
    <row r="164" spans="1:11" ht="15" x14ac:dyDescent="0.25">
      <c r="A164" s="294" t="s">
        <v>431</v>
      </c>
      <c r="B164">
        <v>24231.599999999999</v>
      </c>
      <c r="D164">
        <v>22419.200000000001</v>
      </c>
      <c r="F164">
        <v>26512.799999999999</v>
      </c>
      <c r="H164">
        <v>19473.099999999999</v>
      </c>
      <c r="J164">
        <v>22622.5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7"/>
  <dimension ref="A1:Y77"/>
  <sheetViews>
    <sheetView workbookViewId="0">
      <selection activeCell="E64" sqref="E64"/>
    </sheetView>
  </sheetViews>
  <sheetFormatPr defaultRowHeight="13.2" x14ac:dyDescent="0.25"/>
  <cols>
    <col min="3" max="3" width="10.33203125" customWidth="1"/>
    <col min="4" max="5" width="11" customWidth="1"/>
    <col min="6" max="6" width="13" customWidth="1"/>
    <col min="9" max="9" width="9.88671875" customWidth="1"/>
    <col min="10" max="10" width="10.33203125" bestFit="1" customWidth="1"/>
    <col min="11" max="12" width="11.33203125" bestFit="1" customWidth="1"/>
    <col min="13" max="13" width="10.33203125" bestFit="1" customWidth="1"/>
    <col min="14" max="14" width="11.33203125" bestFit="1" customWidth="1"/>
    <col min="15" max="15" width="11.44140625" customWidth="1"/>
    <col min="16" max="19" width="9.109375" bestFit="1" customWidth="1"/>
    <col min="20" max="20" width="10.88671875" customWidth="1"/>
    <col min="21" max="21" width="9.109375" bestFit="1" customWidth="1"/>
  </cols>
  <sheetData>
    <row r="1" spans="3:25" ht="13.2" customHeight="1" x14ac:dyDescent="0.25">
      <c r="C1" s="344" t="s">
        <v>201</v>
      </c>
      <c r="D1" s="345"/>
      <c r="E1" s="126" t="s">
        <v>202</v>
      </c>
      <c r="F1" s="138"/>
      <c r="G1" s="127"/>
      <c r="H1" s="127"/>
      <c r="I1" s="128"/>
      <c r="J1" s="129" t="s">
        <v>203</v>
      </c>
      <c r="K1" s="129"/>
      <c r="L1" s="129"/>
      <c r="M1" s="129"/>
      <c r="N1" s="129"/>
      <c r="O1" s="129"/>
      <c r="P1" s="130" t="s">
        <v>204</v>
      </c>
      <c r="Q1" s="130"/>
      <c r="R1" s="130"/>
      <c r="S1" s="130"/>
      <c r="T1" s="130"/>
      <c r="U1" s="130"/>
    </row>
    <row r="2" spans="3:25" ht="52.8" x14ac:dyDescent="0.25">
      <c r="C2" s="114" t="s">
        <v>205</v>
      </c>
      <c r="D2" s="115" t="s">
        <v>206</v>
      </c>
      <c r="E2" s="133" t="s">
        <v>215</v>
      </c>
      <c r="F2" s="133" t="s">
        <v>216</v>
      </c>
      <c r="G2" s="133" t="s">
        <v>217</v>
      </c>
      <c r="H2" s="134" t="s">
        <v>207</v>
      </c>
      <c r="I2" s="134" t="s">
        <v>208</v>
      </c>
      <c r="J2" s="135" t="s">
        <v>209</v>
      </c>
      <c r="K2" s="135" t="s">
        <v>210</v>
      </c>
      <c r="L2" s="135" t="s">
        <v>211</v>
      </c>
      <c r="M2" s="135" t="s">
        <v>212</v>
      </c>
      <c r="N2" s="135" t="s">
        <v>213</v>
      </c>
      <c r="O2" s="135" t="s">
        <v>212</v>
      </c>
      <c r="P2" s="136" t="s">
        <v>209</v>
      </c>
      <c r="Q2" s="136" t="s">
        <v>210</v>
      </c>
      <c r="R2" s="136" t="s">
        <v>211</v>
      </c>
      <c r="S2" s="136" t="s">
        <v>212</v>
      </c>
      <c r="T2" s="137" t="s">
        <v>218</v>
      </c>
      <c r="U2" s="136" t="s">
        <v>212</v>
      </c>
    </row>
    <row r="10" spans="3:25" x14ac:dyDescent="0.25">
      <c r="D10" s="75" t="s">
        <v>214</v>
      </c>
      <c r="E10" s="75"/>
      <c r="F10" s="75"/>
      <c r="H10" s="75"/>
      <c r="J10" s="75" t="s">
        <v>200</v>
      </c>
    </row>
    <row r="11" spans="3:25" x14ac:dyDescent="0.25">
      <c r="C11" s="344" t="s">
        <v>201</v>
      </c>
      <c r="D11" s="345"/>
      <c r="E11" s="348" t="s">
        <v>202</v>
      </c>
      <c r="F11" s="349"/>
      <c r="G11" s="349"/>
      <c r="H11" s="349"/>
      <c r="I11" s="350"/>
      <c r="J11" s="346" t="s">
        <v>203</v>
      </c>
      <c r="K11" s="346"/>
      <c r="L11" s="346"/>
      <c r="M11" s="346"/>
      <c r="N11" s="346"/>
      <c r="O11" s="346"/>
      <c r="P11" s="347" t="s">
        <v>204</v>
      </c>
      <c r="Q11" s="347"/>
      <c r="R11" s="347"/>
      <c r="S11" s="347"/>
      <c r="T11" s="347"/>
      <c r="U11" s="347"/>
    </row>
    <row r="12" spans="3:25" ht="52.8" x14ac:dyDescent="0.25">
      <c r="C12" s="114" t="s">
        <v>205</v>
      </c>
      <c r="D12" s="115" t="s">
        <v>206</v>
      </c>
      <c r="E12" s="133" t="s">
        <v>215</v>
      </c>
      <c r="F12" s="133" t="s">
        <v>216</v>
      </c>
      <c r="G12" s="133" t="s">
        <v>217</v>
      </c>
      <c r="H12" s="134" t="s">
        <v>207</v>
      </c>
      <c r="I12" s="134" t="s">
        <v>208</v>
      </c>
      <c r="J12" s="116" t="s">
        <v>209</v>
      </c>
      <c r="K12" s="116" t="s">
        <v>210</v>
      </c>
      <c r="L12" s="116" t="s">
        <v>211</v>
      </c>
      <c r="M12" s="116" t="s">
        <v>212</v>
      </c>
      <c r="N12" s="116" t="s">
        <v>213</v>
      </c>
      <c r="O12" s="116" t="s">
        <v>212</v>
      </c>
      <c r="P12" s="117" t="s">
        <v>209</v>
      </c>
      <c r="Q12" s="117" t="s">
        <v>210</v>
      </c>
      <c r="R12" s="117" t="s">
        <v>211</v>
      </c>
      <c r="S12" s="117" t="s">
        <v>212</v>
      </c>
      <c r="T12" s="137" t="s">
        <v>218</v>
      </c>
      <c r="U12" s="117" t="s">
        <v>212</v>
      </c>
    </row>
    <row r="13" spans="3:25" x14ac:dyDescent="0.25">
      <c r="C13">
        <v>52</v>
      </c>
      <c r="D13" s="132">
        <f>+TOTAL!A319</f>
        <v>41067</v>
      </c>
      <c r="E13" s="10">
        <f>+TOTAL!F319</f>
        <v>5548.3</v>
      </c>
      <c r="F13" s="10">
        <f>+TOTAL!D319</f>
        <v>667</v>
      </c>
      <c r="G13" s="131">
        <f>+TOTAL!F319</f>
        <v>5548.3</v>
      </c>
      <c r="H13" s="131">
        <f>+TOTAL!D319</f>
        <v>667</v>
      </c>
      <c r="I13" s="131">
        <f>+G13-H13</f>
        <v>4881.3</v>
      </c>
      <c r="J13" s="142">
        <f>+'[1]River Analysis'!AM25</f>
        <v>3671</v>
      </c>
      <c r="K13" s="142">
        <f>+'[1]River Analysis'!AN25</f>
        <v>7372</v>
      </c>
      <c r="L13" s="142">
        <f>+'[1]River Analysis'!AO25</f>
        <v>8390</v>
      </c>
      <c r="M13" s="142">
        <f>+'[1]River Analysis'!AP25</f>
        <v>4319</v>
      </c>
      <c r="N13" s="142">
        <f>+'[1]River Analysis'!AQ25</f>
        <v>22398</v>
      </c>
      <c r="O13" s="142">
        <f>+'[1]River Analysis'!AR25</f>
        <v>17056</v>
      </c>
      <c r="P13" s="142">
        <f>+'[1]River Analysis'!AS25</f>
        <v>100.02724795640326</v>
      </c>
      <c r="Q13" s="142">
        <f>+'[1]River Analysis'!AT25</f>
        <v>200.87193460490462</v>
      </c>
      <c r="R13" s="142">
        <f>+'[1]River Analysis'!AU25</f>
        <v>228.61035422343323</v>
      </c>
      <c r="S13" s="142">
        <f>+'[1]River Analysis'!AV25</f>
        <v>117.68392370572207</v>
      </c>
      <c r="T13" s="142">
        <f>+'[1]River Analysis'!AW25</f>
        <v>610.29972752043591</v>
      </c>
      <c r="U13" s="142">
        <f>+'[1]River Analysis'!AX25</f>
        <v>464.7411444141689</v>
      </c>
      <c r="V13" s="10"/>
      <c r="W13" s="10"/>
      <c r="X13" s="10"/>
      <c r="Y13" s="10"/>
    </row>
    <row r="14" spans="3:25" x14ac:dyDescent="0.25">
      <c r="C14">
        <v>51</v>
      </c>
      <c r="D14" s="132">
        <f>+TOTAL!A320</f>
        <v>41074</v>
      </c>
      <c r="E14" s="139">
        <f>+E13+E66</f>
        <v>5965.7693540631517</v>
      </c>
      <c r="F14" s="139">
        <f>+F13+F66</f>
        <v>1180.1811187690334</v>
      </c>
      <c r="G14" s="131">
        <f>+TOTAL!F320</f>
        <v>6390.2999999999993</v>
      </c>
      <c r="H14" s="131">
        <f>+TOTAL!D320</f>
        <v>1262.0999999999999</v>
      </c>
      <c r="I14" s="131">
        <f t="shared" ref="I14:I40" si="0">+G14-H14</f>
        <v>5128.1999999999989</v>
      </c>
      <c r="J14" s="142">
        <f>+J13+'[1]River Analysis'!AM26</f>
        <v>7748</v>
      </c>
      <c r="K14" s="142">
        <f>+K13+'[1]River Analysis'!AN26</f>
        <v>13188</v>
      </c>
      <c r="L14" s="142">
        <f>+L13+'[1]River Analysis'!AO26</f>
        <v>19122</v>
      </c>
      <c r="M14" s="142">
        <f>+M13+'[1]River Analysis'!AP26</f>
        <v>6496</v>
      </c>
      <c r="N14" s="142">
        <f>+N13+'[1]River Analysis'!AQ26</f>
        <v>43354</v>
      </c>
      <c r="O14" s="142">
        <f>+O13+'[1]River Analysis'!AR26</f>
        <v>31118</v>
      </c>
      <c r="P14" s="142">
        <f>+P13+'[1]River Analysis'!AS26</f>
        <v>211.11716621253404</v>
      </c>
      <c r="Q14" s="142">
        <f>+Q13+'[1]River Analysis'!AT26</f>
        <v>359.34604904632147</v>
      </c>
      <c r="R14" s="142">
        <f>+R13+'[1]River Analysis'!AU26</f>
        <v>521.03542234332417</v>
      </c>
      <c r="S14" s="142">
        <f>+S13+'[1]River Analysis'!AV26</f>
        <v>177.00272479564032</v>
      </c>
      <c r="T14" s="142">
        <f>+T13+'[1]River Analysis'!AW26</f>
        <v>1181.3079019073568</v>
      </c>
      <c r="U14" s="142">
        <f>+U13+'[1]River Analysis'!AX26</f>
        <v>847.90190735694819</v>
      </c>
      <c r="V14" s="10"/>
      <c r="W14" s="10"/>
      <c r="X14" s="10"/>
      <c r="Y14" s="10"/>
    </row>
    <row r="15" spans="3:25" x14ac:dyDescent="0.25">
      <c r="C15">
        <v>50</v>
      </c>
      <c r="D15" s="132">
        <f>+TOTAL!A321</f>
        <v>41081</v>
      </c>
      <c r="E15" s="139">
        <f t="shared" ref="E15:E64" si="1">+E14+$E$66</f>
        <v>6383.2387081263032</v>
      </c>
      <c r="F15" s="139">
        <f>+(E$65-F14)/C15+F14</f>
        <v>1693.3622375380669</v>
      </c>
      <c r="G15" s="131">
        <f>+TOTAL!F321</f>
        <v>6714.8</v>
      </c>
      <c r="H15" s="131">
        <f>+TOTAL!D321</f>
        <v>1734.7</v>
      </c>
      <c r="I15" s="131">
        <f t="shared" si="0"/>
        <v>4980.1000000000004</v>
      </c>
      <c r="J15" s="142">
        <f>+J14+'[1]River Analysis'!AM27</f>
        <v>13215</v>
      </c>
      <c r="K15" s="142">
        <f>+K14+'[1]River Analysis'!AN27</f>
        <v>23554</v>
      </c>
      <c r="L15" s="142">
        <f>+L14+'[1]River Analysis'!AO27</f>
        <v>23708</v>
      </c>
      <c r="M15" s="142">
        <f>+M14+'[1]River Analysis'!AP27</f>
        <v>8521</v>
      </c>
      <c r="N15" s="142">
        <f>+N14+'[1]River Analysis'!AQ27</f>
        <v>62890</v>
      </c>
      <c r="O15" s="142">
        <f>+O14+'[1]River Analysis'!AR27</f>
        <v>44824</v>
      </c>
      <c r="P15" s="142">
        <f>+P14+'[1]River Analysis'!AS27</f>
        <v>360.08174386920979</v>
      </c>
      <c r="Q15" s="142">
        <f>+Q14+'[1]River Analysis'!AT27</f>
        <v>641.79836512261568</v>
      </c>
      <c r="R15" s="142">
        <f>+R14+'[1]River Analysis'!AU27</f>
        <v>645.99455040871931</v>
      </c>
      <c r="S15" s="142">
        <f>+S14+'[1]River Analysis'!AV27</f>
        <v>232.17983651226157</v>
      </c>
      <c r="T15" s="142">
        <f>+T14+'[1]River Analysis'!AW27</f>
        <v>1713.6239782016346</v>
      </c>
      <c r="U15" s="142">
        <f>+U14+'[1]River Analysis'!AX27</f>
        <v>1221.3623978201636</v>
      </c>
    </row>
    <row r="16" spans="3:25" x14ac:dyDescent="0.25">
      <c r="C16">
        <v>49</v>
      </c>
      <c r="D16" s="132">
        <f>+TOTAL!A322</f>
        <v>41088</v>
      </c>
      <c r="E16" s="139">
        <f t="shared" si="1"/>
        <v>6800.7080621894547</v>
      </c>
      <c r="F16" s="139">
        <f t="shared" ref="F16:F64" si="2">+(E$65-F15)/C16+F15</f>
        <v>2206.5433563071006</v>
      </c>
      <c r="G16" s="131">
        <f>+TOTAL!F322</f>
        <v>7133.7000000000007</v>
      </c>
      <c r="H16" s="131">
        <f>+TOTAL!D322</f>
        <v>2331.6</v>
      </c>
      <c r="I16" s="131">
        <f t="shared" si="0"/>
        <v>4802.1000000000004</v>
      </c>
      <c r="J16" s="142">
        <f>+J15+'[1]River Analysis'!AM28</f>
        <v>16706</v>
      </c>
      <c r="K16" s="142">
        <f>+K15+'[1]River Analysis'!AN28</f>
        <v>32992</v>
      </c>
      <c r="L16" s="142">
        <f>+L15+'[1]River Analysis'!AO28</f>
        <v>29046</v>
      </c>
      <c r="M16" s="142">
        <f>+M15+'[1]River Analysis'!AP28</f>
        <v>11298</v>
      </c>
      <c r="N16" s="142">
        <f>+N15+'[1]River Analysis'!AQ28</f>
        <v>85623</v>
      </c>
      <c r="O16" s="142">
        <f>+O15+'[1]River Analysis'!AR28</f>
        <v>63137</v>
      </c>
      <c r="P16" s="142">
        <f>+P15+'[1]River Analysis'!AS28</f>
        <v>455.2043596730245</v>
      </c>
      <c r="Q16" s="142">
        <f>+Q15+'[1]River Analysis'!AT28</f>
        <v>898.9645776566756</v>
      </c>
      <c r="R16" s="142">
        <f>+R15+'[1]River Analysis'!AU28</f>
        <v>791.44414168937328</v>
      </c>
      <c r="S16" s="142">
        <f>+S15+'[1]River Analysis'!AV28</f>
        <v>307.8474114441417</v>
      </c>
      <c r="T16" s="142">
        <f>+T15+'[1]River Analysis'!AW28</f>
        <v>2333.051771117166</v>
      </c>
      <c r="U16" s="142">
        <f>+U15+'[1]River Analysis'!AX28</f>
        <v>1720.3542234332426</v>
      </c>
    </row>
    <row r="17" spans="3:21" x14ac:dyDescent="0.25">
      <c r="C17">
        <v>48</v>
      </c>
      <c r="D17" s="132">
        <f>+TOTAL!A323</f>
        <v>41095</v>
      </c>
      <c r="E17" s="139">
        <f t="shared" si="1"/>
        <v>7218.1774162526062</v>
      </c>
      <c r="F17" s="139">
        <f t="shared" si="2"/>
        <v>2719.7244750761338</v>
      </c>
      <c r="G17" s="131">
        <f>+TOTAL!F323</f>
        <v>7445.5</v>
      </c>
      <c r="H17" s="131">
        <f>+TOTAL!D323</f>
        <v>2742.6</v>
      </c>
      <c r="I17" s="131">
        <f t="shared" si="0"/>
        <v>4702.8999999999996</v>
      </c>
      <c r="J17" s="142">
        <f>+J16+'[1]River Analysis'!AM29</f>
        <v>18232</v>
      </c>
      <c r="K17" s="142">
        <f>+K16+'[1]River Analysis'!AN29</f>
        <v>42379</v>
      </c>
      <c r="L17" s="142">
        <f>+L16+'[1]River Analysis'!AO29</f>
        <v>35551</v>
      </c>
      <c r="M17" s="142">
        <f>+M16+'[1]River Analysis'!AP29</f>
        <v>11901</v>
      </c>
      <c r="N17" s="142">
        <f>+N16+'[1]River Analysis'!AQ29</f>
        <v>100778</v>
      </c>
      <c r="O17" s="142">
        <f>+O16+'[1]River Analysis'!AR29</f>
        <v>81540</v>
      </c>
      <c r="P17" s="142">
        <f>+P16+'[1]River Analysis'!AS29</f>
        <v>496.78474114441417</v>
      </c>
      <c r="Q17" s="142">
        <f>+Q16+'[1]River Analysis'!AT29</f>
        <v>1154.7411444141687</v>
      </c>
      <c r="R17" s="142">
        <f>+R16+'[1]River Analysis'!AU29</f>
        <v>968.69209809264305</v>
      </c>
      <c r="S17" s="142">
        <f>+S16+'[1]River Analysis'!AV29</f>
        <v>324.27792915531336</v>
      </c>
      <c r="T17" s="142">
        <f>+T16+'[1]River Analysis'!AW29</f>
        <v>2745.9945504087191</v>
      </c>
      <c r="U17" s="142">
        <f>+U16+'[1]River Analysis'!AX29</f>
        <v>2221.7983651226159</v>
      </c>
    </row>
    <row r="18" spans="3:21" x14ac:dyDescent="0.25">
      <c r="C18">
        <v>47</v>
      </c>
      <c r="D18" s="132">
        <f>+TOTAL!A324</f>
        <v>41102</v>
      </c>
      <c r="E18" s="139">
        <f t="shared" si="1"/>
        <v>7635.6467703157577</v>
      </c>
      <c r="F18" s="139">
        <f t="shared" si="2"/>
        <v>3232.9055938451675</v>
      </c>
      <c r="G18" s="131">
        <f>+TOTAL!F324</f>
        <v>8034.7000000000007</v>
      </c>
      <c r="H18" s="131">
        <f>+TOTAL!D324</f>
        <v>3113.1</v>
      </c>
      <c r="I18" s="131">
        <f t="shared" si="0"/>
        <v>4921.6000000000004</v>
      </c>
      <c r="J18" s="142">
        <f>+J17+'[1]River Analysis'!AM30</f>
        <v>21589</v>
      </c>
      <c r="K18" s="142">
        <f>+K17+'[1]River Analysis'!AN30</f>
        <v>46686</v>
      </c>
      <c r="L18" s="142">
        <f>+L17+'[1]River Analysis'!AO30</f>
        <v>42429</v>
      </c>
      <c r="M18" s="142">
        <f>+M17+'[1]River Analysis'!AP30</f>
        <v>14091</v>
      </c>
      <c r="N18" s="142">
        <f>+N17+'[1]River Analysis'!AQ30</f>
        <v>115993</v>
      </c>
      <c r="O18" s="142">
        <f>+O17+'[1]River Analysis'!AR30</f>
        <v>95770</v>
      </c>
      <c r="P18" s="142">
        <f>+P17+'[1]River Analysis'!AS30</f>
        <v>588.2561307901907</v>
      </c>
      <c r="Q18" s="142">
        <f>+Q17+'[1]River Analysis'!AT30</f>
        <v>1272.0980926430516</v>
      </c>
      <c r="R18" s="142">
        <f>+R17+'[1]River Analysis'!AU30</f>
        <v>1156.1035422343325</v>
      </c>
      <c r="S18" s="142">
        <f>+S17+'[1]River Analysis'!AV30</f>
        <v>383.95095367847409</v>
      </c>
      <c r="T18" s="142">
        <f>+T17+'[1]River Analysis'!AW30</f>
        <v>3160.5722070844686</v>
      </c>
      <c r="U18" s="142">
        <f>+U17+'[1]River Analysis'!AX30</f>
        <v>2609.5367847411444</v>
      </c>
    </row>
    <row r="19" spans="3:21" x14ac:dyDescent="0.25">
      <c r="C19">
        <v>46</v>
      </c>
      <c r="D19" s="132">
        <f>+TOTAL!A325</f>
        <v>41109</v>
      </c>
      <c r="E19" s="139">
        <f t="shared" si="1"/>
        <v>8053.1161243789093</v>
      </c>
      <c r="F19" s="139">
        <f t="shared" si="2"/>
        <v>3746.0867126142011</v>
      </c>
      <c r="G19" s="131">
        <f>+TOTAL!F325</f>
        <v>8401.7000000000007</v>
      </c>
      <c r="H19" s="131">
        <f>+TOTAL!D325</f>
        <v>3383</v>
      </c>
      <c r="I19" s="131">
        <f t="shared" si="0"/>
        <v>5018.7000000000007</v>
      </c>
      <c r="J19" s="142">
        <f>+J18+'[1]River Analysis'!AM31</f>
        <v>23412</v>
      </c>
      <c r="K19" s="142">
        <f>+K18+'[1]River Analysis'!AN31</f>
        <v>53264</v>
      </c>
      <c r="L19" s="142">
        <f>+L18+'[1]River Analysis'!AO31</f>
        <v>48052</v>
      </c>
      <c r="M19" s="142">
        <f>+M18+'[1]River Analysis'!AP31</f>
        <v>20027</v>
      </c>
      <c r="N19" s="142">
        <f>+N18+'[1]River Analysis'!AQ31</f>
        <v>127789</v>
      </c>
      <c r="O19" s="142">
        <f>+O18+'[1]River Analysis'!AR31</f>
        <v>119382</v>
      </c>
      <c r="P19" s="142">
        <f>+P18+'[1]River Analysis'!AS31</f>
        <v>637.92915531335143</v>
      </c>
      <c r="Q19" s="142">
        <f>+Q18+'[1]River Analysis'!AT31</f>
        <v>1451.3351498637601</v>
      </c>
      <c r="R19" s="142">
        <f>+R18+'[1]River Analysis'!AU31</f>
        <v>1309.3188010899185</v>
      </c>
      <c r="S19" s="142">
        <f>+S18+'[1]River Analysis'!AV31</f>
        <v>545.6948228882834</v>
      </c>
      <c r="T19" s="142">
        <f>+T18+'[1]River Analysis'!AW31</f>
        <v>3481.9891008174386</v>
      </c>
      <c r="U19" s="142">
        <f>+U18+'[1]River Analysis'!AX31</f>
        <v>3252.9155313351498</v>
      </c>
    </row>
    <row r="20" spans="3:21" x14ac:dyDescent="0.25">
      <c r="C20">
        <v>45</v>
      </c>
      <c r="D20" s="132">
        <f>+TOTAL!A326</f>
        <v>41116</v>
      </c>
      <c r="E20" s="139">
        <f t="shared" si="1"/>
        <v>8470.5854784420608</v>
      </c>
      <c r="F20" s="139">
        <f t="shared" si="2"/>
        <v>4259.2678313832348</v>
      </c>
      <c r="G20" s="131">
        <f>+TOTAL!F326</f>
        <v>8917.9000000000015</v>
      </c>
      <c r="H20" s="131">
        <f>+TOTAL!D326</f>
        <v>3846.3</v>
      </c>
      <c r="I20" s="131">
        <f t="shared" si="0"/>
        <v>5071.6000000000013</v>
      </c>
      <c r="J20" s="142">
        <f>+J19+'[1]River Analysis'!AM32</f>
        <v>28603</v>
      </c>
      <c r="K20" s="142">
        <f>+K19+'[1]River Analysis'!AN32</f>
        <v>58592</v>
      </c>
      <c r="L20" s="142">
        <f>+L19+'[1]River Analysis'!AO32</f>
        <v>53358</v>
      </c>
      <c r="M20" s="142">
        <f>+M19+'[1]River Analysis'!AP32</f>
        <v>22793</v>
      </c>
      <c r="N20" s="142">
        <f>+N19+'[1]River Analysis'!AQ32</f>
        <v>146849</v>
      </c>
      <c r="O20" s="142">
        <f>+O19+'[1]River Analysis'!AR32</f>
        <v>135417</v>
      </c>
      <c r="P20" s="142">
        <f>+P19+'[1]River Analysis'!AS32</f>
        <v>779.37329700272471</v>
      </c>
      <c r="Q20" s="142">
        <f>+Q19+'[1]River Analysis'!AT32</f>
        <v>1596.5122615803814</v>
      </c>
      <c r="R20" s="142">
        <f>+R19+'[1]River Analysis'!AU32</f>
        <v>1453.8964577656677</v>
      </c>
      <c r="S20" s="142">
        <f>+S19+'[1]River Analysis'!AV32</f>
        <v>621.06267029972753</v>
      </c>
      <c r="T20" s="142">
        <f>+T19+'[1]River Analysis'!AW32</f>
        <v>4001.3351498637603</v>
      </c>
      <c r="U20" s="142">
        <f>+U19+'[1]River Analysis'!AX32</f>
        <v>3689.8365122615805</v>
      </c>
    </row>
    <row r="21" spans="3:21" x14ac:dyDescent="0.25">
      <c r="C21">
        <v>44</v>
      </c>
      <c r="D21" s="132">
        <f>+TOTAL!A327</f>
        <v>41123</v>
      </c>
      <c r="E21" s="139">
        <f t="shared" si="1"/>
        <v>8888.0548325052114</v>
      </c>
      <c r="F21" s="139">
        <f t="shared" si="2"/>
        <v>4772.4489501522685</v>
      </c>
      <c r="G21" s="131">
        <f>+TOTAL!F327</f>
        <v>9583.1</v>
      </c>
      <c r="H21" s="131">
        <f>+TOTAL!D327</f>
        <v>4442.5</v>
      </c>
      <c r="I21" s="131">
        <f t="shared" si="0"/>
        <v>5140.6000000000004</v>
      </c>
      <c r="J21" s="142">
        <f>+J20+'[1]River Analysis'!AM33</f>
        <v>34663</v>
      </c>
      <c r="K21" s="142">
        <f>+K20+'[1]River Analysis'!AN33</f>
        <v>68357</v>
      </c>
      <c r="L21" s="142">
        <f>+L20+'[1]River Analysis'!AO33</f>
        <v>61516</v>
      </c>
      <c r="M21" s="142">
        <f>+M20+'[1]River Analysis'!AP33</f>
        <v>26407</v>
      </c>
      <c r="N21" s="142">
        <f>+N20+'[1]River Analysis'!AQ33</f>
        <v>168058</v>
      </c>
      <c r="O21" s="142">
        <f>+O20+'[1]River Analysis'!AR33</f>
        <v>159534</v>
      </c>
      <c r="P21" s="142">
        <f>+P20+'[1]River Analysis'!AS33</f>
        <v>944.49591280653942</v>
      </c>
      <c r="Q21" s="142">
        <f>+Q20+'[1]River Analysis'!AT33</f>
        <v>1862.5885558583104</v>
      </c>
      <c r="R21" s="142">
        <f>+R20+'[1]River Analysis'!AU33</f>
        <v>1676.1852861035422</v>
      </c>
      <c r="S21" s="142">
        <f>+S20+'[1]River Analysis'!AV33</f>
        <v>719.5367847411444</v>
      </c>
      <c r="T21" s="142">
        <f>+T20+'[1]River Analysis'!AW33</f>
        <v>4579.2370572207083</v>
      </c>
      <c r="U21" s="142">
        <f>+U20+'[1]River Analysis'!AX33</f>
        <v>4346.9754768392377</v>
      </c>
    </row>
    <row r="22" spans="3:21" x14ac:dyDescent="0.25">
      <c r="C22">
        <v>43</v>
      </c>
      <c r="D22" s="132">
        <f>+TOTAL!A328</f>
        <v>41130</v>
      </c>
      <c r="E22" s="139">
        <f t="shared" si="1"/>
        <v>9305.524186568362</v>
      </c>
      <c r="F22" s="139">
        <f t="shared" si="2"/>
        <v>5285.6300689213022</v>
      </c>
      <c r="G22" s="131">
        <f>+TOTAL!F328</f>
        <v>9979.7999999999993</v>
      </c>
      <c r="H22" s="131">
        <f>+TOTAL!D328</f>
        <v>5001.5</v>
      </c>
      <c r="I22" s="131">
        <f t="shared" si="0"/>
        <v>4978.2999999999993</v>
      </c>
      <c r="J22" s="142">
        <f>+J21+'[1]River Analysis'!AM34</f>
        <v>37069</v>
      </c>
      <c r="K22" s="142">
        <f>+K21+'[1]River Analysis'!AN34</f>
        <v>75286</v>
      </c>
      <c r="L22" s="142">
        <f>+L21+'[1]River Analysis'!AO34</f>
        <v>75422</v>
      </c>
      <c r="M22" s="142">
        <f>+M21+'[1]River Analysis'!AP34</f>
        <v>27295</v>
      </c>
      <c r="N22" s="142">
        <f>+N21+'[1]River Analysis'!AQ34</f>
        <v>190343</v>
      </c>
      <c r="O22" s="142">
        <f>+O21+'[1]River Analysis'!AR34</f>
        <v>174386</v>
      </c>
      <c r="P22" s="142">
        <f>+P21+'[1]River Analysis'!AS34</f>
        <v>1010.0544959128065</v>
      </c>
      <c r="Q22" s="142">
        <f>+Q21+'[1]River Analysis'!AT34</f>
        <v>2051.3896457765663</v>
      </c>
      <c r="R22" s="142">
        <f>+R21+'[1]River Analysis'!AU34</f>
        <v>2055.0953678474116</v>
      </c>
      <c r="S22" s="142">
        <f>+S21+'[1]River Analysis'!AV34</f>
        <v>743.73297002724792</v>
      </c>
      <c r="T22" s="142">
        <f>+T21+'[1]River Analysis'!AW34</f>
        <v>5186.4577656675747</v>
      </c>
      <c r="U22" s="142">
        <f>+U21+'[1]River Analysis'!AX34</f>
        <v>4751.6621253406001</v>
      </c>
    </row>
    <row r="23" spans="3:21" x14ac:dyDescent="0.25">
      <c r="C23">
        <v>42</v>
      </c>
      <c r="D23" s="132">
        <f>+TOTAL!A329</f>
        <v>41137</v>
      </c>
      <c r="E23" s="139">
        <f t="shared" si="1"/>
        <v>9722.9935406315126</v>
      </c>
      <c r="F23" s="139">
        <f t="shared" si="2"/>
        <v>5798.8111876903358</v>
      </c>
      <c r="G23" s="131">
        <f>+TOTAL!F329</f>
        <v>10419.9</v>
      </c>
      <c r="H23" s="131">
        <f>+TOTAL!D329</f>
        <v>5671</v>
      </c>
      <c r="I23" s="131">
        <f t="shared" si="0"/>
        <v>4748.8999999999996</v>
      </c>
      <c r="J23" s="142">
        <f>+J22+'[1]River Analysis'!AM35</f>
        <v>40530</v>
      </c>
      <c r="K23" s="142">
        <f>+K22+'[1]River Analysis'!AN35</f>
        <v>84285</v>
      </c>
      <c r="L23" s="142">
        <f>+L22+'[1]River Analysis'!AO35</f>
        <v>90834</v>
      </c>
      <c r="M23" s="142">
        <f>+M22+'[1]River Analysis'!AP35</f>
        <v>31305</v>
      </c>
      <c r="N23" s="142">
        <f>+N22+'[1]River Analysis'!AQ35</f>
        <v>213767</v>
      </c>
      <c r="O23" s="142">
        <f>+O22+'[1]River Analysis'!AR35</f>
        <v>196241</v>
      </c>
      <c r="P23" s="142">
        <f>+P22+'[1]River Analysis'!AS35</f>
        <v>1104.3596730245231</v>
      </c>
      <c r="Q23" s="142">
        <f>+Q22+'[1]River Analysis'!AT35</f>
        <v>2296.5940054495909</v>
      </c>
      <c r="R23" s="142">
        <f>+R22+'[1]River Analysis'!AU35</f>
        <v>2475.0408719346051</v>
      </c>
      <c r="S23" s="142">
        <f>+S22+'[1]River Analysis'!AV35</f>
        <v>852.99727520435965</v>
      </c>
      <c r="T23" s="142">
        <f>+T22+'[1]River Analysis'!AW35</f>
        <v>5824.7138964577653</v>
      </c>
      <c r="U23" s="142">
        <f>+U22+'[1]River Analysis'!AX35</f>
        <v>5347.1662125340608</v>
      </c>
    </row>
    <row r="24" spans="3:21" x14ac:dyDescent="0.25">
      <c r="C24">
        <v>41</v>
      </c>
      <c r="D24" s="132">
        <f>+TOTAL!A330</f>
        <v>41144</v>
      </c>
      <c r="E24" s="139">
        <f t="shared" si="1"/>
        <v>10140.462894694663</v>
      </c>
      <c r="F24" s="139">
        <f t="shared" si="2"/>
        <v>6311.9923064593695</v>
      </c>
      <c r="G24" s="131">
        <f>+TOTAL!F330</f>
        <v>10928.4</v>
      </c>
      <c r="H24" s="131">
        <f>+TOTAL!D330</f>
        <v>6230.4</v>
      </c>
      <c r="I24" s="131">
        <f t="shared" si="0"/>
        <v>4698</v>
      </c>
      <c r="J24" s="142">
        <f>+J23+'[1]River Analysis'!AM36</f>
        <v>42219</v>
      </c>
      <c r="K24" s="142">
        <f>+K23+'[1]River Analysis'!AN36</f>
        <v>93688</v>
      </c>
      <c r="L24" s="142">
        <f>+L23+'[1]River Analysis'!AO36</f>
        <v>105895</v>
      </c>
      <c r="M24" s="142">
        <f>+M23+'[1]River Analysis'!AP36</f>
        <v>31913</v>
      </c>
      <c r="N24" s="142">
        <f>+N23+'[1]River Analysis'!AQ36</f>
        <v>232655</v>
      </c>
      <c r="O24" s="142">
        <f>+O23+'[1]River Analysis'!AR36</f>
        <v>221008</v>
      </c>
      <c r="P24" s="142">
        <f>+P23+'[1]River Analysis'!AS36</f>
        <v>1150.3814713896456</v>
      </c>
      <c r="Q24" s="142">
        <f>+Q23+'[1]River Analysis'!AT36</f>
        <v>2552.8065395095364</v>
      </c>
      <c r="R24" s="142">
        <f>+R23+'[1]River Analysis'!AU36</f>
        <v>2885.422343324251</v>
      </c>
      <c r="S24" s="142">
        <f>+S23+'[1]River Analysis'!AV36</f>
        <v>869.56403269754765</v>
      </c>
      <c r="T24" s="142">
        <f>+T23+'[1]River Analysis'!AW36</f>
        <v>6339.373297002724</v>
      </c>
      <c r="U24" s="142">
        <f>+U23+'[1]River Analysis'!AX36</f>
        <v>6022.0163487738428</v>
      </c>
    </row>
    <row r="25" spans="3:21" x14ac:dyDescent="0.25">
      <c r="C25">
        <v>40</v>
      </c>
      <c r="D25" s="132">
        <f>+TOTAL!A331</f>
        <v>41151</v>
      </c>
      <c r="E25" s="139">
        <f t="shared" si="1"/>
        <v>10557.932248757814</v>
      </c>
      <c r="F25" s="139">
        <f t="shared" si="2"/>
        <v>6825.1734252284032</v>
      </c>
      <c r="G25" s="131">
        <f>+TOTAL!F331</f>
        <v>11477.2</v>
      </c>
      <c r="H25" s="131">
        <f>+TOTAL!D331</f>
        <v>6825</v>
      </c>
      <c r="I25" s="131">
        <f t="shared" si="0"/>
        <v>4652.2000000000007</v>
      </c>
      <c r="J25" s="142">
        <f>+J24+'[1]River Analysis'!AM37</f>
        <v>46719</v>
      </c>
      <c r="K25" s="142">
        <f>+K24+'[1]River Analysis'!AN37</f>
        <v>103993</v>
      </c>
      <c r="L25" s="142">
        <f>+L24+'[1]River Analysis'!AO37</f>
        <v>122617</v>
      </c>
      <c r="M25" s="142">
        <f>+M24+'[1]River Analysis'!AP37</f>
        <v>35551</v>
      </c>
      <c r="N25" s="142">
        <f>+N24+'[1]River Analysis'!AQ37</f>
        <v>258101</v>
      </c>
      <c r="O25" s="142">
        <f>+O24+'[1]River Analysis'!AR37</f>
        <v>248670</v>
      </c>
      <c r="P25" s="142">
        <f>+P24+'[1]River Analysis'!AS37</f>
        <v>1272.9972752043595</v>
      </c>
      <c r="Q25" s="142">
        <f>+Q24+'[1]River Analysis'!AT37</f>
        <v>2833.5967302452314</v>
      </c>
      <c r="R25" s="142">
        <f>+R24+'[1]River Analysis'!AU37</f>
        <v>3341.0626702997279</v>
      </c>
      <c r="S25" s="142">
        <f>+S24+'[1]River Analysis'!AV37</f>
        <v>968.69209809264305</v>
      </c>
      <c r="T25" s="142">
        <f>+T24+'[1]River Analysis'!AW37</f>
        <v>7032.7247956403262</v>
      </c>
      <c r="U25" s="142">
        <f>+U24+'[1]River Analysis'!AX37</f>
        <v>6775.7493188010903</v>
      </c>
    </row>
    <row r="26" spans="3:21" x14ac:dyDescent="0.25">
      <c r="C26">
        <v>39</v>
      </c>
      <c r="D26" s="132">
        <f>+TOTAL!A332</f>
        <v>41158</v>
      </c>
      <c r="E26" s="139">
        <f t="shared" si="1"/>
        <v>10975.401602820964</v>
      </c>
      <c r="F26" s="139">
        <f t="shared" si="2"/>
        <v>7338.3545439974368</v>
      </c>
      <c r="G26" s="131">
        <f>+TOTAL!F332</f>
        <v>11859.1</v>
      </c>
      <c r="H26" s="131">
        <f>+TOTAL!D332</f>
        <v>7312.5</v>
      </c>
      <c r="I26" s="131">
        <f t="shared" si="0"/>
        <v>4546.6000000000004</v>
      </c>
      <c r="J26" s="142">
        <f>+J25+'[1]River Analysis'!AM38</f>
        <v>47347</v>
      </c>
      <c r="K26" s="142">
        <f>+K25+'[1]River Analysis'!AN38</f>
        <v>111543</v>
      </c>
      <c r="L26" s="142">
        <f>+L25+'[1]River Analysis'!AO38</f>
        <v>135710</v>
      </c>
      <c r="M26" s="142">
        <f>+M25+'[1]River Analysis'!AP38</f>
        <v>40432</v>
      </c>
      <c r="N26" s="142">
        <f>+N25+'[1]River Analysis'!AQ38</f>
        <v>278991</v>
      </c>
      <c r="O26" s="142">
        <f>+O25+'[1]River Analysis'!AR38</f>
        <v>272576</v>
      </c>
      <c r="P26" s="142">
        <f>+P25+'[1]River Analysis'!AS38</f>
        <v>1290.108991825613</v>
      </c>
      <c r="Q26" s="142">
        <f>+Q25+'[1]River Analysis'!AT38</f>
        <v>3039.318801089918</v>
      </c>
      <c r="R26" s="142">
        <f>+R25+'[1]River Analysis'!AU38</f>
        <v>3697.8201634877387</v>
      </c>
      <c r="S26" s="142">
        <f>+S25+'[1]River Analysis'!AV38</f>
        <v>1101.6893732970027</v>
      </c>
      <c r="T26" s="142">
        <f>+T25+'[1]River Analysis'!AW38</f>
        <v>7601.9346049046317</v>
      </c>
      <c r="U26" s="142">
        <f>+U25+'[1]River Analysis'!AX38</f>
        <v>7427.1389645776571</v>
      </c>
    </row>
    <row r="27" spans="3:21" x14ac:dyDescent="0.25">
      <c r="C27">
        <v>38</v>
      </c>
      <c r="D27" s="132">
        <f>+TOTAL!A333</f>
        <v>41165</v>
      </c>
      <c r="E27" s="139">
        <f t="shared" si="1"/>
        <v>11392.870956884115</v>
      </c>
      <c r="F27" s="139">
        <f t="shared" si="2"/>
        <v>7851.5356627664705</v>
      </c>
      <c r="G27" s="131">
        <f>+TOTAL!F333</f>
        <v>12348</v>
      </c>
      <c r="H27" s="131">
        <f>+TOTAL!D333</f>
        <v>8088.5</v>
      </c>
      <c r="I27" s="131">
        <f t="shared" si="0"/>
        <v>4259.5</v>
      </c>
      <c r="J27" s="142">
        <f>+J26+'[1]River Analysis'!AM39</f>
        <v>50919</v>
      </c>
      <c r="K27" s="142">
        <f>+K26+'[1]River Analysis'!AN39</f>
        <v>121349</v>
      </c>
      <c r="L27" s="142">
        <f>+L26+'[1]River Analysis'!AO39</f>
        <v>152162</v>
      </c>
      <c r="M27" s="142">
        <f>+M26+'[1]River Analysis'!AP39</f>
        <v>44598</v>
      </c>
      <c r="N27" s="142">
        <f>+N26+'[1]River Analysis'!AQ39</f>
        <v>308440</v>
      </c>
      <c r="O27" s="142">
        <f>+O26+'[1]River Analysis'!AR39</f>
        <v>304786</v>
      </c>
      <c r="P27" s="142">
        <f>+P26+'[1]River Analysis'!AS39</f>
        <v>1387.4386920980926</v>
      </c>
      <c r="Q27" s="142">
        <f>+Q26+'[1]River Analysis'!AT39</f>
        <v>3306.5122615803812</v>
      </c>
      <c r="R27" s="142">
        <f>+R26+'[1]River Analysis'!AU39</f>
        <v>4146.103542234333</v>
      </c>
      <c r="S27" s="142">
        <f>+S26+'[1]River Analysis'!AV39</f>
        <v>1215.2043596730246</v>
      </c>
      <c r="T27" s="142">
        <f>+T26+'[1]River Analysis'!AW39</f>
        <v>8404.3596730245226</v>
      </c>
      <c r="U27" s="142">
        <f>+U26+'[1]River Analysis'!AX39</f>
        <v>8304.7956403269764</v>
      </c>
    </row>
    <row r="28" spans="3:21" x14ac:dyDescent="0.25">
      <c r="C28">
        <v>37</v>
      </c>
      <c r="D28" s="132">
        <f>+TOTAL!A334</f>
        <v>41172</v>
      </c>
      <c r="E28" s="139">
        <f t="shared" si="1"/>
        <v>11810.340310947266</v>
      </c>
      <c r="F28" s="139">
        <f t="shared" si="2"/>
        <v>8364.7167815355042</v>
      </c>
      <c r="G28" s="131">
        <f>+TOTAL!F334</f>
        <v>12773.9</v>
      </c>
      <c r="H28" s="131">
        <f>+TOTAL!D334</f>
        <v>8630.7999999999993</v>
      </c>
      <c r="I28" s="131">
        <f t="shared" si="0"/>
        <v>4143.1000000000004</v>
      </c>
      <c r="J28" s="142">
        <f>+J27+'[1]River Analysis'!AM40</f>
        <v>55695</v>
      </c>
      <c r="K28" s="142">
        <f>+K27+'[1]River Analysis'!AN40</f>
        <v>135278</v>
      </c>
      <c r="L28" s="142">
        <f>+L27+'[1]River Analysis'!AO40</f>
        <v>163068</v>
      </c>
      <c r="M28" s="142">
        <f>+M27+'[1]River Analysis'!AP40</f>
        <v>47482</v>
      </c>
      <c r="N28" s="142">
        <f>+N27+'[1]River Analysis'!AQ40</f>
        <v>331060</v>
      </c>
      <c r="O28" s="142">
        <f>+O27+'[1]River Analysis'!AR40</f>
        <v>338246</v>
      </c>
      <c r="P28" s="142">
        <f>+P27+'[1]River Analysis'!AS40</f>
        <v>1517.574931880109</v>
      </c>
      <c r="Q28" s="142">
        <f>+Q27+'[1]River Analysis'!AT40</f>
        <v>3686.0490463215256</v>
      </c>
      <c r="R28" s="142">
        <f>+R27+'[1]River Analysis'!AU40</f>
        <v>4443.2697547683929</v>
      </c>
      <c r="S28" s="142">
        <f>+S27+'[1]River Analysis'!AV40</f>
        <v>1293.7874659400545</v>
      </c>
      <c r="T28" s="142">
        <f>+T27+'[1]River Analysis'!AW40</f>
        <v>9020.7084468664852</v>
      </c>
      <c r="U28" s="142">
        <f>+U27+'[1]River Analysis'!AX40</f>
        <v>9216.512261580383</v>
      </c>
    </row>
    <row r="29" spans="3:21" x14ac:dyDescent="0.25">
      <c r="C29">
        <v>36</v>
      </c>
      <c r="D29" s="132">
        <f>+TOTAL!A335</f>
        <v>41179</v>
      </c>
      <c r="E29" s="139">
        <f t="shared" si="1"/>
        <v>12227.809665010416</v>
      </c>
      <c r="F29" s="139">
        <f t="shared" si="2"/>
        <v>8877.897900304537</v>
      </c>
      <c r="G29" s="131">
        <f>+TOTAL!F335</f>
        <v>13081</v>
      </c>
      <c r="H29" s="131">
        <f>+TOTAL!D335</f>
        <v>9221.7999999999993</v>
      </c>
      <c r="I29" s="131">
        <f t="shared" si="0"/>
        <v>3859.2000000000007</v>
      </c>
      <c r="J29" s="142">
        <f>+J28+'[1]River Analysis'!AM41</f>
        <v>57630</v>
      </c>
      <c r="K29" s="142">
        <f>+K28+'[1]River Analysis'!AN41</f>
        <v>144812</v>
      </c>
      <c r="L29" s="142">
        <f>+L28+'[1]River Analysis'!AO41</f>
        <v>175331</v>
      </c>
      <c r="M29" s="142">
        <f>+M28+'[1]River Analysis'!AP41</f>
        <v>51165</v>
      </c>
      <c r="N29" s="142">
        <f>+N28+'[1]River Analysis'!AQ41</f>
        <v>355613</v>
      </c>
      <c r="O29" s="142">
        <f>+O28+'[1]River Analysis'!AR41</f>
        <v>363244</v>
      </c>
      <c r="P29" s="142">
        <f>+P28+'[1]River Analysis'!AS41</f>
        <v>1570.2997275204359</v>
      </c>
      <c r="Q29" s="142">
        <f>+Q28+'[1]River Analysis'!AT41</f>
        <v>3945.8310626702996</v>
      </c>
      <c r="R29" s="142">
        <f>+R28+'[1]River Analysis'!AU41</f>
        <v>4777.4114441416896</v>
      </c>
      <c r="S29" s="142">
        <f>+S28+'[1]River Analysis'!AV41</f>
        <v>1394.1416893732969</v>
      </c>
      <c r="T29" s="142">
        <f>+T28+'[1]River Analysis'!AW41</f>
        <v>9689.7275204359667</v>
      </c>
      <c r="U29" s="142">
        <f>+U28+'[1]River Analysis'!AX41</f>
        <v>9897.6566757493201</v>
      </c>
    </row>
    <row r="30" spans="3:21" x14ac:dyDescent="0.25">
      <c r="C30">
        <v>35</v>
      </c>
      <c r="D30" s="132">
        <f>+TOTAL!A336</f>
        <v>41186</v>
      </c>
      <c r="E30" s="139">
        <f t="shared" si="1"/>
        <v>12645.279019073567</v>
      </c>
      <c r="F30" s="139">
        <f t="shared" si="2"/>
        <v>9391.0790190735697</v>
      </c>
      <c r="G30" s="131">
        <f>+TOTAL!F336</f>
        <v>13360.9</v>
      </c>
      <c r="H30" s="131">
        <f>+TOTAL!D336</f>
        <v>9604</v>
      </c>
      <c r="I30" s="131">
        <f t="shared" si="0"/>
        <v>3756.8999999999996</v>
      </c>
      <c r="J30" s="142">
        <f>+J29+'[1]River Analysis'!AM42</f>
        <v>60357</v>
      </c>
      <c r="K30" s="142">
        <f>+K29+'[1]River Analysis'!AN42</f>
        <v>156293</v>
      </c>
      <c r="L30" s="142">
        <f>+L29+'[1]River Analysis'!AO42</f>
        <v>178629</v>
      </c>
      <c r="M30" s="142">
        <f>+M29+'[1]River Analysis'!AP42</f>
        <v>53228</v>
      </c>
      <c r="N30" s="142">
        <f>+N29+'[1]River Analysis'!AQ42</f>
        <v>369458</v>
      </c>
      <c r="O30" s="142">
        <f>+O29+'[1]River Analysis'!AR42</f>
        <v>394143</v>
      </c>
      <c r="P30" s="142">
        <f>+P29+'[1]River Analysis'!AS42</f>
        <v>1644.6049046321525</v>
      </c>
      <c r="Q30" s="142">
        <f>+Q29+'[1]River Analysis'!AT42</f>
        <v>4258.6648501362397</v>
      </c>
      <c r="R30" s="142">
        <f>+R29+'[1]River Analysis'!AU42</f>
        <v>4867.2752043596729</v>
      </c>
      <c r="S30" s="142">
        <f>+S29+'[1]River Analysis'!AV42</f>
        <v>1450.3542234332424</v>
      </c>
      <c r="T30" s="142">
        <f>+T29+'[1]River Analysis'!AW42</f>
        <v>10066.975476839236</v>
      </c>
      <c r="U30" s="142">
        <f>+U29+'[1]River Analysis'!AX42</f>
        <v>10739.591280653953</v>
      </c>
    </row>
    <row r="31" spans="3:21" x14ac:dyDescent="0.25">
      <c r="C31">
        <v>34</v>
      </c>
      <c r="D31" s="132">
        <f>+TOTAL!A337</f>
        <v>41193</v>
      </c>
      <c r="E31" s="139">
        <f t="shared" si="1"/>
        <v>13062.748373136717</v>
      </c>
      <c r="F31" s="139">
        <f t="shared" si="2"/>
        <v>9904.2601378426025</v>
      </c>
      <c r="G31" s="131">
        <f>+TOTAL!F337</f>
        <v>13770.9</v>
      </c>
      <c r="H31" s="131">
        <f>+TOTAL!D337</f>
        <v>9734.9</v>
      </c>
      <c r="I31" s="131">
        <f t="shared" si="0"/>
        <v>4036</v>
      </c>
      <c r="J31" s="142">
        <f>+J30+'[1]River Analysis'!AM43</f>
        <v>61910</v>
      </c>
      <c r="K31" s="142">
        <f>+K30+'[1]River Analysis'!AN43</f>
        <v>164761</v>
      </c>
      <c r="L31" s="142">
        <f>+L30+'[1]River Analysis'!AO43</f>
        <v>180774</v>
      </c>
      <c r="M31" s="142">
        <f>+M30+'[1]River Analysis'!AP43</f>
        <v>56172</v>
      </c>
      <c r="N31" s="142">
        <f>+N30+'[1]River Analysis'!AQ43</f>
        <v>376462</v>
      </c>
      <c r="O31" s="142">
        <f>+O30+'[1]River Analysis'!AR43</f>
        <v>417614</v>
      </c>
      <c r="P31" s="142">
        <f>+P30+'[1]River Analysis'!AS43</f>
        <v>1686.9209809264305</v>
      </c>
      <c r="Q31" s="142">
        <f>+Q30+'[1]River Analysis'!AT43</f>
        <v>4489.4005449591277</v>
      </c>
      <c r="R31" s="142">
        <f>+R30+'[1]River Analysis'!AU43</f>
        <v>4925.7220708446866</v>
      </c>
      <c r="S31" s="142">
        <f>+S30+'[1]River Analysis'!AV43</f>
        <v>1530.5722070844686</v>
      </c>
      <c r="T31" s="142">
        <f>+T30+'[1]River Analysis'!AW43</f>
        <v>10257.820163487737</v>
      </c>
      <c r="U31" s="142">
        <f>+U30+'[1]River Analysis'!AX43</f>
        <v>11379.128065395096</v>
      </c>
    </row>
    <row r="32" spans="3:21" x14ac:dyDescent="0.25">
      <c r="C32">
        <v>33</v>
      </c>
      <c r="D32" s="132">
        <f>+TOTAL!A338</f>
        <v>41200</v>
      </c>
      <c r="E32" s="139">
        <f t="shared" si="1"/>
        <v>13480.217727199868</v>
      </c>
      <c r="F32" s="139">
        <f t="shared" si="2"/>
        <v>10417.441256611635</v>
      </c>
      <c r="G32" s="131">
        <f>+TOTAL!F338</f>
        <v>14342.9</v>
      </c>
      <c r="H32" s="131">
        <f>+TOTAL!D338</f>
        <v>10114.5</v>
      </c>
      <c r="I32" s="131">
        <f t="shared" si="0"/>
        <v>4228.3999999999996</v>
      </c>
      <c r="J32" s="142">
        <f>+J31+'[1]River Analysis'!AM44</f>
        <v>66642</v>
      </c>
      <c r="K32" s="142">
        <f>+K31+'[1]River Analysis'!AN44</f>
        <v>169974</v>
      </c>
      <c r="L32" s="142">
        <f>+L31+'[1]River Analysis'!AO44</f>
        <v>186400</v>
      </c>
      <c r="M32" s="142">
        <f>+M31+'[1]River Analysis'!AP44</f>
        <v>59661</v>
      </c>
      <c r="N32" s="142">
        <f>+N31+'[1]River Analysis'!AQ44</f>
        <v>392916</v>
      </c>
      <c r="O32" s="142">
        <f>+O31+'[1]River Analysis'!AR44</f>
        <v>438862</v>
      </c>
      <c r="P32" s="142">
        <f>+P31+'[1]River Analysis'!AS44</f>
        <v>1815.8583106267029</v>
      </c>
      <c r="Q32" s="142">
        <f>+Q31+'[1]River Analysis'!AT44</f>
        <v>4631.4441416893733</v>
      </c>
      <c r="R32" s="142">
        <f>+R31+'[1]River Analysis'!AU44</f>
        <v>5079.0190735694823</v>
      </c>
      <c r="S32" s="142">
        <f>+S31+'[1]River Analysis'!AV44</f>
        <v>1625.6403269754767</v>
      </c>
      <c r="T32" s="142">
        <f>+T31+'[1]River Analysis'!AW44</f>
        <v>10706.158038147138</v>
      </c>
      <c r="U32" s="142">
        <f>+U31+'[1]River Analysis'!AX44</f>
        <v>11958.092643051772</v>
      </c>
    </row>
    <row r="33" spans="1:21" x14ac:dyDescent="0.25">
      <c r="C33">
        <v>32</v>
      </c>
      <c r="D33" s="132">
        <f>+TOTAL!A339</f>
        <v>41207</v>
      </c>
      <c r="E33" s="139">
        <f t="shared" si="1"/>
        <v>13897.687081263019</v>
      </c>
      <c r="F33" s="139">
        <f t="shared" si="2"/>
        <v>10930.622375380668</v>
      </c>
      <c r="G33" s="131">
        <f>+TOTAL!F339</f>
        <v>14705.7</v>
      </c>
      <c r="H33" s="131">
        <f>+TOTAL!D339</f>
        <v>10409.700000000001</v>
      </c>
      <c r="I33" s="131">
        <f t="shared" si="0"/>
        <v>4296</v>
      </c>
      <c r="J33" s="142">
        <f>+J32+'[1]River Analysis'!AM45</f>
        <v>69172</v>
      </c>
      <c r="K33" s="142">
        <f>+K32+'[1]River Analysis'!AN45</f>
        <v>178846</v>
      </c>
      <c r="L33" s="142">
        <f>+L32+'[1]River Analysis'!AO45</f>
        <v>190679</v>
      </c>
      <c r="M33" s="142">
        <f>+M32+'[1]River Analysis'!AP45</f>
        <v>63391</v>
      </c>
      <c r="N33" s="142">
        <f>+N32+'[1]River Analysis'!AQ45</f>
        <v>402616</v>
      </c>
      <c r="O33" s="142">
        <f>+O32+'[1]River Analysis'!AR45</f>
        <v>462764</v>
      </c>
      <c r="P33" s="142">
        <f>+P32+'[1]River Analysis'!AS45</f>
        <v>1884.7956403269754</v>
      </c>
      <c r="Q33" s="142">
        <f>+Q32+'[1]River Analysis'!AT45</f>
        <v>4873.1880108991827</v>
      </c>
      <c r="R33" s="142">
        <f>+R32+'[1]River Analysis'!AU45</f>
        <v>5195.6130790190737</v>
      </c>
      <c r="S33" s="142">
        <f>+S32+'[1]River Analysis'!AV45</f>
        <v>1727.2752043596729</v>
      </c>
      <c r="T33" s="142">
        <f>+T32+'[1]River Analysis'!AW45</f>
        <v>10970.463215258855</v>
      </c>
      <c r="U33" s="142">
        <f>+U32+'[1]River Analysis'!AX45</f>
        <v>12609.373297002725</v>
      </c>
    </row>
    <row r="34" spans="1:21" x14ac:dyDescent="0.25">
      <c r="C34">
        <v>31</v>
      </c>
      <c r="D34" s="132">
        <f>+TOTAL!A340</f>
        <v>41214</v>
      </c>
      <c r="E34" s="139">
        <f t="shared" si="1"/>
        <v>14315.156435326169</v>
      </c>
      <c r="F34" s="139">
        <f t="shared" si="2"/>
        <v>11443.803494149701</v>
      </c>
      <c r="G34" s="131">
        <f>+TOTAL!F340</f>
        <v>14915.2</v>
      </c>
      <c r="H34" s="131">
        <f>+TOTAL!D340</f>
        <v>10802</v>
      </c>
      <c r="I34" s="131">
        <f t="shared" si="0"/>
        <v>4113.2000000000007</v>
      </c>
      <c r="J34" s="142">
        <f>+J33+'[1]River Analysis'!AM46</f>
        <v>72797</v>
      </c>
      <c r="K34" s="142">
        <f>+K33+'[1]River Analysis'!AN46</f>
        <v>183719</v>
      </c>
      <c r="L34" s="142">
        <f>+L33+'[1]River Analysis'!AO46</f>
        <v>196203</v>
      </c>
      <c r="M34" s="142">
        <f>+M33+'[1]River Analysis'!AP46</f>
        <v>66759</v>
      </c>
      <c r="N34" s="142">
        <f>+N33+'[1]River Analysis'!AQ46</f>
        <v>416653</v>
      </c>
      <c r="O34" s="142">
        <f>+O33+'[1]River Analysis'!AR46</f>
        <v>480505</v>
      </c>
      <c r="P34" s="142">
        <f>+P33+'[1]River Analysis'!AS46</f>
        <v>1983.5694822888283</v>
      </c>
      <c r="Q34" s="142">
        <f>+Q33+'[1]River Analysis'!AT46</f>
        <v>5005.9673024523163</v>
      </c>
      <c r="R34" s="142">
        <f>+R33+'[1]River Analysis'!AU46</f>
        <v>5346.1307901907358</v>
      </c>
      <c r="S34" s="142">
        <f>+S33+'[1]River Analysis'!AV46</f>
        <v>1819.0463215258853</v>
      </c>
      <c r="T34" s="142">
        <f>+T33+'[1]River Analysis'!AW46</f>
        <v>11352.942779291552</v>
      </c>
      <c r="U34" s="142">
        <f>+U33+'[1]River Analysis'!AX46</f>
        <v>13092.779291553134</v>
      </c>
    </row>
    <row r="35" spans="1:21" x14ac:dyDescent="0.25">
      <c r="C35">
        <v>30</v>
      </c>
      <c r="D35" s="132">
        <f>+TOTAL!A341</f>
        <v>41221</v>
      </c>
      <c r="E35" s="139">
        <f t="shared" si="1"/>
        <v>14732.62578938932</v>
      </c>
      <c r="F35" s="139">
        <f t="shared" si="2"/>
        <v>11956.984612918734</v>
      </c>
      <c r="G35" s="131">
        <f>+TOTAL!F341</f>
        <v>15229.7</v>
      </c>
      <c r="H35" s="131">
        <f>+TOTAL!D341</f>
        <v>11100.5</v>
      </c>
      <c r="I35" s="131">
        <f t="shared" si="0"/>
        <v>4129.2000000000007</v>
      </c>
      <c r="J35" s="142">
        <f>+J34+'[1]River Analysis'!AM47</f>
        <v>75517</v>
      </c>
      <c r="K35" s="142">
        <f>+K34+'[1]River Analysis'!AN47</f>
        <v>193571</v>
      </c>
      <c r="L35" s="142">
        <f>+L34+'[1]River Analysis'!AO47</f>
        <v>199284</v>
      </c>
      <c r="M35" s="142">
        <f>+M34+'[1]River Analysis'!AP47</f>
        <v>68496</v>
      </c>
      <c r="N35" s="142">
        <f>+N34+'[1]River Analysis'!AQ47</f>
        <v>427111</v>
      </c>
      <c r="O35" s="142">
        <f>+O34+'[1]River Analysis'!AR47</f>
        <v>499884</v>
      </c>
      <c r="P35" s="142">
        <f>+P34+'[1]River Analysis'!AS47</f>
        <v>2057.683923705722</v>
      </c>
      <c r="Q35" s="142">
        <f>+Q34+'[1]River Analysis'!AT47</f>
        <v>5274.41416893733</v>
      </c>
      <c r="R35" s="142">
        <f>+R34+'[1]River Analysis'!AU47</f>
        <v>5430.0817438692102</v>
      </c>
      <c r="S35" s="142">
        <f>+S34+'[1]River Analysis'!AV47</f>
        <v>1866.3760217983649</v>
      </c>
      <c r="T35" s="142">
        <f>+T34+'[1]River Analysis'!AW47</f>
        <v>11637.901907356947</v>
      </c>
      <c r="U35" s="142">
        <f>+U34+'[1]River Analysis'!AX47</f>
        <v>13620.817438692098</v>
      </c>
    </row>
    <row r="36" spans="1:21" x14ac:dyDescent="0.25">
      <c r="C36">
        <v>29</v>
      </c>
      <c r="D36" s="132">
        <f>+TOTAL!A342</f>
        <v>41228</v>
      </c>
      <c r="E36" s="139">
        <f t="shared" si="1"/>
        <v>15150.09514345247</v>
      </c>
      <c r="F36" s="139">
        <f t="shared" si="2"/>
        <v>12470.165731687766</v>
      </c>
      <c r="G36" s="131">
        <f>+TOTAL!F342</f>
        <v>15865.2</v>
      </c>
      <c r="H36" s="131">
        <f>+TOTAL!D342</f>
        <v>11430.1</v>
      </c>
      <c r="I36" s="131">
        <f t="shared" si="0"/>
        <v>4435.1000000000004</v>
      </c>
      <c r="J36" s="142">
        <f>+J35+'[1]River Analysis'!AM48</f>
        <v>78191</v>
      </c>
      <c r="K36" s="142">
        <f>+K35+'[1]River Analysis'!AN48</f>
        <v>195868</v>
      </c>
      <c r="L36" s="142">
        <f>+L35+'[1]River Analysis'!AO48</f>
        <v>205295</v>
      </c>
      <c r="M36" s="142">
        <f>+M35+'[1]River Analysis'!AP48</f>
        <v>72643</v>
      </c>
      <c r="N36" s="142">
        <f>+N35+'[1]River Analysis'!AQ48</f>
        <v>438487</v>
      </c>
      <c r="O36" s="142">
        <f>+O35+'[1]River Analysis'!AR48</f>
        <v>516747</v>
      </c>
      <c r="P36" s="142">
        <f>+P35+'[1]River Analysis'!AS48</f>
        <v>2130.5449591280653</v>
      </c>
      <c r="Q36" s="142">
        <f>+Q35+'[1]River Analysis'!AT48</f>
        <v>5337.0027247956405</v>
      </c>
      <c r="R36" s="142">
        <f>+R35+'[1]River Analysis'!AU48</f>
        <v>5593.8692098092642</v>
      </c>
      <c r="S36" s="142">
        <f>+S35+'[1]River Analysis'!AV48</f>
        <v>1979.3732970027247</v>
      </c>
      <c r="T36" s="142">
        <f>+T35+'[1]River Analysis'!AW48</f>
        <v>11947.874659400544</v>
      </c>
      <c r="U36" s="142">
        <f>+U35+'[1]River Analysis'!AX48</f>
        <v>14080.299727520436</v>
      </c>
    </row>
    <row r="37" spans="1:21" x14ac:dyDescent="0.25">
      <c r="C37">
        <v>28</v>
      </c>
      <c r="D37" s="132">
        <f>+TOTAL!A343</f>
        <v>41235</v>
      </c>
      <c r="E37" s="139">
        <f t="shared" si="1"/>
        <v>15567.564497515621</v>
      </c>
      <c r="F37" s="139">
        <f t="shared" si="2"/>
        <v>12983.346850456799</v>
      </c>
      <c r="G37" s="131">
        <f>+TOTAL!F343</f>
        <v>16144.5</v>
      </c>
      <c r="H37" s="131">
        <f>+TOTAL!D343</f>
        <v>11658.7</v>
      </c>
      <c r="I37" s="131">
        <f t="shared" si="0"/>
        <v>4485.7999999999993</v>
      </c>
      <c r="J37" s="142">
        <f>+J36+'[1]River Analysis'!AM49</f>
        <v>80581</v>
      </c>
      <c r="K37" s="142">
        <f>+K36+'[1]River Analysis'!AN49</f>
        <v>202832</v>
      </c>
      <c r="L37" s="142">
        <f>+L36+'[1]River Analysis'!AO49</f>
        <v>210584</v>
      </c>
      <c r="M37" s="142">
        <f>+M36+'[1]River Analysis'!AP49</f>
        <v>73594</v>
      </c>
      <c r="N37" s="142">
        <f>+N36+'[1]River Analysis'!AQ49</f>
        <v>446619</v>
      </c>
      <c r="O37" s="142">
        <f>+O36+'[1]River Analysis'!AR49</f>
        <v>538890</v>
      </c>
      <c r="P37" s="142">
        <f>+P36+'[1]River Analysis'!AS49</f>
        <v>2195.6675749318802</v>
      </c>
      <c r="Q37" s="142">
        <f>+Q36+'[1]River Analysis'!AT49</f>
        <v>5526.7574931880108</v>
      </c>
      <c r="R37" s="142">
        <f>+R36+'[1]River Analysis'!AU49</f>
        <v>5737.9836512261581</v>
      </c>
      <c r="S37" s="142">
        <f>+S36+'[1]River Analysis'!AV49</f>
        <v>2005.2861035422343</v>
      </c>
      <c r="T37" s="142">
        <f>+T36+'[1]River Analysis'!AW49</f>
        <v>12169.455040871933</v>
      </c>
      <c r="U37" s="142">
        <f>+U36+'[1]River Analysis'!AX49</f>
        <v>14683.651226158039</v>
      </c>
    </row>
    <row r="38" spans="1:21" x14ac:dyDescent="0.25">
      <c r="C38">
        <v>27</v>
      </c>
      <c r="D38" s="132">
        <f>+TOTAL!A344</f>
        <v>41242</v>
      </c>
      <c r="E38" s="139">
        <f t="shared" si="1"/>
        <v>15985.033851578772</v>
      </c>
      <c r="F38" s="139">
        <f t="shared" si="2"/>
        <v>13496.527969225834</v>
      </c>
      <c r="G38" s="131">
        <f>+TOTAL!F344</f>
        <v>16497.5</v>
      </c>
      <c r="H38" s="131">
        <f>+TOTAL!D344</f>
        <v>12045.2</v>
      </c>
      <c r="I38" s="131">
        <f t="shared" si="0"/>
        <v>4452.2999999999993</v>
      </c>
      <c r="J38" s="142">
        <f>+J37+'[1]River Analysis'!AM50</f>
        <v>83532</v>
      </c>
      <c r="K38" s="142">
        <f>+K37+'[1]River Analysis'!AN50</f>
        <v>209468</v>
      </c>
      <c r="L38" s="142">
        <f>+L37+'[1]River Analysis'!AO50</f>
        <v>218126</v>
      </c>
      <c r="M38" s="142">
        <f>+M37+'[1]River Analysis'!AP50</f>
        <v>76597</v>
      </c>
      <c r="N38" s="142">
        <f>+N37+'[1]River Analysis'!AQ50</f>
        <v>461267</v>
      </c>
      <c r="O38" s="142">
        <f>+O37+'[1]River Analysis'!AR50</f>
        <v>561207</v>
      </c>
      <c r="P38" s="142">
        <f>+P37+'[1]River Analysis'!AS50</f>
        <v>2276.0762942779293</v>
      </c>
      <c r="Q38" s="142">
        <f>+Q37+'[1]River Analysis'!AT50</f>
        <v>5707.574931880109</v>
      </c>
      <c r="R38" s="142">
        <f>+R37+'[1]River Analysis'!AU50</f>
        <v>5943.4877384196188</v>
      </c>
      <c r="S38" s="142">
        <f>+S37+'[1]River Analysis'!AV50</f>
        <v>2087.1117166212534</v>
      </c>
      <c r="T38" s="142">
        <f>+T37+'[1]River Analysis'!AW50</f>
        <v>12568.58310626703</v>
      </c>
      <c r="U38" s="142">
        <f>+U37+'[1]River Analysis'!AX50</f>
        <v>15291.743869209811</v>
      </c>
    </row>
    <row r="39" spans="1:21" x14ac:dyDescent="0.25">
      <c r="C39">
        <v>26</v>
      </c>
      <c r="D39" s="132">
        <f>+TOTAL!A345</f>
        <v>41249</v>
      </c>
      <c r="E39" s="139">
        <f t="shared" si="1"/>
        <v>16402.503205641922</v>
      </c>
      <c r="F39" s="139">
        <f t="shared" si="2"/>
        <v>14009.709087994866</v>
      </c>
      <c r="G39" s="131">
        <f>+TOTAL!F345</f>
        <v>17016.099999999999</v>
      </c>
      <c r="H39" s="131">
        <f>+TOTAL!D345</f>
        <v>12354.9</v>
      </c>
      <c r="I39" s="131">
        <f t="shared" si="0"/>
        <v>4661.1999999999989</v>
      </c>
      <c r="J39" s="142">
        <f>+J38+'[1]River Analysis'!AM51</f>
        <v>85926</v>
      </c>
      <c r="K39" s="142">
        <f>+K38+'[1]River Analysis'!AN51</f>
        <v>215860</v>
      </c>
      <c r="L39" s="142">
        <f>+L38+'[1]River Analysis'!AO51</f>
        <v>223066</v>
      </c>
      <c r="M39" s="142">
        <f>+M38+'[1]River Analysis'!AP51</f>
        <v>82654</v>
      </c>
      <c r="N39" s="142">
        <f>+N38+'[1]River Analysis'!AQ51</f>
        <v>475537</v>
      </c>
      <c r="O39" s="142">
        <f>+O38+'[1]River Analysis'!AR51</f>
        <v>582556</v>
      </c>
      <c r="P39" s="142">
        <f>+P38+'[1]River Analysis'!AS51</f>
        <v>2341.3079019073571</v>
      </c>
      <c r="Q39" s="142">
        <f>+Q38+'[1]River Analysis'!AT51</f>
        <v>5881.7438692098094</v>
      </c>
      <c r="R39" s="142">
        <f>+R38+'[1]River Analysis'!AU51</f>
        <v>6078.0926430517711</v>
      </c>
      <c r="S39" s="142">
        <f>+S38+'[1]River Analysis'!AV51</f>
        <v>2252.1525885558585</v>
      </c>
      <c r="T39" s="142">
        <f>+T38+'[1]River Analysis'!AW51</f>
        <v>12957.41144414169</v>
      </c>
      <c r="U39" s="142">
        <f>+U38+'[1]River Analysis'!AX51</f>
        <v>15873.460490463218</v>
      </c>
    </row>
    <row r="40" spans="1:21" x14ac:dyDescent="0.25">
      <c r="A40" s="143">
        <f t="shared" ref="A40:B43" si="3">+G40/$E$65</f>
        <v>0.65826386802030457</v>
      </c>
      <c r="B40" s="143">
        <f t="shared" si="3"/>
        <v>0.47553885279187819</v>
      </c>
      <c r="C40">
        <v>25</v>
      </c>
      <c r="D40" s="132">
        <f>+TOTAL!A346</f>
        <v>41256</v>
      </c>
      <c r="E40" s="139">
        <f t="shared" si="1"/>
        <v>16819.972559705075</v>
      </c>
      <c r="F40" s="139">
        <f t="shared" si="2"/>
        <v>14522.890206763899</v>
      </c>
      <c r="G40" s="131">
        <f>+TOTAL!F346</f>
        <v>17667.3</v>
      </c>
      <c r="H40" s="131">
        <f>+TOTAL!D346</f>
        <v>12763.1</v>
      </c>
      <c r="I40" s="131">
        <f t="shared" si="0"/>
        <v>4904.1999999999989</v>
      </c>
      <c r="J40" s="142">
        <f>+J39+'[1]River Analysis'!AM52</f>
        <v>87229</v>
      </c>
      <c r="K40" s="142">
        <f>+K39+'[1]River Analysis'!AN52</f>
        <v>226228</v>
      </c>
      <c r="L40" s="142">
        <f>+L39+'[1]River Analysis'!AO52</f>
        <v>234547</v>
      </c>
      <c r="M40" s="142">
        <f>+M39+'[1]River Analysis'!AP52</f>
        <v>86699</v>
      </c>
      <c r="N40" s="142">
        <f>+N39+'[1]River Analysis'!AQ52</f>
        <v>492176</v>
      </c>
      <c r="O40" s="142">
        <f>+O39+'[1]River Analysis'!AR52</f>
        <v>601655</v>
      </c>
      <c r="P40" s="142">
        <f>+P39+'[1]River Analysis'!AS52</f>
        <v>2376.8119891008178</v>
      </c>
      <c r="Q40" s="142">
        <f>+Q39+'[1]River Analysis'!AT52</f>
        <v>6164.2506811989106</v>
      </c>
      <c r="R40" s="142">
        <f>+R39+'[1]River Analysis'!AU52</f>
        <v>6390.9264305177112</v>
      </c>
      <c r="S40" s="142">
        <f>+S39+'[1]River Analysis'!AV52</f>
        <v>2362.3705722070845</v>
      </c>
      <c r="T40" s="142">
        <f>+T39+'[1]River Analysis'!AW52</f>
        <v>13410.790190735695</v>
      </c>
      <c r="U40" s="142">
        <f>+U39+'[1]River Analysis'!AX52</f>
        <v>16393.869209809265</v>
      </c>
    </row>
    <row r="41" spans="1:21" x14ac:dyDescent="0.25">
      <c r="A41" s="143">
        <f t="shared" si="3"/>
        <v>0.69585808121827408</v>
      </c>
      <c r="B41" s="143">
        <f t="shared" si="3"/>
        <v>0.49131426395939087</v>
      </c>
      <c r="C41">
        <v>24</v>
      </c>
      <c r="D41" s="132">
        <f>+TOTAL!A347</f>
        <v>41263</v>
      </c>
      <c r="E41" s="139">
        <f t="shared" si="1"/>
        <v>17237.441913768227</v>
      </c>
      <c r="F41" s="139">
        <f t="shared" si="2"/>
        <v>15036.071325532932</v>
      </c>
      <c r="G41" s="131">
        <f>+TOTAL!F347</f>
        <v>18676.3</v>
      </c>
      <c r="H41" s="131">
        <f>+TOTAL!D347</f>
        <v>13186.5</v>
      </c>
      <c r="I41" s="131">
        <f>+G41-H41</f>
        <v>5489.7999999999993</v>
      </c>
      <c r="J41" s="142">
        <f>+J40+'[1]River Analysis'!AM53</f>
        <v>90970</v>
      </c>
      <c r="K41" s="142">
        <f>+K40+'[1]River Analysis'!AN53</f>
        <v>234091</v>
      </c>
      <c r="L41" s="142">
        <f>+L40+'[1]River Analysis'!AO53</f>
        <v>240432</v>
      </c>
      <c r="M41" s="142">
        <f>+M40+'[1]River Analysis'!AP53</f>
        <v>90856</v>
      </c>
      <c r="N41" s="142">
        <f>+N40+'[1]River Analysis'!AQ53</f>
        <v>507423</v>
      </c>
      <c r="O41" s="142">
        <f>+O40+'[1]River Analysis'!AR53</f>
        <v>627960</v>
      </c>
      <c r="P41" s="142">
        <f>+P40+'[1]River Analysis'!AS53</f>
        <v>2478.7465940054499</v>
      </c>
      <c r="Q41" s="142">
        <f>+Q40+'[1]River Analysis'!AT53</f>
        <v>6378.5013623978202</v>
      </c>
      <c r="R41" s="142">
        <f>+R40+'[1]River Analysis'!AU53</f>
        <v>6551.2806539509538</v>
      </c>
      <c r="S41" s="142">
        <f>+S40+'[1]River Analysis'!AV53</f>
        <v>2475.6403269754769</v>
      </c>
      <c r="T41" s="142">
        <f>+T40+'[1]River Analysis'!AW53</f>
        <v>13826.23978201635</v>
      </c>
      <c r="U41" s="142">
        <f>+U40+'[1]River Analysis'!AX53</f>
        <v>17110.626702997277</v>
      </c>
    </row>
    <row r="42" spans="1:21" x14ac:dyDescent="0.25">
      <c r="A42" s="143">
        <f t="shared" si="3"/>
        <v>0.71077281218274113</v>
      </c>
      <c r="B42" s="143">
        <f t="shared" si="3"/>
        <v>0.4972347005076142</v>
      </c>
      <c r="C42">
        <v>23</v>
      </c>
      <c r="D42" s="132">
        <f>+[2]Total!A376</f>
        <v>41270</v>
      </c>
      <c r="E42" s="139">
        <f t="shared" si="1"/>
        <v>17654.91126783138</v>
      </c>
      <c r="F42" s="139">
        <f t="shared" si="2"/>
        <v>15549.252444301965</v>
      </c>
      <c r="G42" s="131">
        <f>+TOTAL!F348</f>
        <v>19076.599999999999</v>
      </c>
      <c r="H42" s="131">
        <f>+TOTAL!D348</f>
        <v>13345.4</v>
      </c>
      <c r="I42" s="131">
        <f>+G42-H42</f>
        <v>5731.1999999999989</v>
      </c>
      <c r="J42" s="142">
        <f>+J41+'[1]River Analysis'!AM54</f>
        <v>93469</v>
      </c>
      <c r="K42" s="142">
        <f>+K41+'[1]River Analysis'!AN54</f>
        <v>243948</v>
      </c>
      <c r="L42" s="142">
        <f>+L41+'[1]River Analysis'!AO54</f>
        <v>242390</v>
      </c>
      <c r="M42" s="142">
        <f>+M41+'[1]River Analysis'!AP54</f>
        <v>95396</v>
      </c>
      <c r="N42" s="142">
        <f>+N41+'[1]River Analysis'!AQ54</f>
        <v>515186</v>
      </c>
      <c r="O42" s="142">
        <f>+O41+'[1]River Analysis'!AR54</f>
        <v>649161</v>
      </c>
      <c r="P42" s="142">
        <f>+P41+'[1]River Analysis'!AS54</f>
        <v>2546.839237057221</v>
      </c>
      <c r="Q42" s="142">
        <f>+Q41+'[1]River Analysis'!AT54</f>
        <v>6647.0844686648506</v>
      </c>
      <c r="R42" s="142">
        <f>+R41+'[1]River Analysis'!AU54</f>
        <v>6604.632152588556</v>
      </c>
      <c r="S42" s="142">
        <f>+S41+'[1]River Analysis'!AV54</f>
        <v>2599.3460490463217</v>
      </c>
      <c r="T42" s="142">
        <f>+T41+'[1]River Analysis'!AW54</f>
        <v>14037.765667574933</v>
      </c>
      <c r="U42" s="142">
        <f>+U41+'[1]River Analysis'!AX54</f>
        <v>17688.310626702998</v>
      </c>
    </row>
    <row r="43" spans="1:21" x14ac:dyDescent="0.25">
      <c r="A43" s="143">
        <f t="shared" si="3"/>
        <v>0.71948393908629449</v>
      </c>
      <c r="B43" s="143">
        <f t="shared" si="3"/>
        <v>0.50708594923857864</v>
      </c>
      <c r="C43">
        <v>22</v>
      </c>
      <c r="D43" s="132">
        <f>+[2]Total!A377</f>
        <v>41277</v>
      </c>
      <c r="E43" s="139">
        <f t="shared" si="1"/>
        <v>18072.380621894532</v>
      </c>
      <c r="F43" s="139">
        <f t="shared" si="2"/>
        <v>16062.433563070999</v>
      </c>
      <c r="G43" s="131">
        <f>+TOTAL!F349</f>
        <v>19310.400000000001</v>
      </c>
      <c r="H43" s="131">
        <f>+TOTAL!D349</f>
        <v>13609.8</v>
      </c>
      <c r="I43" s="131">
        <f>+G43-H43</f>
        <v>5700.6000000000022</v>
      </c>
      <c r="J43" s="142">
        <f>+J42+'[1]River Analysis'!AM55</f>
        <v>95271</v>
      </c>
      <c r="K43" s="142">
        <f>+K42+'[1]River Analysis'!AN55</f>
        <v>248181</v>
      </c>
      <c r="L43" s="142">
        <f>+L42+'[1]River Analysis'!AO55</f>
        <v>248461</v>
      </c>
      <c r="M43" s="142">
        <f>+M42+'[1]River Analysis'!AP55</f>
        <v>96801</v>
      </c>
      <c r="N43" s="142">
        <f>+N42+'[1]River Analysis'!AQ55</f>
        <v>525111</v>
      </c>
      <c r="O43" s="142">
        <f>+O42+'[1]River Analysis'!AR55</f>
        <v>661747</v>
      </c>
      <c r="P43" s="142">
        <f>+P42+'[1]River Analysis'!AS55</f>
        <v>2595.940054495913</v>
      </c>
      <c r="Q43" s="142">
        <f>+Q42+'[1]River Analysis'!AT55</f>
        <v>6762.4250681198919</v>
      </c>
      <c r="R43" s="142">
        <f>+R42+'[1]River Analysis'!AU55</f>
        <v>6770.0544959128065</v>
      </c>
      <c r="S43" s="142">
        <f>+S42+'[1]River Analysis'!AV55</f>
        <v>2637.6294277929155</v>
      </c>
      <c r="T43" s="142">
        <f>+T42+'[1]River Analysis'!AW55</f>
        <v>14308.201634877385</v>
      </c>
      <c r="U43" s="142">
        <f>+U42+'[1]River Analysis'!AX55</f>
        <v>18031.25340599455</v>
      </c>
    </row>
    <row r="44" spans="1:21" x14ac:dyDescent="0.25">
      <c r="C44">
        <v>21</v>
      </c>
      <c r="D44" s="119">
        <f>+[2]Total!A378</f>
        <v>41284</v>
      </c>
      <c r="E44" s="139">
        <f t="shared" si="1"/>
        <v>18489.849975957684</v>
      </c>
      <c r="F44" s="139">
        <f t="shared" si="2"/>
        <v>16575.614681840034</v>
      </c>
      <c r="G44" s="120"/>
      <c r="H44" s="120"/>
      <c r="I44" s="10"/>
      <c r="J44" s="142"/>
      <c r="K44" s="142">
        <f>+K43+'[1]River Analysis'!AN56</f>
        <v>255327</v>
      </c>
      <c r="L44" s="142"/>
      <c r="M44" s="142">
        <f>+M43+'[1]River Analysis'!AP56</f>
        <v>97350</v>
      </c>
      <c r="N44" s="142"/>
      <c r="O44" s="142">
        <f>+O43+'[1]River Analysis'!AR56</f>
        <v>681099</v>
      </c>
      <c r="P44" s="142"/>
      <c r="Q44" s="142">
        <f>+Q43+'[1]River Analysis'!AT56</f>
        <v>6957.1389645776571</v>
      </c>
      <c r="R44" s="142"/>
      <c r="S44" s="142">
        <f>+S43+'[1]River Analysis'!AV56</f>
        <v>2652.5885558583104</v>
      </c>
      <c r="T44" s="142"/>
      <c r="U44" s="142">
        <f>+U43+'[1]River Analysis'!AX56</f>
        <v>18558.555858310625</v>
      </c>
    </row>
    <row r="45" spans="1:21" x14ac:dyDescent="0.25">
      <c r="C45">
        <v>20</v>
      </c>
      <c r="D45" s="119">
        <f>+[2]Total!A379</f>
        <v>41291</v>
      </c>
      <c r="E45" s="139">
        <f t="shared" si="1"/>
        <v>18907.319330020837</v>
      </c>
      <c r="F45" s="139">
        <f t="shared" si="2"/>
        <v>17088.795800609067</v>
      </c>
      <c r="G45" s="120"/>
      <c r="H45" s="120"/>
      <c r="I45" s="10"/>
      <c r="J45" s="142"/>
      <c r="K45" s="142">
        <f>+K44+'[1]River Analysis'!AN57</f>
        <v>266789</v>
      </c>
      <c r="L45" s="142"/>
      <c r="M45" s="142">
        <f>+M44+'[1]River Analysis'!AP57</f>
        <v>100507</v>
      </c>
      <c r="N45" s="142"/>
      <c r="O45" s="142">
        <f>+O44+'[1]River Analysis'!AR57</f>
        <v>705173</v>
      </c>
      <c r="P45" s="142"/>
      <c r="Q45" s="142">
        <f>+Q44+'[1]River Analysis'!AT57</f>
        <v>7269.4550408719351</v>
      </c>
      <c r="R45" s="142"/>
      <c r="S45" s="142">
        <f>+S44+'[1]River Analysis'!AV57</f>
        <v>2738.6103542234332</v>
      </c>
      <c r="T45" s="142"/>
      <c r="U45" s="142">
        <f>+U44+'[1]River Analysis'!AX57</f>
        <v>19214.523160762939</v>
      </c>
    </row>
    <row r="46" spans="1:21" x14ac:dyDescent="0.25">
      <c r="C46">
        <v>19</v>
      </c>
      <c r="D46" s="119">
        <f>+[2]Total!A380</f>
        <v>41298</v>
      </c>
      <c r="E46" s="139">
        <f t="shared" si="1"/>
        <v>19324.788684083989</v>
      </c>
      <c r="F46" s="139">
        <f t="shared" si="2"/>
        <v>17601.976919378099</v>
      </c>
      <c r="G46" s="120"/>
      <c r="H46" s="120"/>
      <c r="I46" s="10"/>
      <c r="J46" s="142"/>
      <c r="K46" s="142">
        <f>+K45+'[1]River Analysis'!AN58</f>
        <v>274084</v>
      </c>
      <c r="L46" s="142"/>
      <c r="M46" s="142">
        <f>+M45+'[1]River Analysis'!AP58</f>
        <v>105910</v>
      </c>
      <c r="N46" s="142"/>
      <c r="O46" s="142">
        <f>+O45+'[1]River Analysis'!AR58</f>
        <v>730200</v>
      </c>
      <c r="P46" s="142"/>
      <c r="Q46" s="142">
        <f>+Q45+'[1]River Analysis'!AT58</f>
        <v>7468.2288828337878</v>
      </c>
      <c r="R46" s="142"/>
      <c r="S46" s="142">
        <f>+S45+'[1]River Analysis'!AV58</f>
        <v>2885.8310626702996</v>
      </c>
      <c r="T46" s="142"/>
      <c r="U46" s="142">
        <f>+U45+'[1]River Analysis'!AX58</f>
        <v>19896.457765667572</v>
      </c>
    </row>
    <row r="47" spans="1:21" x14ac:dyDescent="0.25">
      <c r="C47">
        <v>18</v>
      </c>
      <c r="D47" s="119">
        <f>+[2]Total!A381</f>
        <v>41305</v>
      </c>
      <c r="E47" s="139">
        <f t="shared" si="1"/>
        <v>19742.258038147142</v>
      </c>
      <c r="F47" s="139">
        <f t="shared" si="2"/>
        <v>18115.158038147132</v>
      </c>
      <c r="G47" s="120"/>
      <c r="H47" s="120"/>
      <c r="I47" s="10"/>
      <c r="J47" s="142"/>
      <c r="K47" s="142">
        <f>+K46+'[1]River Analysis'!AN59</f>
        <v>284842</v>
      </c>
      <c r="L47" s="142"/>
      <c r="M47" s="142">
        <f>+M46+'[1]River Analysis'!AP59</f>
        <v>110908</v>
      </c>
      <c r="N47" s="142"/>
      <c r="O47" s="142">
        <f>+O46+'[1]River Analysis'!AR59</f>
        <v>755330</v>
      </c>
      <c r="P47" s="142"/>
      <c r="Q47" s="142">
        <f>+Q46+'[1]River Analysis'!AT59</f>
        <v>7761.362397820164</v>
      </c>
      <c r="R47" s="142"/>
      <c r="S47" s="142">
        <f>+S46+'[1]River Analysis'!AV59</f>
        <v>3022.0163487738419</v>
      </c>
      <c r="T47" s="142"/>
      <c r="U47" s="142">
        <f>+U46+'[1]River Analysis'!AX59</f>
        <v>20581.198910081741</v>
      </c>
    </row>
    <row r="48" spans="1:21" x14ac:dyDescent="0.25">
      <c r="C48">
        <v>17</v>
      </c>
      <c r="D48" s="119">
        <f>+[2]Total!A382</f>
        <v>41312</v>
      </c>
      <c r="E48" s="139">
        <f t="shared" si="1"/>
        <v>20159.727392210294</v>
      </c>
      <c r="F48" s="139">
        <f t="shared" si="2"/>
        <v>18628.339156916165</v>
      </c>
      <c r="G48" s="120"/>
      <c r="H48" s="120"/>
      <c r="I48" s="10"/>
      <c r="J48" s="142"/>
      <c r="K48" s="142">
        <f>+K47+'[1]River Analysis'!AN60</f>
        <v>296611</v>
      </c>
      <c r="L48" s="142"/>
      <c r="M48" s="142">
        <f>+M47+'[1]River Analysis'!AP60</f>
        <v>114362</v>
      </c>
      <c r="N48" s="142"/>
      <c r="O48" s="142">
        <f>+O47+'[1]River Analysis'!AR60</f>
        <v>785948</v>
      </c>
      <c r="P48" s="142"/>
      <c r="Q48" s="142">
        <f>+Q47+'[1]River Analysis'!AT60</f>
        <v>8082.0435967302456</v>
      </c>
      <c r="R48" s="142"/>
      <c r="S48" s="142">
        <f>+S47+'[1]River Analysis'!AV60</f>
        <v>3116.1307901907358</v>
      </c>
      <c r="T48" s="142"/>
      <c r="U48" s="142">
        <f>+U47+'[1]River Analysis'!AX60</f>
        <v>21415.476839237053</v>
      </c>
    </row>
    <row r="49" spans="3:21" x14ac:dyDescent="0.25">
      <c r="C49">
        <v>16</v>
      </c>
      <c r="D49" s="119">
        <f>+[2]Total!A383</f>
        <v>41319</v>
      </c>
      <c r="E49" s="139">
        <f t="shared" si="1"/>
        <v>20577.196746273446</v>
      </c>
      <c r="F49" s="139">
        <f t="shared" si="2"/>
        <v>19141.520275685198</v>
      </c>
      <c r="G49" s="120"/>
      <c r="H49" s="120"/>
      <c r="I49" s="10"/>
      <c r="J49" s="142"/>
      <c r="K49" s="142">
        <f>+K48+'[1]River Analysis'!AN61</f>
        <v>303622</v>
      </c>
      <c r="L49" s="142"/>
      <c r="M49" s="142">
        <f>+M48+'[1]River Analysis'!AP61</f>
        <v>118371</v>
      </c>
      <c r="N49" s="142"/>
      <c r="O49" s="142">
        <f>+O48+'[1]River Analysis'!AR61</f>
        <v>810816</v>
      </c>
      <c r="P49" s="142"/>
      <c r="Q49" s="142">
        <f>+Q48+'[1]River Analysis'!AT61</f>
        <v>8273.0790190735697</v>
      </c>
      <c r="R49" s="142"/>
      <c r="S49" s="142">
        <f>+S48+'[1]River Analysis'!AV61</f>
        <v>3225.367847411444</v>
      </c>
      <c r="T49" s="142"/>
      <c r="U49" s="142">
        <f>+U48+'[1]River Analysis'!AX61</f>
        <v>22093.079019073564</v>
      </c>
    </row>
    <row r="50" spans="3:21" x14ac:dyDescent="0.25">
      <c r="C50">
        <v>15</v>
      </c>
      <c r="D50" s="119">
        <f>+[2]Total!A384</f>
        <v>41326</v>
      </c>
      <c r="E50" s="139">
        <f t="shared" si="1"/>
        <v>20994.666100336599</v>
      </c>
      <c r="F50" s="139">
        <f t="shared" si="2"/>
        <v>19654.70139445423</v>
      </c>
      <c r="G50" s="120"/>
      <c r="H50" s="120"/>
      <c r="I50" s="10"/>
      <c r="J50" s="142"/>
      <c r="K50" s="142">
        <f>+K49+'[1]River Analysis'!AN62</f>
        <v>315487</v>
      </c>
      <c r="L50" s="142"/>
      <c r="M50" s="142">
        <f>+M49+'[1]River Analysis'!AP62</f>
        <v>120467</v>
      </c>
      <c r="N50" s="142"/>
      <c r="O50" s="142">
        <f>+O49+'[1]River Analysis'!AR62</f>
        <v>842055</v>
      </c>
      <c r="P50" s="142"/>
      <c r="Q50" s="142">
        <f>+Q49+'[1]River Analysis'!AT62</f>
        <v>8596.3760217983654</v>
      </c>
      <c r="R50" s="142"/>
      <c r="S50" s="142">
        <f>+S49+'[1]River Analysis'!AV62</f>
        <v>3282.4795640326975</v>
      </c>
      <c r="T50" s="142"/>
      <c r="U50" s="142">
        <f>+U49+'[1]River Analysis'!AX62</f>
        <v>22944.277929155309</v>
      </c>
    </row>
    <row r="51" spans="3:21" x14ac:dyDescent="0.25">
      <c r="C51">
        <v>14</v>
      </c>
      <c r="D51" s="119">
        <f>+[2]Total!A385</f>
        <v>41333</v>
      </c>
      <c r="E51" s="139">
        <f t="shared" si="1"/>
        <v>21412.135454399751</v>
      </c>
      <c r="F51" s="139">
        <f t="shared" si="2"/>
        <v>20167.882513223263</v>
      </c>
      <c r="G51" s="120"/>
      <c r="H51" s="120"/>
      <c r="I51" s="10"/>
      <c r="J51" s="142"/>
      <c r="K51" s="142">
        <f>+K50+'[1]River Analysis'!AN63</f>
        <v>323933</v>
      </c>
      <c r="L51" s="142"/>
      <c r="M51" s="142">
        <f>+M50+'[1]River Analysis'!AP63</f>
        <v>124587</v>
      </c>
      <c r="N51" s="142"/>
      <c r="O51" s="142">
        <f>+O50+'[1]River Analysis'!AR63</f>
        <v>861634</v>
      </c>
      <c r="P51" s="142"/>
      <c r="Q51" s="142">
        <f>+Q50+'[1]River Analysis'!AT63</f>
        <v>8826.5122615803812</v>
      </c>
      <c r="R51" s="142"/>
      <c r="S51" s="142">
        <f>+S50+'[1]River Analysis'!AV63</f>
        <v>3394.741144414169</v>
      </c>
      <c r="T51" s="142"/>
      <c r="U51" s="142">
        <f>+U50+'[1]River Analysis'!AX63</f>
        <v>23477.765667574928</v>
      </c>
    </row>
    <row r="52" spans="3:21" x14ac:dyDescent="0.25">
      <c r="C52">
        <v>13</v>
      </c>
      <c r="D52" s="119">
        <f>+[2]Total!A386</f>
        <v>41340</v>
      </c>
      <c r="E52" s="139">
        <f t="shared" si="1"/>
        <v>21829.604808462904</v>
      </c>
      <c r="F52" s="139">
        <f t="shared" si="2"/>
        <v>20681.063631992296</v>
      </c>
      <c r="G52" s="120"/>
      <c r="H52" s="120"/>
      <c r="I52" s="10"/>
      <c r="J52" s="142"/>
      <c r="K52" s="142">
        <f>+K51+'[1]River Analysis'!AN64</f>
        <v>329565</v>
      </c>
      <c r="L52" s="142"/>
      <c r="M52" s="142">
        <f>+M51+'[1]River Analysis'!AP64</f>
        <v>126838</v>
      </c>
      <c r="N52" s="142"/>
      <c r="O52" s="142">
        <f>+O51+'[1]River Analysis'!AR64</f>
        <v>883281</v>
      </c>
      <c r="P52" s="142"/>
      <c r="Q52" s="142">
        <f>+Q51+'[1]River Analysis'!AT64</f>
        <v>8979.9727520435972</v>
      </c>
      <c r="R52" s="142"/>
      <c r="S52" s="142">
        <f>+S51+'[1]River Analysis'!AV64</f>
        <v>3456.0762942779293</v>
      </c>
      <c r="T52" s="142"/>
      <c r="U52" s="142">
        <f>+U51+'[1]River Analysis'!AX64</f>
        <v>24067.602179836507</v>
      </c>
    </row>
    <row r="53" spans="3:21" x14ac:dyDescent="0.25">
      <c r="C53">
        <v>12</v>
      </c>
      <c r="D53" s="119">
        <f>+[2]Total!A387</f>
        <v>41347</v>
      </c>
      <c r="E53" s="139">
        <f t="shared" si="1"/>
        <v>22247.074162526056</v>
      </c>
      <c r="F53" s="139">
        <f t="shared" si="2"/>
        <v>21194.244750761329</v>
      </c>
      <c r="G53" s="120"/>
      <c r="H53" s="120"/>
      <c r="I53" s="10"/>
      <c r="J53" s="142"/>
      <c r="K53" s="142">
        <f>+K52+'[1]River Analysis'!AN65</f>
        <v>338931</v>
      </c>
      <c r="L53" s="142"/>
      <c r="M53" s="142">
        <f>+M52+'[1]River Analysis'!AP65</f>
        <v>130095</v>
      </c>
      <c r="N53" s="142"/>
      <c r="O53" s="142">
        <f>+O52+'[1]River Analysis'!AR65</f>
        <v>911849</v>
      </c>
      <c r="P53" s="142"/>
      <c r="Q53" s="142">
        <f>+Q52+'[1]River Analysis'!AT65</f>
        <v>9235.1771117166209</v>
      </c>
      <c r="R53" s="142"/>
      <c r="S53" s="142">
        <f>+S52+'[1]River Analysis'!AV65</f>
        <v>3544.8228882833787</v>
      </c>
      <c r="T53" s="142"/>
      <c r="U53" s="142">
        <f>+U52+'[1]River Analysis'!AX65</f>
        <v>24846.021798365116</v>
      </c>
    </row>
    <row r="54" spans="3:21" x14ac:dyDescent="0.25">
      <c r="C54">
        <v>11</v>
      </c>
      <c r="D54" s="119">
        <f>+[2]Total!A388</f>
        <v>41354</v>
      </c>
      <c r="E54" s="139">
        <f t="shared" si="1"/>
        <v>22664.543516589209</v>
      </c>
      <c r="F54" s="139">
        <f t="shared" si="2"/>
        <v>21707.425869530362</v>
      </c>
      <c r="G54" s="120"/>
      <c r="H54" s="120"/>
      <c r="I54" s="10"/>
      <c r="J54" s="142"/>
      <c r="K54" s="142">
        <f>+K53+'[1]River Analysis'!AN66</f>
        <v>346336</v>
      </c>
      <c r="L54" s="142"/>
      <c r="M54" s="142">
        <f>+M53+'[1]River Analysis'!AP66</f>
        <v>138700</v>
      </c>
      <c r="N54" s="142"/>
      <c r="O54" s="142">
        <f>+O53+'[1]River Analysis'!AR66</f>
        <v>937926</v>
      </c>
      <c r="P54" s="142"/>
      <c r="Q54" s="142">
        <f>+Q53+'[1]River Analysis'!AT66</f>
        <v>9436.9482288828331</v>
      </c>
      <c r="R54" s="142"/>
      <c r="S54" s="142">
        <f>+S53+'[1]River Analysis'!AV66</f>
        <v>3779.2915531335148</v>
      </c>
      <c r="T54" s="142"/>
      <c r="U54" s="142">
        <f>+U53+'[1]River Analysis'!AX66</f>
        <v>25556.566757493183</v>
      </c>
    </row>
    <row r="55" spans="3:21" x14ac:dyDescent="0.25">
      <c r="C55">
        <v>10</v>
      </c>
      <c r="D55" s="119">
        <f>+[2]Total!A389</f>
        <v>41361</v>
      </c>
      <c r="E55" s="139">
        <f t="shared" si="1"/>
        <v>23082.012870652361</v>
      </c>
      <c r="F55" s="139">
        <f t="shared" si="2"/>
        <v>22220.606988299398</v>
      </c>
      <c r="G55" s="120"/>
      <c r="H55" s="120"/>
      <c r="I55" s="10"/>
      <c r="J55" s="142"/>
      <c r="K55" s="142">
        <f>+K54+'[1]River Analysis'!AN67</f>
        <v>360022</v>
      </c>
      <c r="L55" s="142"/>
      <c r="M55" s="142">
        <f>+M54+'[1]River Analysis'!AP67</f>
        <v>142738</v>
      </c>
      <c r="N55" s="142"/>
      <c r="O55" s="142">
        <f>+O54+'[1]River Analysis'!AR67</f>
        <v>967665</v>
      </c>
      <c r="P55" s="142"/>
      <c r="Q55" s="142">
        <f>+Q54+'[1]River Analysis'!AT67</f>
        <v>9809.8637602179824</v>
      </c>
      <c r="R55" s="142"/>
      <c r="S55" s="142">
        <f>+S54+'[1]River Analysis'!AV67</f>
        <v>3889.318801089918</v>
      </c>
      <c r="T55" s="142"/>
      <c r="U55" s="142">
        <f>+U54+'[1]River Analysis'!AX67</f>
        <v>26366.893732970024</v>
      </c>
    </row>
    <row r="56" spans="3:21" x14ac:dyDescent="0.25">
      <c r="C56">
        <v>9</v>
      </c>
      <c r="D56" s="119">
        <f>+[2]Total!A390</f>
        <v>41368</v>
      </c>
      <c r="E56" s="139">
        <f t="shared" si="1"/>
        <v>23499.482224715513</v>
      </c>
      <c r="F56" s="139">
        <f t="shared" si="2"/>
        <v>22733.788107068431</v>
      </c>
      <c r="G56" s="120"/>
      <c r="H56" s="120"/>
      <c r="I56" s="10"/>
      <c r="J56" s="142"/>
      <c r="K56" s="142">
        <f>+K55+'[1]River Analysis'!AN68</f>
        <v>367589</v>
      </c>
      <c r="L56" s="142"/>
      <c r="M56" s="142">
        <f>+M55+'[1]River Analysis'!AP68</f>
        <v>147117</v>
      </c>
      <c r="N56" s="142"/>
      <c r="O56" s="142">
        <f>+O55+'[1]River Analysis'!AR68</f>
        <v>997157</v>
      </c>
      <c r="P56" s="142"/>
      <c r="Q56" s="142">
        <f>+Q55+'[1]River Analysis'!AT68</f>
        <v>10016.049046321525</v>
      </c>
      <c r="R56" s="142"/>
      <c r="S56" s="142">
        <f>+S55+'[1]River Analysis'!AV68</f>
        <v>4008.6376021798364</v>
      </c>
      <c r="T56" s="142"/>
      <c r="U56" s="142">
        <f>+U55+'[1]River Analysis'!AX68</f>
        <v>27170.490463215254</v>
      </c>
    </row>
    <row r="57" spans="3:21" x14ac:dyDescent="0.25">
      <c r="C57">
        <v>8</v>
      </c>
      <c r="D57" s="119">
        <f>+[2]Total!A391</f>
        <v>41375</v>
      </c>
      <c r="E57" s="139">
        <f t="shared" si="1"/>
        <v>23916.951578778666</v>
      </c>
      <c r="F57" s="139">
        <f t="shared" si="2"/>
        <v>23246.969225837463</v>
      </c>
      <c r="G57" s="120"/>
      <c r="H57" s="120"/>
      <c r="I57" s="10"/>
      <c r="J57" s="142"/>
      <c r="K57" s="142">
        <f>+K56+'[1]River Analysis'!AN69</f>
        <v>375757</v>
      </c>
      <c r="L57" s="142"/>
      <c r="M57" s="142">
        <f>+M56+'[1]River Analysis'!AP69</f>
        <v>153326</v>
      </c>
      <c r="N57" s="142"/>
      <c r="O57" s="142">
        <f>+O56+'[1]River Analysis'!AR69</f>
        <v>1025927</v>
      </c>
      <c r="P57" s="142"/>
      <c r="Q57" s="142">
        <f>+Q56+'[1]River Analysis'!AT69</f>
        <v>10238.610354223432</v>
      </c>
      <c r="R57" s="142"/>
      <c r="S57" s="142">
        <f>+S56+'[1]River Analysis'!AV69</f>
        <v>4177.8201634877387</v>
      </c>
      <c r="T57" s="142"/>
      <c r="U57" s="142">
        <f>+U56+'[1]River Analysis'!AX69</f>
        <v>27954.414168937325</v>
      </c>
    </row>
    <row r="58" spans="3:21" x14ac:dyDescent="0.25">
      <c r="C58">
        <v>7</v>
      </c>
      <c r="D58" s="119">
        <f>+[2]Total!A392</f>
        <v>41382</v>
      </c>
      <c r="E58" s="139">
        <f t="shared" si="1"/>
        <v>24334.420932841818</v>
      </c>
      <c r="F58" s="139">
        <f t="shared" si="2"/>
        <v>23760.1503446065</v>
      </c>
      <c r="G58" s="120"/>
      <c r="H58" s="120"/>
      <c r="I58" s="10"/>
      <c r="J58" s="142"/>
      <c r="K58" s="142">
        <f>+K57+'[1]River Analysis'!AN70</f>
        <v>388147</v>
      </c>
      <c r="L58" s="142"/>
      <c r="M58" s="142">
        <f>+M57+'[1]River Analysis'!AP70</f>
        <v>159981</v>
      </c>
      <c r="N58" s="142"/>
      <c r="O58" s="142">
        <f>+O57+'[1]River Analysis'!AR70</f>
        <v>1063970</v>
      </c>
      <c r="P58" s="142"/>
      <c r="Q58" s="142">
        <f>+Q57+'[1]River Analysis'!AT70</f>
        <v>10576.212534059945</v>
      </c>
      <c r="R58" s="142"/>
      <c r="S58" s="142">
        <f>+S57+'[1]River Analysis'!AV70</f>
        <v>4359.155313351499</v>
      </c>
      <c r="T58" s="142"/>
      <c r="U58" s="142">
        <f>+U57+'[1]River Analysis'!AX70</f>
        <v>28991.008174386916</v>
      </c>
    </row>
    <row r="59" spans="3:21" x14ac:dyDescent="0.25">
      <c r="C59">
        <v>6</v>
      </c>
      <c r="D59" s="119">
        <f>+[2]Total!A393</f>
        <v>41389</v>
      </c>
      <c r="E59" s="139">
        <f t="shared" si="1"/>
        <v>24751.890286904971</v>
      </c>
      <c r="F59" s="139">
        <f t="shared" si="2"/>
        <v>24273.331463375536</v>
      </c>
      <c r="G59" s="120"/>
      <c r="H59" s="120"/>
      <c r="I59" s="10"/>
      <c r="J59" s="142"/>
      <c r="K59" s="142">
        <f>+K58+'[1]River Analysis'!AN71</f>
        <v>404088</v>
      </c>
      <c r="L59" s="142"/>
      <c r="M59" s="142">
        <f>+M58+'[1]River Analysis'!AP71</f>
        <v>162191</v>
      </c>
      <c r="N59" s="142"/>
      <c r="O59" s="142">
        <f>+O58+'[1]River Analysis'!AR71</f>
        <v>1091862</v>
      </c>
      <c r="P59" s="142"/>
      <c r="Q59" s="142">
        <f>+Q58+'[1]River Analysis'!AT71</f>
        <v>11010.572207084468</v>
      </c>
      <c r="R59" s="142"/>
      <c r="S59" s="142">
        <f>+S58+'[1]River Analysis'!AV71</f>
        <v>4419.3732970027249</v>
      </c>
      <c r="T59" s="142"/>
      <c r="U59" s="142">
        <f>+U58+'[1]River Analysis'!AX71</f>
        <v>29751.008174386916</v>
      </c>
    </row>
    <row r="60" spans="3:21" x14ac:dyDescent="0.25">
      <c r="C60">
        <v>5</v>
      </c>
      <c r="D60" s="119">
        <f>+[2]Total!A394</f>
        <v>41396</v>
      </c>
      <c r="E60" s="139">
        <f t="shared" si="1"/>
        <v>25169.359640968123</v>
      </c>
      <c r="F60" s="139">
        <f t="shared" si="2"/>
        <v>24786.512582144569</v>
      </c>
      <c r="G60" s="120"/>
      <c r="H60" s="120"/>
      <c r="I60" s="10"/>
      <c r="J60" s="142"/>
      <c r="K60" s="142">
        <f>+K59+'[1]River Analysis'!AN72</f>
        <v>419236</v>
      </c>
      <c r="L60" s="142"/>
      <c r="M60" s="142">
        <f>+M59+'[1]River Analysis'!AP72</f>
        <v>165801</v>
      </c>
      <c r="N60" s="142"/>
      <c r="O60" s="142">
        <f>+O59+'[1]River Analysis'!AR72</f>
        <v>1128517</v>
      </c>
      <c r="P60" s="142"/>
      <c r="Q60" s="142">
        <f>+Q59+'[1]River Analysis'!AT72</f>
        <v>11423.324250681198</v>
      </c>
      <c r="R60" s="142"/>
      <c r="S60" s="142">
        <f>+S59+'[1]River Analysis'!AV72</f>
        <v>4517.7384196185285</v>
      </c>
      <c r="T60" s="142"/>
      <c r="U60" s="142">
        <f>+U59+'[1]River Analysis'!AX72</f>
        <v>30749.78201634877</v>
      </c>
    </row>
    <row r="61" spans="3:21" x14ac:dyDescent="0.25">
      <c r="C61">
        <v>4</v>
      </c>
      <c r="D61" s="119">
        <f>+[2]Total!A395</f>
        <v>41403</v>
      </c>
      <c r="E61" s="139">
        <f t="shared" si="1"/>
        <v>25586.828995031276</v>
      </c>
      <c r="F61" s="139">
        <f t="shared" si="2"/>
        <v>25299.693700913602</v>
      </c>
      <c r="G61" s="120"/>
      <c r="H61" s="120"/>
      <c r="I61" s="10"/>
      <c r="J61" s="142"/>
      <c r="K61" s="142">
        <f>+K60+'[1]River Analysis'!AN73</f>
        <v>432345</v>
      </c>
      <c r="L61" s="142"/>
      <c r="M61" s="142">
        <f>+M60+'[1]River Analysis'!AP73</f>
        <v>172698</v>
      </c>
      <c r="N61" s="142"/>
      <c r="O61" s="142">
        <f>+O60+'[1]River Analysis'!AR73</f>
        <v>1165514</v>
      </c>
      <c r="P61" s="142"/>
      <c r="Q61" s="142">
        <f>+Q60+'[1]River Analysis'!AT73</f>
        <v>11780.517711171662</v>
      </c>
      <c r="R61" s="142"/>
      <c r="S61" s="142">
        <f>+S60+'[1]River Analysis'!AV73</f>
        <v>4705.6675749318802</v>
      </c>
      <c r="T61" s="142"/>
      <c r="U61" s="142">
        <f>+U60+'[1]River Analysis'!AX73</f>
        <v>31757.874659400542</v>
      </c>
    </row>
    <row r="62" spans="3:21" x14ac:dyDescent="0.25">
      <c r="C62">
        <v>3</v>
      </c>
      <c r="D62" s="119">
        <f>+[2]Total!A396</f>
        <v>41410</v>
      </c>
      <c r="E62" s="139">
        <f t="shared" si="1"/>
        <v>26004.298349094428</v>
      </c>
      <c r="F62" s="139">
        <f t="shared" si="2"/>
        <v>25812.874819682638</v>
      </c>
      <c r="G62" s="120"/>
      <c r="H62" s="120"/>
      <c r="I62" s="10"/>
      <c r="J62" s="142"/>
      <c r="K62" s="142">
        <f>+K61+'[1]River Analysis'!AN74</f>
        <v>446617</v>
      </c>
      <c r="L62" s="142"/>
      <c r="M62" s="142">
        <f>+M61+'[1]River Analysis'!AP74</f>
        <v>178694</v>
      </c>
      <c r="N62" s="142"/>
      <c r="O62" s="142">
        <f>+O61+'[1]River Analysis'!AR74</f>
        <v>1195718</v>
      </c>
      <c r="P62" s="142"/>
      <c r="Q62" s="142">
        <f>+Q61+'[1]River Analysis'!AT74</f>
        <v>12169.400544959128</v>
      </c>
      <c r="R62" s="142"/>
      <c r="S62" s="142">
        <f>+S61+'[1]River Analysis'!AV74</f>
        <v>4869.046321525886</v>
      </c>
      <c r="T62" s="142"/>
      <c r="U62" s="142">
        <f>+U61+'[1]River Analysis'!AX74</f>
        <v>32580.871934604904</v>
      </c>
    </row>
    <row r="63" spans="3:21" x14ac:dyDescent="0.25">
      <c r="C63">
        <v>2</v>
      </c>
      <c r="D63" s="119">
        <f>+[2]Total!A397</f>
        <v>41417</v>
      </c>
      <c r="E63" s="139">
        <f t="shared" si="1"/>
        <v>26421.76770315758</v>
      </c>
      <c r="F63" s="139">
        <f t="shared" si="2"/>
        <v>26326.055938451675</v>
      </c>
      <c r="G63" s="120"/>
      <c r="H63" s="120"/>
      <c r="I63" s="10"/>
      <c r="J63" s="142"/>
      <c r="K63" s="142">
        <f>+K62+'[1]River Analysis'!AN75</f>
        <v>462693</v>
      </c>
      <c r="L63" s="142"/>
      <c r="M63" s="142">
        <f>+M62+'[1]River Analysis'!AP75</f>
        <v>180130</v>
      </c>
      <c r="N63" s="142"/>
      <c r="O63" s="142">
        <f>+O62+'[1]River Analysis'!AR75</f>
        <v>1226908</v>
      </c>
      <c r="P63" s="142"/>
      <c r="Q63" s="142">
        <f>+Q62+'[1]River Analysis'!AT75</f>
        <v>12607.438692098092</v>
      </c>
      <c r="R63" s="142"/>
      <c r="S63" s="142">
        <f>+S62+'[1]River Analysis'!AV75</f>
        <v>4908.1743869209813</v>
      </c>
      <c r="T63" s="142"/>
      <c r="U63" s="142">
        <f>+U62+'[1]River Analysis'!AX75</f>
        <v>33430.735694822884</v>
      </c>
    </row>
    <row r="64" spans="3:21" x14ac:dyDescent="0.25">
      <c r="C64">
        <v>1</v>
      </c>
      <c r="D64" s="119">
        <f>+[2]Total!A398</f>
        <v>41424</v>
      </c>
      <c r="E64" s="139">
        <f t="shared" si="1"/>
        <v>26839.237057220733</v>
      </c>
      <c r="F64" s="139">
        <f t="shared" si="2"/>
        <v>26839.237057220707</v>
      </c>
      <c r="G64" s="120"/>
      <c r="H64" s="120"/>
      <c r="I64" s="10"/>
      <c r="J64" s="142"/>
      <c r="K64" s="142">
        <f>+K63+'[1]River Analysis'!AN76</f>
        <v>472118</v>
      </c>
      <c r="L64" s="142"/>
      <c r="M64" s="142">
        <f>+M63+'[1]River Analysis'!AP76</f>
        <v>182618</v>
      </c>
      <c r="N64" s="142"/>
      <c r="O64" s="142">
        <f>+O63+'[1]River Analysis'!AR76</f>
        <v>1253262</v>
      </c>
      <c r="P64" s="142"/>
      <c r="Q64" s="142">
        <f>+Q63+'[1]River Analysis'!AT76</f>
        <v>12864.25068119891</v>
      </c>
      <c r="R64" s="142"/>
      <c r="S64" s="142">
        <f>+S63+'[1]River Analysis'!AV76</f>
        <v>4975.9673024523163</v>
      </c>
      <c r="T64" s="142"/>
      <c r="U64" s="142">
        <f>+U63+'[1]River Analysis'!AX76</f>
        <v>34148.828337874656</v>
      </c>
    </row>
    <row r="65" spans="3:21" x14ac:dyDescent="0.25">
      <c r="C65" s="82" t="s">
        <v>213</v>
      </c>
      <c r="D65" s="122"/>
      <c r="E65" s="121">
        <f>+G65</f>
        <v>26839.237057220707</v>
      </c>
      <c r="F65" s="141">
        <f>+E65</f>
        <v>26839.237057220707</v>
      </c>
      <c r="G65" s="121">
        <f>+'GTR Wheat Table'!C22</f>
        <v>26839.237057220707</v>
      </c>
      <c r="H65" s="123"/>
      <c r="I65" s="124"/>
      <c r="J65" s="124"/>
      <c r="K65" s="124"/>
      <c r="L65" s="124"/>
      <c r="M65" s="124"/>
      <c r="N65" s="124"/>
      <c r="O65" s="124"/>
      <c r="P65" s="84"/>
      <c r="Q65" s="125"/>
      <c r="R65" s="84"/>
      <c r="S65" s="125"/>
      <c r="T65" s="84"/>
      <c r="U65" s="125"/>
    </row>
    <row r="66" spans="3:21" x14ac:dyDescent="0.25">
      <c r="D66" s="119"/>
      <c r="E66" s="140">
        <f>+(E65-E13)/51</f>
        <v>417.46935406315112</v>
      </c>
      <c r="F66" s="140">
        <f>+(F65-F13)/51</f>
        <v>513.18111876903345</v>
      </c>
      <c r="G66" s="120"/>
      <c r="H66" s="120"/>
      <c r="I66" s="10"/>
      <c r="J66" s="10"/>
      <c r="K66" s="10"/>
      <c r="L66" s="10"/>
      <c r="M66" s="10"/>
      <c r="N66" s="10"/>
      <c r="O66" s="10"/>
      <c r="Q66" s="118"/>
      <c r="S66" s="118"/>
      <c r="U66" s="118"/>
    </row>
    <row r="67" spans="3:21" x14ac:dyDescent="0.25">
      <c r="D67" s="119"/>
      <c r="E67" s="119" t="s">
        <v>219</v>
      </c>
      <c r="G67" s="120"/>
      <c r="H67" s="120"/>
      <c r="I67" s="10"/>
      <c r="J67" s="10"/>
      <c r="K67" s="10"/>
      <c r="L67" s="10"/>
      <c r="M67" s="10"/>
      <c r="N67" s="10"/>
      <c r="O67" s="10"/>
      <c r="Q67" s="118"/>
      <c r="S67" s="118"/>
      <c r="U67" s="118"/>
    </row>
    <row r="68" spans="3:21" x14ac:dyDescent="0.25">
      <c r="D68" s="119"/>
      <c r="E68" s="119"/>
      <c r="G68" s="120"/>
      <c r="H68" s="120"/>
      <c r="I68" s="10"/>
      <c r="J68" s="10"/>
      <c r="K68" s="10"/>
      <c r="L68" s="10"/>
      <c r="M68" s="10"/>
      <c r="N68" s="10"/>
      <c r="O68" s="10"/>
      <c r="Q68" s="118"/>
      <c r="S68" s="118"/>
      <c r="U68" s="118"/>
    </row>
    <row r="69" spans="3:21" x14ac:dyDescent="0.25">
      <c r="D69" s="119"/>
      <c r="E69" s="119"/>
      <c r="G69" s="120"/>
      <c r="H69" s="120"/>
      <c r="I69" s="10"/>
      <c r="J69" s="10"/>
      <c r="K69" s="10"/>
      <c r="L69" s="10"/>
      <c r="M69" s="10"/>
      <c r="N69" s="10"/>
      <c r="O69" s="10"/>
      <c r="Q69" s="118"/>
      <c r="S69" s="118"/>
      <c r="U69" s="118"/>
    </row>
    <row r="70" spans="3:21" x14ac:dyDescent="0.25">
      <c r="D70" s="119"/>
      <c r="E70" s="119"/>
      <c r="G70" s="120"/>
      <c r="H70" s="120"/>
      <c r="I70" s="10"/>
      <c r="J70" s="10"/>
      <c r="K70" s="10"/>
      <c r="L70" s="10"/>
      <c r="M70" s="10"/>
      <c r="N70" s="10"/>
      <c r="O70" s="10"/>
      <c r="Q70" s="118"/>
      <c r="S70" s="118"/>
      <c r="U70" s="118"/>
    </row>
    <row r="71" spans="3:21" x14ac:dyDescent="0.25">
      <c r="D71" s="119"/>
      <c r="E71" s="119"/>
      <c r="G71" s="120"/>
      <c r="H71" s="120"/>
      <c r="I71" s="10"/>
      <c r="J71" s="10"/>
      <c r="K71" s="10"/>
      <c r="L71" s="10"/>
      <c r="M71" s="10"/>
      <c r="N71" s="10"/>
      <c r="O71" s="10"/>
      <c r="Q71" s="118"/>
      <c r="S71" s="118"/>
      <c r="U71" s="118"/>
    </row>
    <row r="72" spans="3:21" x14ac:dyDescent="0.25">
      <c r="D72" s="119"/>
      <c r="E72" s="119"/>
      <c r="G72" s="120"/>
      <c r="H72" s="120"/>
      <c r="I72" s="10"/>
      <c r="J72" s="10"/>
      <c r="K72" s="10"/>
      <c r="L72" s="10"/>
      <c r="M72" s="10"/>
      <c r="N72" s="10"/>
      <c r="O72" s="10"/>
      <c r="Q72" s="118"/>
      <c r="S72" s="118"/>
      <c r="U72" s="118"/>
    </row>
    <row r="73" spans="3:21" x14ac:dyDescent="0.25">
      <c r="D73" s="119"/>
      <c r="E73" s="119"/>
      <c r="G73" s="120"/>
      <c r="H73" s="120"/>
      <c r="I73" s="10"/>
      <c r="J73" s="10"/>
      <c r="K73" s="10"/>
      <c r="L73" s="10"/>
      <c r="M73" s="10"/>
      <c r="N73" s="10"/>
      <c r="O73" s="10"/>
      <c r="Q73" s="118"/>
      <c r="S73" s="118"/>
      <c r="U73" s="118"/>
    </row>
    <row r="74" spans="3:21" x14ac:dyDescent="0.25">
      <c r="D74" s="119"/>
      <c r="E74" s="119"/>
      <c r="G74" s="120"/>
      <c r="H74" s="120"/>
      <c r="I74" s="10"/>
      <c r="J74" s="10"/>
      <c r="K74" s="10"/>
      <c r="L74" s="10"/>
      <c r="M74" s="10"/>
      <c r="N74" s="10"/>
      <c r="O74" s="10"/>
      <c r="Q74" s="118"/>
      <c r="S74" s="118"/>
      <c r="U74" s="118"/>
    </row>
    <row r="75" spans="3:21" x14ac:dyDescent="0.25">
      <c r="D75" s="119"/>
      <c r="E75" s="119"/>
      <c r="G75" s="120"/>
      <c r="H75" s="120"/>
      <c r="I75" s="10"/>
      <c r="J75" s="10"/>
      <c r="K75" s="10"/>
      <c r="L75" s="10"/>
      <c r="M75" s="10"/>
      <c r="N75" s="10"/>
      <c r="O75" s="10"/>
      <c r="Q75" s="118"/>
      <c r="S75" s="118"/>
      <c r="U75" s="118"/>
    </row>
    <row r="76" spans="3:21" x14ac:dyDescent="0.25">
      <c r="D76" s="119"/>
      <c r="E76" s="119"/>
      <c r="G76" s="120"/>
      <c r="H76" s="120"/>
      <c r="I76" s="10"/>
      <c r="J76" s="10"/>
      <c r="K76" s="10"/>
      <c r="L76" s="10"/>
      <c r="M76" s="10"/>
      <c r="N76" s="10"/>
      <c r="O76" s="10"/>
      <c r="Q76" s="118"/>
      <c r="S76" s="118"/>
      <c r="U76" s="118"/>
    </row>
    <row r="77" spans="3:21" x14ac:dyDescent="0.25">
      <c r="D77" s="119"/>
      <c r="E77" s="119"/>
      <c r="G77" s="120"/>
      <c r="H77" s="120"/>
      <c r="I77" s="10"/>
      <c r="J77" s="10"/>
      <c r="K77" s="10"/>
      <c r="L77" s="10"/>
      <c r="M77" s="10"/>
      <c r="N77" s="10"/>
      <c r="O77" s="10"/>
      <c r="Q77" s="118"/>
      <c r="S77" s="118"/>
      <c r="U77" s="118"/>
    </row>
  </sheetData>
  <mergeCells count="5">
    <mergeCell ref="C11:D11"/>
    <mergeCell ref="J11:O11"/>
    <mergeCell ref="P11:U11"/>
    <mergeCell ref="C1:D1"/>
    <mergeCell ref="E11:I11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8"/>
  <dimension ref="A1:K209"/>
  <sheetViews>
    <sheetView workbookViewId="0">
      <selection activeCell="O20" sqref="O20"/>
    </sheetView>
  </sheetViews>
  <sheetFormatPr defaultRowHeight="13.2" x14ac:dyDescent="0.25"/>
  <cols>
    <col min="8" max="8" width="15.109375" customWidth="1"/>
  </cols>
  <sheetData>
    <row r="1" spans="1:11" ht="15" x14ac:dyDescent="0.25">
      <c r="A1" s="101"/>
      <c r="B1" t="s">
        <v>111</v>
      </c>
      <c r="C1" t="s">
        <v>339</v>
      </c>
      <c r="D1" t="s">
        <v>340</v>
      </c>
      <c r="E1" t="s">
        <v>341</v>
      </c>
      <c r="F1" t="s">
        <v>342</v>
      </c>
      <c r="G1" t="s">
        <v>343</v>
      </c>
      <c r="H1" t="s">
        <v>140</v>
      </c>
    </row>
    <row r="2" spans="1:11" ht="15" x14ac:dyDescent="0.25">
      <c r="A2" s="101"/>
      <c r="B2" t="s">
        <v>118</v>
      </c>
      <c r="C2" t="s">
        <v>177</v>
      </c>
      <c r="D2" t="s">
        <v>178</v>
      </c>
      <c r="E2" t="s">
        <v>121</v>
      </c>
      <c r="F2" t="s">
        <v>122</v>
      </c>
      <c r="G2" t="s">
        <v>123</v>
      </c>
      <c r="H2" s="82" t="s">
        <v>496</v>
      </c>
      <c r="I2" s="249">
        <v>42491</v>
      </c>
    </row>
    <row r="3" spans="1:11" ht="15" x14ac:dyDescent="0.25">
      <c r="A3" s="101"/>
      <c r="C3" t="s">
        <v>181</v>
      </c>
      <c r="D3" t="s">
        <v>182</v>
      </c>
      <c r="E3" t="s">
        <v>127</v>
      </c>
      <c r="F3" t="s">
        <v>128</v>
      </c>
      <c r="G3" t="s">
        <v>129</v>
      </c>
      <c r="H3" t="s">
        <v>130</v>
      </c>
    </row>
    <row r="4" spans="1:11" ht="15" x14ac:dyDescent="0.25">
      <c r="A4" s="101"/>
      <c r="D4" t="s">
        <v>131</v>
      </c>
      <c r="E4" t="s">
        <v>132</v>
      </c>
      <c r="F4" t="s">
        <v>133</v>
      </c>
      <c r="G4" t="s">
        <v>134</v>
      </c>
    </row>
    <row r="5" spans="1:11" x14ac:dyDescent="0.25">
      <c r="A5" s="100"/>
    </row>
    <row r="6" spans="1:11" ht="15" x14ac:dyDescent="0.25">
      <c r="A6" s="101"/>
      <c r="B6" s="82" t="s">
        <v>251</v>
      </c>
      <c r="C6">
        <v>2016</v>
      </c>
      <c r="D6" t="s">
        <v>345</v>
      </c>
      <c r="E6">
        <v>2015</v>
      </c>
      <c r="F6" t="s">
        <v>237</v>
      </c>
      <c r="G6">
        <v>2014</v>
      </c>
      <c r="H6" t="s">
        <v>232</v>
      </c>
      <c r="I6">
        <v>2013</v>
      </c>
      <c r="J6" t="s">
        <v>346</v>
      </c>
      <c r="K6">
        <v>12</v>
      </c>
    </row>
    <row r="7" spans="1:11" ht="15" x14ac:dyDescent="0.25">
      <c r="A7" s="101" t="s">
        <v>140</v>
      </c>
      <c r="B7" t="s">
        <v>110</v>
      </c>
      <c r="C7" t="s">
        <v>141</v>
      </c>
      <c r="D7" t="s">
        <v>110</v>
      </c>
      <c r="E7" t="s">
        <v>141</v>
      </c>
      <c r="F7" t="s">
        <v>110</v>
      </c>
      <c r="G7" t="s">
        <v>141</v>
      </c>
      <c r="H7" t="s">
        <v>110</v>
      </c>
      <c r="I7" t="s">
        <v>141</v>
      </c>
      <c r="J7" t="s">
        <v>110</v>
      </c>
      <c r="K7" t="s">
        <v>141</v>
      </c>
    </row>
    <row r="8" spans="1:11" ht="15" x14ac:dyDescent="0.25">
      <c r="A8" s="101" t="s">
        <v>287</v>
      </c>
      <c r="B8" t="s">
        <v>20</v>
      </c>
      <c r="C8" t="s">
        <v>32</v>
      </c>
      <c r="D8" t="s">
        <v>29</v>
      </c>
      <c r="E8" t="s">
        <v>32</v>
      </c>
      <c r="F8" t="s">
        <v>29</v>
      </c>
      <c r="G8" t="s">
        <v>32</v>
      </c>
      <c r="H8" t="s">
        <v>29</v>
      </c>
      <c r="I8" t="s">
        <v>142</v>
      </c>
      <c r="J8" t="s">
        <v>29</v>
      </c>
      <c r="K8" t="s">
        <v>347</v>
      </c>
    </row>
    <row r="9" spans="1:11" ht="15" x14ac:dyDescent="0.25">
      <c r="A9" s="101" t="s">
        <v>348</v>
      </c>
      <c r="B9" s="26">
        <v>2434</v>
      </c>
      <c r="C9">
        <v>1</v>
      </c>
      <c r="D9">
        <v>3120.5</v>
      </c>
      <c r="E9">
        <v>1</v>
      </c>
      <c r="F9">
        <v>2674.3</v>
      </c>
      <c r="G9">
        <v>4</v>
      </c>
      <c r="H9">
        <v>3544</v>
      </c>
      <c r="I9">
        <v>1</v>
      </c>
      <c r="J9">
        <v>3512.1</v>
      </c>
      <c r="K9">
        <v>1</v>
      </c>
    </row>
    <row r="10" spans="1:11" x14ac:dyDescent="0.25">
      <c r="A10" s="100"/>
    </row>
    <row r="11" spans="1:11" ht="15" x14ac:dyDescent="0.25">
      <c r="A11" s="101" t="s">
        <v>349</v>
      </c>
      <c r="B11">
        <v>2318.1</v>
      </c>
      <c r="C11">
        <v>2</v>
      </c>
      <c r="D11">
        <v>2721.1</v>
      </c>
      <c r="E11">
        <v>2</v>
      </c>
      <c r="F11">
        <v>2940.3</v>
      </c>
      <c r="G11">
        <v>3</v>
      </c>
      <c r="H11">
        <v>2760.5</v>
      </c>
      <c r="I11">
        <v>3</v>
      </c>
      <c r="J11">
        <v>3495.9</v>
      </c>
      <c r="K11">
        <v>2</v>
      </c>
    </row>
    <row r="12" spans="1:11" x14ac:dyDescent="0.25">
      <c r="A12" s="100"/>
    </row>
    <row r="13" spans="1:11" ht="15" x14ac:dyDescent="0.25">
      <c r="A13" s="101" t="s">
        <v>350</v>
      </c>
      <c r="B13">
        <v>2118.4</v>
      </c>
      <c r="C13">
        <v>3</v>
      </c>
      <c r="D13">
        <v>2337.9</v>
      </c>
      <c r="E13">
        <v>3</v>
      </c>
      <c r="F13">
        <v>2013.1</v>
      </c>
      <c r="G13">
        <v>6</v>
      </c>
      <c r="H13">
        <v>1965.2</v>
      </c>
      <c r="I13">
        <v>4</v>
      </c>
      <c r="J13">
        <v>2038.6</v>
      </c>
      <c r="K13">
        <v>4</v>
      </c>
    </row>
    <row r="14" spans="1:11" x14ac:dyDescent="0.25">
      <c r="A14" s="100"/>
    </row>
    <row r="15" spans="1:11" ht="15" x14ac:dyDescent="0.25">
      <c r="A15" s="101" t="s">
        <v>351</v>
      </c>
      <c r="B15">
        <v>1401.2</v>
      </c>
      <c r="C15">
        <v>4</v>
      </c>
      <c r="D15">
        <v>1904</v>
      </c>
      <c r="E15">
        <v>4</v>
      </c>
      <c r="F15">
        <v>2629.4</v>
      </c>
      <c r="G15">
        <v>5</v>
      </c>
      <c r="H15">
        <v>3002.1</v>
      </c>
      <c r="I15">
        <v>2</v>
      </c>
      <c r="J15">
        <v>3248</v>
      </c>
      <c r="K15">
        <v>3</v>
      </c>
    </row>
    <row r="16" spans="1:11" x14ac:dyDescent="0.25">
      <c r="A16" s="100"/>
    </row>
    <row r="17" spans="1:11" ht="15" x14ac:dyDescent="0.25">
      <c r="A17" s="101" t="s">
        <v>352</v>
      </c>
      <c r="B17">
        <v>1073.7</v>
      </c>
      <c r="C17">
        <v>5</v>
      </c>
      <c r="D17">
        <v>1148.0999999999999</v>
      </c>
      <c r="E17">
        <v>6</v>
      </c>
      <c r="F17">
        <v>1287</v>
      </c>
      <c r="G17">
        <v>7</v>
      </c>
      <c r="H17">
        <v>1385</v>
      </c>
      <c r="I17">
        <v>6</v>
      </c>
      <c r="J17">
        <v>1983</v>
      </c>
      <c r="K17">
        <v>5</v>
      </c>
    </row>
    <row r="18" spans="1:11" x14ac:dyDescent="0.25">
      <c r="A18" s="100"/>
    </row>
    <row r="19" spans="1:11" ht="15" x14ac:dyDescent="0.25">
      <c r="A19" s="101" t="s">
        <v>353</v>
      </c>
      <c r="B19">
        <v>1033.7</v>
      </c>
      <c r="C19">
        <v>6</v>
      </c>
      <c r="D19">
        <v>1001.6</v>
      </c>
      <c r="E19">
        <v>7</v>
      </c>
      <c r="F19">
        <v>980</v>
      </c>
      <c r="G19">
        <v>9</v>
      </c>
      <c r="H19">
        <v>1038.0999999999999</v>
      </c>
      <c r="I19">
        <v>7</v>
      </c>
      <c r="J19">
        <v>887.9</v>
      </c>
      <c r="K19">
        <v>7</v>
      </c>
    </row>
    <row r="20" spans="1:11" x14ac:dyDescent="0.25">
      <c r="A20" s="100"/>
    </row>
    <row r="21" spans="1:11" ht="15" x14ac:dyDescent="0.25">
      <c r="A21" s="101" t="s">
        <v>354</v>
      </c>
      <c r="B21">
        <v>786.7</v>
      </c>
      <c r="C21">
        <v>7</v>
      </c>
      <c r="D21">
        <v>591.4</v>
      </c>
      <c r="E21">
        <v>11</v>
      </c>
      <c r="F21">
        <v>444.7</v>
      </c>
      <c r="G21">
        <v>17</v>
      </c>
      <c r="H21">
        <v>497.9</v>
      </c>
      <c r="I21">
        <v>17</v>
      </c>
      <c r="J21">
        <v>360</v>
      </c>
      <c r="K21">
        <v>19</v>
      </c>
    </row>
    <row r="22" spans="1:11" x14ac:dyDescent="0.25">
      <c r="A22" s="100"/>
    </row>
    <row r="23" spans="1:11" ht="15" x14ac:dyDescent="0.25">
      <c r="A23" s="101" t="s">
        <v>355</v>
      </c>
      <c r="B23">
        <v>763.5</v>
      </c>
      <c r="C23">
        <v>8</v>
      </c>
      <c r="D23">
        <v>332.2</v>
      </c>
      <c r="E23">
        <v>17</v>
      </c>
      <c r="F23">
        <v>4213.3999999999996</v>
      </c>
      <c r="G23">
        <v>1</v>
      </c>
      <c r="H23">
        <v>742.7</v>
      </c>
      <c r="I23">
        <v>8</v>
      </c>
      <c r="J23">
        <v>534.29999999999995</v>
      </c>
      <c r="K23">
        <v>14</v>
      </c>
    </row>
    <row r="24" spans="1:11" x14ac:dyDescent="0.25">
      <c r="A24" s="100"/>
    </row>
    <row r="25" spans="1:11" ht="15" x14ac:dyDescent="0.25">
      <c r="A25" s="101" t="s">
        <v>356</v>
      </c>
      <c r="B25">
        <v>652.6</v>
      </c>
      <c r="C25">
        <v>9</v>
      </c>
      <c r="D25">
        <v>602.29999999999995</v>
      </c>
      <c r="E25">
        <v>10</v>
      </c>
      <c r="F25">
        <v>783.2</v>
      </c>
      <c r="G25">
        <v>10</v>
      </c>
      <c r="H25">
        <v>600.29999999999995</v>
      </c>
      <c r="I25">
        <v>10</v>
      </c>
      <c r="J25">
        <v>446.2</v>
      </c>
      <c r="K25">
        <v>16</v>
      </c>
    </row>
    <row r="26" spans="1:11" x14ac:dyDescent="0.25">
      <c r="A26" s="100"/>
    </row>
    <row r="27" spans="1:11" ht="15" x14ac:dyDescent="0.25">
      <c r="A27" s="101" t="s">
        <v>357</v>
      </c>
      <c r="B27">
        <v>607.79999999999995</v>
      </c>
      <c r="C27">
        <v>10</v>
      </c>
      <c r="D27">
        <v>643</v>
      </c>
      <c r="E27">
        <v>9</v>
      </c>
      <c r="F27">
        <v>1075.8</v>
      </c>
      <c r="G27">
        <v>8</v>
      </c>
      <c r="H27">
        <v>533.70000000000005</v>
      </c>
      <c r="I27">
        <v>14</v>
      </c>
      <c r="J27">
        <v>830</v>
      </c>
      <c r="K27">
        <v>8</v>
      </c>
    </row>
    <row r="28" spans="1:11" x14ac:dyDescent="0.25">
      <c r="A28" s="100"/>
    </row>
    <row r="29" spans="1:11" ht="15" x14ac:dyDescent="0.25">
      <c r="A29" s="101" t="s">
        <v>358</v>
      </c>
      <c r="B29">
        <v>573.5</v>
      </c>
      <c r="C29">
        <v>11</v>
      </c>
      <c r="D29">
        <v>519.29999999999995</v>
      </c>
      <c r="E29">
        <v>12</v>
      </c>
      <c r="F29">
        <v>598</v>
      </c>
      <c r="G29">
        <v>13</v>
      </c>
      <c r="H29">
        <v>525</v>
      </c>
      <c r="I29">
        <v>16</v>
      </c>
      <c r="J29">
        <v>413.2</v>
      </c>
      <c r="K29">
        <v>18</v>
      </c>
    </row>
    <row r="30" spans="1:11" x14ac:dyDescent="0.25">
      <c r="A30" s="100"/>
    </row>
    <row r="31" spans="1:11" ht="15" x14ac:dyDescent="0.25">
      <c r="A31" s="101" t="s">
        <v>359</v>
      </c>
      <c r="B31">
        <v>564.4</v>
      </c>
      <c r="C31">
        <v>12</v>
      </c>
      <c r="D31">
        <v>677.6</v>
      </c>
      <c r="E31">
        <v>8</v>
      </c>
      <c r="F31">
        <v>613</v>
      </c>
      <c r="G31">
        <v>11</v>
      </c>
      <c r="H31">
        <v>564.20000000000005</v>
      </c>
      <c r="I31">
        <v>12</v>
      </c>
      <c r="J31">
        <v>507.5</v>
      </c>
      <c r="K31">
        <v>15</v>
      </c>
    </row>
    <row r="32" spans="1:11" x14ac:dyDescent="0.25">
      <c r="A32" s="100"/>
    </row>
    <row r="33" spans="1:11" ht="15" x14ac:dyDescent="0.25">
      <c r="A33" s="101" t="s">
        <v>360</v>
      </c>
      <c r="B33">
        <v>483</v>
      </c>
      <c r="C33">
        <v>13</v>
      </c>
      <c r="D33">
        <v>1533.5</v>
      </c>
      <c r="E33">
        <v>5</v>
      </c>
      <c r="F33">
        <v>4211.3999999999996</v>
      </c>
      <c r="G33">
        <v>2</v>
      </c>
      <c r="H33">
        <v>526.79999999999995</v>
      </c>
      <c r="I33">
        <v>15</v>
      </c>
      <c r="J33">
        <v>112.2</v>
      </c>
      <c r="K33">
        <v>33</v>
      </c>
    </row>
    <row r="34" spans="1:11" x14ac:dyDescent="0.25">
      <c r="A34" s="100"/>
    </row>
    <row r="35" spans="1:11" ht="15" x14ac:dyDescent="0.25">
      <c r="A35" s="101" t="s">
        <v>361</v>
      </c>
      <c r="B35">
        <v>446.8</v>
      </c>
      <c r="C35">
        <v>14</v>
      </c>
      <c r="D35">
        <v>298.2</v>
      </c>
      <c r="E35">
        <v>20</v>
      </c>
      <c r="F35">
        <v>353.4</v>
      </c>
      <c r="G35">
        <v>18</v>
      </c>
      <c r="H35">
        <v>422.7</v>
      </c>
      <c r="I35">
        <v>19</v>
      </c>
      <c r="J35">
        <v>417.5</v>
      </c>
      <c r="K35">
        <v>17</v>
      </c>
    </row>
    <row r="36" spans="1:11" x14ac:dyDescent="0.25">
      <c r="A36" s="100"/>
    </row>
    <row r="37" spans="1:11" ht="15" x14ac:dyDescent="0.25">
      <c r="A37" s="101" t="s">
        <v>362</v>
      </c>
      <c r="B37">
        <v>381.3</v>
      </c>
      <c r="C37">
        <v>15</v>
      </c>
      <c r="D37">
        <v>315.39999999999998</v>
      </c>
      <c r="E37">
        <v>19</v>
      </c>
      <c r="F37">
        <v>212.1</v>
      </c>
      <c r="G37">
        <v>21</v>
      </c>
      <c r="H37">
        <v>205.8</v>
      </c>
      <c r="I37">
        <v>27</v>
      </c>
      <c r="J37">
        <v>103.3</v>
      </c>
      <c r="K37">
        <v>35</v>
      </c>
    </row>
    <row r="38" spans="1:11" x14ac:dyDescent="0.25">
      <c r="A38" s="100"/>
    </row>
    <row r="39" spans="1:11" ht="15" x14ac:dyDescent="0.25">
      <c r="A39" s="101" t="s">
        <v>363</v>
      </c>
      <c r="B39">
        <v>340.4</v>
      </c>
      <c r="C39">
        <v>16</v>
      </c>
      <c r="D39">
        <v>440.2</v>
      </c>
      <c r="E39">
        <v>14</v>
      </c>
      <c r="F39">
        <v>487.9</v>
      </c>
      <c r="G39">
        <v>16</v>
      </c>
      <c r="H39">
        <v>481.1</v>
      </c>
      <c r="I39">
        <v>18</v>
      </c>
      <c r="J39">
        <v>535.20000000000005</v>
      </c>
      <c r="K39">
        <v>13</v>
      </c>
    </row>
    <row r="40" spans="1:11" x14ac:dyDescent="0.25">
      <c r="A40" s="100"/>
    </row>
    <row r="41" spans="1:11" ht="15" x14ac:dyDescent="0.25">
      <c r="A41" s="101" t="s">
        <v>364</v>
      </c>
      <c r="B41">
        <v>268.2</v>
      </c>
      <c r="C41">
        <v>17</v>
      </c>
      <c r="D41">
        <v>480.1</v>
      </c>
      <c r="E41">
        <v>13</v>
      </c>
      <c r="F41">
        <v>582.1</v>
      </c>
      <c r="G41">
        <v>14</v>
      </c>
      <c r="H41">
        <v>586.5</v>
      </c>
      <c r="I41">
        <v>11</v>
      </c>
      <c r="J41">
        <v>564.79999999999995</v>
      </c>
      <c r="K41">
        <v>12</v>
      </c>
    </row>
    <row r="42" spans="1:11" x14ac:dyDescent="0.25">
      <c r="A42" s="100"/>
    </row>
    <row r="43" spans="1:11" ht="15" x14ac:dyDescent="0.25">
      <c r="A43" s="101" t="s">
        <v>365</v>
      </c>
      <c r="B43">
        <v>261.60000000000002</v>
      </c>
      <c r="C43">
        <v>18</v>
      </c>
      <c r="D43">
        <v>282.2</v>
      </c>
      <c r="E43">
        <v>21</v>
      </c>
      <c r="F43">
        <v>101.5</v>
      </c>
      <c r="G43">
        <v>30</v>
      </c>
      <c r="H43">
        <v>125.4</v>
      </c>
      <c r="I43">
        <v>34</v>
      </c>
      <c r="J43">
        <v>108.6</v>
      </c>
      <c r="K43">
        <v>34</v>
      </c>
    </row>
    <row r="44" spans="1:11" x14ac:dyDescent="0.25">
      <c r="A44" s="100"/>
    </row>
    <row r="45" spans="1:11" ht="15" x14ac:dyDescent="0.25">
      <c r="A45" s="101" t="s">
        <v>366</v>
      </c>
      <c r="B45">
        <v>260.3</v>
      </c>
      <c r="C45">
        <v>19</v>
      </c>
      <c r="D45">
        <v>205.2</v>
      </c>
      <c r="E45">
        <v>25</v>
      </c>
      <c r="F45">
        <v>255.9</v>
      </c>
      <c r="G45">
        <v>20</v>
      </c>
      <c r="H45">
        <v>226</v>
      </c>
      <c r="I45">
        <v>25</v>
      </c>
      <c r="J45">
        <v>152</v>
      </c>
      <c r="K45">
        <v>28</v>
      </c>
    </row>
    <row r="46" spans="1:11" x14ac:dyDescent="0.25">
      <c r="A46" s="100"/>
    </row>
    <row r="47" spans="1:11" ht="15" x14ac:dyDescent="0.25">
      <c r="A47" s="101" t="s">
        <v>367</v>
      </c>
      <c r="B47">
        <v>245.9</v>
      </c>
      <c r="C47">
        <v>20</v>
      </c>
      <c r="D47">
        <v>231.7</v>
      </c>
      <c r="E47">
        <v>23</v>
      </c>
      <c r="F47">
        <v>578</v>
      </c>
      <c r="G47">
        <v>15</v>
      </c>
      <c r="H47">
        <v>539</v>
      </c>
      <c r="I47">
        <v>13</v>
      </c>
      <c r="J47">
        <v>340.8</v>
      </c>
      <c r="K47">
        <v>20</v>
      </c>
    </row>
    <row r="48" spans="1:11" x14ac:dyDescent="0.25">
      <c r="A48" s="100"/>
    </row>
    <row r="49" spans="1:11" ht="15" x14ac:dyDescent="0.25">
      <c r="A49" s="101" t="s">
        <v>368</v>
      </c>
      <c r="B49">
        <v>238.7</v>
      </c>
      <c r="C49">
        <v>21</v>
      </c>
      <c r="D49">
        <v>437.6</v>
      </c>
      <c r="E49">
        <v>15</v>
      </c>
      <c r="F49">
        <v>598.4</v>
      </c>
      <c r="G49">
        <v>12</v>
      </c>
      <c r="H49">
        <v>631.4</v>
      </c>
      <c r="I49">
        <v>9</v>
      </c>
      <c r="J49">
        <v>593.5</v>
      </c>
      <c r="K49">
        <v>10</v>
      </c>
    </row>
    <row r="50" spans="1:11" x14ac:dyDescent="0.25">
      <c r="A50" s="100"/>
    </row>
    <row r="51" spans="1:11" ht="15" x14ac:dyDescent="0.25">
      <c r="A51" s="101" t="s">
        <v>369</v>
      </c>
      <c r="B51">
        <v>188</v>
      </c>
      <c r="C51">
        <v>22</v>
      </c>
      <c r="D51">
        <v>156.80000000000001</v>
      </c>
      <c r="E51">
        <v>26</v>
      </c>
      <c r="F51">
        <v>149.1</v>
      </c>
      <c r="G51">
        <v>27</v>
      </c>
      <c r="H51">
        <v>154.80000000000001</v>
      </c>
      <c r="I51">
        <v>30</v>
      </c>
      <c r="J51">
        <v>151.69999999999999</v>
      </c>
      <c r="K51">
        <v>29</v>
      </c>
    </row>
    <row r="52" spans="1:11" x14ac:dyDescent="0.25">
      <c r="A52" s="100"/>
    </row>
    <row r="53" spans="1:11" ht="15" x14ac:dyDescent="0.25">
      <c r="A53" s="101" t="s">
        <v>370</v>
      </c>
      <c r="B53">
        <v>173.4</v>
      </c>
      <c r="C53">
        <v>23</v>
      </c>
      <c r="D53">
        <v>150.5</v>
      </c>
      <c r="E53">
        <v>27</v>
      </c>
      <c r="F53">
        <v>153.6</v>
      </c>
      <c r="G53">
        <v>25</v>
      </c>
      <c r="H53">
        <v>129.30000000000001</v>
      </c>
      <c r="I53">
        <v>33</v>
      </c>
      <c r="J53">
        <v>148.69999999999999</v>
      </c>
      <c r="K53">
        <v>30</v>
      </c>
    </row>
    <row r="54" spans="1:11" x14ac:dyDescent="0.25">
      <c r="A54" s="100"/>
    </row>
    <row r="55" spans="1:11" ht="15" x14ac:dyDescent="0.25">
      <c r="A55" s="101" t="s">
        <v>371</v>
      </c>
      <c r="B55">
        <v>164.5</v>
      </c>
      <c r="C55">
        <v>24</v>
      </c>
      <c r="D55">
        <v>323.2</v>
      </c>
      <c r="E55">
        <v>18</v>
      </c>
      <c r="F55">
        <v>200.8</v>
      </c>
      <c r="G55">
        <v>22</v>
      </c>
      <c r="H55">
        <v>93</v>
      </c>
      <c r="I55">
        <v>35</v>
      </c>
      <c r="J55">
        <v>271.8</v>
      </c>
      <c r="K55">
        <v>21</v>
      </c>
    </row>
    <row r="56" spans="1:11" x14ac:dyDescent="0.25">
      <c r="A56" s="100"/>
    </row>
    <row r="57" spans="1:11" ht="15" x14ac:dyDescent="0.25">
      <c r="A57" s="101" t="s">
        <v>372</v>
      </c>
      <c r="B57">
        <v>164.3</v>
      </c>
      <c r="C57">
        <v>25</v>
      </c>
      <c r="D57">
        <v>57.1</v>
      </c>
      <c r="E57">
        <v>36</v>
      </c>
      <c r="F57">
        <v>42.6</v>
      </c>
      <c r="G57">
        <v>40</v>
      </c>
      <c r="H57">
        <v>26.6</v>
      </c>
      <c r="I57">
        <v>54</v>
      </c>
      <c r="J57">
        <v>52.2</v>
      </c>
      <c r="K57">
        <v>45</v>
      </c>
    </row>
    <row r="58" spans="1:11" x14ac:dyDescent="0.25">
      <c r="A58" s="100"/>
    </row>
    <row r="59" spans="1:11" ht="15" x14ac:dyDescent="0.25">
      <c r="A59" s="101" t="s">
        <v>373</v>
      </c>
      <c r="B59">
        <v>164.2</v>
      </c>
      <c r="C59">
        <v>26</v>
      </c>
      <c r="D59">
        <v>242</v>
      </c>
      <c r="E59">
        <v>22</v>
      </c>
      <c r="F59">
        <v>152.4</v>
      </c>
      <c r="G59">
        <v>26</v>
      </c>
      <c r="H59">
        <v>204.2</v>
      </c>
      <c r="I59">
        <v>28</v>
      </c>
      <c r="J59">
        <v>241.3</v>
      </c>
      <c r="K59">
        <v>25</v>
      </c>
    </row>
    <row r="60" spans="1:11" x14ac:dyDescent="0.25">
      <c r="A60" s="100"/>
    </row>
    <row r="61" spans="1:11" ht="15" x14ac:dyDescent="0.25">
      <c r="A61" s="101" t="s">
        <v>374</v>
      </c>
      <c r="B61">
        <v>150.1</v>
      </c>
      <c r="C61">
        <v>27</v>
      </c>
      <c r="D61">
        <v>128.80000000000001</v>
      </c>
      <c r="E61">
        <v>30</v>
      </c>
      <c r="F61">
        <v>121</v>
      </c>
      <c r="G61">
        <v>29</v>
      </c>
      <c r="H61">
        <v>133.69999999999999</v>
      </c>
      <c r="I61">
        <v>32</v>
      </c>
      <c r="J61">
        <v>157.5</v>
      </c>
      <c r="K61">
        <v>27</v>
      </c>
    </row>
    <row r="62" spans="1:11" x14ac:dyDescent="0.25">
      <c r="A62" s="100"/>
    </row>
    <row r="63" spans="1:11" ht="15" x14ac:dyDescent="0.25">
      <c r="A63" s="101" t="s">
        <v>375</v>
      </c>
      <c r="B63">
        <v>133.30000000000001</v>
      </c>
      <c r="C63">
        <v>28</v>
      </c>
      <c r="D63">
        <v>79.099999999999994</v>
      </c>
      <c r="E63">
        <v>32</v>
      </c>
      <c r="F63">
        <v>166.7</v>
      </c>
      <c r="G63">
        <v>24</v>
      </c>
      <c r="H63">
        <v>241.9</v>
      </c>
      <c r="I63">
        <v>23</v>
      </c>
      <c r="J63">
        <v>266.89999999999998</v>
      </c>
      <c r="K63">
        <v>22</v>
      </c>
    </row>
    <row r="64" spans="1:11" x14ac:dyDescent="0.25">
      <c r="A64" s="100"/>
    </row>
    <row r="65" spans="1:11" ht="15" x14ac:dyDescent="0.25">
      <c r="A65" s="101" t="s">
        <v>376</v>
      </c>
      <c r="B65">
        <v>119.8</v>
      </c>
      <c r="C65">
        <v>29</v>
      </c>
      <c r="D65">
        <v>132.6</v>
      </c>
      <c r="E65">
        <v>28</v>
      </c>
      <c r="F65">
        <v>130.4</v>
      </c>
      <c r="G65">
        <v>28</v>
      </c>
      <c r="H65">
        <v>137</v>
      </c>
      <c r="I65">
        <v>31</v>
      </c>
      <c r="J65">
        <v>117.2</v>
      </c>
      <c r="K65">
        <v>32</v>
      </c>
    </row>
    <row r="66" spans="1:11" x14ac:dyDescent="0.25">
      <c r="A66" s="100"/>
    </row>
    <row r="67" spans="1:11" ht="15" x14ac:dyDescent="0.25">
      <c r="A67" s="101" t="s">
        <v>377</v>
      </c>
      <c r="B67">
        <v>89.9</v>
      </c>
      <c r="C67">
        <v>30</v>
      </c>
      <c r="D67">
        <v>210.3</v>
      </c>
      <c r="E67">
        <v>24</v>
      </c>
      <c r="F67">
        <v>90.5</v>
      </c>
      <c r="G67">
        <v>31</v>
      </c>
      <c r="H67">
        <v>364.2</v>
      </c>
      <c r="I67">
        <v>20</v>
      </c>
      <c r="J67">
        <v>178</v>
      </c>
      <c r="K67">
        <v>26</v>
      </c>
    </row>
    <row r="68" spans="1:11" x14ac:dyDescent="0.25">
      <c r="A68" s="100"/>
    </row>
    <row r="69" spans="1:11" ht="15" x14ac:dyDescent="0.25">
      <c r="A69" s="101" t="s">
        <v>378</v>
      </c>
      <c r="B69">
        <v>84.3</v>
      </c>
      <c r="C69">
        <v>31</v>
      </c>
      <c r="D69">
        <v>75.599999999999994</v>
      </c>
      <c r="E69">
        <v>33</v>
      </c>
      <c r="F69">
        <v>86.8</v>
      </c>
      <c r="G69">
        <v>32</v>
      </c>
      <c r="H69">
        <v>182</v>
      </c>
      <c r="I69">
        <v>29</v>
      </c>
      <c r="J69">
        <v>84.3</v>
      </c>
      <c r="K69">
        <v>36</v>
      </c>
    </row>
    <row r="70" spans="1:11" x14ac:dyDescent="0.25">
      <c r="A70" s="100"/>
    </row>
    <row r="71" spans="1:11" ht="15" x14ac:dyDescent="0.25">
      <c r="A71" s="101" t="s">
        <v>379</v>
      </c>
      <c r="B71">
        <v>78.5</v>
      </c>
      <c r="C71">
        <v>32</v>
      </c>
      <c r="D71">
        <v>67.599999999999994</v>
      </c>
      <c r="E71">
        <v>35</v>
      </c>
      <c r="F71">
        <v>85.9</v>
      </c>
      <c r="G71">
        <v>33</v>
      </c>
      <c r="H71">
        <v>52.1</v>
      </c>
      <c r="I71">
        <v>43</v>
      </c>
      <c r="J71">
        <v>70.599999999999994</v>
      </c>
      <c r="K71">
        <v>41</v>
      </c>
    </row>
    <row r="72" spans="1:11" x14ac:dyDescent="0.25">
      <c r="A72" s="100"/>
    </row>
    <row r="73" spans="1:11" ht="15" x14ac:dyDescent="0.25">
      <c r="A73" s="101" t="s">
        <v>380</v>
      </c>
      <c r="B73">
        <v>68.7</v>
      </c>
      <c r="C73">
        <v>33</v>
      </c>
      <c r="D73">
        <v>132.19999999999999</v>
      </c>
      <c r="E73">
        <v>29</v>
      </c>
      <c r="F73">
        <v>192.1</v>
      </c>
      <c r="G73">
        <v>23</v>
      </c>
      <c r="H73">
        <v>66</v>
      </c>
      <c r="I73">
        <v>37</v>
      </c>
      <c r="J73">
        <v>118.3</v>
      </c>
      <c r="K73">
        <v>31</v>
      </c>
    </row>
    <row r="74" spans="1:11" x14ac:dyDescent="0.25">
      <c r="A74" s="100"/>
    </row>
    <row r="75" spans="1:11" ht="15" x14ac:dyDescent="0.25">
      <c r="A75" s="101" t="s">
        <v>381</v>
      </c>
      <c r="B75">
        <v>63.4</v>
      </c>
      <c r="C75">
        <v>34</v>
      </c>
      <c r="D75">
        <v>44.4</v>
      </c>
      <c r="E75">
        <v>39</v>
      </c>
      <c r="F75">
        <v>54.6</v>
      </c>
      <c r="G75">
        <v>36</v>
      </c>
      <c r="H75">
        <v>45.9</v>
      </c>
      <c r="I75">
        <v>47</v>
      </c>
      <c r="J75">
        <v>250.7</v>
      </c>
      <c r="K75">
        <v>24</v>
      </c>
    </row>
    <row r="76" spans="1:11" x14ac:dyDescent="0.25">
      <c r="A76" s="100"/>
    </row>
    <row r="77" spans="1:11" ht="15" x14ac:dyDescent="0.25">
      <c r="A77" s="101" t="s">
        <v>382</v>
      </c>
      <c r="B77">
        <v>54.9</v>
      </c>
      <c r="C77">
        <v>35</v>
      </c>
      <c r="D77">
        <v>30.5</v>
      </c>
      <c r="E77">
        <v>43</v>
      </c>
      <c r="F77">
        <v>61.4</v>
      </c>
      <c r="G77">
        <v>35</v>
      </c>
      <c r="H77">
        <v>58.4</v>
      </c>
      <c r="I77">
        <v>41</v>
      </c>
      <c r="J77">
        <v>72.3</v>
      </c>
      <c r="K77">
        <v>38</v>
      </c>
    </row>
    <row r="78" spans="1:11" x14ac:dyDescent="0.25">
      <c r="A78" s="100"/>
    </row>
    <row r="79" spans="1:11" ht="15" x14ac:dyDescent="0.25">
      <c r="A79" s="101" t="s">
        <v>383</v>
      </c>
      <c r="B79">
        <v>50</v>
      </c>
      <c r="C79">
        <v>36</v>
      </c>
      <c r="D79">
        <v>52.5</v>
      </c>
      <c r="E79">
        <v>38</v>
      </c>
      <c r="F79">
        <v>52.5</v>
      </c>
      <c r="G79">
        <v>37</v>
      </c>
      <c r="H79">
        <v>208.9</v>
      </c>
      <c r="I79">
        <v>26</v>
      </c>
      <c r="J79">
        <v>571.79999999999995</v>
      </c>
      <c r="K79">
        <v>11</v>
      </c>
    </row>
    <row r="80" spans="1:11" x14ac:dyDescent="0.25">
      <c r="A80" s="100"/>
    </row>
    <row r="81" spans="1:11" ht="15" x14ac:dyDescent="0.25">
      <c r="A81" s="101" t="s">
        <v>384</v>
      </c>
      <c r="B81">
        <v>47.9</v>
      </c>
      <c r="C81">
        <v>37</v>
      </c>
      <c r="D81">
        <v>33</v>
      </c>
      <c r="E81">
        <v>42</v>
      </c>
      <c r="F81">
        <v>19.899999999999999</v>
      </c>
      <c r="G81">
        <v>46</v>
      </c>
      <c r="H81">
        <v>266.60000000000002</v>
      </c>
      <c r="I81">
        <v>22</v>
      </c>
      <c r="J81">
        <v>639.20000000000005</v>
      </c>
      <c r="K81">
        <v>9</v>
      </c>
    </row>
    <row r="82" spans="1:11" x14ac:dyDescent="0.25">
      <c r="A82" s="100"/>
    </row>
    <row r="83" spans="1:11" ht="15" x14ac:dyDescent="0.25">
      <c r="A83" s="101" t="s">
        <v>385</v>
      </c>
      <c r="B83">
        <v>46.6</v>
      </c>
      <c r="C83">
        <v>38</v>
      </c>
      <c r="D83">
        <v>43.2</v>
      </c>
      <c r="E83">
        <v>40</v>
      </c>
      <c r="F83">
        <v>43.2</v>
      </c>
      <c r="G83">
        <v>38</v>
      </c>
      <c r="H83">
        <v>33.200000000000003</v>
      </c>
      <c r="I83">
        <v>51</v>
      </c>
      <c r="J83">
        <v>42.5</v>
      </c>
      <c r="K83">
        <v>49</v>
      </c>
    </row>
    <row r="84" spans="1:11" x14ac:dyDescent="0.25">
      <c r="A84" s="100"/>
    </row>
    <row r="85" spans="1:11" ht="15" x14ac:dyDescent="0.25">
      <c r="A85" s="101" t="s">
        <v>386</v>
      </c>
      <c r="B85">
        <v>41.8</v>
      </c>
      <c r="C85">
        <v>39</v>
      </c>
      <c r="D85">
        <v>386.9</v>
      </c>
      <c r="E85">
        <v>16</v>
      </c>
      <c r="F85">
        <v>321.39999999999998</v>
      </c>
      <c r="G85">
        <v>19</v>
      </c>
      <c r="H85">
        <v>1678</v>
      </c>
      <c r="I85">
        <v>5</v>
      </c>
      <c r="J85">
        <v>949.8</v>
      </c>
      <c r="K85">
        <v>6</v>
      </c>
    </row>
    <row r="86" spans="1:11" x14ac:dyDescent="0.25">
      <c r="A86" s="100"/>
    </row>
    <row r="87" spans="1:11" ht="15" x14ac:dyDescent="0.25">
      <c r="A87" s="101" t="s">
        <v>387</v>
      </c>
      <c r="B87">
        <v>41.5</v>
      </c>
      <c r="C87">
        <v>40</v>
      </c>
      <c r="D87">
        <v>92.8</v>
      </c>
      <c r="E87">
        <v>31</v>
      </c>
      <c r="F87">
        <v>43</v>
      </c>
      <c r="G87">
        <v>39</v>
      </c>
      <c r="H87">
        <v>47.9</v>
      </c>
      <c r="I87">
        <v>44</v>
      </c>
      <c r="J87">
        <v>46.1</v>
      </c>
      <c r="K87">
        <v>46</v>
      </c>
    </row>
    <row r="88" spans="1:11" x14ac:dyDescent="0.25">
      <c r="A88" s="100"/>
    </row>
    <row r="89" spans="1:11" ht="15" x14ac:dyDescent="0.25">
      <c r="A89" s="101" t="s">
        <v>388</v>
      </c>
      <c r="B89">
        <v>39.4</v>
      </c>
      <c r="C89">
        <v>41</v>
      </c>
      <c r="D89">
        <v>52.7</v>
      </c>
      <c r="E89">
        <v>37</v>
      </c>
      <c r="F89">
        <v>62.6</v>
      </c>
      <c r="G89">
        <v>34</v>
      </c>
      <c r="H89">
        <v>53.7</v>
      </c>
      <c r="I89">
        <v>42</v>
      </c>
      <c r="J89">
        <v>72.2</v>
      </c>
      <c r="K89">
        <v>39</v>
      </c>
    </row>
    <row r="90" spans="1:11" x14ac:dyDescent="0.25">
      <c r="A90" s="100"/>
    </row>
    <row r="91" spans="1:11" ht="15" x14ac:dyDescent="0.25">
      <c r="A91" s="101" t="s">
        <v>389</v>
      </c>
      <c r="B91">
        <v>36</v>
      </c>
      <c r="C91">
        <v>42</v>
      </c>
      <c r="D91">
        <v>10.6</v>
      </c>
      <c r="E91">
        <v>51</v>
      </c>
      <c r="F91">
        <v>16.5</v>
      </c>
      <c r="G91">
        <v>47</v>
      </c>
      <c r="H91">
        <v>9.6</v>
      </c>
      <c r="I91">
        <v>63</v>
      </c>
      <c r="J91">
        <v>19.600000000000001</v>
      </c>
      <c r="K91">
        <v>56</v>
      </c>
    </row>
    <row r="92" spans="1:11" x14ac:dyDescent="0.25">
      <c r="A92" s="100"/>
    </row>
    <row r="93" spans="1:11" ht="15" x14ac:dyDescent="0.25">
      <c r="A93" s="101" t="s">
        <v>390</v>
      </c>
      <c r="B93">
        <v>30.8</v>
      </c>
      <c r="C93">
        <v>43</v>
      </c>
      <c r="D93">
        <v>2.5</v>
      </c>
      <c r="E93">
        <v>60</v>
      </c>
      <c r="F93">
        <v>0</v>
      </c>
      <c r="G93">
        <v>0</v>
      </c>
      <c r="H93">
        <v>9.5</v>
      </c>
      <c r="I93">
        <v>64</v>
      </c>
      <c r="J93">
        <v>32.799999999999997</v>
      </c>
      <c r="K93">
        <v>51</v>
      </c>
    </row>
    <row r="94" spans="1:11" x14ac:dyDescent="0.25">
      <c r="A94" s="100"/>
    </row>
    <row r="95" spans="1:11" ht="15" x14ac:dyDescent="0.25">
      <c r="A95" s="101" t="s">
        <v>391</v>
      </c>
      <c r="B95">
        <v>27.9</v>
      </c>
      <c r="C95">
        <v>44</v>
      </c>
      <c r="D95">
        <v>29</v>
      </c>
      <c r="E95">
        <v>45</v>
      </c>
      <c r="F95">
        <v>23.7</v>
      </c>
      <c r="G95">
        <v>43</v>
      </c>
      <c r="H95">
        <v>22</v>
      </c>
      <c r="I95">
        <v>55</v>
      </c>
      <c r="J95">
        <v>29.7</v>
      </c>
      <c r="K95">
        <v>52</v>
      </c>
    </row>
    <row r="96" spans="1:11" x14ac:dyDescent="0.25">
      <c r="A96" s="100"/>
    </row>
    <row r="97" spans="1:11" ht="15" x14ac:dyDescent="0.25">
      <c r="A97" s="101" t="s">
        <v>392</v>
      </c>
      <c r="B97">
        <v>20.399999999999999</v>
      </c>
      <c r="C97">
        <v>45</v>
      </c>
      <c r="D97">
        <v>15.1</v>
      </c>
      <c r="E97">
        <v>47</v>
      </c>
      <c r="F97">
        <v>12.4</v>
      </c>
      <c r="G97">
        <v>50</v>
      </c>
      <c r="H97">
        <v>11.7</v>
      </c>
      <c r="I97">
        <v>59</v>
      </c>
      <c r="J97">
        <v>17.7</v>
      </c>
      <c r="K97">
        <v>58</v>
      </c>
    </row>
    <row r="98" spans="1:11" x14ac:dyDescent="0.25">
      <c r="A98" s="100"/>
    </row>
    <row r="99" spans="1:11" ht="15" x14ac:dyDescent="0.25">
      <c r="A99" s="101" t="s">
        <v>393</v>
      </c>
      <c r="B99">
        <v>20.100000000000001</v>
      </c>
      <c r="C99">
        <v>46</v>
      </c>
      <c r="D99">
        <v>9.6999999999999993</v>
      </c>
      <c r="E99">
        <v>54</v>
      </c>
      <c r="F99">
        <v>0</v>
      </c>
      <c r="G99">
        <v>0</v>
      </c>
      <c r="H99">
        <v>87.9</v>
      </c>
      <c r="I99">
        <v>36</v>
      </c>
      <c r="J99">
        <v>0</v>
      </c>
      <c r="K99">
        <v>0</v>
      </c>
    </row>
    <row r="100" spans="1:11" x14ac:dyDescent="0.25">
      <c r="A100" s="100"/>
    </row>
    <row r="101" spans="1:11" ht="15" x14ac:dyDescent="0.25">
      <c r="A101" s="101" t="s">
        <v>394</v>
      </c>
      <c r="B101">
        <v>17.899999999999999</v>
      </c>
      <c r="C101">
        <v>47</v>
      </c>
      <c r="D101">
        <v>15</v>
      </c>
      <c r="E101">
        <v>48</v>
      </c>
      <c r="F101">
        <v>13.7</v>
      </c>
      <c r="G101">
        <v>48</v>
      </c>
      <c r="H101">
        <v>21</v>
      </c>
      <c r="I101">
        <v>56</v>
      </c>
      <c r="J101">
        <v>17.2</v>
      </c>
      <c r="K101">
        <v>59</v>
      </c>
    </row>
    <row r="102" spans="1:11" x14ac:dyDescent="0.25">
      <c r="A102" s="100"/>
    </row>
    <row r="103" spans="1:11" ht="15" x14ac:dyDescent="0.25">
      <c r="A103" s="101" t="s">
        <v>395</v>
      </c>
      <c r="B103">
        <v>16.3</v>
      </c>
      <c r="C103">
        <v>48</v>
      </c>
      <c r="D103">
        <v>11.1</v>
      </c>
      <c r="E103">
        <v>49</v>
      </c>
      <c r="F103">
        <v>12.2</v>
      </c>
      <c r="G103">
        <v>51</v>
      </c>
      <c r="H103">
        <v>19.3</v>
      </c>
      <c r="I103">
        <v>57</v>
      </c>
      <c r="J103">
        <v>11.5</v>
      </c>
      <c r="K103">
        <v>60</v>
      </c>
    </row>
    <row r="104" spans="1:11" x14ac:dyDescent="0.25">
      <c r="A104" s="100"/>
    </row>
    <row r="105" spans="1:11" ht="15" x14ac:dyDescent="0.25">
      <c r="A105" s="101" t="s">
        <v>396</v>
      </c>
      <c r="B105">
        <v>10.4</v>
      </c>
      <c r="C105">
        <v>49</v>
      </c>
      <c r="D105">
        <v>10.5</v>
      </c>
      <c r="E105">
        <v>52</v>
      </c>
      <c r="F105">
        <v>0</v>
      </c>
      <c r="G105">
        <v>0</v>
      </c>
      <c r="H105">
        <v>46.6</v>
      </c>
      <c r="I105">
        <v>46</v>
      </c>
      <c r="J105">
        <v>70.7</v>
      </c>
      <c r="K105">
        <v>40</v>
      </c>
    </row>
    <row r="106" spans="1:11" x14ac:dyDescent="0.25">
      <c r="A106" s="100"/>
    </row>
    <row r="107" spans="1:11" ht="15" x14ac:dyDescent="0.25">
      <c r="A107" s="101" t="s">
        <v>397</v>
      </c>
      <c r="B107">
        <v>10.199999999999999</v>
      </c>
      <c r="C107">
        <v>50</v>
      </c>
      <c r="D107">
        <v>0</v>
      </c>
      <c r="E107">
        <v>0</v>
      </c>
      <c r="F107">
        <v>0</v>
      </c>
      <c r="G107">
        <v>0</v>
      </c>
      <c r="H107">
        <v>59</v>
      </c>
      <c r="I107">
        <v>39</v>
      </c>
      <c r="J107">
        <v>22.4</v>
      </c>
      <c r="K107">
        <v>54</v>
      </c>
    </row>
    <row r="108" spans="1:11" x14ac:dyDescent="0.25">
      <c r="A108" s="100"/>
    </row>
    <row r="109" spans="1:11" ht="15" x14ac:dyDescent="0.25">
      <c r="A109" s="101" t="s">
        <v>398</v>
      </c>
      <c r="B109">
        <v>9.9</v>
      </c>
      <c r="C109">
        <v>51</v>
      </c>
      <c r="D109">
        <v>0</v>
      </c>
      <c r="E109">
        <v>0</v>
      </c>
      <c r="F109">
        <v>23</v>
      </c>
      <c r="G109">
        <v>44</v>
      </c>
      <c r="H109">
        <v>35.6</v>
      </c>
      <c r="I109">
        <v>49</v>
      </c>
      <c r="J109">
        <v>52.7</v>
      </c>
      <c r="K109">
        <v>43</v>
      </c>
    </row>
    <row r="110" spans="1:11" x14ac:dyDescent="0.25">
      <c r="A110" s="100"/>
    </row>
    <row r="111" spans="1:11" ht="15" x14ac:dyDescent="0.25">
      <c r="A111" s="101" t="s">
        <v>399</v>
      </c>
      <c r="B111">
        <v>9</v>
      </c>
      <c r="C111">
        <v>52</v>
      </c>
      <c r="D111">
        <v>15.3</v>
      </c>
      <c r="E111">
        <v>46</v>
      </c>
      <c r="F111">
        <v>6.8</v>
      </c>
      <c r="G111">
        <v>54</v>
      </c>
      <c r="H111">
        <v>45.3</v>
      </c>
      <c r="I111">
        <v>48</v>
      </c>
      <c r="J111">
        <v>36.299999999999997</v>
      </c>
      <c r="K111">
        <v>50</v>
      </c>
    </row>
    <row r="112" spans="1:11" x14ac:dyDescent="0.25">
      <c r="A112" s="100"/>
    </row>
    <row r="113" spans="1:11" ht="15" x14ac:dyDescent="0.25">
      <c r="A113" s="101" t="s">
        <v>400</v>
      </c>
      <c r="B113">
        <v>8.3000000000000007</v>
      </c>
      <c r="C113">
        <v>53</v>
      </c>
      <c r="D113">
        <v>30.1</v>
      </c>
      <c r="E113">
        <v>44</v>
      </c>
      <c r="F113">
        <v>20.3</v>
      </c>
      <c r="G113">
        <v>45</v>
      </c>
      <c r="H113">
        <v>6.8</v>
      </c>
      <c r="I113">
        <v>67</v>
      </c>
      <c r="J113">
        <v>0</v>
      </c>
      <c r="K113">
        <v>0</v>
      </c>
    </row>
    <row r="114" spans="1:11" x14ac:dyDescent="0.25">
      <c r="A114" s="100"/>
    </row>
    <row r="115" spans="1:11" ht="15" x14ac:dyDescent="0.25">
      <c r="A115" s="101" t="s">
        <v>401</v>
      </c>
      <c r="B115">
        <v>4.9000000000000004</v>
      </c>
      <c r="C115">
        <v>54</v>
      </c>
      <c r="D115">
        <v>5.2</v>
      </c>
      <c r="E115">
        <v>57</v>
      </c>
      <c r="F115">
        <v>4.7</v>
      </c>
      <c r="G115">
        <v>57</v>
      </c>
      <c r="H115">
        <v>6.6</v>
      </c>
      <c r="I115">
        <v>68</v>
      </c>
      <c r="J115">
        <v>5.6</v>
      </c>
      <c r="K115">
        <v>63</v>
      </c>
    </row>
    <row r="116" spans="1:11" x14ac:dyDescent="0.25">
      <c r="A116" s="100"/>
    </row>
    <row r="117" spans="1:11" ht="15" x14ac:dyDescent="0.25">
      <c r="A117" s="101" t="s">
        <v>402</v>
      </c>
      <c r="B117">
        <v>0</v>
      </c>
      <c r="C117">
        <v>0</v>
      </c>
      <c r="D117">
        <v>68.3</v>
      </c>
      <c r="E117">
        <v>34</v>
      </c>
      <c r="F117">
        <v>0</v>
      </c>
      <c r="G117">
        <v>0</v>
      </c>
      <c r="H117">
        <v>228</v>
      </c>
      <c r="I117">
        <v>24</v>
      </c>
      <c r="J117">
        <v>56.8</v>
      </c>
      <c r="K117">
        <v>42</v>
      </c>
    </row>
    <row r="118" spans="1:11" x14ac:dyDescent="0.25">
      <c r="A118" s="100"/>
    </row>
    <row r="119" spans="1:11" ht="15" x14ac:dyDescent="0.25">
      <c r="A119" s="101" t="s">
        <v>403</v>
      </c>
      <c r="B119">
        <v>0</v>
      </c>
      <c r="C119">
        <v>0</v>
      </c>
      <c r="D119">
        <v>36.6</v>
      </c>
      <c r="E119">
        <v>41</v>
      </c>
      <c r="F119">
        <v>33.6</v>
      </c>
      <c r="G119">
        <v>41</v>
      </c>
      <c r="H119">
        <v>16.100000000000001</v>
      </c>
      <c r="I119">
        <v>58</v>
      </c>
      <c r="J119">
        <v>0</v>
      </c>
      <c r="K119">
        <v>0</v>
      </c>
    </row>
    <row r="120" spans="1:11" x14ac:dyDescent="0.25">
      <c r="A120" s="100"/>
    </row>
    <row r="121" spans="1:11" ht="15" x14ac:dyDescent="0.25">
      <c r="A121" s="101" t="s">
        <v>404</v>
      </c>
      <c r="B121">
        <v>0</v>
      </c>
      <c r="C121">
        <v>0</v>
      </c>
      <c r="D121">
        <v>11</v>
      </c>
      <c r="E121">
        <v>50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</row>
    <row r="122" spans="1:11" x14ac:dyDescent="0.25">
      <c r="A122" s="100"/>
    </row>
    <row r="123" spans="1:11" ht="15" x14ac:dyDescent="0.25">
      <c r="A123" s="101" t="s">
        <v>405</v>
      </c>
      <c r="B123">
        <v>0</v>
      </c>
      <c r="C123">
        <v>0</v>
      </c>
      <c r="D123">
        <v>10.4</v>
      </c>
      <c r="E123">
        <v>53</v>
      </c>
      <c r="F123">
        <v>9</v>
      </c>
      <c r="G123">
        <v>53</v>
      </c>
      <c r="H123">
        <v>0</v>
      </c>
      <c r="I123">
        <v>0</v>
      </c>
      <c r="J123">
        <v>44.2</v>
      </c>
      <c r="K123">
        <v>47</v>
      </c>
    </row>
    <row r="124" spans="1:11" x14ac:dyDescent="0.25">
      <c r="A124" s="100"/>
    </row>
    <row r="125" spans="1:11" ht="15" x14ac:dyDescent="0.25">
      <c r="A125" s="101" t="s">
        <v>406</v>
      </c>
      <c r="B125">
        <v>0</v>
      </c>
      <c r="C125">
        <v>0</v>
      </c>
      <c r="D125">
        <v>8.6</v>
      </c>
      <c r="E125">
        <v>55</v>
      </c>
      <c r="F125">
        <v>11.7</v>
      </c>
      <c r="G125">
        <v>52</v>
      </c>
      <c r="H125">
        <v>27.5</v>
      </c>
      <c r="I125">
        <v>53</v>
      </c>
      <c r="J125">
        <v>2.5</v>
      </c>
      <c r="K125">
        <v>64</v>
      </c>
    </row>
    <row r="126" spans="1:11" x14ac:dyDescent="0.25">
      <c r="A126" s="100"/>
    </row>
    <row r="127" spans="1:11" ht="15" x14ac:dyDescent="0.25">
      <c r="A127" s="101" t="s">
        <v>407</v>
      </c>
      <c r="B127">
        <v>0</v>
      </c>
      <c r="C127">
        <v>0</v>
      </c>
      <c r="D127">
        <v>5.5</v>
      </c>
      <c r="E127">
        <v>56</v>
      </c>
      <c r="F127">
        <v>3</v>
      </c>
      <c r="G127">
        <v>59</v>
      </c>
      <c r="H127">
        <v>11</v>
      </c>
      <c r="I127">
        <v>60</v>
      </c>
      <c r="J127">
        <v>0</v>
      </c>
      <c r="K127">
        <v>0</v>
      </c>
    </row>
    <row r="128" spans="1:11" x14ac:dyDescent="0.25">
      <c r="A128" s="100"/>
    </row>
    <row r="129" spans="1:11" ht="15" x14ac:dyDescent="0.25">
      <c r="A129" s="101" t="s">
        <v>408</v>
      </c>
      <c r="B129">
        <v>0</v>
      </c>
      <c r="C129">
        <v>0</v>
      </c>
      <c r="D129">
        <v>4.5</v>
      </c>
      <c r="E129">
        <v>58</v>
      </c>
      <c r="F129">
        <v>6.1</v>
      </c>
      <c r="G129">
        <v>55</v>
      </c>
      <c r="H129">
        <v>0</v>
      </c>
      <c r="I129">
        <v>0</v>
      </c>
      <c r="J129">
        <v>0</v>
      </c>
      <c r="K129">
        <v>0</v>
      </c>
    </row>
    <row r="130" spans="1:11" x14ac:dyDescent="0.25">
      <c r="A130" s="100"/>
    </row>
    <row r="131" spans="1:11" ht="15" x14ac:dyDescent="0.25">
      <c r="A131" s="101" t="s">
        <v>409</v>
      </c>
      <c r="B131">
        <v>0</v>
      </c>
      <c r="C131">
        <v>0</v>
      </c>
      <c r="D131">
        <v>4</v>
      </c>
      <c r="E131">
        <v>59</v>
      </c>
      <c r="F131">
        <v>3</v>
      </c>
      <c r="G131">
        <v>58</v>
      </c>
      <c r="H131">
        <v>0</v>
      </c>
      <c r="I131">
        <v>0</v>
      </c>
      <c r="J131">
        <v>0</v>
      </c>
      <c r="K131">
        <v>0</v>
      </c>
    </row>
    <row r="132" spans="1:11" x14ac:dyDescent="0.25">
      <c r="A132" s="100"/>
    </row>
    <row r="133" spans="1:11" ht="15" x14ac:dyDescent="0.25">
      <c r="A133" s="101" t="s">
        <v>410</v>
      </c>
      <c r="B133">
        <v>0</v>
      </c>
      <c r="C133">
        <v>0</v>
      </c>
      <c r="D133">
        <v>2</v>
      </c>
      <c r="E133">
        <v>61</v>
      </c>
      <c r="F133">
        <v>1.5</v>
      </c>
      <c r="G133">
        <v>60</v>
      </c>
      <c r="H133">
        <v>0</v>
      </c>
      <c r="I133">
        <v>0</v>
      </c>
      <c r="J133">
        <v>0</v>
      </c>
      <c r="K133">
        <v>0</v>
      </c>
    </row>
    <row r="134" spans="1:11" x14ac:dyDescent="0.25">
      <c r="A134" s="100"/>
    </row>
    <row r="135" spans="1:11" ht="15" x14ac:dyDescent="0.25">
      <c r="A135" s="101" t="s">
        <v>411</v>
      </c>
      <c r="B135">
        <v>0</v>
      </c>
      <c r="C135">
        <v>0</v>
      </c>
      <c r="D135">
        <v>2</v>
      </c>
      <c r="E135">
        <v>62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</row>
    <row r="136" spans="1:11" x14ac:dyDescent="0.25">
      <c r="A136" s="100"/>
    </row>
    <row r="137" spans="1:11" ht="15" x14ac:dyDescent="0.25">
      <c r="A137" s="101" t="s">
        <v>412</v>
      </c>
      <c r="B137">
        <v>0</v>
      </c>
      <c r="C137">
        <v>0</v>
      </c>
      <c r="D137">
        <v>1</v>
      </c>
      <c r="E137">
        <v>63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</row>
    <row r="138" spans="1:11" x14ac:dyDescent="0.25">
      <c r="A138" s="100"/>
    </row>
    <row r="139" spans="1:11" ht="15" x14ac:dyDescent="0.25">
      <c r="A139" s="101" t="s">
        <v>413</v>
      </c>
      <c r="B139">
        <v>0</v>
      </c>
      <c r="C139">
        <v>0</v>
      </c>
      <c r="D139">
        <v>0</v>
      </c>
      <c r="E139">
        <v>0</v>
      </c>
      <c r="F139">
        <v>29.3</v>
      </c>
      <c r="G139">
        <v>42</v>
      </c>
      <c r="H139">
        <v>10.9</v>
      </c>
      <c r="I139">
        <v>61</v>
      </c>
      <c r="J139">
        <v>19.8</v>
      </c>
      <c r="K139">
        <v>55</v>
      </c>
    </row>
    <row r="140" spans="1:11" x14ac:dyDescent="0.25">
      <c r="A140" s="100"/>
    </row>
    <row r="141" spans="1:11" ht="15" x14ac:dyDescent="0.25">
      <c r="A141" s="101" t="s">
        <v>414</v>
      </c>
      <c r="B141">
        <v>0</v>
      </c>
      <c r="C141">
        <v>0</v>
      </c>
      <c r="D141">
        <v>0</v>
      </c>
      <c r="E141">
        <v>0</v>
      </c>
      <c r="F141">
        <v>13.5</v>
      </c>
      <c r="G141">
        <v>49</v>
      </c>
      <c r="H141">
        <v>33.9</v>
      </c>
      <c r="I141">
        <v>50</v>
      </c>
      <c r="J141">
        <v>0</v>
      </c>
      <c r="K141">
        <v>0</v>
      </c>
    </row>
    <row r="142" spans="1:11" x14ac:dyDescent="0.25">
      <c r="A142" s="100"/>
    </row>
    <row r="143" spans="1:11" ht="15" x14ac:dyDescent="0.25">
      <c r="A143" s="101" t="s">
        <v>415</v>
      </c>
      <c r="B143">
        <v>0</v>
      </c>
      <c r="C143">
        <v>0</v>
      </c>
      <c r="D143">
        <v>0</v>
      </c>
      <c r="E143">
        <v>0</v>
      </c>
      <c r="F143">
        <v>6</v>
      </c>
      <c r="G143">
        <v>56</v>
      </c>
      <c r="H143">
        <v>3.3</v>
      </c>
      <c r="I143">
        <v>69</v>
      </c>
      <c r="J143">
        <v>0</v>
      </c>
      <c r="K143">
        <v>0</v>
      </c>
    </row>
    <row r="144" spans="1:11" x14ac:dyDescent="0.25">
      <c r="A144" s="100"/>
    </row>
    <row r="145" spans="1:11" ht="15" x14ac:dyDescent="0.25">
      <c r="A145" s="101" t="s">
        <v>416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328.4</v>
      </c>
      <c r="I145">
        <v>21</v>
      </c>
      <c r="J145">
        <v>0</v>
      </c>
      <c r="K145">
        <v>0</v>
      </c>
    </row>
    <row r="146" spans="1:11" x14ac:dyDescent="0.25">
      <c r="A146" s="100"/>
    </row>
    <row r="147" spans="1:11" ht="15" x14ac:dyDescent="0.25">
      <c r="A147" s="101" t="s">
        <v>417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59.8</v>
      </c>
      <c r="I147">
        <v>38</v>
      </c>
      <c r="J147">
        <v>263.39999999999998</v>
      </c>
      <c r="K147">
        <v>23</v>
      </c>
    </row>
    <row r="148" spans="1:11" x14ac:dyDescent="0.25">
      <c r="A148" s="100"/>
    </row>
    <row r="149" spans="1:11" ht="15" x14ac:dyDescent="0.25">
      <c r="A149" s="101" t="s">
        <v>418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58.8</v>
      </c>
      <c r="I149">
        <v>40</v>
      </c>
      <c r="J149">
        <v>0</v>
      </c>
      <c r="K149">
        <v>0</v>
      </c>
    </row>
    <row r="150" spans="1:11" x14ac:dyDescent="0.25">
      <c r="A150" s="100"/>
    </row>
    <row r="151" spans="1:11" ht="15" x14ac:dyDescent="0.25">
      <c r="A151" s="101" t="s">
        <v>419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47.6</v>
      </c>
      <c r="I151">
        <v>45</v>
      </c>
      <c r="J151">
        <v>52.4</v>
      </c>
      <c r="K151">
        <v>44</v>
      </c>
    </row>
    <row r="152" spans="1:11" x14ac:dyDescent="0.25">
      <c r="A152" s="100"/>
    </row>
    <row r="153" spans="1:11" ht="15" x14ac:dyDescent="0.25">
      <c r="A153" s="101" t="s">
        <v>420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31.3</v>
      </c>
      <c r="I153">
        <v>52</v>
      </c>
      <c r="J153">
        <v>0</v>
      </c>
      <c r="K153">
        <v>0</v>
      </c>
    </row>
    <row r="154" spans="1:11" x14ac:dyDescent="0.25">
      <c r="A154" s="100"/>
    </row>
    <row r="155" spans="1:11" ht="15" x14ac:dyDescent="0.25">
      <c r="A155" s="101" t="s">
        <v>421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10.7</v>
      </c>
      <c r="I155">
        <v>62</v>
      </c>
      <c r="J155">
        <v>26.3</v>
      </c>
      <c r="K155">
        <v>53</v>
      </c>
    </row>
    <row r="156" spans="1:11" x14ac:dyDescent="0.25">
      <c r="A156" s="100"/>
    </row>
    <row r="157" spans="1:11" ht="15" x14ac:dyDescent="0.25">
      <c r="A157" s="101" t="s">
        <v>422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8</v>
      </c>
      <c r="I157">
        <v>65</v>
      </c>
      <c r="J157">
        <v>6.3</v>
      </c>
      <c r="K157">
        <v>61</v>
      </c>
    </row>
    <row r="158" spans="1:11" x14ac:dyDescent="0.25">
      <c r="A158" s="100"/>
    </row>
    <row r="159" spans="1:11" ht="15" x14ac:dyDescent="0.25">
      <c r="A159" s="101" t="s">
        <v>423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7.7</v>
      </c>
      <c r="I159">
        <v>66</v>
      </c>
      <c r="J159">
        <v>0</v>
      </c>
      <c r="K159">
        <v>0</v>
      </c>
    </row>
    <row r="160" spans="1:11" x14ac:dyDescent="0.25">
      <c r="A160" s="100"/>
    </row>
    <row r="161" spans="1:11" ht="15" x14ac:dyDescent="0.25">
      <c r="A161" s="101" t="s">
        <v>424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3</v>
      </c>
      <c r="I161">
        <v>70</v>
      </c>
      <c r="J161">
        <v>0</v>
      </c>
      <c r="K161">
        <v>0</v>
      </c>
    </row>
    <row r="162" spans="1:11" x14ac:dyDescent="0.25">
      <c r="A162" s="100"/>
    </row>
    <row r="163" spans="1:11" ht="15" x14ac:dyDescent="0.25">
      <c r="A163" s="101" t="s">
        <v>425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0.8</v>
      </c>
      <c r="I163">
        <v>71</v>
      </c>
      <c r="J163">
        <v>1.3</v>
      </c>
      <c r="K163">
        <v>65</v>
      </c>
    </row>
    <row r="164" spans="1:11" x14ac:dyDescent="0.25">
      <c r="A164" s="100"/>
    </row>
    <row r="165" spans="1:11" ht="15" x14ac:dyDescent="0.25">
      <c r="A165" s="101" t="s">
        <v>426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80.7</v>
      </c>
      <c r="K165">
        <v>37</v>
      </c>
    </row>
    <row r="166" spans="1:11" x14ac:dyDescent="0.25">
      <c r="A166" s="100"/>
    </row>
    <row r="167" spans="1:11" ht="15" x14ac:dyDescent="0.25">
      <c r="A167" s="101" t="s">
        <v>427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44</v>
      </c>
      <c r="K167">
        <v>48</v>
      </c>
    </row>
    <row r="168" spans="1:11" x14ac:dyDescent="0.25">
      <c r="A168" s="100"/>
    </row>
    <row r="169" spans="1:11" ht="15" x14ac:dyDescent="0.25">
      <c r="A169" s="101" t="s">
        <v>428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19.600000000000001</v>
      </c>
      <c r="K169">
        <v>57</v>
      </c>
    </row>
    <row r="170" spans="1:11" x14ac:dyDescent="0.25">
      <c r="A170" s="100"/>
    </row>
    <row r="171" spans="1:11" ht="15" x14ac:dyDescent="0.25">
      <c r="A171" s="101" t="s">
        <v>429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6.1</v>
      </c>
      <c r="K171">
        <v>62</v>
      </c>
    </row>
    <row r="172" spans="1:11" x14ac:dyDescent="0.25">
      <c r="A172" s="100"/>
    </row>
    <row r="173" spans="1:11" ht="15" x14ac:dyDescent="0.25">
      <c r="A173" s="101" t="s">
        <v>430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0.5</v>
      </c>
      <c r="K173">
        <v>66</v>
      </c>
    </row>
    <row r="174" spans="1:11" x14ac:dyDescent="0.25">
      <c r="A174" s="100"/>
    </row>
    <row r="175" spans="1:11" ht="15" x14ac:dyDescent="0.25">
      <c r="A175" s="101" t="s">
        <v>287</v>
      </c>
      <c r="B175" t="s">
        <v>20</v>
      </c>
      <c r="C175" t="s">
        <v>32</v>
      </c>
      <c r="D175" t="s">
        <v>29</v>
      </c>
      <c r="E175" t="s">
        <v>32</v>
      </c>
      <c r="F175" t="s">
        <v>29</v>
      </c>
      <c r="G175" t="s">
        <v>32</v>
      </c>
      <c r="H175" t="s">
        <v>29</v>
      </c>
      <c r="I175" t="s">
        <v>142</v>
      </c>
      <c r="J175" t="s">
        <v>29</v>
      </c>
      <c r="K175" t="s">
        <v>347</v>
      </c>
    </row>
    <row r="176" spans="1:11" ht="15" x14ac:dyDescent="0.25">
      <c r="A176" s="101" t="s">
        <v>431</v>
      </c>
      <c r="B176">
        <v>19440.099999999999</v>
      </c>
      <c r="D176">
        <v>22622.5</v>
      </c>
      <c r="F176">
        <v>30113</v>
      </c>
      <c r="H176">
        <v>26348.1</v>
      </c>
      <c r="J176">
        <v>26627.3</v>
      </c>
    </row>
    <row r="177" spans="1:11" x14ac:dyDescent="0.25">
      <c r="A177" s="100"/>
    </row>
    <row r="178" spans="1:11" ht="15" x14ac:dyDescent="0.25">
      <c r="A178" s="101" t="s">
        <v>287</v>
      </c>
      <c r="B178" t="s">
        <v>20</v>
      </c>
      <c r="C178" t="s">
        <v>32</v>
      </c>
      <c r="D178" t="s">
        <v>29</v>
      </c>
      <c r="E178" t="s">
        <v>32</v>
      </c>
      <c r="F178" t="s">
        <v>29</v>
      </c>
      <c r="G178" t="s">
        <v>32</v>
      </c>
      <c r="H178" t="s">
        <v>29</v>
      </c>
      <c r="I178" t="s">
        <v>142</v>
      </c>
      <c r="J178" t="s">
        <v>29</v>
      </c>
      <c r="K178" t="s">
        <v>347</v>
      </c>
    </row>
    <row r="179" spans="1:11" ht="15" x14ac:dyDescent="0.25">
      <c r="A179" s="101"/>
      <c r="B179" t="s">
        <v>164</v>
      </c>
      <c r="C179" t="s">
        <v>170</v>
      </c>
      <c r="D179" t="s">
        <v>171</v>
      </c>
      <c r="E179" t="s">
        <v>172</v>
      </c>
      <c r="F179" t="s">
        <v>432</v>
      </c>
      <c r="G179" t="s">
        <v>433</v>
      </c>
      <c r="H179" t="s">
        <v>140</v>
      </c>
    </row>
    <row r="180" spans="1:11" ht="15" x14ac:dyDescent="0.25">
      <c r="A180" s="101"/>
      <c r="B180" t="s">
        <v>118</v>
      </c>
      <c r="C180" t="s">
        <v>177</v>
      </c>
      <c r="D180" t="s">
        <v>178</v>
      </c>
      <c r="E180" t="s">
        <v>121</v>
      </c>
      <c r="F180" t="s">
        <v>122</v>
      </c>
      <c r="G180" t="s">
        <v>123</v>
      </c>
      <c r="H180" t="s">
        <v>179</v>
      </c>
      <c r="I180" s="95">
        <v>42491</v>
      </c>
    </row>
    <row r="181" spans="1:11" ht="15" x14ac:dyDescent="0.25">
      <c r="A181" s="101"/>
      <c r="C181" t="s">
        <v>181</v>
      </c>
      <c r="D181" t="s">
        <v>182</v>
      </c>
      <c r="E181" t="s">
        <v>127</v>
      </c>
      <c r="F181" t="s">
        <v>128</v>
      </c>
      <c r="G181" t="s">
        <v>129</v>
      </c>
      <c r="H181" t="s">
        <v>130</v>
      </c>
    </row>
    <row r="182" spans="1:11" ht="15" x14ac:dyDescent="0.25">
      <c r="A182" s="101"/>
      <c r="D182" t="s">
        <v>131</v>
      </c>
      <c r="E182" t="s">
        <v>132</v>
      </c>
      <c r="F182" t="s">
        <v>133</v>
      </c>
      <c r="G182" t="s">
        <v>134</v>
      </c>
    </row>
    <row r="183" spans="1:11" x14ac:dyDescent="0.25">
      <c r="A183" s="100"/>
    </row>
    <row r="184" spans="1:11" ht="15" x14ac:dyDescent="0.25">
      <c r="A184" s="101"/>
      <c r="B184" t="s">
        <v>344</v>
      </c>
      <c r="C184">
        <v>2016</v>
      </c>
      <c r="D184" t="s">
        <v>345</v>
      </c>
      <c r="E184">
        <v>2015</v>
      </c>
      <c r="F184" t="s">
        <v>237</v>
      </c>
      <c r="G184">
        <v>2014</v>
      </c>
      <c r="H184" t="s">
        <v>232</v>
      </c>
      <c r="I184">
        <v>2013</v>
      </c>
      <c r="J184" t="s">
        <v>346</v>
      </c>
      <c r="K184">
        <v>12</v>
      </c>
    </row>
    <row r="185" spans="1:11" ht="15" x14ac:dyDescent="0.25">
      <c r="A185" s="101" t="s">
        <v>140</v>
      </c>
      <c r="B185" t="s">
        <v>110</v>
      </c>
      <c r="C185" t="s">
        <v>141</v>
      </c>
      <c r="D185" t="s">
        <v>110</v>
      </c>
      <c r="E185" t="s">
        <v>141</v>
      </c>
      <c r="F185" t="s">
        <v>110</v>
      </c>
      <c r="G185" t="s">
        <v>141</v>
      </c>
      <c r="H185" t="s">
        <v>110</v>
      </c>
      <c r="I185" t="s">
        <v>141</v>
      </c>
      <c r="J185" t="s">
        <v>110</v>
      </c>
      <c r="K185" t="s">
        <v>141</v>
      </c>
    </row>
    <row r="186" spans="1:11" ht="15" x14ac:dyDescent="0.25">
      <c r="A186" s="101" t="s">
        <v>287</v>
      </c>
      <c r="B186" t="s">
        <v>20</v>
      </c>
      <c r="C186" t="s">
        <v>32</v>
      </c>
      <c r="D186" t="s">
        <v>29</v>
      </c>
      <c r="E186" t="s">
        <v>32</v>
      </c>
      <c r="F186" t="s">
        <v>29</v>
      </c>
      <c r="G186" t="s">
        <v>32</v>
      </c>
      <c r="H186" t="s">
        <v>29</v>
      </c>
      <c r="I186" t="s">
        <v>142</v>
      </c>
      <c r="J186" t="s">
        <v>29</v>
      </c>
      <c r="K186" t="s">
        <v>347</v>
      </c>
    </row>
    <row r="187" spans="1:11" ht="15" x14ac:dyDescent="0.25">
      <c r="A187" s="101" t="s">
        <v>393</v>
      </c>
      <c r="B187">
        <v>13.8</v>
      </c>
      <c r="C187">
        <v>1</v>
      </c>
      <c r="D187">
        <v>27.5</v>
      </c>
      <c r="E187">
        <v>2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</row>
    <row r="188" spans="1:11" x14ac:dyDescent="0.25">
      <c r="A188" s="100"/>
    </row>
    <row r="189" spans="1:11" ht="15" x14ac:dyDescent="0.25">
      <c r="A189" s="101" t="s">
        <v>353</v>
      </c>
      <c r="B189">
        <v>3.9</v>
      </c>
      <c r="C189">
        <v>2</v>
      </c>
      <c r="D189">
        <v>13.7</v>
      </c>
      <c r="E189">
        <v>3</v>
      </c>
      <c r="F189">
        <v>9.8000000000000007</v>
      </c>
      <c r="G189">
        <v>3</v>
      </c>
      <c r="H189">
        <v>5.3</v>
      </c>
      <c r="I189">
        <v>3</v>
      </c>
      <c r="J189">
        <v>3.4</v>
      </c>
      <c r="K189">
        <v>3</v>
      </c>
    </row>
    <row r="190" spans="1:11" x14ac:dyDescent="0.25">
      <c r="A190" s="100"/>
    </row>
    <row r="191" spans="1:11" ht="15" x14ac:dyDescent="0.25">
      <c r="A191" s="101" t="s">
        <v>348</v>
      </c>
      <c r="B191">
        <v>3.7</v>
      </c>
      <c r="C191">
        <v>3</v>
      </c>
      <c r="D191">
        <v>98.1</v>
      </c>
      <c r="E191">
        <v>1</v>
      </c>
      <c r="F191">
        <v>139.4</v>
      </c>
      <c r="G191">
        <v>1</v>
      </c>
      <c r="H191">
        <v>67.5</v>
      </c>
      <c r="I191">
        <v>1</v>
      </c>
      <c r="J191">
        <v>0.6</v>
      </c>
      <c r="K191">
        <v>5</v>
      </c>
    </row>
    <row r="192" spans="1:11" x14ac:dyDescent="0.25">
      <c r="A192" s="100"/>
    </row>
    <row r="193" spans="1:11" ht="15" x14ac:dyDescent="0.25">
      <c r="A193" s="101" t="s">
        <v>352</v>
      </c>
      <c r="B193">
        <v>3.4</v>
      </c>
      <c r="C193">
        <v>4</v>
      </c>
      <c r="D193">
        <v>4.5</v>
      </c>
      <c r="E193">
        <v>4</v>
      </c>
      <c r="F193">
        <v>4.5999999999999996</v>
      </c>
      <c r="G193">
        <v>4</v>
      </c>
      <c r="H193">
        <v>1.1000000000000001</v>
      </c>
      <c r="I193">
        <v>4</v>
      </c>
      <c r="J193">
        <v>0.1</v>
      </c>
      <c r="K193">
        <v>6</v>
      </c>
    </row>
    <row r="194" spans="1:11" x14ac:dyDescent="0.25">
      <c r="A194" s="100"/>
    </row>
    <row r="195" spans="1:11" ht="15" x14ac:dyDescent="0.25">
      <c r="A195" s="101" t="s">
        <v>375</v>
      </c>
      <c r="B195">
        <v>1</v>
      </c>
      <c r="C195">
        <v>5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</row>
    <row r="196" spans="1:11" x14ac:dyDescent="0.25">
      <c r="A196" s="100"/>
    </row>
    <row r="197" spans="1:11" ht="15" x14ac:dyDescent="0.25">
      <c r="A197" s="101" t="s">
        <v>372</v>
      </c>
      <c r="B197">
        <v>0.4</v>
      </c>
      <c r="C197">
        <v>6</v>
      </c>
      <c r="D197">
        <v>0.7</v>
      </c>
      <c r="E197">
        <v>5</v>
      </c>
      <c r="F197">
        <v>0</v>
      </c>
      <c r="G197">
        <v>0</v>
      </c>
      <c r="H197">
        <v>0</v>
      </c>
      <c r="I197">
        <v>0</v>
      </c>
      <c r="J197">
        <v>3</v>
      </c>
      <c r="K197">
        <v>4</v>
      </c>
    </row>
    <row r="198" spans="1:11" x14ac:dyDescent="0.25">
      <c r="A198" s="100"/>
    </row>
    <row r="199" spans="1:11" ht="15" x14ac:dyDescent="0.25">
      <c r="A199" s="101" t="s">
        <v>350</v>
      </c>
      <c r="B199">
        <v>0</v>
      </c>
      <c r="C199">
        <v>0</v>
      </c>
      <c r="D199">
        <v>0.2</v>
      </c>
      <c r="E199">
        <v>6</v>
      </c>
      <c r="F199">
        <v>1.6</v>
      </c>
      <c r="G199">
        <v>5</v>
      </c>
      <c r="H199">
        <v>0</v>
      </c>
      <c r="I199">
        <v>0</v>
      </c>
      <c r="J199">
        <v>0</v>
      </c>
      <c r="K199">
        <v>0</v>
      </c>
    </row>
    <row r="200" spans="1:11" x14ac:dyDescent="0.25">
      <c r="A200" s="100"/>
    </row>
    <row r="201" spans="1:11" ht="15" x14ac:dyDescent="0.25">
      <c r="A201" s="101" t="s">
        <v>423</v>
      </c>
      <c r="B201">
        <v>0</v>
      </c>
      <c r="C201">
        <v>0</v>
      </c>
      <c r="D201">
        <v>0</v>
      </c>
      <c r="E201">
        <v>0</v>
      </c>
      <c r="F201">
        <v>20.6</v>
      </c>
      <c r="G201">
        <v>2</v>
      </c>
      <c r="H201">
        <v>0</v>
      </c>
      <c r="I201">
        <v>0</v>
      </c>
      <c r="J201">
        <v>0</v>
      </c>
      <c r="K201">
        <v>0</v>
      </c>
    </row>
    <row r="202" spans="1:11" x14ac:dyDescent="0.25">
      <c r="A202" s="100"/>
    </row>
    <row r="203" spans="1:11" ht="15" x14ac:dyDescent="0.25">
      <c r="A203" s="101" t="s">
        <v>349</v>
      </c>
      <c r="B203">
        <v>0</v>
      </c>
      <c r="C203">
        <v>0</v>
      </c>
      <c r="D203">
        <v>0</v>
      </c>
      <c r="E203">
        <v>0</v>
      </c>
      <c r="F203">
        <v>0.4</v>
      </c>
      <c r="G203">
        <v>6</v>
      </c>
      <c r="H203">
        <v>0</v>
      </c>
      <c r="I203">
        <v>0</v>
      </c>
      <c r="J203">
        <v>0</v>
      </c>
      <c r="K203">
        <v>0</v>
      </c>
    </row>
    <row r="204" spans="1:11" x14ac:dyDescent="0.25">
      <c r="A204" s="100"/>
    </row>
    <row r="205" spans="1:11" ht="15" x14ac:dyDescent="0.25">
      <c r="A205" s="101" t="s">
        <v>402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58.7</v>
      </c>
      <c r="I205">
        <v>2</v>
      </c>
      <c r="J205">
        <v>50</v>
      </c>
      <c r="K205">
        <v>1</v>
      </c>
    </row>
    <row r="206" spans="1:11" x14ac:dyDescent="0.25">
      <c r="A206" s="100"/>
    </row>
    <row r="207" spans="1:11" ht="15" x14ac:dyDescent="0.25">
      <c r="A207" s="101" t="s">
        <v>287</v>
      </c>
      <c r="B207" t="s">
        <v>20</v>
      </c>
      <c r="C207" t="s">
        <v>32</v>
      </c>
      <c r="D207" t="s">
        <v>29</v>
      </c>
      <c r="E207" t="s">
        <v>32</v>
      </c>
      <c r="F207" t="s">
        <v>29</v>
      </c>
      <c r="G207" t="s">
        <v>32</v>
      </c>
      <c r="H207" t="s">
        <v>29</v>
      </c>
      <c r="I207" t="s">
        <v>142</v>
      </c>
      <c r="J207" t="s">
        <v>29</v>
      </c>
      <c r="K207" t="s">
        <v>347</v>
      </c>
    </row>
    <row r="208" spans="1:11" ht="15" x14ac:dyDescent="0.25">
      <c r="A208" s="101" t="s">
        <v>431</v>
      </c>
      <c r="B208">
        <v>26.2</v>
      </c>
      <c r="D208">
        <v>144.69999999999999</v>
      </c>
      <c r="F208">
        <v>176.3</v>
      </c>
      <c r="H208">
        <v>132.69999999999999</v>
      </c>
      <c r="J208">
        <v>83.3</v>
      </c>
    </row>
    <row r="209" spans="1:1" ht="15" x14ac:dyDescent="0.25">
      <c r="A209" s="101" t="s">
        <v>338</v>
      </c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9"/>
  <dimension ref="A1:K176"/>
  <sheetViews>
    <sheetView workbookViewId="0">
      <selection activeCell="B9" sqref="B9:C176"/>
    </sheetView>
  </sheetViews>
  <sheetFormatPr defaultRowHeight="13.2" x14ac:dyDescent="0.25"/>
  <cols>
    <col min="2" max="2" width="13.109375" customWidth="1"/>
    <col min="6" max="6" width="10.44140625" customWidth="1"/>
  </cols>
  <sheetData>
    <row r="1" spans="1:11" ht="15" x14ac:dyDescent="0.25">
      <c r="A1" s="101"/>
      <c r="B1" t="s">
        <v>326</v>
      </c>
      <c r="C1" t="s">
        <v>514</v>
      </c>
      <c r="D1" t="s">
        <v>515</v>
      </c>
      <c r="E1" t="s">
        <v>516</v>
      </c>
      <c r="F1" t="s">
        <v>275</v>
      </c>
      <c r="G1" t="s">
        <v>517</v>
      </c>
      <c r="H1" t="s">
        <v>140</v>
      </c>
    </row>
    <row r="2" spans="1:11" ht="15" x14ac:dyDescent="0.25">
      <c r="A2" s="101"/>
      <c r="B2" t="s">
        <v>518</v>
      </c>
      <c r="C2" t="s">
        <v>519</v>
      </c>
      <c r="D2" t="s">
        <v>520</v>
      </c>
      <c r="E2" t="s">
        <v>521</v>
      </c>
      <c r="F2" t="s">
        <v>522</v>
      </c>
      <c r="G2" t="s">
        <v>523</v>
      </c>
      <c r="H2" t="s">
        <v>179</v>
      </c>
      <c r="I2" s="95">
        <v>42887</v>
      </c>
    </row>
    <row r="3" spans="1:11" ht="15" x14ac:dyDescent="0.25">
      <c r="A3" s="101"/>
      <c r="B3" t="s">
        <v>524</v>
      </c>
      <c r="C3" t="s">
        <v>525</v>
      </c>
      <c r="D3" t="s">
        <v>526</v>
      </c>
      <c r="E3" t="s">
        <v>527</v>
      </c>
      <c r="F3" t="s">
        <v>528</v>
      </c>
      <c r="G3" t="s">
        <v>529</v>
      </c>
      <c r="H3" t="s">
        <v>130</v>
      </c>
    </row>
    <row r="4" spans="1:11" ht="15" x14ac:dyDescent="0.25">
      <c r="A4" s="101"/>
      <c r="D4" t="s">
        <v>530</v>
      </c>
      <c r="E4" t="s">
        <v>531</v>
      </c>
      <c r="F4" t="s">
        <v>532</v>
      </c>
      <c r="G4" t="s">
        <v>533</v>
      </c>
    </row>
    <row r="5" spans="1:11" x14ac:dyDescent="0.25">
      <c r="A5" s="100"/>
    </row>
    <row r="6" spans="1:11" ht="15" x14ac:dyDescent="0.25">
      <c r="A6" s="101"/>
      <c r="B6" s="80" t="s">
        <v>539</v>
      </c>
      <c r="C6">
        <v>17</v>
      </c>
      <c r="D6" s="80" t="s">
        <v>540</v>
      </c>
      <c r="E6">
        <v>16</v>
      </c>
      <c r="F6" s="80" t="s">
        <v>541</v>
      </c>
      <c r="G6">
        <v>15</v>
      </c>
      <c r="H6" s="80" t="s">
        <v>542</v>
      </c>
      <c r="I6">
        <v>2014</v>
      </c>
      <c r="J6" t="s">
        <v>232</v>
      </c>
      <c r="K6">
        <v>2013</v>
      </c>
    </row>
    <row r="7" spans="1:11" ht="15" x14ac:dyDescent="0.25">
      <c r="A7" s="101" t="s">
        <v>140</v>
      </c>
      <c r="B7" t="s">
        <v>534</v>
      </c>
      <c r="C7" t="s">
        <v>535</v>
      </c>
      <c r="D7" t="s">
        <v>534</v>
      </c>
      <c r="E7" t="s">
        <v>535</v>
      </c>
      <c r="F7" t="s">
        <v>534</v>
      </c>
      <c r="G7" t="s">
        <v>535</v>
      </c>
      <c r="H7" t="s">
        <v>110</v>
      </c>
      <c r="I7" t="s">
        <v>141</v>
      </c>
      <c r="J7" t="s">
        <v>110</v>
      </c>
      <c r="K7" t="s">
        <v>141</v>
      </c>
    </row>
    <row r="8" spans="1:11" ht="15" x14ac:dyDescent="0.25">
      <c r="A8" s="101" t="s">
        <v>489</v>
      </c>
      <c r="B8" t="s">
        <v>287</v>
      </c>
      <c r="C8" t="s">
        <v>536</v>
      </c>
      <c r="D8" t="s">
        <v>287</v>
      </c>
      <c r="E8" t="s">
        <v>347</v>
      </c>
      <c r="F8" t="s">
        <v>489</v>
      </c>
      <c r="G8" t="s">
        <v>536</v>
      </c>
      <c r="H8" t="s">
        <v>29</v>
      </c>
      <c r="I8" t="s">
        <v>142</v>
      </c>
      <c r="J8" t="s">
        <v>20</v>
      </c>
      <c r="K8" t="s">
        <v>32</v>
      </c>
    </row>
    <row r="9" spans="1:11" ht="15" x14ac:dyDescent="0.25">
      <c r="A9" s="101" t="s">
        <v>349</v>
      </c>
      <c r="B9">
        <v>3089.7</v>
      </c>
      <c r="C9">
        <v>1</v>
      </c>
      <c r="D9">
        <v>2318.1</v>
      </c>
      <c r="E9">
        <v>2</v>
      </c>
      <c r="F9">
        <v>2721.1</v>
      </c>
      <c r="G9">
        <v>2</v>
      </c>
      <c r="H9">
        <v>2940.3</v>
      </c>
      <c r="I9">
        <v>3</v>
      </c>
      <c r="J9">
        <v>2760.5</v>
      </c>
      <c r="K9">
        <v>3</v>
      </c>
    </row>
    <row r="10" spans="1:11" x14ac:dyDescent="0.25">
      <c r="A10" s="100"/>
    </row>
    <row r="11" spans="1:11" ht="15" x14ac:dyDescent="0.25">
      <c r="A11" s="101" t="s">
        <v>348</v>
      </c>
      <c r="B11">
        <v>2819.7</v>
      </c>
      <c r="C11">
        <v>2</v>
      </c>
      <c r="D11">
        <v>2434</v>
      </c>
      <c r="E11">
        <v>1</v>
      </c>
      <c r="F11">
        <v>3120.5</v>
      </c>
      <c r="G11">
        <v>1</v>
      </c>
      <c r="H11">
        <v>2674.3</v>
      </c>
      <c r="I11">
        <v>4</v>
      </c>
      <c r="J11">
        <v>3544</v>
      </c>
      <c r="K11">
        <v>1</v>
      </c>
    </row>
    <row r="12" spans="1:11" x14ac:dyDescent="0.25">
      <c r="A12" s="100"/>
    </row>
    <row r="13" spans="1:11" ht="15" x14ac:dyDescent="0.25">
      <c r="A13" s="101" t="s">
        <v>350</v>
      </c>
      <c r="B13">
        <v>2729.2</v>
      </c>
      <c r="C13">
        <v>3</v>
      </c>
      <c r="D13">
        <v>2118.4</v>
      </c>
      <c r="E13">
        <v>3</v>
      </c>
      <c r="F13">
        <v>2337.9</v>
      </c>
      <c r="G13">
        <v>3</v>
      </c>
      <c r="H13">
        <v>2013.1</v>
      </c>
      <c r="I13">
        <v>6</v>
      </c>
      <c r="J13">
        <v>1965.2</v>
      </c>
      <c r="K13">
        <v>4</v>
      </c>
    </row>
    <row r="14" spans="1:11" x14ac:dyDescent="0.25">
      <c r="A14" s="100"/>
    </row>
    <row r="15" spans="1:11" ht="15" x14ac:dyDescent="0.25">
      <c r="A15" s="101" t="s">
        <v>355</v>
      </c>
      <c r="B15">
        <v>1562.7</v>
      </c>
      <c r="C15">
        <v>4</v>
      </c>
      <c r="D15">
        <v>763.5</v>
      </c>
      <c r="E15">
        <v>8</v>
      </c>
      <c r="F15">
        <v>332.2</v>
      </c>
      <c r="G15">
        <v>17</v>
      </c>
      <c r="H15">
        <v>4213.3999999999996</v>
      </c>
      <c r="I15">
        <v>1</v>
      </c>
      <c r="J15">
        <v>742.7</v>
      </c>
      <c r="K15">
        <v>8</v>
      </c>
    </row>
    <row r="16" spans="1:11" x14ac:dyDescent="0.25">
      <c r="A16" s="100"/>
    </row>
    <row r="17" spans="1:11" ht="15" x14ac:dyDescent="0.25">
      <c r="A17" s="101" t="s">
        <v>351</v>
      </c>
      <c r="B17">
        <v>1540.4</v>
      </c>
      <c r="C17">
        <v>5</v>
      </c>
      <c r="D17">
        <v>1401.2</v>
      </c>
      <c r="E17">
        <v>4</v>
      </c>
      <c r="F17">
        <v>1904</v>
      </c>
      <c r="G17">
        <v>4</v>
      </c>
      <c r="H17">
        <v>2629.4</v>
      </c>
      <c r="I17">
        <v>5</v>
      </c>
      <c r="J17">
        <v>3002.1</v>
      </c>
      <c r="K17">
        <v>2</v>
      </c>
    </row>
    <row r="18" spans="1:11" x14ac:dyDescent="0.25">
      <c r="A18" s="100"/>
    </row>
    <row r="19" spans="1:11" ht="15" x14ac:dyDescent="0.25">
      <c r="A19" s="101" t="s">
        <v>352</v>
      </c>
      <c r="B19">
        <v>1275.5</v>
      </c>
      <c r="C19">
        <v>6</v>
      </c>
      <c r="D19">
        <v>1073.7</v>
      </c>
      <c r="E19">
        <v>5</v>
      </c>
      <c r="F19">
        <v>1148.0999999999999</v>
      </c>
      <c r="G19">
        <v>6</v>
      </c>
      <c r="H19">
        <v>1287</v>
      </c>
      <c r="I19">
        <v>7</v>
      </c>
      <c r="J19">
        <v>1385</v>
      </c>
      <c r="K19">
        <v>6</v>
      </c>
    </row>
    <row r="20" spans="1:11" x14ac:dyDescent="0.25">
      <c r="A20" s="100"/>
    </row>
    <row r="21" spans="1:11" ht="15" x14ac:dyDescent="0.25">
      <c r="A21" s="101" t="s">
        <v>360</v>
      </c>
      <c r="B21">
        <v>1207.2</v>
      </c>
      <c r="C21">
        <v>7</v>
      </c>
      <c r="D21">
        <v>483</v>
      </c>
      <c r="E21">
        <v>13</v>
      </c>
      <c r="F21">
        <v>1533.5</v>
      </c>
      <c r="G21">
        <v>5</v>
      </c>
      <c r="H21">
        <v>4211.3999999999996</v>
      </c>
      <c r="I21">
        <v>2</v>
      </c>
      <c r="J21">
        <v>526.79999999999995</v>
      </c>
      <c r="K21">
        <v>15</v>
      </c>
    </row>
    <row r="22" spans="1:11" x14ac:dyDescent="0.25">
      <c r="A22" s="100"/>
    </row>
    <row r="23" spans="1:11" ht="15" x14ac:dyDescent="0.25">
      <c r="A23" s="101" t="s">
        <v>357</v>
      </c>
      <c r="B23">
        <v>1083.5</v>
      </c>
      <c r="C23">
        <v>8</v>
      </c>
      <c r="D23">
        <v>607.79999999999995</v>
      </c>
      <c r="E23">
        <v>10</v>
      </c>
      <c r="F23">
        <v>643</v>
      </c>
      <c r="G23">
        <v>9</v>
      </c>
      <c r="H23">
        <v>1075.8</v>
      </c>
      <c r="I23">
        <v>8</v>
      </c>
      <c r="J23">
        <v>533.70000000000005</v>
      </c>
      <c r="K23">
        <v>14</v>
      </c>
    </row>
    <row r="24" spans="1:11" x14ac:dyDescent="0.25">
      <c r="A24" s="100"/>
    </row>
    <row r="25" spans="1:11" ht="15" x14ac:dyDescent="0.25">
      <c r="A25" s="101" t="s">
        <v>353</v>
      </c>
      <c r="B25">
        <v>1049.0999999999999</v>
      </c>
      <c r="C25">
        <v>9</v>
      </c>
      <c r="D25">
        <v>1033.7</v>
      </c>
      <c r="E25">
        <v>6</v>
      </c>
      <c r="F25">
        <v>1001.6</v>
      </c>
      <c r="G25">
        <v>7</v>
      </c>
      <c r="H25">
        <v>980</v>
      </c>
      <c r="I25">
        <v>9</v>
      </c>
      <c r="J25">
        <v>1038.0999999999999</v>
      </c>
      <c r="K25">
        <v>7</v>
      </c>
    </row>
    <row r="26" spans="1:11" x14ac:dyDescent="0.25">
      <c r="A26" s="100"/>
    </row>
    <row r="27" spans="1:11" ht="15" x14ac:dyDescent="0.25">
      <c r="A27" s="101" t="s">
        <v>393</v>
      </c>
      <c r="B27">
        <v>852.6</v>
      </c>
      <c r="C27">
        <v>10</v>
      </c>
      <c r="D27">
        <v>20.100000000000001</v>
      </c>
      <c r="E27">
        <v>46</v>
      </c>
      <c r="F27">
        <v>9.6999999999999993</v>
      </c>
      <c r="G27">
        <v>54</v>
      </c>
      <c r="H27">
        <v>0</v>
      </c>
      <c r="I27">
        <v>0</v>
      </c>
      <c r="J27">
        <v>87.9</v>
      </c>
      <c r="K27">
        <v>36</v>
      </c>
    </row>
    <row r="28" spans="1:11" x14ac:dyDescent="0.25">
      <c r="A28" s="100"/>
    </row>
    <row r="29" spans="1:11" ht="15" x14ac:dyDescent="0.25">
      <c r="A29" s="101" t="s">
        <v>356</v>
      </c>
      <c r="B29">
        <v>812</v>
      </c>
      <c r="C29">
        <v>11</v>
      </c>
      <c r="D29">
        <v>652.6</v>
      </c>
      <c r="E29">
        <v>9</v>
      </c>
      <c r="F29">
        <v>602.29999999999995</v>
      </c>
      <c r="G29">
        <v>10</v>
      </c>
      <c r="H29">
        <v>783.2</v>
      </c>
      <c r="I29">
        <v>10</v>
      </c>
      <c r="J29">
        <v>600.29999999999995</v>
      </c>
      <c r="K29">
        <v>10</v>
      </c>
    </row>
    <row r="30" spans="1:11" x14ac:dyDescent="0.25">
      <c r="A30" s="100"/>
    </row>
    <row r="31" spans="1:11" ht="15" x14ac:dyDescent="0.25">
      <c r="A31" s="101" t="s">
        <v>377</v>
      </c>
      <c r="B31">
        <v>683.7</v>
      </c>
      <c r="C31">
        <v>12</v>
      </c>
      <c r="D31">
        <v>89.9</v>
      </c>
      <c r="E31">
        <v>30</v>
      </c>
      <c r="F31">
        <v>210.3</v>
      </c>
      <c r="G31">
        <v>24</v>
      </c>
      <c r="H31">
        <v>90.5</v>
      </c>
      <c r="I31">
        <v>31</v>
      </c>
      <c r="J31">
        <v>364.2</v>
      </c>
      <c r="K31">
        <v>20</v>
      </c>
    </row>
    <row r="32" spans="1:11" x14ac:dyDescent="0.25">
      <c r="A32" s="100"/>
    </row>
    <row r="33" spans="1:11" ht="15" x14ac:dyDescent="0.25">
      <c r="A33" s="101" t="s">
        <v>359</v>
      </c>
      <c r="B33">
        <v>676.9</v>
      </c>
      <c r="C33">
        <v>13</v>
      </c>
      <c r="D33">
        <v>564.4</v>
      </c>
      <c r="E33">
        <v>12</v>
      </c>
      <c r="F33">
        <v>677.6</v>
      </c>
      <c r="G33">
        <v>8</v>
      </c>
      <c r="H33">
        <v>613</v>
      </c>
      <c r="I33">
        <v>11</v>
      </c>
      <c r="J33">
        <v>564.20000000000005</v>
      </c>
      <c r="K33">
        <v>12</v>
      </c>
    </row>
    <row r="34" spans="1:11" x14ac:dyDescent="0.25">
      <c r="A34" s="100"/>
    </row>
    <row r="35" spans="1:11" ht="15" x14ac:dyDescent="0.25">
      <c r="A35" s="101" t="s">
        <v>364</v>
      </c>
      <c r="B35">
        <v>611.9</v>
      </c>
      <c r="C35">
        <v>14</v>
      </c>
      <c r="D35">
        <v>268.2</v>
      </c>
      <c r="E35">
        <v>17</v>
      </c>
      <c r="F35">
        <v>480.1</v>
      </c>
      <c r="G35">
        <v>13</v>
      </c>
      <c r="H35">
        <v>582.1</v>
      </c>
      <c r="I35">
        <v>14</v>
      </c>
      <c r="J35">
        <v>586.5</v>
      </c>
      <c r="K35">
        <v>11</v>
      </c>
    </row>
    <row r="36" spans="1:11" x14ac:dyDescent="0.25">
      <c r="A36" s="100"/>
    </row>
    <row r="37" spans="1:11" ht="15" x14ac:dyDescent="0.25">
      <c r="A37" s="101" t="s">
        <v>358</v>
      </c>
      <c r="B37">
        <v>562.70000000000005</v>
      </c>
      <c r="C37">
        <v>15</v>
      </c>
      <c r="D37">
        <v>573.5</v>
      </c>
      <c r="E37">
        <v>11</v>
      </c>
      <c r="F37">
        <v>519.29999999999995</v>
      </c>
      <c r="G37">
        <v>12</v>
      </c>
      <c r="H37">
        <v>598</v>
      </c>
      <c r="I37">
        <v>13</v>
      </c>
      <c r="J37">
        <v>525</v>
      </c>
      <c r="K37">
        <v>16</v>
      </c>
    </row>
    <row r="38" spans="1:11" x14ac:dyDescent="0.25">
      <c r="A38" s="100"/>
    </row>
    <row r="39" spans="1:11" ht="15" x14ac:dyDescent="0.25">
      <c r="A39" s="101" t="s">
        <v>367</v>
      </c>
      <c r="B39">
        <v>535.70000000000005</v>
      </c>
      <c r="C39">
        <v>16</v>
      </c>
      <c r="D39">
        <v>245.9</v>
      </c>
      <c r="E39">
        <v>20</v>
      </c>
      <c r="F39">
        <v>231.7</v>
      </c>
      <c r="G39">
        <v>23</v>
      </c>
      <c r="H39">
        <v>578</v>
      </c>
      <c r="I39">
        <v>15</v>
      </c>
      <c r="J39">
        <v>539</v>
      </c>
      <c r="K39">
        <v>13</v>
      </c>
    </row>
    <row r="40" spans="1:11" x14ac:dyDescent="0.25">
      <c r="A40" s="100"/>
    </row>
    <row r="41" spans="1:11" ht="15" x14ac:dyDescent="0.25">
      <c r="A41" s="101" t="s">
        <v>354</v>
      </c>
      <c r="B41">
        <v>428.2</v>
      </c>
      <c r="C41">
        <v>17</v>
      </c>
      <c r="D41">
        <v>786.7</v>
      </c>
      <c r="E41">
        <v>7</v>
      </c>
      <c r="F41">
        <v>591.4</v>
      </c>
      <c r="G41">
        <v>11</v>
      </c>
      <c r="H41">
        <v>444.7</v>
      </c>
      <c r="I41">
        <v>17</v>
      </c>
      <c r="J41">
        <v>497.9</v>
      </c>
      <c r="K41">
        <v>17</v>
      </c>
    </row>
    <row r="42" spans="1:11" x14ac:dyDescent="0.25">
      <c r="A42" s="100"/>
    </row>
    <row r="43" spans="1:11" ht="15" x14ac:dyDescent="0.25">
      <c r="A43" s="101" t="s">
        <v>363</v>
      </c>
      <c r="B43">
        <v>400</v>
      </c>
      <c r="C43">
        <v>18</v>
      </c>
      <c r="D43">
        <v>340.4</v>
      </c>
      <c r="E43">
        <v>16</v>
      </c>
      <c r="F43">
        <v>440.2</v>
      </c>
      <c r="G43">
        <v>14</v>
      </c>
      <c r="H43">
        <v>487.9</v>
      </c>
      <c r="I43">
        <v>16</v>
      </c>
      <c r="J43">
        <v>481.1</v>
      </c>
      <c r="K43">
        <v>18</v>
      </c>
    </row>
    <row r="44" spans="1:11" x14ac:dyDescent="0.25">
      <c r="A44" s="100"/>
    </row>
    <row r="45" spans="1:11" ht="15" x14ac:dyDescent="0.25">
      <c r="A45" s="101" t="s">
        <v>368</v>
      </c>
      <c r="B45">
        <v>397.9</v>
      </c>
      <c r="C45">
        <v>19</v>
      </c>
      <c r="D45">
        <v>238.7</v>
      </c>
      <c r="E45">
        <v>21</v>
      </c>
      <c r="F45">
        <v>437.6</v>
      </c>
      <c r="G45">
        <v>15</v>
      </c>
      <c r="H45">
        <v>598.4</v>
      </c>
      <c r="I45">
        <v>12</v>
      </c>
      <c r="J45">
        <v>631.4</v>
      </c>
      <c r="K45">
        <v>9</v>
      </c>
    </row>
    <row r="46" spans="1:11" x14ac:dyDescent="0.25">
      <c r="A46" s="100"/>
    </row>
    <row r="47" spans="1:11" ht="15" x14ac:dyDescent="0.25">
      <c r="A47" s="101" t="s">
        <v>366</v>
      </c>
      <c r="B47">
        <v>276.8</v>
      </c>
      <c r="C47">
        <v>20</v>
      </c>
      <c r="D47">
        <v>260.3</v>
      </c>
      <c r="E47">
        <v>19</v>
      </c>
      <c r="F47">
        <v>205.2</v>
      </c>
      <c r="G47">
        <v>25</v>
      </c>
      <c r="H47">
        <v>255.9</v>
      </c>
      <c r="I47">
        <v>20</v>
      </c>
      <c r="J47">
        <v>226</v>
      </c>
      <c r="K47">
        <v>25</v>
      </c>
    </row>
    <row r="48" spans="1:11" x14ac:dyDescent="0.25">
      <c r="A48" s="100"/>
    </row>
    <row r="49" spans="1:11" ht="15" x14ac:dyDescent="0.25">
      <c r="A49" s="101" t="s">
        <v>362</v>
      </c>
      <c r="B49">
        <v>270.39999999999998</v>
      </c>
      <c r="C49">
        <v>21</v>
      </c>
      <c r="D49">
        <v>381.3</v>
      </c>
      <c r="E49">
        <v>15</v>
      </c>
      <c r="F49">
        <v>315.39999999999998</v>
      </c>
      <c r="G49">
        <v>19</v>
      </c>
      <c r="H49">
        <v>212.1</v>
      </c>
      <c r="I49">
        <v>21</v>
      </c>
      <c r="J49">
        <v>205.8</v>
      </c>
      <c r="K49">
        <v>27</v>
      </c>
    </row>
    <row r="50" spans="1:11" x14ac:dyDescent="0.25">
      <c r="A50" s="100"/>
    </row>
    <row r="51" spans="1:11" ht="15" x14ac:dyDescent="0.25">
      <c r="A51" s="101" t="s">
        <v>372</v>
      </c>
      <c r="B51">
        <v>268.60000000000002</v>
      </c>
      <c r="C51">
        <v>22</v>
      </c>
      <c r="D51">
        <v>164.3</v>
      </c>
      <c r="E51">
        <v>25</v>
      </c>
      <c r="F51">
        <v>57.1</v>
      </c>
      <c r="G51">
        <v>36</v>
      </c>
      <c r="H51">
        <v>42.6</v>
      </c>
      <c r="I51">
        <v>40</v>
      </c>
      <c r="J51">
        <v>26.6</v>
      </c>
      <c r="K51">
        <v>54</v>
      </c>
    </row>
    <row r="52" spans="1:11" x14ac:dyDescent="0.25">
      <c r="A52" s="100"/>
    </row>
    <row r="53" spans="1:11" ht="15" x14ac:dyDescent="0.25">
      <c r="A53" s="101" t="s">
        <v>373</v>
      </c>
      <c r="B53">
        <v>240.4</v>
      </c>
      <c r="C53">
        <v>23</v>
      </c>
      <c r="D53">
        <v>164.2</v>
      </c>
      <c r="E53">
        <v>26</v>
      </c>
      <c r="F53">
        <v>242</v>
      </c>
      <c r="G53">
        <v>22</v>
      </c>
      <c r="H53">
        <v>152.4</v>
      </c>
      <c r="I53">
        <v>26</v>
      </c>
      <c r="J53">
        <v>204.2</v>
      </c>
      <c r="K53">
        <v>28</v>
      </c>
    </row>
    <row r="54" spans="1:11" x14ac:dyDescent="0.25">
      <c r="A54" s="100"/>
    </row>
    <row r="55" spans="1:11" ht="15" x14ac:dyDescent="0.25">
      <c r="A55" s="101" t="s">
        <v>361</v>
      </c>
      <c r="B55">
        <v>226</v>
      </c>
      <c r="C55">
        <v>24</v>
      </c>
      <c r="D55">
        <v>446.8</v>
      </c>
      <c r="E55">
        <v>14</v>
      </c>
      <c r="F55">
        <v>298.2</v>
      </c>
      <c r="G55">
        <v>20</v>
      </c>
      <c r="H55">
        <v>353.4</v>
      </c>
      <c r="I55">
        <v>18</v>
      </c>
      <c r="J55">
        <v>422.7</v>
      </c>
      <c r="K55">
        <v>19</v>
      </c>
    </row>
    <row r="56" spans="1:11" x14ac:dyDescent="0.25">
      <c r="A56" s="100"/>
    </row>
    <row r="57" spans="1:11" ht="15" x14ac:dyDescent="0.25">
      <c r="A57" s="101" t="s">
        <v>381</v>
      </c>
      <c r="B57">
        <v>225.2</v>
      </c>
      <c r="C57">
        <v>25</v>
      </c>
      <c r="D57">
        <v>63.4</v>
      </c>
      <c r="E57">
        <v>35</v>
      </c>
      <c r="F57">
        <v>44.4</v>
      </c>
      <c r="G57">
        <v>39</v>
      </c>
      <c r="H57">
        <v>54.6</v>
      </c>
      <c r="I57">
        <v>36</v>
      </c>
      <c r="J57">
        <v>45.9</v>
      </c>
      <c r="K57">
        <v>47</v>
      </c>
    </row>
    <row r="58" spans="1:11" x14ac:dyDescent="0.25">
      <c r="A58" s="100"/>
    </row>
    <row r="59" spans="1:11" ht="15" x14ac:dyDescent="0.25">
      <c r="A59" s="101" t="s">
        <v>371</v>
      </c>
      <c r="B59">
        <v>216.7</v>
      </c>
      <c r="C59">
        <v>26</v>
      </c>
      <c r="D59">
        <v>164.5</v>
      </c>
      <c r="E59">
        <v>24</v>
      </c>
      <c r="F59">
        <v>323.2</v>
      </c>
      <c r="G59">
        <v>18</v>
      </c>
      <c r="H59">
        <v>200.8</v>
      </c>
      <c r="I59">
        <v>22</v>
      </c>
      <c r="J59">
        <v>93</v>
      </c>
      <c r="K59">
        <v>35</v>
      </c>
    </row>
    <row r="60" spans="1:11" x14ac:dyDescent="0.25">
      <c r="A60" s="100"/>
    </row>
    <row r="61" spans="1:11" ht="15" x14ac:dyDescent="0.25">
      <c r="A61" s="101" t="s">
        <v>365</v>
      </c>
      <c r="B61">
        <v>189.7</v>
      </c>
      <c r="C61">
        <v>27</v>
      </c>
      <c r="D61">
        <v>261.60000000000002</v>
      </c>
      <c r="E61">
        <v>18</v>
      </c>
      <c r="F61">
        <v>282.2</v>
      </c>
      <c r="G61">
        <v>21</v>
      </c>
      <c r="H61">
        <v>101.5</v>
      </c>
      <c r="I61">
        <v>30</v>
      </c>
      <c r="J61">
        <v>125.4</v>
      </c>
      <c r="K61">
        <v>34</v>
      </c>
    </row>
    <row r="62" spans="1:11" x14ac:dyDescent="0.25">
      <c r="A62" s="100"/>
    </row>
    <row r="63" spans="1:11" ht="15" x14ac:dyDescent="0.25">
      <c r="A63" s="101" t="s">
        <v>402</v>
      </c>
      <c r="B63">
        <v>172.5</v>
      </c>
      <c r="C63">
        <v>28</v>
      </c>
      <c r="D63">
        <v>0</v>
      </c>
      <c r="E63">
        <v>0</v>
      </c>
      <c r="F63">
        <v>68.3</v>
      </c>
      <c r="G63">
        <v>34</v>
      </c>
      <c r="H63">
        <v>0</v>
      </c>
      <c r="I63">
        <v>0</v>
      </c>
      <c r="J63">
        <v>228</v>
      </c>
      <c r="K63">
        <v>24</v>
      </c>
    </row>
    <row r="64" spans="1:11" x14ac:dyDescent="0.25">
      <c r="A64" s="100"/>
    </row>
    <row r="65" spans="1:11" ht="15" x14ac:dyDescent="0.25">
      <c r="A65" s="101" t="s">
        <v>369</v>
      </c>
      <c r="B65">
        <v>164.9</v>
      </c>
      <c r="C65">
        <v>29</v>
      </c>
      <c r="D65">
        <v>188</v>
      </c>
      <c r="E65">
        <v>22</v>
      </c>
      <c r="F65">
        <v>156.80000000000001</v>
      </c>
      <c r="G65">
        <v>26</v>
      </c>
      <c r="H65">
        <v>149.1</v>
      </c>
      <c r="I65">
        <v>27</v>
      </c>
      <c r="J65">
        <v>154.80000000000001</v>
      </c>
      <c r="K65">
        <v>30</v>
      </c>
    </row>
    <row r="66" spans="1:11" x14ac:dyDescent="0.25">
      <c r="A66" s="100"/>
    </row>
    <row r="67" spans="1:11" ht="15" x14ac:dyDescent="0.25">
      <c r="A67" s="101" t="s">
        <v>379</v>
      </c>
      <c r="B67">
        <v>133.5</v>
      </c>
      <c r="C67">
        <v>30</v>
      </c>
      <c r="D67">
        <v>78.5</v>
      </c>
      <c r="E67">
        <v>32</v>
      </c>
      <c r="F67">
        <v>67.599999999999994</v>
      </c>
      <c r="G67">
        <v>35</v>
      </c>
      <c r="H67">
        <v>85.9</v>
      </c>
      <c r="I67">
        <v>33</v>
      </c>
      <c r="J67">
        <v>52.1</v>
      </c>
      <c r="K67">
        <v>43</v>
      </c>
    </row>
    <row r="68" spans="1:11" x14ac:dyDescent="0.25">
      <c r="A68" s="100"/>
    </row>
    <row r="69" spans="1:11" ht="15" x14ac:dyDescent="0.25">
      <c r="A69" s="101" t="s">
        <v>380</v>
      </c>
      <c r="B69">
        <v>129.30000000000001</v>
      </c>
      <c r="C69">
        <v>31</v>
      </c>
      <c r="D69">
        <v>68.7</v>
      </c>
      <c r="E69">
        <v>34</v>
      </c>
      <c r="F69">
        <v>132.19999999999999</v>
      </c>
      <c r="G69">
        <v>29</v>
      </c>
      <c r="H69">
        <v>192.1</v>
      </c>
      <c r="I69">
        <v>23</v>
      </c>
      <c r="J69">
        <v>66</v>
      </c>
      <c r="K69">
        <v>37</v>
      </c>
    </row>
    <row r="70" spans="1:11" x14ac:dyDescent="0.25">
      <c r="A70" s="100"/>
    </row>
    <row r="71" spans="1:11" ht="15" x14ac:dyDescent="0.25">
      <c r="A71" s="101" t="s">
        <v>376</v>
      </c>
      <c r="B71">
        <v>127.3</v>
      </c>
      <c r="C71">
        <v>32</v>
      </c>
      <c r="D71">
        <v>119.8</v>
      </c>
      <c r="E71">
        <v>29</v>
      </c>
      <c r="F71">
        <v>132.6</v>
      </c>
      <c r="G71">
        <v>28</v>
      </c>
      <c r="H71">
        <v>130.4</v>
      </c>
      <c r="I71">
        <v>28</v>
      </c>
      <c r="J71">
        <v>137</v>
      </c>
      <c r="K71">
        <v>31</v>
      </c>
    </row>
    <row r="72" spans="1:11" x14ac:dyDescent="0.25">
      <c r="A72" s="100"/>
    </row>
    <row r="73" spans="1:11" ht="15" x14ac:dyDescent="0.25">
      <c r="A73" s="101" t="s">
        <v>428</v>
      </c>
      <c r="B73">
        <v>124.9</v>
      </c>
      <c r="C73">
        <v>33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</row>
    <row r="74" spans="1:11" x14ac:dyDescent="0.25">
      <c r="A74" s="100"/>
    </row>
    <row r="75" spans="1:11" ht="15" x14ac:dyDescent="0.25">
      <c r="A75" s="101" t="s">
        <v>370</v>
      </c>
      <c r="B75">
        <v>122.2</v>
      </c>
      <c r="C75">
        <v>34</v>
      </c>
      <c r="D75">
        <v>173.4</v>
      </c>
      <c r="E75">
        <v>23</v>
      </c>
      <c r="F75">
        <v>150.5</v>
      </c>
      <c r="G75">
        <v>27</v>
      </c>
      <c r="H75">
        <v>153.6</v>
      </c>
      <c r="I75">
        <v>25</v>
      </c>
      <c r="J75">
        <v>129.30000000000001</v>
      </c>
      <c r="K75">
        <v>33</v>
      </c>
    </row>
    <row r="76" spans="1:11" x14ac:dyDescent="0.25">
      <c r="A76" s="100"/>
    </row>
    <row r="77" spans="1:11" ht="15" x14ac:dyDescent="0.25">
      <c r="A77" s="101" t="s">
        <v>375</v>
      </c>
      <c r="B77">
        <v>119.3</v>
      </c>
      <c r="C77">
        <v>35</v>
      </c>
      <c r="D77">
        <v>133.30000000000001</v>
      </c>
      <c r="E77">
        <v>28</v>
      </c>
      <c r="F77">
        <v>79.099999999999994</v>
      </c>
      <c r="G77">
        <v>32</v>
      </c>
      <c r="H77">
        <v>166.7</v>
      </c>
      <c r="I77">
        <v>24</v>
      </c>
      <c r="J77">
        <v>241.9</v>
      </c>
      <c r="K77">
        <v>23</v>
      </c>
    </row>
    <row r="78" spans="1:11" x14ac:dyDescent="0.25">
      <c r="A78" s="100"/>
    </row>
    <row r="79" spans="1:11" ht="15" x14ac:dyDescent="0.25">
      <c r="A79" s="101" t="s">
        <v>374</v>
      </c>
      <c r="B79">
        <v>117.2</v>
      </c>
      <c r="C79">
        <v>36</v>
      </c>
      <c r="D79">
        <v>150.1</v>
      </c>
      <c r="E79">
        <v>27</v>
      </c>
      <c r="F79">
        <v>128.80000000000001</v>
      </c>
      <c r="G79">
        <v>30</v>
      </c>
      <c r="H79">
        <v>121</v>
      </c>
      <c r="I79">
        <v>29</v>
      </c>
      <c r="J79">
        <v>133.69999999999999</v>
      </c>
      <c r="K79">
        <v>32</v>
      </c>
    </row>
    <row r="80" spans="1:11" x14ac:dyDescent="0.25">
      <c r="A80" s="100"/>
    </row>
    <row r="81" spans="1:11" ht="15" x14ac:dyDescent="0.25">
      <c r="A81" s="101" t="s">
        <v>386</v>
      </c>
      <c r="B81">
        <v>111.9</v>
      </c>
      <c r="C81">
        <v>37</v>
      </c>
      <c r="D81">
        <v>74.8</v>
      </c>
      <c r="E81">
        <v>33</v>
      </c>
      <c r="F81">
        <v>386.9</v>
      </c>
      <c r="G81">
        <v>16</v>
      </c>
      <c r="H81">
        <v>321.39999999999998</v>
      </c>
      <c r="I81">
        <v>19</v>
      </c>
      <c r="J81">
        <v>1678</v>
      </c>
      <c r="K81">
        <v>5</v>
      </c>
    </row>
    <row r="82" spans="1:11" x14ac:dyDescent="0.25">
      <c r="A82" s="100"/>
    </row>
    <row r="83" spans="1:11" ht="15" x14ac:dyDescent="0.25">
      <c r="A83" s="101" t="s">
        <v>412</v>
      </c>
      <c r="B83">
        <v>110.5</v>
      </c>
      <c r="C83">
        <v>38</v>
      </c>
      <c r="D83">
        <v>0</v>
      </c>
      <c r="E83">
        <v>0</v>
      </c>
      <c r="F83">
        <v>1</v>
      </c>
      <c r="G83">
        <v>63</v>
      </c>
      <c r="H83">
        <v>0</v>
      </c>
      <c r="I83">
        <v>0</v>
      </c>
      <c r="J83">
        <v>0</v>
      </c>
      <c r="K83">
        <v>0</v>
      </c>
    </row>
    <row r="84" spans="1:11" x14ac:dyDescent="0.25">
      <c r="A84" s="100"/>
    </row>
    <row r="85" spans="1:11" ht="15" x14ac:dyDescent="0.25">
      <c r="A85" s="101" t="s">
        <v>378</v>
      </c>
      <c r="B85">
        <v>106.2</v>
      </c>
      <c r="C85">
        <v>39</v>
      </c>
      <c r="D85">
        <v>84.3</v>
      </c>
      <c r="E85">
        <v>31</v>
      </c>
      <c r="F85">
        <v>75.599999999999994</v>
      </c>
      <c r="G85">
        <v>33</v>
      </c>
      <c r="H85">
        <v>86.8</v>
      </c>
      <c r="I85">
        <v>32</v>
      </c>
      <c r="J85">
        <v>182</v>
      </c>
      <c r="K85">
        <v>29</v>
      </c>
    </row>
    <row r="86" spans="1:11" x14ac:dyDescent="0.25">
      <c r="A86" s="100"/>
    </row>
    <row r="87" spans="1:11" ht="15" x14ac:dyDescent="0.25">
      <c r="A87" s="101" t="s">
        <v>387</v>
      </c>
      <c r="B87">
        <v>67.2</v>
      </c>
      <c r="C87">
        <v>40</v>
      </c>
      <c r="D87">
        <v>41.5</v>
      </c>
      <c r="E87">
        <v>40</v>
      </c>
      <c r="F87">
        <v>92.8</v>
      </c>
      <c r="G87">
        <v>31</v>
      </c>
      <c r="H87">
        <v>43</v>
      </c>
      <c r="I87">
        <v>39</v>
      </c>
      <c r="J87">
        <v>47.9</v>
      </c>
      <c r="K87">
        <v>44</v>
      </c>
    </row>
    <row r="88" spans="1:11" x14ac:dyDescent="0.25">
      <c r="A88" s="100"/>
    </row>
    <row r="89" spans="1:11" ht="15" x14ac:dyDescent="0.25">
      <c r="A89" s="101" t="s">
        <v>391</v>
      </c>
      <c r="B89">
        <v>55</v>
      </c>
      <c r="C89">
        <v>41</v>
      </c>
      <c r="D89">
        <v>27.9</v>
      </c>
      <c r="E89">
        <v>44</v>
      </c>
      <c r="F89">
        <v>29</v>
      </c>
      <c r="G89">
        <v>45</v>
      </c>
      <c r="H89">
        <v>23.7</v>
      </c>
      <c r="I89">
        <v>43</v>
      </c>
      <c r="J89">
        <v>22</v>
      </c>
      <c r="K89">
        <v>55</v>
      </c>
    </row>
    <row r="90" spans="1:11" x14ac:dyDescent="0.25">
      <c r="A90" s="100"/>
    </row>
    <row r="91" spans="1:11" ht="15" x14ac:dyDescent="0.25">
      <c r="A91" s="101" t="s">
        <v>403</v>
      </c>
      <c r="B91">
        <v>53</v>
      </c>
      <c r="C91">
        <v>42</v>
      </c>
      <c r="D91">
        <v>0</v>
      </c>
      <c r="E91">
        <v>0</v>
      </c>
      <c r="F91">
        <v>36.6</v>
      </c>
      <c r="G91">
        <v>41</v>
      </c>
      <c r="H91">
        <v>33.6</v>
      </c>
      <c r="I91">
        <v>41</v>
      </c>
      <c r="J91">
        <v>16.100000000000001</v>
      </c>
      <c r="K91">
        <v>58</v>
      </c>
    </row>
    <row r="92" spans="1:11" x14ac:dyDescent="0.25">
      <c r="A92" s="100"/>
    </row>
    <row r="93" spans="1:11" ht="15" x14ac:dyDescent="0.25">
      <c r="A93" s="101" t="s">
        <v>418</v>
      </c>
      <c r="B93">
        <v>51.4</v>
      </c>
      <c r="C93">
        <v>43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58.8</v>
      </c>
      <c r="K93">
        <v>40</v>
      </c>
    </row>
    <row r="94" spans="1:11" x14ac:dyDescent="0.25">
      <c r="A94" s="100"/>
    </row>
    <row r="95" spans="1:11" ht="15" x14ac:dyDescent="0.25">
      <c r="A95" s="101" t="s">
        <v>385</v>
      </c>
      <c r="B95">
        <v>48.4</v>
      </c>
      <c r="C95">
        <v>44</v>
      </c>
      <c r="D95">
        <v>46.6</v>
      </c>
      <c r="E95">
        <v>39</v>
      </c>
      <c r="F95">
        <v>43.2</v>
      </c>
      <c r="G95">
        <v>40</v>
      </c>
      <c r="H95">
        <v>43.2</v>
      </c>
      <c r="I95">
        <v>38</v>
      </c>
      <c r="J95">
        <v>33.200000000000003</v>
      </c>
      <c r="K95">
        <v>51</v>
      </c>
    </row>
    <row r="96" spans="1:11" x14ac:dyDescent="0.25">
      <c r="A96" s="100"/>
    </row>
    <row r="97" spans="1:11" ht="15" x14ac:dyDescent="0.25">
      <c r="A97" s="101" t="s">
        <v>382</v>
      </c>
      <c r="B97">
        <v>47.7</v>
      </c>
      <c r="C97">
        <v>45</v>
      </c>
      <c r="D97">
        <v>54.9</v>
      </c>
      <c r="E97">
        <v>36</v>
      </c>
      <c r="F97">
        <v>30.5</v>
      </c>
      <c r="G97">
        <v>43</v>
      </c>
      <c r="H97">
        <v>61.4</v>
      </c>
      <c r="I97">
        <v>35</v>
      </c>
      <c r="J97">
        <v>58.4</v>
      </c>
      <c r="K97">
        <v>41</v>
      </c>
    </row>
    <row r="98" spans="1:11" x14ac:dyDescent="0.25">
      <c r="A98" s="100"/>
    </row>
    <row r="99" spans="1:11" ht="15" x14ac:dyDescent="0.25">
      <c r="A99" s="101" t="s">
        <v>398</v>
      </c>
      <c r="B99">
        <v>45.8</v>
      </c>
      <c r="C99">
        <v>46</v>
      </c>
      <c r="D99">
        <v>9.9</v>
      </c>
      <c r="E99">
        <v>51</v>
      </c>
      <c r="F99">
        <v>0</v>
      </c>
      <c r="G99">
        <v>0</v>
      </c>
      <c r="H99">
        <v>23</v>
      </c>
      <c r="I99">
        <v>44</v>
      </c>
      <c r="J99">
        <v>35.6</v>
      </c>
      <c r="K99">
        <v>49</v>
      </c>
    </row>
    <row r="100" spans="1:11" x14ac:dyDescent="0.25">
      <c r="A100" s="100"/>
    </row>
    <row r="101" spans="1:11" ht="15" x14ac:dyDescent="0.25">
      <c r="A101" s="101" t="s">
        <v>426</v>
      </c>
      <c r="B101">
        <v>42.5</v>
      </c>
      <c r="C101">
        <v>47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</row>
    <row r="102" spans="1:11" x14ac:dyDescent="0.25">
      <c r="A102" s="100"/>
    </row>
    <row r="103" spans="1:11" ht="15" x14ac:dyDescent="0.25">
      <c r="A103" s="101" t="s">
        <v>406</v>
      </c>
      <c r="B103">
        <v>42.3</v>
      </c>
      <c r="C103">
        <v>48</v>
      </c>
      <c r="D103">
        <v>0</v>
      </c>
      <c r="E103">
        <v>0</v>
      </c>
      <c r="F103">
        <v>8.6</v>
      </c>
      <c r="G103">
        <v>55</v>
      </c>
      <c r="H103">
        <v>11.7</v>
      </c>
      <c r="I103">
        <v>52</v>
      </c>
      <c r="J103">
        <v>27.5</v>
      </c>
      <c r="K103">
        <v>53</v>
      </c>
    </row>
    <row r="104" spans="1:11" x14ac:dyDescent="0.25">
      <c r="A104" s="100"/>
    </row>
    <row r="105" spans="1:11" ht="15" x14ac:dyDescent="0.25">
      <c r="A105" s="101" t="s">
        <v>396</v>
      </c>
      <c r="B105">
        <v>41.2</v>
      </c>
      <c r="C105">
        <v>49</v>
      </c>
      <c r="D105">
        <v>10.4</v>
      </c>
      <c r="E105">
        <v>49</v>
      </c>
      <c r="F105">
        <v>10.5</v>
      </c>
      <c r="G105">
        <v>52</v>
      </c>
      <c r="H105">
        <v>0</v>
      </c>
      <c r="I105">
        <v>0</v>
      </c>
      <c r="J105">
        <v>46.6</v>
      </c>
      <c r="K105">
        <v>46</v>
      </c>
    </row>
    <row r="106" spans="1:11" x14ac:dyDescent="0.25">
      <c r="A106" s="100"/>
    </row>
    <row r="107" spans="1:11" ht="15" x14ac:dyDescent="0.25">
      <c r="A107" s="101" t="s">
        <v>389</v>
      </c>
      <c r="B107">
        <v>36.9</v>
      </c>
      <c r="C107">
        <v>50</v>
      </c>
      <c r="D107">
        <v>36</v>
      </c>
      <c r="E107">
        <v>42</v>
      </c>
      <c r="F107">
        <v>10.6</v>
      </c>
      <c r="G107">
        <v>51</v>
      </c>
      <c r="H107">
        <v>16.5</v>
      </c>
      <c r="I107">
        <v>47</v>
      </c>
      <c r="J107">
        <v>9.6</v>
      </c>
      <c r="K107">
        <v>63</v>
      </c>
    </row>
    <row r="108" spans="1:11" x14ac:dyDescent="0.25">
      <c r="A108" s="100"/>
    </row>
    <row r="109" spans="1:11" ht="15" x14ac:dyDescent="0.25">
      <c r="A109" s="101" t="s">
        <v>395</v>
      </c>
      <c r="B109">
        <v>34.1</v>
      </c>
      <c r="C109">
        <v>51</v>
      </c>
      <c r="D109">
        <v>16.3</v>
      </c>
      <c r="E109">
        <v>48</v>
      </c>
      <c r="F109">
        <v>11.1</v>
      </c>
      <c r="G109">
        <v>49</v>
      </c>
      <c r="H109">
        <v>12.2</v>
      </c>
      <c r="I109">
        <v>51</v>
      </c>
      <c r="J109">
        <v>19.3</v>
      </c>
      <c r="K109">
        <v>57</v>
      </c>
    </row>
    <row r="110" spans="1:11" x14ac:dyDescent="0.25">
      <c r="A110" s="100"/>
    </row>
    <row r="111" spans="1:11" ht="15" x14ac:dyDescent="0.25">
      <c r="A111" s="101" t="s">
        <v>400</v>
      </c>
      <c r="B111">
        <v>27.4</v>
      </c>
      <c r="C111">
        <v>52</v>
      </c>
      <c r="D111">
        <v>8.3000000000000007</v>
      </c>
      <c r="E111">
        <v>53</v>
      </c>
      <c r="F111">
        <v>30.1</v>
      </c>
      <c r="G111">
        <v>44</v>
      </c>
      <c r="H111">
        <v>20.3</v>
      </c>
      <c r="I111">
        <v>45</v>
      </c>
      <c r="J111">
        <v>6.8</v>
      </c>
      <c r="K111">
        <v>67</v>
      </c>
    </row>
    <row r="112" spans="1:11" x14ac:dyDescent="0.25">
      <c r="A112" s="100"/>
    </row>
    <row r="113" spans="1:11" ht="15" x14ac:dyDescent="0.25">
      <c r="A113" s="101" t="s">
        <v>397</v>
      </c>
      <c r="B113">
        <v>26.4</v>
      </c>
      <c r="C113">
        <v>53</v>
      </c>
      <c r="D113">
        <v>10.199999999999999</v>
      </c>
      <c r="E113">
        <v>50</v>
      </c>
      <c r="F113">
        <v>0</v>
      </c>
      <c r="G113">
        <v>0</v>
      </c>
      <c r="H113">
        <v>0</v>
      </c>
      <c r="I113">
        <v>0</v>
      </c>
      <c r="J113">
        <v>59</v>
      </c>
      <c r="K113">
        <v>39</v>
      </c>
    </row>
    <row r="114" spans="1:11" x14ac:dyDescent="0.25">
      <c r="A114" s="100"/>
    </row>
    <row r="115" spans="1:11" ht="15" x14ac:dyDescent="0.25">
      <c r="A115" s="101" t="s">
        <v>419</v>
      </c>
      <c r="B115">
        <v>24.6</v>
      </c>
      <c r="C115">
        <v>54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47.6</v>
      </c>
      <c r="K115">
        <v>45</v>
      </c>
    </row>
    <row r="116" spans="1:11" x14ac:dyDescent="0.25">
      <c r="A116" s="100"/>
    </row>
    <row r="117" spans="1:11" ht="15" x14ac:dyDescent="0.25">
      <c r="A117" s="101" t="s">
        <v>384</v>
      </c>
      <c r="B117">
        <v>19.100000000000001</v>
      </c>
      <c r="C117">
        <v>55</v>
      </c>
      <c r="D117">
        <v>47.9</v>
      </c>
      <c r="E117">
        <v>38</v>
      </c>
      <c r="F117">
        <v>33</v>
      </c>
      <c r="G117">
        <v>42</v>
      </c>
      <c r="H117">
        <v>19.899999999999999</v>
      </c>
      <c r="I117">
        <v>46</v>
      </c>
      <c r="J117">
        <v>266.60000000000002</v>
      </c>
      <c r="K117">
        <v>22</v>
      </c>
    </row>
    <row r="118" spans="1:11" x14ac:dyDescent="0.25">
      <c r="A118" s="100"/>
    </row>
    <row r="119" spans="1:11" ht="15" x14ac:dyDescent="0.25">
      <c r="A119" s="101" t="s">
        <v>392</v>
      </c>
      <c r="B119">
        <v>17.100000000000001</v>
      </c>
      <c r="C119">
        <v>56</v>
      </c>
      <c r="D119">
        <v>20.399999999999999</v>
      </c>
      <c r="E119">
        <v>45</v>
      </c>
      <c r="F119">
        <v>15.1</v>
      </c>
      <c r="G119">
        <v>47</v>
      </c>
      <c r="H119">
        <v>12.4</v>
      </c>
      <c r="I119">
        <v>50</v>
      </c>
      <c r="J119">
        <v>11.7</v>
      </c>
      <c r="K119">
        <v>59</v>
      </c>
    </row>
    <row r="120" spans="1:11" x14ac:dyDescent="0.25">
      <c r="A120" s="100"/>
    </row>
    <row r="121" spans="1:11" ht="15" x14ac:dyDescent="0.25">
      <c r="A121" s="101" t="s">
        <v>388</v>
      </c>
      <c r="B121">
        <v>14.6</v>
      </c>
      <c r="C121">
        <v>57</v>
      </c>
      <c r="D121">
        <v>39.4</v>
      </c>
      <c r="E121">
        <v>41</v>
      </c>
      <c r="F121">
        <v>52.7</v>
      </c>
      <c r="G121">
        <v>37</v>
      </c>
      <c r="H121">
        <v>62.6</v>
      </c>
      <c r="I121">
        <v>34</v>
      </c>
      <c r="J121">
        <v>53.7</v>
      </c>
      <c r="K121">
        <v>42</v>
      </c>
    </row>
    <row r="122" spans="1:11" x14ac:dyDescent="0.25">
      <c r="A122" s="100"/>
    </row>
    <row r="123" spans="1:11" ht="15" x14ac:dyDescent="0.25">
      <c r="A123" s="101" t="s">
        <v>394</v>
      </c>
      <c r="B123">
        <v>12.6</v>
      </c>
      <c r="C123">
        <v>58</v>
      </c>
      <c r="D123">
        <v>17.899999999999999</v>
      </c>
      <c r="E123">
        <v>47</v>
      </c>
      <c r="F123">
        <v>15</v>
      </c>
      <c r="G123">
        <v>48</v>
      </c>
      <c r="H123">
        <v>13.7</v>
      </c>
      <c r="I123">
        <v>48</v>
      </c>
      <c r="J123">
        <v>21</v>
      </c>
      <c r="K123">
        <v>56</v>
      </c>
    </row>
    <row r="124" spans="1:11" x14ac:dyDescent="0.25">
      <c r="A124" s="100"/>
    </row>
    <row r="125" spans="1:11" ht="15" x14ac:dyDescent="0.25">
      <c r="A125" s="101" t="s">
        <v>399</v>
      </c>
      <c r="B125">
        <v>11.3</v>
      </c>
      <c r="C125">
        <v>59</v>
      </c>
      <c r="D125">
        <v>9</v>
      </c>
      <c r="E125">
        <v>52</v>
      </c>
      <c r="F125">
        <v>15.3</v>
      </c>
      <c r="G125">
        <v>46</v>
      </c>
      <c r="H125">
        <v>6.8</v>
      </c>
      <c r="I125">
        <v>54</v>
      </c>
      <c r="J125">
        <v>45.3</v>
      </c>
      <c r="K125">
        <v>48</v>
      </c>
    </row>
    <row r="126" spans="1:11" x14ac:dyDescent="0.25">
      <c r="A126" s="100"/>
    </row>
    <row r="127" spans="1:11" ht="15" x14ac:dyDescent="0.25">
      <c r="A127" s="101" t="s">
        <v>408</v>
      </c>
      <c r="B127">
        <v>10.7</v>
      </c>
      <c r="C127">
        <v>60</v>
      </c>
      <c r="D127">
        <v>0</v>
      </c>
      <c r="E127">
        <v>0</v>
      </c>
      <c r="F127">
        <v>4.5</v>
      </c>
      <c r="G127">
        <v>58</v>
      </c>
      <c r="H127">
        <v>6.1</v>
      </c>
      <c r="I127">
        <v>55</v>
      </c>
      <c r="J127">
        <v>0</v>
      </c>
      <c r="K127">
        <v>0</v>
      </c>
    </row>
    <row r="128" spans="1:11" x14ac:dyDescent="0.25">
      <c r="A128" s="100"/>
    </row>
    <row r="129" spans="1:11" ht="15" x14ac:dyDescent="0.25">
      <c r="A129" s="101" t="s">
        <v>429</v>
      </c>
      <c r="B129">
        <v>5.7</v>
      </c>
      <c r="C129">
        <v>61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</row>
    <row r="130" spans="1:11" x14ac:dyDescent="0.25">
      <c r="A130" s="100"/>
    </row>
    <row r="131" spans="1:11" ht="15" x14ac:dyDescent="0.25">
      <c r="A131" s="101" t="s">
        <v>401</v>
      </c>
      <c r="B131">
        <v>5.4</v>
      </c>
      <c r="C131">
        <v>62</v>
      </c>
      <c r="D131">
        <v>4.9000000000000004</v>
      </c>
      <c r="E131">
        <v>54</v>
      </c>
      <c r="F131">
        <v>5.2</v>
      </c>
      <c r="G131">
        <v>57</v>
      </c>
      <c r="H131">
        <v>4.7</v>
      </c>
      <c r="I131">
        <v>57</v>
      </c>
      <c r="J131">
        <v>6.6</v>
      </c>
      <c r="K131">
        <v>68</v>
      </c>
    </row>
    <row r="132" spans="1:11" x14ac:dyDescent="0.25">
      <c r="A132" s="100"/>
    </row>
    <row r="133" spans="1:11" ht="15" x14ac:dyDescent="0.25">
      <c r="A133" s="101" t="s">
        <v>537</v>
      </c>
      <c r="B133">
        <v>0.7</v>
      </c>
      <c r="C133">
        <v>63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</row>
    <row r="134" spans="1:11" x14ac:dyDescent="0.25">
      <c r="A134" s="100"/>
    </row>
    <row r="135" spans="1:11" ht="15" x14ac:dyDescent="0.25">
      <c r="A135" s="101" t="s">
        <v>538</v>
      </c>
      <c r="B135">
        <v>0.1</v>
      </c>
      <c r="C135">
        <v>64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</row>
    <row r="136" spans="1:11" x14ac:dyDescent="0.25">
      <c r="A136" s="100"/>
    </row>
    <row r="137" spans="1:11" ht="15" x14ac:dyDescent="0.25">
      <c r="A137" s="101" t="s">
        <v>383</v>
      </c>
      <c r="B137">
        <v>0</v>
      </c>
      <c r="C137">
        <v>0</v>
      </c>
      <c r="D137">
        <v>50</v>
      </c>
      <c r="E137">
        <v>37</v>
      </c>
      <c r="F137">
        <v>52.5</v>
      </c>
      <c r="G137">
        <v>38</v>
      </c>
      <c r="H137">
        <v>52.5</v>
      </c>
      <c r="I137">
        <v>37</v>
      </c>
      <c r="J137">
        <v>208.9</v>
      </c>
      <c r="K137">
        <v>26</v>
      </c>
    </row>
    <row r="138" spans="1:11" x14ac:dyDescent="0.25">
      <c r="A138" s="100"/>
    </row>
    <row r="139" spans="1:11" ht="15" x14ac:dyDescent="0.25">
      <c r="A139" s="101" t="s">
        <v>390</v>
      </c>
      <c r="B139">
        <v>0</v>
      </c>
      <c r="C139">
        <v>0</v>
      </c>
      <c r="D139">
        <v>30.8</v>
      </c>
      <c r="E139">
        <v>43</v>
      </c>
      <c r="F139">
        <v>2.5</v>
      </c>
      <c r="G139">
        <v>60</v>
      </c>
      <c r="H139">
        <v>0</v>
      </c>
      <c r="I139">
        <v>0</v>
      </c>
      <c r="J139">
        <v>9.5</v>
      </c>
      <c r="K139">
        <v>64</v>
      </c>
    </row>
    <row r="140" spans="1:11" x14ac:dyDescent="0.25">
      <c r="A140" s="100"/>
    </row>
    <row r="141" spans="1:11" ht="15" x14ac:dyDescent="0.25">
      <c r="A141" s="101" t="s">
        <v>404</v>
      </c>
      <c r="B141">
        <v>0</v>
      </c>
      <c r="C141">
        <v>0</v>
      </c>
      <c r="D141">
        <v>0</v>
      </c>
      <c r="E141">
        <v>0</v>
      </c>
      <c r="F141">
        <v>11</v>
      </c>
      <c r="G141">
        <v>50</v>
      </c>
      <c r="H141">
        <v>0</v>
      </c>
      <c r="I141">
        <v>0</v>
      </c>
      <c r="J141">
        <v>0</v>
      </c>
      <c r="K141">
        <v>0</v>
      </c>
    </row>
    <row r="142" spans="1:11" x14ac:dyDescent="0.25">
      <c r="A142" s="100"/>
    </row>
    <row r="143" spans="1:11" ht="15" x14ac:dyDescent="0.25">
      <c r="A143" s="101" t="s">
        <v>405</v>
      </c>
      <c r="B143">
        <v>0</v>
      </c>
      <c r="C143">
        <v>0</v>
      </c>
      <c r="D143">
        <v>0</v>
      </c>
      <c r="E143">
        <v>0</v>
      </c>
      <c r="F143">
        <v>10.4</v>
      </c>
      <c r="G143">
        <v>53</v>
      </c>
      <c r="H143">
        <v>9</v>
      </c>
      <c r="I143">
        <v>53</v>
      </c>
      <c r="J143">
        <v>0</v>
      </c>
      <c r="K143">
        <v>0</v>
      </c>
    </row>
    <row r="144" spans="1:11" x14ac:dyDescent="0.25">
      <c r="A144" s="100"/>
    </row>
    <row r="145" spans="1:11" ht="15" x14ac:dyDescent="0.25">
      <c r="A145" s="101" t="s">
        <v>407</v>
      </c>
      <c r="B145">
        <v>0</v>
      </c>
      <c r="C145">
        <v>0</v>
      </c>
      <c r="D145">
        <v>0</v>
      </c>
      <c r="E145">
        <v>0</v>
      </c>
      <c r="F145">
        <v>5.5</v>
      </c>
      <c r="G145">
        <v>56</v>
      </c>
      <c r="H145">
        <v>3</v>
      </c>
      <c r="I145">
        <v>59</v>
      </c>
      <c r="J145">
        <v>11</v>
      </c>
      <c r="K145">
        <v>60</v>
      </c>
    </row>
    <row r="146" spans="1:11" x14ac:dyDescent="0.25">
      <c r="A146" s="100"/>
    </row>
    <row r="147" spans="1:11" ht="15" x14ac:dyDescent="0.25">
      <c r="A147" s="101" t="s">
        <v>409</v>
      </c>
      <c r="B147">
        <v>0</v>
      </c>
      <c r="C147">
        <v>0</v>
      </c>
      <c r="D147">
        <v>0</v>
      </c>
      <c r="E147">
        <v>0</v>
      </c>
      <c r="F147">
        <v>4</v>
      </c>
      <c r="G147">
        <v>59</v>
      </c>
      <c r="H147">
        <v>3</v>
      </c>
      <c r="I147">
        <v>58</v>
      </c>
      <c r="J147">
        <v>0</v>
      </c>
      <c r="K147">
        <v>0</v>
      </c>
    </row>
    <row r="148" spans="1:11" x14ac:dyDescent="0.25">
      <c r="A148" s="100"/>
    </row>
    <row r="149" spans="1:11" ht="15" x14ac:dyDescent="0.25">
      <c r="A149" s="101" t="s">
        <v>410</v>
      </c>
      <c r="B149">
        <v>0</v>
      </c>
      <c r="C149">
        <v>0</v>
      </c>
      <c r="D149">
        <v>0</v>
      </c>
      <c r="E149">
        <v>0</v>
      </c>
      <c r="F149">
        <v>2</v>
      </c>
      <c r="G149">
        <v>61</v>
      </c>
      <c r="H149">
        <v>1.5</v>
      </c>
      <c r="I149">
        <v>60</v>
      </c>
      <c r="J149">
        <v>0</v>
      </c>
      <c r="K149">
        <v>0</v>
      </c>
    </row>
    <row r="150" spans="1:11" x14ac:dyDescent="0.25">
      <c r="A150" s="100"/>
    </row>
    <row r="151" spans="1:11" ht="15" x14ac:dyDescent="0.25">
      <c r="A151" s="101" t="s">
        <v>411</v>
      </c>
      <c r="B151">
        <v>0</v>
      </c>
      <c r="C151">
        <v>0</v>
      </c>
      <c r="D151">
        <v>0</v>
      </c>
      <c r="E151">
        <v>0</v>
      </c>
      <c r="F151">
        <v>2</v>
      </c>
      <c r="G151">
        <v>62</v>
      </c>
      <c r="H151">
        <v>0</v>
      </c>
      <c r="I151">
        <v>0</v>
      </c>
      <c r="J151">
        <v>0</v>
      </c>
      <c r="K151">
        <v>0</v>
      </c>
    </row>
    <row r="152" spans="1:11" x14ac:dyDescent="0.25">
      <c r="A152" s="100"/>
    </row>
    <row r="153" spans="1:11" ht="15" x14ac:dyDescent="0.25">
      <c r="A153" s="101" t="s">
        <v>413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29.3</v>
      </c>
      <c r="I153">
        <v>42</v>
      </c>
      <c r="J153">
        <v>10.9</v>
      </c>
      <c r="K153">
        <v>61</v>
      </c>
    </row>
    <row r="154" spans="1:11" x14ac:dyDescent="0.25">
      <c r="A154" s="100"/>
    </row>
    <row r="155" spans="1:11" ht="15" x14ac:dyDescent="0.25">
      <c r="A155" s="101" t="s">
        <v>414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13.5</v>
      </c>
      <c r="I155">
        <v>49</v>
      </c>
      <c r="J155">
        <v>33.9</v>
      </c>
      <c r="K155">
        <v>50</v>
      </c>
    </row>
    <row r="156" spans="1:11" x14ac:dyDescent="0.25">
      <c r="A156" s="100"/>
    </row>
    <row r="157" spans="1:11" ht="15" x14ac:dyDescent="0.25">
      <c r="A157" s="101" t="s">
        <v>415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6</v>
      </c>
      <c r="I157">
        <v>56</v>
      </c>
      <c r="J157">
        <v>3.3</v>
      </c>
      <c r="K157">
        <v>69</v>
      </c>
    </row>
    <row r="158" spans="1:11" x14ac:dyDescent="0.25">
      <c r="A158" s="100"/>
    </row>
    <row r="159" spans="1:11" ht="15" x14ac:dyDescent="0.25">
      <c r="A159" s="101" t="s">
        <v>416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328.4</v>
      </c>
      <c r="K159">
        <v>21</v>
      </c>
    </row>
    <row r="160" spans="1:11" x14ac:dyDescent="0.25">
      <c r="A160" s="100"/>
    </row>
    <row r="161" spans="1:11" ht="15" x14ac:dyDescent="0.25">
      <c r="A161" s="101" t="s">
        <v>417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59.8</v>
      </c>
      <c r="K161">
        <v>38</v>
      </c>
    </row>
    <row r="162" spans="1:11" x14ac:dyDescent="0.25">
      <c r="A162" s="100"/>
    </row>
    <row r="163" spans="1:11" ht="15" x14ac:dyDescent="0.25">
      <c r="A163" s="101" t="s">
        <v>420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31.3</v>
      </c>
      <c r="K163">
        <v>52</v>
      </c>
    </row>
    <row r="164" spans="1:11" x14ac:dyDescent="0.25">
      <c r="A164" s="100"/>
    </row>
    <row r="165" spans="1:11" ht="15" x14ac:dyDescent="0.25">
      <c r="A165" s="101" t="s">
        <v>421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10.7</v>
      </c>
      <c r="K165">
        <v>62</v>
      </c>
    </row>
    <row r="166" spans="1:11" x14ac:dyDescent="0.25">
      <c r="A166" s="100"/>
    </row>
    <row r="167" spans="1:11" ht="15" x14ac:dyDescent="0.25">
      <c r="A167" s="101" t="s">
        <v>422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8</v>
      </c>
      <c r="K167">
        <v>65</v>
      </c>
    </row>
    <row r="168" spans="1:11" x14ac:dyDescent="0.25">
      <c r="A168" s="100"/>
    </row>
    <row r="169" spans="1:11" ht="15" x14ac:dyDescent="0.25">
      <c r="A169" s="101" t="s">
        <v>423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7.7</v>
      </c>
      <c r="K169">
        <v>66</v>
      </c>
    </row>
    <row r="170" spans="1:11" x14ac:dyDescent="0.25">
      <c r="A170" s="100"/>
    </row>
    <row r="171" spans="1:11" ht="15" x14ac:dyDescent="0.25">
      <c r="A171" s="101" t="s">
        <v>424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3</v>
      </c>
      <c r="K171">
        <v>70</v>
      </c>
    </row>
    <row r="172" spans="1:11" x14ac:dyDescent="0.25">
      <c r="A172" s="100"/>
    </row>
    <row r="173" spans="1:11" ht="15" x14ac:dyDescent="0.25">
      <c r="A173" s="101" t="s">
        <v>425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0.8</v>
      </c>
      <c r="K173">
        <v>71</v>
      </c>
    </row>
    <row r="174" spans="1:11" x14ac:dyDescent="0.25">
      <c r="A174" s="100"/>
    </row>
    <row r="175" spans="1:11" ht="15" x14ac:dyDescent="0.25">
      <c r="A175" s="101" t="s">
        <v>489</v>
      </c>
      <c r="B175" t="s">
        <v>287</v>
      </c>
      <c r="C175" t="s">
        <v>536</v>
      </c>
      <c r="D175" t="s">
        <v>287</v>
      </c>
      <c r="E175" t="s">
        <v>347</v>
      </c>
      <c r="F175" t="s">
        <v>489</v>
      </c>
      <c r="G175" t="s">
        <v>536</v>
      </c>
      <c r="H175" t="s">
        <v>29</v>
      </c>
      <c r="I175" t="s">
        <v>142</v>
      </c>
      <c r="J175" t="s">
        <v>20</v>
      </c>
      <c r="K175" t="s">
        <v>32</v>
      </c>
    </row>
    <row r="176" spans="1:11" ht="15" x14ac:dyDescent="0.25">
      <c r="A176" s="101" t="s">
        <v>431</v>
      </c>
      <c r="B176">
        <v>26512.799999999999</v>
      </c>
      <c r="D176">
        <v>19473.099999999999</v>
      </c>
      <c r="F176">
        <v>22622.5</v>
      </c>
      <c r="H176">
        <v>30113</v>
      </c>
      <c r="J176">
        <v>26348.1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2</vt:i4>
      </vt:variant>
    </vt:vector>
  </HeadingPairs>
  <TitlesOfParts>
    <vt:vector size="59" baseType="lpstr">
      <vt:lpstr>GTR Wheat Table</vt:lpstr>
      <vt:lpstr>0423</vt:lpstr>
      <vt:lpstr>0416</vt:lpstr>
      <vt:lpstr>0409</vt:lpstr>
      <vt:lpstr>0402</vt:lpstr>
      <vt:lpstr>0326</vt:lpstr>
      <vt:lpstr>0319</vt:lpstr>
      <vt:lpstr>0312</vt:lpstr>
      <vt:lpstr>0305</vt:lpstr>
      <vt:lpstr>0227</vt:lpstr>
      <vt:lpstr>0220</vt:lpstr>
      <vt:lpstr>0213</vt:lpstr>
      <vt:lpstr>0206</vt:lpstr>
      <vt:lpstr>0130</vt:lpstr>
      <vt:lpstr>0123</vt:lpstr>
      <vt:lpstr>0116</vt:lpstr>
      <vt:lpstr>0109</vt:lpstr>
      <vt:lpstr>0102</vt:lpstr>
      <vt:lpstr>1226</vt:lpstr>
      <vt:lpstr>1219</vt:lpstr>
      <vt:lpstr>1212</vt:lpstr>
      <vt:lpstr>1205</vt:lpstr>
      <vt:lpstr>1128</vt:lpstr>
      <vt:lpstr>1121</vt:lpstr>
      <vt:lpstr>1114</vt:lpstr>
      <vt:lpstr>1107</vt:lpstr>
      <vt:lpstr>1031</vt:lpstr>
      <vt:lpstr>1024</vt:lpstr>
      <vt:lpstr>1017</vt:lpstr>
      <vt:lpstr>1010</vt:lpstr>
      <vt:lpstr>1003</vt:lpstr>
      <vt:lpstr>0926</vt:lpstr>
      <vt:lpstr>TOTAL</vt:lpstr>
      <vt:lpstr>Japan</vt:lpstr>
      <vt:lpstr>Mexico</vt:lpstr>
      <vt:lpstr>Phil</vt:lpstr>
      <vt:lpstr>Korea</vt:lpstr>
      <vt:lpstr>Nigeria</vt:lpstr>
      <vt:lpstr>Indonesia</vt:lpstr>
      <vt:lpstr>Taiwan</vt:lpstr>
      <vt:lpstr>Thailand</vt:lpstr>
      <vt:lpstr>China</vt:lpstr>
      <vt:lpstr>Italy</vt:lpstr>
      <vt:lpstr>Egypt</vt:lpstr>
      <vt:lpstr>Brazil</vt:lpstr>
      <vt:lpstr>Colombia</vt:lpstr>
      <vt:lpstr>Peru</vt:lpstr>
      <vt:lpstr>Venezuela</vt:lpstr>
      <vt:lpstr>Iraq</vt:lpstr>
      <vt:lpstr>Data</vt:lpstr>
      <vt:lpstr>Top Ranking-Procedures</vt:lpstr>
      <vt:lpstr>Top Rankings</vt:lpstr>
      <vt:lpstr>Sheet1</vt:lpstr>
      <vt:lpstr>Sheet2</vt:lpstr>
      <vt:lpstr>2012-13 weekly pace</vt:lpstr>
      <vt:lpstr>Rank-2015-16</vt:lpstr>
      <vt:lpstr>Rank-2016-17</vt:lpstr>
      <vt:lpstr>'GTR Wheat Table'!Print_Area</vt:lpstr>
      <vt:lpstr>TOTAL!Print_Titles</vt:lpstr>
    </vt:vector>
  </TitlesOfParts>
  <Company>USDA - AMS 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Mulik, Kranti - AMS</cp:lastModifiedBy>
  <cp:lastPrinted>2019-09-10T12:16:57Z</cp:lastPrinted>
  <dcterms:created xsi:type="dcterms:W3CDTF">2006-03-23T17:28:35Z</dcterms:created>
  <dcterms:modified xsi:type="dcterms:W3CDTF">2020-05-06T18:58:24Z</dcterms:modified>
</cp:coreProperties>
</file>